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<sst xmlns="http://schemas.openxmlformats.org/spreadsheetml/2006/main" count="3359" uniqueCount="710">
  <si>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</si>
  <si>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</si>
  <si>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</si>
  <si>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</si>
  <si>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</si>
  <si>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</si>
  <si>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</si>
  <si>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</si>
  <si>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</si>
  <si>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</si>
  <si>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</si>
  <si>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</si>
  <si>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</si>
  <si>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</si>
  <si>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</si>
  <si>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</si>
  <si>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</si>
  <si>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</si>
  <si>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</si>
  <si>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</si>
  <si>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</si>
  <si>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</si>
  <si>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</si>
  <si>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</si>
  <si>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</si>
  <si>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</si>
  <si>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</si>
  <si>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</si>
  <si>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</si>
  <si>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</si>
  <si>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</si>
  <si>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</si>
  <si>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</si>
  <si>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</si>
  <si>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</si>
  <si>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</si>
  <si>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</si>
  <si>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</si>
  <si>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</si>
  <si>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</si>
  <si>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</si>
  <si>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</si>
  <si>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</si>
  <si>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</si>
  <si>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</si>
  <si>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</si>
  <si>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</si>
  <si>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</si>
  <si>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</si>
  <si>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</si>
  <si>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</si>
  <si>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</si>
  <si>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</si>
  <si>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</si>
  <si>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</si>
  <si>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</si>
  <si>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</si>
  <si>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</si>
  <si>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</si>
  <si>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</si>
  <si>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</si>
  <si>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</si>
  <si>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</si>
  <si>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</si>
  <si>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</si>
  <si>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</si>
  <si>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</si>
  <si>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</si>
  <si>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</si>
  <si>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</si>
  <si>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</si>
  <si>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</si>
  <si>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</si>
  <si>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</si>
  <si>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</si>
  <si>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</si>
  <si>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</si>
  <si>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</si>
  <si>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</si>
  <si>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</si>
  <si>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</si>
  <si>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</si>
  <si>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</si>
  <si>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</si>
  <si>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</si>
  <si>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</si>
  <si>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</si>
  <si>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</si>
  <si>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</si>
  <si>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</si>
  <si>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</si>
  <si>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</si>
  <si>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</si>
  <si>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</si>
  <si>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</si>
  <si>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</si>
  <si>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</si>
  <si>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</si>
  <si>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</si>
  <si>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</si>
  <si>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</si>
  <si>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</si>
  <si>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</si>
  <si>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</si>
  <si>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</si>
  <si>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</si>
  <si>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</si>
  <si>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</si>
  <si>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</si>
  <si>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</si>
  <si>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</si>
  <si>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</si>
  <si>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</si>
  <si>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</si>
  <si>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</si>
  <si>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</si>
  <si>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</si>
  <si>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</si>
  <si>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</si>
  <si>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</si>
  <si>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</si>
  <si>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</si>
  <si>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</si>
  <si>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</si>
  <si>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</si>
  <si>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</si>
  <si>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</si>
  <si>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</si>
  <si>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</si>
  <si>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Группа</t>
  </si>
  <si>
    <t xml:space="preserve">Кавказский</t>
  </si>
  <si>
    <t xml:space="preserve">Черкесский</t>
  </si>
  <si>
    <t xml:space="preserve">Сулугуни 0,28</t>
  </si>
  <si>
    <t xml:space="preserve">Сулугуни 0,2</t>
  </si>
  <si>
    <t xml:space="preserve">Сулугуни 0,12</t>
  </si>
  <si>
    <t xml:space="preserve">Моцарелла для пиццы 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</si>
  <si>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</si>
  <si>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</si>
  <si>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</si>
  <si>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</si>
  <si>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</si>
  <si>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</si>
  <si>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</si>
  <si>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</si>
  <si>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</si>
  <si>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</si>
  <si>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</si>
  <si>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</si>
  <si>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</si>
  <si>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</si>
  <si>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</si>
  <si>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</si>
  <si>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</si>
  <si>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</si>
  <si>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</si>
  <si>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</si>
  <si>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</si>
  <si>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</si>
  <si>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</si>
  <si>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</si>
  <si>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</si>
  <si>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</si>
  <si>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</si>
  <si>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</si>
  <si>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</si>
  <si>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</si>
  <si>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</si>
  <si>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</si>
  <si>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</si>
  <si>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</si>
  <si>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Фермерская коллекция</t>
  </si>
  <si>
    <t xml:space="preserve">Metro Chef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</si>
  <si>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</si>
  <si>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</si>
  <si>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</si>
  <si>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</si>
  <si>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</si>
  <si>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</si>
  <si>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</si>
  <si>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</si>
  <si>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</si>
  <si>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</si>
  <si>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</si>
  <si>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</si>
  <si>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</si>
  <si>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</si>
  <si>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</si>
  <si>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</si>
  <si>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</si>
  <si>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</si>
  <si>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</si>
  <si>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</si>
  <si>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</si>
  <si>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</si>
  <si>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</si>
  <si>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</si>
  <si>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</si>
  <si>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</si>
  <si>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</si>
  <si>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</si>
  <si>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</si>
  <si>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</si>
  <si>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</si>
  <si>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</si>
  <si>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</si>
  <si>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</si>
  <si>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</si>
  <si>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</si>
  <si>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</si>
  <si>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</si>
  <si>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</si>
  <si>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</si>
  <si>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</si>
  <si>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</si>
  <si>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</si>
  <si>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</si>
  <si>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</si>
  <si>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</si>
  <si>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</si>
  <si>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</si>
  <si>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</si>
  <si>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</si>
  <si>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</si>
  <si>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</si>
  <si>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</si>
  <si>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</si>
  <si>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</si>
  <si>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</si>
  <si>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</si>
  <si>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</si>
  <si>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</si>
  <si>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</si>
  <si>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</si>
  <si>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</si>
  <si>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</si>
  <si>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</si>
  <si>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</si>
  <si>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</si>
  <si>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</si>
  <si>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</si>
  <si>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без лактозы "ВкусВилл", 45%, 0,125/0,225 кг, ф/п (8 шт)</t>
  </si>
  <si>
    <t xml:space="preserve">Моцарелла сердечки в воде "Unagrande", 45%, 0,125/0,225 кг, ф/п,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</si>
  <si>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</si>
  <si>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</si>
  <si>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</si>
  <si>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</si>
  <si>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</si>
  <si>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</si>
  <si>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</si>
  <si>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</si>
  <si>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</si>
  <si>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</si>
  <si>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</si>
  <si>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</si>
  <si>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</si>
  <si>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</si>
  <si>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с шоколадом "Unagrande", 30%, 0,18 кг, пл/с</t>
  </si>
  <si>
    <t xml:space="preserve">Рикотта с шоколадом "Unagrande", 30%, 0,14 кг, пл/с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</si>
  <si>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</si>
  <si>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</si>
  <si>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</si>
  <si>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</si>
  <si>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</si>
  <si>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</si>
  <si>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</si>
  <si>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</si>
  <si>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</si>
  <si>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</si>
  <si>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</si>
  <si>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</si>
  <si>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</si>
  <si>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</si>
  <si>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</si>
  <si>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</si>
  <si>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</si>
  <si>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</si>
  <si>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</si>
  <si>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</si>
  <si>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</si>
  <si>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</si>
  <si>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"Фермерская коллекция", 65%,0,18 кг,пл/с</t>
  </si>
  <si>
    <t xml:space="preserve">Творожный "Pretto", 65%, 0,18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</si>
  <si>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</si>
  <si>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</si>
  <si>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</si>
  <si>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</si>
  <si>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</si>
  <si>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</si>
  <si>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</si>
  <si>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</si>
  <si>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</si>
  <si>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</si>
  <si>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</si>
  <si>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</si>
  <si>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</si>
  <si>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</si>
  <si>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</si>
  <si>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</si>
  <si>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</si>
  <si>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</si>
  <si>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</si>
  <si>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</si>
  <si>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</si>
  <si>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</si>
  <si>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</si>
  <si>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</si>
  <si>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</si>
  <si>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</si>
  <si>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</si>
  <si>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</si>
  <si>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</si>
  <si>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</si>
  <si>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</si>
  <si>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</si>
  <si>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</si>
  <si>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</si>
  <si>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</si>
  <si>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</si>
  <si>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</si>
  <si>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</si>
  <si>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</si>
  <si>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</si>
  <si>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</si>
  <si>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</si>
  <si>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</si>
  <si>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</si>
  <si>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</si>
  <si>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</si>
  <si>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</si>
  <si>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</si>
  <si>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</si>
  <si>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</si>
  <si>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</si>
  <si>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</si>
  <si>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</si>
  <si>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</si>
  <si>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</si>
  <si>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</si>
  <si>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</si>
  <si>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</si>
  <si>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</si>
  <si>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</si>
  <si>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</si>
  <si>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</si>
  <si>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</si>
  <si>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</si>
  <si>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</si>
  <si>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</si>
  <si>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</si>
  <si>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</si>
  <si>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</si>
  <si>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</si>
  <si>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</si>
  <si>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</si>
  <si>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</si>
  <si>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</si>
  <si>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</si>
  <si>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</si>
  <si>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</si>
  <si>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</si>
  <si>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</si>
  <si>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Н0000095415</t>
  </si>
  <si>
    <t xml:space="preserve">Н0000094739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</si>
  <si>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</si>
  <si>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</si>
  <si>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</si>
  <si>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</si>
  <si>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</si>
  <si>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</si>
  <si>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</si>
  <si>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</si>
  <si>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</si>
  <si>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</si>
  <si>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</si>
  <si>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</si>
  <si>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</si>
  <si>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Н0000086350</t>
  </si>
  <si>
    <t xml:space="preserve">Н0000094994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</si>
  <si>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</si>
  <si>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</si>
  <si>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</si>
  <si>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</si>
  <si>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</si>
  <si>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</si>
  <si>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</si>
  <si>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</si>
  <si>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</si>
  <si>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</si>
  <si>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</si>
  <si>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</si>
  <si>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Н0000095932</t>
  </si>
  <si>
    <t xml:space="preserve">Н0000090708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</si>
  <si>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</si>
  <si>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</si>
  <si>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</si>
  <si>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</si>
  <si>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</si>
  <si>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</si>
  <si>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</si>
  <si>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Н0000095394</t>
  </si>
  <si>
    <t xml:space="preserve">Н0000085590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</si>
  <si>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</si>
  <si>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</si>
  <si>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</si>
  <si>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</si>
  <si>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</si>
  <si>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</si>
  <si>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</si>
  <si>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</si>
  <si>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</si>
  <si>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</si>
  <si>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</si>
  <si>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</si>
  <si>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</si>
  <si>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</si>
  <si>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</si>
  <si>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</si>
  <si>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</si>
  <si>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</si>
  <si>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</si>
  <si>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</si>
  <si>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</si>
  <si>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</si>
  <si>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</si>
  <si>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</si>
  <si>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</si>
  <si>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</si>
  <si>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</si>
  <si>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</si>
  <si>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</si>
  <si>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</si>
  <si>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</si>
  <si>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</si>
  <si>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</si>
  <si>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</si>
  <si>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</si>
  <si>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</si>
  <si>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</si>
  <si>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</si>
  <si>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</si>
  <si>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</si>
  <si>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</si>
  <si>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10.02.21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</si>
  <si>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</si>
  <si>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</si>
  <si>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</si>
  <si>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</si>
  <si>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</si>
  <si>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</si>
  <si>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</si>
  <si>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</si>
  <si>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</si>
  <si>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</si>
  <si>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</si>
  <si>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</si>
  <si>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</si>
  <si>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</si>
  <si>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</si>
  <si>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</si>
  <si>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5 января</t>
  </si>
  <si>
    <t xml:space="preserve">на 6 января</t>
  </si>
  <si>
    <t xml:space="preserve">на 7 января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</si>
  <si>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</si>
  <si>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</si>
  <si>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</si>
  <si>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</si>
  <si>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</si>
  <si>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</si>
  <si>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</si>
  <si>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</si>
  <si>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</si>
  <si>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</si>
  <si>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</si>
  <si>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</si>
  <si>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</si>
  <si>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</si>
  <si>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</si>
  <si>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</si>
  <si>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</si>
  <si>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</si>
  <si>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</si>
  <si>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</si>
  <si>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</si>
  <si>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</si>
  <si>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</si>
  <si>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</si>
  <si>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</si>
  <si>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</si>
  <si>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</si>
  <si>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</si>
  <si>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</si>
  <si>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</si>
  <si>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</si>
  <si>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</si>
  <si>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</si>
  <si>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</si>
  <si>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</si>
  <si>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</si>
  <si>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</si>
  <si>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</si>
  <si>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</si>
  <si>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</si>
  <si>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</si>
  <si>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</si>
  <si>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</si>
  <si>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</si>
  <si>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</si>
  <si>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</si>
  <si>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</si>
  <si>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</si>
  <si>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</si>
  <si>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</si>
  <si>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</si>
  <si>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</si>
  <si>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</si>
  <si>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46 к.н.</t>
  </si>
  <si>
    <t xml:space="preserve">заявка 47 к.н.</t>
  </si>
  <si>
    <t xml:space="preserve">заявка 21 к.н.</t>
  </si>
  <si>
    <t xml:space="preserve">заявка 48 к.д.</t>
  </si>
  <si>
    <t xml:space="preserve">заявка 22 к.д.</t>
  </si>
  <si>
    <t xml:space="preserve">заявка 49 к.н.</t>
  </si>
  <si>
    <t xml:space="preserve">заявка 23 к.н.</t>
  </si>
  <si>
    <t xml:space="preserve">заявка 50 к.н.</t>
  </si>
  <si>
    <t xml:space="preserve">заявка 51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</si>
  <si>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</si>
  <si>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</si>
  <si>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</si>
  <si>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</si>
  <si>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</si>
  <si>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</si>
  <si>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</si>
  <si>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</si>
  <si>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</si>
  <si>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</si>
  <si>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</si>
  <si>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</si>
  <si>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</si>
  <si>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</si>
  <si>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</si>
  <si>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</si>
  <si>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</si>
  <si>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</si>
  <si>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</si>
  <si>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для сэндвичей "Unagrande", 45%, 0,28 кг, т/ф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</si>
  <si>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</si>
  <si>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</si>
  <si>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</si>
  <si>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</si>
  <si>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</si>
  <si>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"Unagrande", 50%, 0,125 кг, ф/п, (8 шт)</t>
  </si>
  <si>
    <t xml:space="preserve">Моцарелла Фиор ди латте в воде "Unagrande", 50%, 0,125 кг, ф/п, 6 шт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</si>
  <si>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</si>
  <si>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</si>
  <si>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</si>
  <si>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</si>
  <si>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</si>
  <si>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</si>
  <si>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</si>
  <si>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</si>
  <si>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</si>
  <si>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</si>
  <si>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</si>
  <si>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</si>
  <si>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</si>
  <si>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</si>
  <si>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</si>
  <si>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</si>
  <si>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</si>
  <si>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</si>
  <si>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</si>
  <si>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</si>
  <si>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</si>
  <si>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</si>
  <si>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</si>
  <si>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</si>
  <si>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</si>
  <si>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Н0000093999</t>
  </si>
  <si>
    <t xml:space="preserve">Н0000088580</t>
  </si>
  <si>
    <t xml:space="preserve">Н0000086057</t>
  </si>
  <si>
    <t xml:space="preserve">Н0000088000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</si>
  <si>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</si>
  <si>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</si>
  <si>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</si>
  <si>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</si>
  <si>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</si>
  <si>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</si>
  <si>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</si>
  <si>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</si>
  <si>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</si>
  <si>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</si>
  <si>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</si>
  <si>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</si>
  <si>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</si>
  <si>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</si>
  <si>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</si>
  <si>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</si>
  <si>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</si>
  <si>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</si>
  <si>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</si>
  <si>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</si>
  <si>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</si>
  <si>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</si>
  <si>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</si>
  <si>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</si>
  <si>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Чильеджина в воде "Лакомо",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</si>
  <si>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</si>
  <si>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</si>
  <si>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</si>
  <si>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</si>
  <si>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</si>
  <si>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</si>
  <si>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</si>
  <si>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</si>
  <si>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</si>
  <si>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</si>
  <si>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</si>
  <si>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</si>
  <si>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</si>
  <si>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</si>
  <si>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</si>
  <si>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</si>
  <si>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</si>
  <si>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</si>
  <si>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</si>
  <si>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</si>
  <si>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</si>
  <si>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</si>
  <si>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</si>
  <si>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</si>
  <si>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</si>
  <si>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</si>
  <si>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</si>
  <si>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2.7, Альче, без лактозы</t>
  </si>
  <si>
    <t xml:space="preserve">Сулугуни</t>
  </si>
  <si>
    <t xml:space="preserve">[59, 6]</t>
  </si>
  <si>
    <t xml:space="preserve">Для пиццы</t>
  </si>
  <si>
    <t xml:space="preserve">3.3, Альче, без лактозы</t>
  </si>
  <si>
    <t xml:space="preserve">Фиор Ди Латте</t>
  </si>
  <si>
    <t xml:space="preserve">[63, 72, 73, 77, 82]</t>
  </si>
  <si>
    <t xml:space="preserve">2.7, Сакко</t>
  </si>
  <si>
    <t xml:space="preserve">Маркет Перекресток</t>
  </si>
  <si>
    <t xml:space="preserve">[36, 16, 45, 2, 46, 47, 48, 1, 15, 33]</t>
  </si>
  <si>
    <t xml:space="preserve">2.7, Альче</t>
  </si>
  <si>
    <t xml:space="preserve">Моцарелла</t>
  </si>
  <si>
    <t xml:space="preserve">[35, 39, 38, 41, 37, 55, 34, 14, 18, 19, 20, 44, 17, 4, 3, 61, 5]</t>
  </si>
  <si>
    <t xml:space="preserve">3.3, Сакко</t>
  </si>
  <si>
    <t xml:space="preserve">[64, 65, 66, 67, 68, 69, 70, 71, 78, 79, 80, 81, 83, 84, 85]</t>
  </si>
  <si>
    <t xml:space="preserve">3.3, Альче</t>
  </si>
  <si>
    <t xml:space="preserve">[74]</t>
  </si>
  <si>
    <t xml:space="preserve">3.6, Альче</t>
  </si>
  <si>
    <t xml:space="preserve">[62, 75, 76]</t>
  </si>
  <si>
    <t xml:space="preserve">[56, 57, 60, 58, 49]</t>
  </si>
  <si>
    <t xml:space="preserve">Метро</t>
  </si>
  <si>
    <t xml:space="preserve">Номер варки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</si>
  <si>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</si>
  <si>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</si>
  <si>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</si>
  <si>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</si>
  <si>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</si>
  <si>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</si>
  <si>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</si>
  <si>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</si>
  <si>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</si>
  <si>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</si>
  <si>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</si>
  <si>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</si>
  <si>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</si>
  <si>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</si>
  <si>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</si>
  <si>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</si>
  <si>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</si>
  <si>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Вода: 8</t>
  </si>
  <si>
    <t xml:space="preserve">Мультиголова</t>
  </si>
  <si>
    <t xml:space="preserve">Вода: 25</t>
  </si>
  <si>
    <t xml:space="preserve">Вода: 125</t>
  </si>
  <si>
    <t xml:space="preserve">Вода: 100</t>
  </si>
  <si>
    <t xml:space="preserve">-</t>
  </si>
  <si>
    <t xml:space="preserve">Вода: 200</t>
  </si>
  <si>
    <t xml:space="preserve">малый Комет</t>
  </si>
  <si>
    <t xml:space="preserve">Соль: 30</t>
  </si>
  <si>
    <t xml:space="preserve">Ульма</t>
  </si>
  <si>
    <t xml:space="preserve">Соль: 1</t>
  </si>
  <si>
    <t xml:space="preserve">Техновак</t>
  </si>
  <si>
    <t xml:space="preserve">Соль: 200</t>
  </si>
  <si>
    <t xml:space="preserve">Соль: 280</t>
  </si>
  <si>
    <t xml:space="preserve">Короткая мойка</t>
  </si>
  <si>
    <t xml:space="preserve">Длинная мойка</t>
  </si>
  <si>
    <t xml:space="preserve">Масса</t>
  </si>
  <si>
    <t xml:space="preserve">Соль: 1200</t>
  </si>
  <si>
    <t xml:space="preserve">Соль: 15</t>
  </si>
  <si>
    <t xml:space="preserve">Соль: 260</t>
  </si>
  <si>
    <t xml:space="preserve">Соль: 370</t>
  </si>
  <si>
    <t xml:space="preserve">Соль: 460</t>
  </si>
  <si>
    <t xml:space="preserve">Соль: 7.5</t>
  </si>
  <si>
    <t xml:space="preserve">Соль: 700</t>
  </si>
  <si>
    <t xml:space="preserve">Моцарелла Фиор Ди Латте в воде "Pretto", 45%, 0,125 кг, ф/п, (8 шт)</t>
  </si>
  <si>
    <t xml:space="preserve">Моцарелла Фиор ди Латте в воде "Ваш выбор", 50%, 0,1 кг, ф/п</t>
  </si>
  <si>
    <t xml:space="preserve">Моцарелла Чильеджина в воде "Unagrande", 50%, 0,125, ф/п, (8 шт)</t>
  </si>
  <si>
    <t xml:space="preserve">Моцарелла Чильеджина в воде "Красная птица", 45%, 0,125 кг, ф/п</t>
  </si>
  <si>
    <t xml:space="preserve">Моцарелла в воде Фиор Ди Латте "Orecchio Oro", 45%, 0,1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</si>
  <si>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</si>
  <si>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"ВкусВилл", 45%, 0,125 кг, ф/п (8 шт)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</si>
  <si>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</si>
  <si>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без лактозы “Unagrande", 45%, 0,125 кг, ф/п, (8 шт)</t>
  </si>
  <si>
    <t xml:space="preserve">Моцарелла в воде Фиор ди Латте "Aventino", 45%, 0,1 кг, ф/п</t>
  </si>
  <si>
    <t xml:space="preserve">Моцарелла в воде Чильеджина "Aventino", 45%, 0,1 кг, ф/п</t>
  </si>
  <si>
    <t xml:space="preserve">Моцарелла в воде Чильеджина "Orecchio Oro",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</si>
  <si>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</si>
  <si>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"Unagrande", 45%, 0,125 кг, ф/п</t>
  </si>
  <si>
    <t xml:space="preserve">Моцарелла в воде Чильеджина без лактозы "Красная птица", 45%, 0,125 кг, ф/п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</si>
</sst>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0.00"/>
    <numFmt numFmtId="167" formatCode="0.000"/>
    <numFmt numFmtId="168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8"/>
      <color rgb="FF000000"/>
      <name val="Calibri"/>
      <family val="0"/>
      <charset val="1"/>
    </font>
    <font>
      <sz val="8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1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ill>
        <patternFill>
          <bgColor rgb="FF00B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ill>
        <patternFill>
          <bgColor rgb="FF00B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ill>
        <patternFill>
          <bgColor rgb="FF00B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ill>
        <patternFill>
          <bgColor rgb="FFEBF1DE"/>
        </patternFill>
      </fill>
    </dxf>
    <dxf>
      <fill>
        <patternFill>
          <bgColor rgb="FF00B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ill>
        <patternFill>
          <bgColor rgb="FF00B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EBE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FFF2CC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BF1DE"/>
      <rgbColor rgb="FFF1DADA"/>
      <rgbColor rgb="FF99CCFF"/>
      <rgbColor rgb="FFF7A19A"/>
      <rgbColor rgb="FFCC99FF"/>
      <rgbColor rgb="FFE5B7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Z2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1" sqref="D36:D37 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44235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customFormat="false" ht="14.5" hidden="false" customHeight="false" outlineLevel="0" collapsed="false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customFormat="false" ht="14.5" hidden="false" customHeight="false" outlineLevel="0" collapsed="false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customFormat="false" ht="14.5" hidden="false" customHeight="false" outlineLevel="0" collapsed="false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customFormat="false" ht="14.5" hidden="false" customHeight="false" outlineLevel="0" collapsed="false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customFormat="false" ht="14.5" hidden="false" customHeight="false" outlineLevel="0" collapsed="false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 t="n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 t="n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 t="n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 t="n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 t="n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customFormat="false" ht="14.5" hidden="false" customHeight="false" outlineLevel="0" collapsed="false">
      <c r="A7" s="2" t="s">
        <v>420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2.39</v>
      </c>
      <c r="S7" s="1" t="n">
        <v>2.24</v>
      </c>
      <c r="T7" s="1" t="n">
        <v>1.8</v>
      </c>
      <c r="U7" s="1" t="n">
        <v>1.2</v>
      </c>
      <c r="V7" s="1" t="n">
        <v>1.35</v>
      </c>
      <c r="W7" s="1" t="n">
        <v>1.35</v>
      </c>
      <c r="X7" s="1" t="n">
        <v>1.38</v>
      </c>
      <c r="Y7" s="1" t="n">
        <v>2.22</v>
      </c>
      <c r="Z7" s="1" t="n">
        <v>2.22</v>
      </c>
      <c r="AA7" s="1" t="n">
        <v>3.68</v>
      </c>
      <c r="AB7" s="1" t="n">
        <v>1.2</v>
      </c>
      <c r="AC7" s="1" t="n">
        <v>1.35</v>
      </c>
      <c r="AD7" s="1" t="n">
        <v>1.2</v>
      </c>
      <c r="AE7" s="1" t="n">
        <v>1.35</v>
      </c>
      <c r="AF7" s="1" t="n">
        <v>2.45</v>
      </c>
      <c r="AG7" s="1" t="n">
        <v>2.24</v>
      </c>
      <c r="AH7" s="1" t="n">
        <v>2.24</v>
      </c>
      <c r="AI7" s="1" t="n">
        <v>9.6</v>
      </c>
      <c r="AJ7" s="1" t="n">
        <v>2.02</v>
      </c>
      <c r="AK7" s="1" t="n">
        <v>9.6</v>
      </c>
      <c r="AL7" s="1" t="n">
        <v>3.68</v>
      </c>
      <c r="AM7" s="1" t="n">
        <v>1.8</v>
      </c>
      <c r="AN7" s="1" t="n">
        <v>1.8</v>
      </c>
      <c r="AO7" s="1" t="n">
        <v>6</v>
      </c>
      <c r="AP7" s="1" t="n">
        <v>1.35</v>
      </c>
      <c r="AQ7" s="1" t="n">
        <v>9.2</v>
      </c>
      <c r="AR7" s="1" t="n">
        <v>2.08</v>
      </c>
      <c r="AS7" s="1" t="n">
        <v>1.94</v>
      </c>
      <c r="AT7" s="1" t="n">
        <v>1.94</v>
      </c>
      <c r="AU7" s="1" t="n">
        <v>1.94</v>
      </c>
      <c r="AV7" s="1" t="n">
        <v>1.94</v>
      </c>
      <c r="AW7" s="1" t="n">
        <v>4</v>
      </c>
      <c r="AX7" s="1" t="n">
        <v>7</v>
      </c>
      <c r="AY7" s="1" t="n">
        <v>1</v>
      </c>
      <c r="AZ7" s="1" t="n">
        <v>1</v>
      </c>
      <c r="BA7" s="1" t="n">
        <v>1</v>
      </c>
      <c r="BB7" s="1" t="n">
        <v>0.8</v>
      </c>
      <c r="BC7" s="1" t="n">
        <v>1.2</v>
      </c>
      <c r="BD7" s="1" t="n">
        <v>1.5</v>
      </c>
      <c r="BE7" s="1" t="n">
        <v>1.5</v>
      </c>
      <c r="BF7" s="1" t="n">
        <v>1.57</v>
      </c>
      <c r="BG7" s="1" t="n">
        <v>1.54</v>
      </c>
      <c r="BH7" s="1" t="n">
        <v>1.2</v>
      </c>
      <c r="BI7" s="1" t="n">
        <v>1.93</v>
      </c>
      <c r="BJ7" s="1" t="n">
        <v>1</v>
      </c>
      <c r="BK7" s="1" t="n">
        <v>1</v>
      </c>
      <c r="BL7" s="1" t="n">
        <v>1.6</v>
      </c>
      <c r="BM7" s="1" t="n">
        <v>1</v>
      </c>
      <c r="BN7" s="1" t="n">
        <v>1</v>
      </c>
      <c r="BO7" s="1" t="n">
        <v>0.8</v>
      </c>
      <c r="BP7" s="1" t="n">
        <v>1.57</v>
      </c>
      <c r="BQ7" s="1" t="n">
        <v>1.5</v>
      </c>
      <c r="BR7" s="1" t="n">
        <v>1.2</v>
      </c>
      <c r="BS7" s="1" t="n">
        <v>1.93</v>
      </c>
      <c r="BT7" s="1" t="n">
        <v>1.54</v>
      </c>
      <c r="BU7" s="1" t="n">
        <v>1.2</v>
      </c>
      <c r="BV7" s="1" t="n">
        <v>1.5</v>
      </c>
      <c r="BW7" s="1" t="n">
        <v>1.5</v>
      </c>
      <c r="BX7" s="1" t="n">
        <v>3</v>
      </c>
      <c r="BY7" s="1" t="n">
        <v>1.42</v>
      </c>
      <c r="BZ7" s="1" t="n">
        <v>1.08</v>
      </c>
      <c r="CA7" s="1" t="n">
        <v>0.84</v>
      </c>
      <c r="CB7" s="1" t="n">
        <v>1.8</v>
      </c>
      <c r="CC7" s="1" t="n">
        <v>2.04</v>
      </c>
      <c r="CD7" s="1" t="n">
        <v>3</v>
      </c>
      <c r="CE7" s="1" t="n">
        <v>1.2</v>
      </c>
      <c r="CF7" s="1" t="n">
        <v>1.2</v>
      </c>
      <c r="CG7" s="1" t="n">
        <v>1.08</v>
      </c>
      <c r="CH7" s="1" t="n">
        <v>1.5</v>
      </c>
      <c r="CI7" s="1" t="n">
        <v>1.42</v>
      </c>
      <c r="CJ7" s="1" t="n">
        <v>1.42</v>
      </c>
      <c r="CK7" s="1" t="n">
        <v>1.2</v>
      </c>
      <c r="CL7" s="1" t="n">
        <v>1.42</v>
      </c>
      <c r="CM7" s="1" t="n">
        <v>1.42</v>
      </c>
      <c r="CN7" s="1" t="n">
        <v>1.42</v>
      </c>
      <c r="CO7" s="1" t="n">
        <v>1.5</v>
      </c>
      <c r="CP7" s="1" t="n">
        <v>3</v>
      </c>
      <c r="CQ7" s="1" t="n">
        <v>1.72</v>
      </c>
      <c r="CR7" s="1" t="n">
        <v>3</v>
      </c>
      <c r="CS7" s="1" t="n">
        <v>1.42</v>
      </c>
      <c r="CT7" s="1" t="n">
        <v>1.2</v>
      </c>
      <c r="CU7" s="1" t="n">
        <v>1.08</v>
      </c>
      <c r="CV7" s="1" t="n">
        <v>1.2</v>
      </c>
      <c r="CW7" s="1" t="n">
        <v>1.08</v>
      </c>
      <c r="CX7" s="1" t="n">
        <v>1.08</v>
      </c>
      <c r="CY7" s="1" t="n">
        <v>1.08</v>
      </c>
      <c r="CZ7" s="1" t="n">
        <v>1.08</v>
      </c>
      <c r="DA7" s="1" t="s">
        <v>421</v>
      </c>
      <c r="DB7" s="1" t="n">
        <v>1.5</v>
      </c>
      <c r="DC7" s="1" t="n">
        <v>3</v>
      </c>
      <c r="DD7" s="1" t="n">
        <v>1.5</v>
      </c>
      <c r="DE7" s="1" t="n">
        <v>1.42</v>
      </c>
      <c r="DF7" s="1" t="n">
        <v>1.5</v>
      </c>
      <c r="DG7" s="1" t="n">
        <v>1.5</v>
      </c>
      <c r="DH7" s="1" t="n">
        <v>3</v>
      </c>
      <c r="DI7" s="1" t="n">
        <v>1.42</v>
      </c>
      <c r="DJ7" s="1" t="n">
        <v>3</v>
      </c>
      <c r="DK7" s="1" t="n">
        <v>6</v>
      </c>
      <c r="DL7" s="1" t="n">
        <v>3</v>
      </c>
      <c r="DM7" s="1" t="n">
        <v>3</v>
      </c>
      <c r="DN7" s="1" t="n">
        <v>3</v>
      </c>
      <c r="DO7" s="1" t="n">
        <v>6</v>
      </c>
      <c r="DP7" s="1" t="n">
        <v>6</v>
      </c>
      <c r="DX7" s="1" t="s">
        <v>420</v>
      </c>
    </row>
    <row r="8" customFormat="false" ht="14.5" hidden="false" customHeight="false" outlineLevel="0" collapsed="false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customFormat="false" ht="14.5" hidden="false" customHeight="false" outlineLevel="0" collapsed="false">
      <c r="A9" s="3" t="n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 t="n">
        <v>0</v>
      </c>
      <c r="DX9" s="4" t="n">
        <v>44193</v>
      </c>
    </row>
    <row r="10" customFormat="false" ht="14.5" hidden="false" customHeight="false" outlineLevel="0" collapsed="false">
      <c r="A10" s="3" t="n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 t="n">
        <v>0</v>
      </c>
      <c r="DX10" s="4" t="n">
        <v>44194</v>
      </c>
    </row>
    <row r="11" customFormat="false" ht="14.5" hidden="false" customHeight="false" outlineLevel="0" collapsed="false">
      <c r="A11" s="3" t="n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 t="n">
        <v>0</v>
      </c>
      <c r="DX11" s="4" t="n">
        <v>44195</v>
      </c>
    </row>
    <row r="12" customFormat="false" ht="14.5" hidden="false" customHeight="false" outlineLevel="0" collapsed="false">
      <c r="A12" s="3" t="n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 t="n">
        <v>0</v>
      </c>
      <c r="DX12" s="4" t="n">
        <v>44196</v>
      </c>
    </row>
    <row r="13" customFormat="false" ht="14.5" hidden="false" customHeight="false" outlineLevel="0" collapsed="false">
      <c r="A13" s="3" t="n">
        <v>44197</v>
      </c>
      <c r="DW13" s="1" t="n">
        <v>0</v>
      </c>
      <c r="DX13" s="4" t="n">
        <v>44197</v>
      </c>
    </row>
    <row r="14" customFormat="false" ht="14.5" hidden="false" customHeight="false" outlineLevel="0" collapsed="false">
      <c r="A14" s="3" t="n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 t="n">
        <v>0</v>
      </c>
      <c r="DX14" s="4" t="n">
        <v>44198</v>
      </c>
    </row>
    <row r="15" customFormat="false" ht="14.5" hidden="false" customHeight="false" outlineLevel="0" collapsed="false">
      <c r="A15" s="3" t="n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 t="n">
        <v>0</v>
      </c>
      <c r="DX15" s="4" t="n">
        <v>44199</v>
      </c>
    </row>
    <row r="16" customFormat="false" ht="14.5" hidden="false" customHeight="false" outlineLevel="0" collapsed="false">
      <c r="A16" s="3" t="n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 t="n">
        <v>0</v>
      </c>
      <c r="DX16" s="4" t="n">
        <v>44200</v>
      </c>
    </row>
    <row r="17" customFormat="false" ht="14.5" hidden="false" customHeight="false" outlineLevel="0" collapsed="false">
      <c r="A17" s="3" t="n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 t="n">
        <v>0</v>
      </c>
      <c r="DX17" s="4" t="n">
        <v>44201</v>
      </c>
    </row>
    <row r="18" customFormat="false" ht="14.5" hidden="false" customHeight="false" outlineLevel="0" collapsed="false">
      <c r="A18" s="3" t="n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 t="n">
        <v>177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 t="n">
        <v>177</v>
      </c>
      <c r="DX18" s="4" t="n">
        <v>44202</v>
      </c>
    </row>
    <row r="19" customFormat="false" ht="14.5" hidden="false" customHeight="false" outlineLevel="0" collapsed="false">
      <c r="A19" s="3" t="n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 t="n">
        <v>0</v>
      </c>
      <c r="DX19" s="4" t="n">
        <v>44203</v>
      </c>
    </row>
    <row r="20" customFormat="false" ht="14.5" hidden="false" customHeight="false" outlineLevel="0" collapsed="false">
      <c r="A20" s="3" t="n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 t="n">
        <v>270</v>
      </c>
      <c r="DW20" s="1" t="n">
        <v>270</v>
      </c>
      <c r="DX20" s="4" t="n">
        <v>44204</v>
      </c>
    </row>
    <row r="21" customFormat="false" ht="14.5" hidden="false" customHeight="false" outlineLevel="0" collapsed="false">
      <c r="A21" s="3" t="n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 t="n">
        <v>0</v>
      </c>
      <c r="DX21" s="4" t="n">
        <v>44205</v>
      </c>
    </row>
    <row r="22" customFormat="false" ht="14.5" hidden="false" customHeight="false" outlineLevel="0" collapsed="false">
      <c r="A22" s="3" t="n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 t="n">
        <v>411</v>
      </c>
      <c r="DW22" s="1" t="n">
        <v>411</v>
      </c>
      <c r="DX22" s="4" t="n">
        <v>44206</v>
      </c>
    </row>
    <row r="23" customFormat="false" ht="14.5" hidden="false" customHeight="false" outlineLevel="0" collapsed="false">
      <c r="A23" s="3" t="n">
        <v>44207</v>
      </c>
      <c r="DW23" s="1" t="n">
        <v>0</v>
      </c>
      <c r="DX23" s="4" t="n">
        <v>44207</v>
      </c>
    </row>
    <row r="24" customFormat="false" ht="14.5" hidden="false" customHeight="false" outlineLevel="0" collapsed="false">
      <c r="A24" s="3" t="n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 t="n">
        <v>0</v>
      </c>
      <c r="DX24" s="4" t="n">
        <v>44208</v>
      </c>
    </row>
    <row r="25" customFormat="false" ht="14.5" hidden="false" customHeight="false" outlineLevel="0" collapsed="false">
      <c r="A25" s="3" t="n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 t="n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 t="n">
        <v>111</v>
      </c>
      <c r="DX25" s="4" t="n">
        <v>44209</v>
      </c>
    </row>
    <row r="26" customFormat="false" ht="14.5" hidden="false" customHeight="false" outlineLevel="0" collapsed="false">
      <c r="A26" s="3" t="n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 t="n">
        <v>0</v>
      </c>
      <c r="DX26" s="4" t="n">
        <v>44210</v>
      </c>
    </row>
    <row r="27" customFormat="false" ht="14.5" hidden="false" customHeight="false" outlineLevel="0" collapsed="false">
      <c r="A27" s="3" t="n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 t="n">
        <v>0</v>
      </c>
      <c r="DX27" s="4" t="n">
        <v>44211</v>
      </c>
    </row>
    <row r="28" customFormat="false" ht="14.5" hidden="false" customHeight="false" outlineLevel="0" collapsed="false">
      <c r="A28" s="3" t="n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 t="n">
        <v>0</v>
      </c>
      <c r="DX28" s="4" t="n">
        <v>44212</v>
      </c>
    </row>
    <row r="29" customFormat="false" ht="14.5" hidden="false" customHeight="false" outlineLevel="0" collapsed="false">
      <c r="A29" s="3" t="n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 t="n">
        <v>0</v>
      </c>
      <c r="DX29" s="4" t="n">
        <v>44213</v>
      </c>
    </row>
    <row r="30" customFormat="false" ht="14.5" hidden="false" customHeight="false" outlineLevel="0" collapsed="false">
      <c r="A30" s="3" t="n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 t="n">
        <v>0</v>
      </c>
      <c r="DX30" s="4" t="n">
        <v>44214</v>
      </c>
    </row>
    <row r="31" customFormat="false" ht="14.5" hidden="false" customHeight="false" outlineLevel="0" collapsed="false">
      <c r="A31" s="3" t="n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 t="n">
        <v>21.6</v>
      </c>
      <c r="DF31" s="1" t="s">
        <v>424</v>
      </c>
      <c r="DI31" s="1" t="s">
        <v>424</v>
      </c>
      <c r="DW31" s="1" t="n">
        <v>21.6</v>
      </c>
      <c r="DX31" s="4" t="n">
        <v>44215</v>
      </c>
    </row>
    <row r="32" customFormat="false" ht="14.5" hidden="false" customHeight="false" outlineLevel="0" collapsed="false">
      <c r="A32" s="3" t="n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 t="n">
        <v>0</v>
      </c>
      <c r="DX32" s="4" t="n">
        <v>44216</v>
      </c>
    </row>
    <row r="33" customFormat="false" ht="14.5" hidden="false" customHeight="false" outlineLevel="0" collapsed="false">
      <c r="A33" s="3" t="n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 t="n">
        <v>0</v>
      </c>
      <c r="DX33" s="4" t="n">
        <v>44217</v>
      </c>
    </row>
    <row r="34" customFormat="false" ht="14.5" hidden="false" customHeight="false" outlineLevel="0" collapsed="false">
      <c r="A34" s="3" t="n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 t="n">
        <v>0</v>
      </c>
      <c r="DX34" s="4" t="n">
        <v>44218</v>
      </c>
    </row>
    <row r="35" customFormat="false" ht="14.5" hidden="false" customHeight="false" outlineLevel="0" collapsed="false">
      <c r="A35" s="3" t="n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 t="n">
        <v>28.8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 t="n">
        <v>360</v>
      </c>
      <c r="DW35" s="1" t="n">
        <v>388.8</v>
      </c>
      <c r="DX35" s="4" t="n">
        <v>44219</v>
      </c>
    </row>
    <row r="36" customFormat="false" ht="14.5" hidden="false" customHeight="false" outlineLevel="0" collapsed="false">
      <c r="A36" s="3" t="n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 t="n">
        <v>174</v>
      </c>
      <c r="DW36" s="1" t="n">
        <v>174</v>
      </c>
      <c r="DX36" s="4" t="n">
        <v>44220</v>
      </c>
    </row>
    <row r="37" customFormat="false" ht="14.5" hidden="false" customHeight="false" outlineLevel="0" collapsed="false">
      <c r="A37" s="3" t="n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AR37" s="1" t="n">
        <v>239.2</v>
      </c>
      <c r="BT37" s="1" t="s">
        <v>424</v>
      </c>
      <c r="DW37" s="1" t="n">
        <v>239.2</v>
      </c>
      <c r="DX37" s="4" t="n">
        <v>44221</v>
      </c>
    </row>
    <row r="38" customFormat="false" ht="14.5" hidden="false" customHeight="false" outlineLevel="0" collapsed="false">
      <c r="A38" s="3" t="n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 t="n">
        <v>285.6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 t="n">
        <v>372</v>
      </c>
      <c r="DW38" s="1" t="n">
        <v>657.6</v>
      </c>
      <c r="DX38" s="4" t="n">
        <v>44222</v>
      </c>
    </row>
    <row r="39" customFormat="false" ht="14.5" hidden="false" customHeight="false" outlineLevel="0" collapsed="false">
      <c r="A39" s="3" t="n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L39" s="1" t="n">
        <v>15.68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F39" s="1" t="n">
        <v>631.2</v>
      </c>
      <c r="CH39" s="1" t="n">
        <v>817.5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 t="n">
        <v>819</v>
      </c>
      <c r="DW39" s="1" t="n">
        <v>2283.38</v>
      </c>
      <c r="DX39" s="4" t="n">
        <v>44223</v>
      </c>
    </row>
    <row r="40" customFormat="false" ht="14.5" hidden="false" customHeight="false" outlineLevel="0" collapsed="false">
      <c r="A40" s="3" t="n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 t="n">
        <v>0</v>
      </c>
      <c r="DX40" s="4" t="n">
        <v>44224</v>
      </c>
    </row>
    <row r="41" customFormat="false" ht="14.5" hidden="false" customHeight="false" outlineLevel="0" collapsed="false">
      <c r="A41" s="3" t="n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 t="n">
        <v>855</v>
      </c>
      <c r="BZ41" s="1" t="s">
        <v>424</v>
      </c>
      <c r="CB41" s="1" t="s">
        <v>424</v>
      </c>
      <c r="CE41" s="1" t="s">
        <v>424</v>
      </c>
      <c r="CH41" s="1" t="n">
        <v>813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 t="n">
        <v>1668</v>
      </c>
      <c r="DX41" s="4" t="n">
        <v>44225</v>
      </c>
    </row>
    <row r="42" customFormat="false" ht="14.5" hidden="false" customHeight="false" outlineLevel="0" collapsed="false">
      <c r="A42" s="3" t="n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 t="n">
        <v>201</v>
      </c>
      <c r="DM42" s="1" t="n">
        <v>285</v>
      </c>
      <c r="DW42" s="1" t="n">
        <v>486</v>
      </c>
      <c r="DX42" s="4" t="n">
        <v>44226</v>
      </c>
    </row>
    <row r="43" customFormat="false" ht="14.5" hidden="false" customHeight="false" outlineLevel="0" collapsed="false">
      <c r="A43" s="3" t="n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 t="n">
        <v>297</v>
      </c>
      <c r="DP43" s="1" t="n">
        <v>12</v>
      </c>
      <c r="DW43" s="1" t="n">
        <v>309</v>
      </c>
      <c r="DX43" s="4" t="n">
        <v>44227</v>
      </c>
    </row>
    <row r="44" customFormat="false" ht="14.5" hidden="false" customHeight="false" outlineLevel="0" collapsed="false">
      <c r="A44" s="3" t="n">
        <v>44228</v>
      </c>
      <c r="F44" s="1" t="s">
        <v>424</v>
      </c>
      <c r="S44" s="1" t="s">
        <v>424</v>
      </c>
      <c r="DW44" s="1" t="n">
        <v>0</v>
      </c>
      <c r="DX44" s="4" t="n">
        <v>44228</v>
      </c>
    </row>
    <row r="45" customFormat="false" ht="14.5" hidden="false" customHeight="false" outlineLevel="0" collapsed="false">
      <c r="A45" s="3" t="n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 t="n">
        <v>508.48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 t="n">
        <v>18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 t="n">
        <v>270</v>
      </c>
      <c r="BZ45" s="1" t="s">
        <v>424</v>
      </c>
      <c r="CE45" s="1" t="s">
        <v>424</v>
      </c>
      <c r="CG45" s="1" t="s">
        <v>424</v>
      </c>
      <c r="CJ45" s="1" t="n">
        <v>22.8</v>
      </c>
      <c r="CL45" s="1" t="s">
        <v>424</v>
      </c>
      <c r="CM45" s="1" t="n">
        <v>7.8</v>
      </c>
      <c r="CN45" s="1" t="n">
        <v>61.8</v>
      </c>
      <c r="CS45" s="1" t="s">
        <v>424</v>
      </c>
      <c r="CU45" s="1" t="s">
        <v>424</v>
      </c>
      <c r="CV45" s="1" t="n">
        <v>6</v>
      </c>
      <c r="CX45" s="1" t="n">
        <v>31.32</v>
      </c>
      <c r="CY45" s="1" t="s">
        <v>424</v>
      </c>
      <c r="DW45" s="1" t="n">
        <v>926.2</v>
      </c>
      <c r="DX45" s="4" t="n">
        <v>44229</v>
      </c>
    </row>
    <row r="46" customFormat="false" ht="14.5" hidden="false" customHeight="false" outlineLevel="0" collapsed="false">
      <c r="A46" s="3" t="n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Q46" s="1" t="n">
        <v>156.4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 t="n">
        <v>926.4</v>
      </c>
      <c r="CB46" s="1" t="s">
        <v>424</v>
      </c>
      <c r="CG46" s="1" t="n">
        <v>85.32</v>
      </c>
      <c r="CP46" s="1" t="s">
        <v>424</v>
      </c>
      <c r="CQ46" s="1" t="n">
        <v>13.5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H46" s="1" t="s">
        <v>424</v>
      </c>
      <c r="DI46" s="1" t="s">
        <v>424</v>
      </c>
      <c r="DJ46" s="1" t="n">
        <v>468</v>
      </c>
      <c r="DM46" s="1" t="n">
        <v>480</v>
      </c>
      <c r="DP46" s="1" t="n">
        <v>402</v>
      </c>
      <c r="DW46" s="1" t="n">
        <v>2531.62</v>
      </c>
      <c r="DX46" s="4" t="n">
        <v>44230</v>
      </c>
    </row>
    <row r="47" customFormat="false" ht="14.5" hidden="false" customHeight="false" outlineLevel="0" collapsed="false">
      <c r="A47" s="3" t="n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C47" s="1" t="n">
        <v>36</v>
      </c>
      <c r="DF47" s="1" t="n">
        <v>31.5</v>
      </c>
      <c r="DL47" s="1" t="n">
        <v>507</v>
      </c>
      <c r="DP47" s="1" t="n">
        <v>414</v>
      </c>
      <c r="DW47" s="1" t="n">
        <v>988.5</v>
      </c>
      <c r="DX47" s="4" t="n">
        <v>44231</v>
      </c>
    </row>
    <row r="48" customFormat="false" ht="14.5" hidden="false" customHeight="false" outlineLevel="0" collapsed="false">
      <c r="A48" s="3" t="n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 t="n">
        <v>257.6</v>
      </c>
      <c r="T48" s="1" t="n">
        <v>99</v>
      </c>
      <c r="V48" s="1" t="n">
        <v>48</v>
      </c>
      <c r="X48" s="1" t="s">
        <v>424</v>
      </c>
      <c r="Y48" s="1" t="n">
        <v>1005.66</v>
      </c>
      <c r="AF48" s="1" t="n">
        <v>2.24</v>
      </c>
      <c r="AH48" s="1" t="n">
        <v>108.92</v>
      </c>
      <c r="AJ48" s="1" t="s">
        <v>424</v>
      </c>
      <c r="AO48" s="1" t="s">
        <v>424</v>
      </c>
      <c r="CB48" s="1" t="n">
        <v>25.2</v>
      </c>
      <c r="CR48" s="1" t="n">
        <v>168</v>
      </c>
      <c r="CS48" s="1" t="n">
        <v>56.4</v>
      </c>
      <c r="CU48" s="1" t="n">
        <v>77.76</v>
      </c>
      <c r="CW48" s="1" t="n">
        <v>239.76</v>
      </c>
      <c r="DA48" s="1" t="n">
        <v>66</v>
      </c>
      <c r="DD48" s="1" t="n">
        <v>189</v>
      </c>
      <c r="DF48" s="1" t="n">
        <v>450</v>
      </c>
      <c r="DI48" s="1" t="n">
        <v>325.8</v>
      </c>
      <c r="DJ48" s="1" t="n">
        <v>1281</v>
      </c>
      <c r="DO48" s="1" t="n">
        <v>408</v>
      </c>
      <c r="DW48" s="1" t="n">
        <v>4808.34</v>
      </c>
      <c r="DX48" s="4" t="n">
        <v>44232</v>
      </c>
    </row>
    <row r="49" customFormat="false" ht="14.5" hidden="false" customHeight="false" outlineLevel="0" collapsed="false">
      <c r="A49" s="3" t="n">
        <v>44233</v>
      </c>
      <c r="B49" s="1" t="n">
        <v>60</v>
      </c>
      <c r="H49" s="1" t="n">
        <v>2.96</v>
      </c>
      <c r="I49" s="1" t="n">
        <v>6</v>
      </c>
      <c r="N49" s="1" t="n">
        <v>100.64</v>
      </c>
      <c r="O49" s="1" t="n">
        <v>5.92</v>
      </c>
      <c r="P49" s="1" t="n">
        <v>26.64</v>
      </c>
      <c r="U49" s="1" t="n">
        <v>58.32</v>
      </c>
      <c r="AA49" s="1" t="n">
        <v>217.12</v>
      </c>
      <c r="AB49" s="1" t="n">
        <v>606.72</v>
      </c>
      <c r="AC49" s="1" t="n">
        <v>46.32</v>
      </c>
      <c r="AD49" s="1" t="n">
        <v>2.4</v>
      </c>
      <c r="AE49" s="1" t="n">
        <v>80.4</v>
      </c>
      <c r="AG49" s="1" t="n">
        <v>472.64</v>
      </c>
      <c r="AL49" s="1" t="n">
        <v>618.24</v>
      </c>
      <c r="AM49" s="1" t="n">
        <v>3256.2</v>
      </c>
      <c r="AP49" s="1" t="n">
        <v>15.6</v>
      </c>
      <c r="AQ49" s="1" t="n">
        <v>358.8</v>
      </c>
      <c r="AY49" s="1" t="s">
        <v>424</v>
      </c>
      <c r="AZ49" s="1" t="s">
        <v>424</v>
      </c>
      <c r="BC49" s="1" t="n">
        <v>1.2</v>
      </c>
      <c r="BD49" s="1" t="n">
        <v>1.5</v>
      </c>
      <c r="BF49" s="1" t="s">
        <v>424</v>
      </c>
      <c r="BI49" s="1" t="s">
        <v>424</v>
      </c>
      <c r="BJ49" s="1" t="n">
        <v>1</v>
      </c>
      <c r="BN49" s="1" t="s">
        <v>424</v>
      </c>
      <c r="BR49" s="1" t="s">
        <v>424</v>
      </c>
      <c r="BU49" s="1" t="s">
        <v>424</v>
      </c>
      <c r="BW49" s="1" t="n">
        <v>691.5</v>
      </c>
      <c r="BZ49" s="1" t="n">
        <v>180.36</v>
      </c>
      <c r="CA49" s="1" t="n">
        <v>94.92</v>
      </c>
      <c r="CD49" s="1" t="n">
        <v>513</v>
      </c>
      <c r="CE49" s="1" t="n">
        <v>171.6</v>
      </c>
      <c r="CL49" s="1" t="n">
        <v>239.4</v>
      </c>
      <c r="CM49" s="1" t="n">
        <v>238.8</v>
      </c>
      <c r="CP49" s="1" t="n">
        <v>69</v>
      </c>
      <c r="DB49" s="1" t="n">
        <v>756</v>
      </c>
      <c r="DC49" s="1" t="n">
        <v>1542</v>
      </c>
      <c r="DD49" s="1" t="n">
        <v>451.5</v>
      </c>
      <c r="DH49" s="1" t="n">
        <v>684</v>
      </c>
      <c r="DP49" s="1" t="n">
        <v>744</v>
      </c>
      <c r="DW49" s="1" t="n">
        <v>12314.7</v>
      </c>
      <c r="DX49" s="4" t="n">
        <v>44233</v>
      </c>
    </row>
    <row r="50" customFormat="false" ht="14.5" hidden="false" customHeight="false" outlineLevel="0" collapsed="false">
      <c r="A50" s="3" t="n">
        <v>44234</v>
      </c>
      <c r="B50" s="1" t="n">
        <v>284.296</v>
      </c>
      <c r="D50" s="1" t="n">
        <v>60</v>
      </c>
      <c r="F50" s="1" t="n">
        <v>444</v>
      </c>
      <c r="J50" s="1" t="n">
        <v>598.08</v>
      </c>
      <c r="K50" s="1" t="n">
        <v>12</v>
      </c>
      <c r="S50" s="1" t="n">
        <v>2804.48</v>
      </c>
      <c r="W50" s="1" t="n">
        <v>4.8</v>
      </c>
      <c r="AA50" s="1" t="n">
        <v>1751.68</v>
      </c>
      <c r="AG50" s="1" t="n">
        <v>840</v>
      </c>
      <c r="AI50" s="1" t="n">
        <v>1003.2</v>
      </c>
      <c r="AJ50" s="1" t="n">
        <v>12.6</v>
      </c>
      <c r="AK50" s="1" t="n">
        <v>1075.2</v>
      </c>
      <c r="AM50" s="1" t="n">
        <v>1629</v>
      </c>
      <c r="AS50" s="1" t="n">
        <v>2</v>
      </c>
      <c r="AY50" s="1" t="n">
        <v>157</v>
      </c>
      <c r="BA50" s="1" t="n">
        <v>86</v>
      </c>
      <c r="BB50" s="1" t="n">
        <v>164.8</v>
      </c>
      <c r="BF50" s="1" t="n">
        <v>0.8</v>
      </c>
      <c r="BG50" s="1" t="n">
        <v>0.8</v>
      </c>
      <c r="BK50" s="1" t="n">
        <v>4</v>
      </c>
      <c r="BL50" s="1" t="n">
        <v>3.2</v>
      </c>
      <c r="BM50" s="1" t="n">
        <v>572</v>
      </c>
      <c r="BN50" s="1" t="n">
        <v>12</v>
      </c>
      <c r="BO50" s="1" t="n">
        <v>518.4</v>
      </c>
      <c r="BR50" s="1" t="n">
        <v>1.2</v>
      </c>
      <c r="BS50" s="1" t="n">
        <v>1</v>
      </c>
      <c r="BV50" s="1" t="n">
        <v>12</v>
      </c>
      <c r="BW50" s="1" t="n">
        <v>547.5</v>
      </c>
      <c r="CD50" s="1" t="n">
        <v>1128</v>
      </c>
      <c r="CG50" s="1" t="n">
        <v>1604.88</v>
      </c>
      <c r="CT50" s="1" t="n">
        <v>382.8</v>
      </c>
      <c r="CZ50" s="1" t="n">
        <v>20.46</v>
      </c>
      <c r="DW50" s="1" t="n">
        <v>15738.176</v>
      </c>
      <c r="DX50" s="4" t="n">
        <v>44234</v>
      </c>
    </row>
    <row r="51" customFormat="false" ht="14.5" hidden="false" customHeight="false" outlineLevel="0" collapsed="false">
      <c r="A51" s="3" t="n">
        <v>44235</v>
      </c>
      <c r="CY51" s="1" t="n">
        <v>74.52</v>
      </c>
      <c r="DA51" s="1" t="n">
        <v>1449</v>
      </c>
      <c r="DW51" s="1" t="n">
        <v>1523.52</v>
      </c>
      <c r="DX51" s="4" t="n">
        <v>44235</v>
      </c>
    </row>
    <row r="52" customFormat="false" ht="14.5" hidden="false" customHeight="false" outlineLevel="0" collapsed="false">
      <c r="A52" s="3" t="n">
        <v>44236</v>
      </c>
      <c r="AJ52" s="1" t="s">
        <v>424</v>
      </c>
      <c r="DW52" s="1" t="n">
        <v>0</v>
      </c>
      <c r="DX52" s="4" t="n">
        <v>44236</v>
      </c>
    </row>
    <row r="53" customFormat="false" ht="14.5" hidden="false" customHeight="false" outlineLevel="0" collapsed="false">
      <c r="A53" s="3" t="n">
        <v>44237</v>
      </c>
      <c r="DW53" s="1" t="n">
        <v>0</v>
      </c>
      <c r="DX53" s="4" t="n">
        <v>44237</v>
      </c>
    </row>
    <row r="54" customFormat="false" ht="14.5" hidden="false" customHeight="false" outlineLevel="0" collapsed="false">
      <c r="A54" s="3" t="n">
        <v>44238</v>
      </c>
      <c r="DW54" s="1" t="n">
        <v>0</v>
      </c>
      <c r="DX54" s="4" t="n">
        <v>44238</v>
      </c>
    </row>
    <row r="55" customFormat="false" ht="14.5" hidden="false" customHeight="false" outlineLevel="0" collapsed="false">
      <c r="A55" s="3" t="n">
        <v>44239</v>
      </c>
      <c r="DW55" s="1" t="n">
        <v>0</v>
      </c>
      <c r="DX55" s="4" t="n">
        <v>44239</v>
      </c>
    </row>
    <row r="56" customFormat="false" ht="14.5" hidden="false" customHeight="false" outlineLevel="0" collapsed="false">
      <c r="A56" s="3" t="n">
        <v>44240</v>
      </c>
      <c r="DW56" s="1" t="n">
        <v>0</v>
      </c>
      <c r="DX56" s="4" t="n">
        <v>44240</v>
      </c>
    </row>
    <row r="57" customFormat="false" ht="14.5" hidden="false" customHeight="false" outlineLevel="0" collapsed="false">
      <c r="A57" s="3" t="n">
        <v>44241</v>
      </c>
      <c r="DW57" s="1" t="n">
        <v>0</v>
      </c>
      <c r="DX57" s="4" t="n">
        <v>44241</v>
      </c>
    </row>
    <row r="58" customFormat="false" ht="14.5" hidden="false" customHeight="false" outlineLevel="0" collapsed="false">
      <c r="A58" s="3" t="n">
        <v>44242</v>
      </c>
      <c r="DW58" s="1" t="n">
        <v>0</v>
      </c>
      <c r="DX58" s="4" t="n">
        <v>44242</v>
      </c>
    </row>
    <row r="59" customFormat="false" ht="14.5" hidden="false" customHeight="false" outlineLevel="0" collapsed="false">
      <c r="A59" s="3" t="n">
        <v>44243</v>
      </c>
      <c r="DW59" s="1" t="n">
        <v>0</v>
      </c>
      <c r="DX59" s="4" t="n">
        <v>44243</v>
      </c>
    </row>
    <row r="60" customFormat="false" ht="14.5" hidden="false" customHeight="false" outlineLevel="0" collapsed="false">
      <c r="A60" s="3" t="n">
        <v>44244</v>
      </c>
      <c r="DW60" s="1" t="n">
        <v>0</v>
      </c>
      <c r="DX60" s="4" t="n">
        <v>44244</v>
      </c>
    </row>
    <row r="61" customFormat="false" ht="14.5" hidden="false" customHeight="false" outlineLevel="0" collapsed="false">
      <c r="A61" s="3" t="n">
        <v>44245</v>
      </c>
      <c r="DW61" s="1" t="n">
        <v>0</v>
      </c>
      <c r="DX61" s="4" t="n">
        <v>44245</v>
      </c>
    </row>
    <row r="62" customFormat="false" ht="14.5" hidden="false" customHeight="false" outlineLevel="0" collapsed="false">
      <c r="A62" s="3" t="n">
        <v>44246</v>
      </c>
      <c r="DW62" s="1" t="n">
        <v>0</v>
      </c>
      <c r="DX62" s="4" t="n">
        <v>44246</v>
      </c>
    </row>
    <row r="63" customFormat="false" ht="14.5" hidden="false" customHeight="false" outlineLevel="0" collapsed="false">
      <c r="A63" s="3" t="n">
        <v>44247</v>
      </c>
      <c r="DW63" s="1" t="n">
        <v>0</v>
      </c>
      <c r="DX63" s="4" t="n">
        <v>44247</v>
      </c>
    </row>
    <row r="64" customFormat="false" ht="14.5" hidden="false" customHeight="false" outlineLevel="0" collapsed="false">
      <c r="A64" s="3" t="n">
        <v>44248</v>
      </c>
      <c r="DW64" s="1" t="n">
        <v>0</v>
      </c>
      <c r="DX64" s="4" t="n">
        <v>44248</v>
      </c>
    </row>
    <row r="65" customFormat="false" ht="14.5" hidden="false" customHeight="false" outlineLevel="0" collapsed="false">
      <c r="A65" s="3" t="n">
        <v>44249</v>
      </c>
      <c r="DW65" s="1" t="n">
        <v>0</v>
      </c>
      <c r="DX65" s="4" t="n">
        <v>44249</v>
      </c>
    </row>
    <row r="66" customFormat="false" ht="14.5" hidden="false" customHeight="false" outlineLevel="0" collapsed="false">
      <c r="A66" s="3" t="n">
        <v>44250</v>
      </c>
      <c r="DW66" s="1" t="n">
        <v>0</v>
      </c>
      <c r="DX66" s="4" t="n">
        <v>44250</v>
      </c>
    </row>
    <row r="67" customFormat="false" ht="14.5" hidden="false" customHeight="false" outlineLevel="0" collapsed="false">
      <c r="A67" s="3" t="n">
        <v>44251</v>
      </c>
      <c r="DW67" s="1" t="n">
        <v>0</v>
      </c>
      <c r="DX67" s="4" t="n">
        <v>44251</v>
      </c>
    </row>
    <row r="68" customFormat="false" ht="14.5" hidden="false" customHeight="false" outlineLevel="0" collapsed="false">
      <c r="A68" s="3" t="n">
        <v>44252</v>
      </c>
      <c r="DW68" s="1" t="n">
        <v>0</v>
      </c>
      <c r="DX68" s="4" t="n">
        <v>44252</v>
      </c>
    </row>
    <row r="69" customFormat="false" ht="14.5" hidden="false" customHeight="false" outlineLevel="0" collapsed="false">
      <c r="A69" s="3" t="n">
        <v>44253</v>
      </c>
      <c r="DW69" s="1" t="n">
        <v>0</v>
      </c>
      <c r="DX69" s="4" t="n">
        <v>44253</v>
      </c>
    </row>
    <row r="70" customFormat="false" ht="14.5" hidden="false" customHeight="false" outlineLevel="0" collapsed="false">
      <c r="A70" s="3" t="n">
        <v>44254</v>
      </c>
      <c r="DW70" s="1" t="n">
        <v>0</v>
      </c>
      <c r="DX70" s="4" t="n">
        <v>44254</v>
      </c>
    </row>
    <row r="71" customFormat="false" ht="14.5" hidden="false" customHeight="false" outlineLevel="0" collapsed="false">
      <c r="A71" s="3" t="n">
        <v>44255</v>
      </c>
      <c r="DW71" s="1" t="n">
        <v>0</v>
      </c>
      <c r="DX71" s="4" t="n">
        <v>44255</v>
      </c>
    </row>
    <row r="72" customFormat="false" ht="14.5" hidden="false" customHeight="false" outlineLevel="0" collapsed="false">
      <c r="A72" s="3" t="n">
        <v>44256</v>
      </c>
      <c r="DW72" s="1" t="n">
        <v>0</v>
      </c>
      <c r="DX72" s="4" t="n">
        <v>44256</v>
      </c>
    </row>
    <row r="73" customFormat="false" ht="14.5" hidden="false" customHeight="false" outlineLevel="0" collapsed="false">
      <c r="A73" s="3" t="n">
        <v>44257</v>
      </c>
      <c r="DW73" s="1" t="n">
        <v>0</v>
      </c>
      <c r="DX73" s="4" t="n">
        <v>44257</v>
      </c>
    </row>
    <row r="74" customFormat="false" ht="14.5" hidden="false" customHeight="false" outlineLevel="0" collapsed="false">
      <c r="A74" s="3" t="n">
        <v>44258</v>
      </c>
      <c r="DW74" s="1" t="n">
        <v>0</v>
      </c>
      <c r="DX74" s="4" t="n">
        <v>44258</v>
      </c>
    </row>
    <row r="75" customFormat="false" ht="14.5" hidden="false" customHeight="false" outlineLevel="0" collapsed="false">
      <c r="A75" s="3" t="n">
        <v>44259</v>
      </c>
      <c r="DW75" s="1" t="n">
        <v>0</v>
      </c>
      <c r="DX75" s="4" t="n">
        <v>44259</v>
      </c>
    </row>
    <row r="76" customFormat="false" ht="14.5" hidden="false" customHeight="false" outlineLevel="0" collapsed="false">
      <c r="A76" s="3" t="n">
        <v>44260</v>
      </c>
      <c r="DW76" s="1" t="n">
        <v>0</v>
      </c>
      <c r="DX76" s="4" t="n">
        <v>44260</v>
      </c>
    </row>
    <row r="77" customFormat="false" ht="14.5" hidden="false" customHeight="false" outlineLevel="0" collapsed="false">
      <c r="A77" s="3" t="n">
        <v>44261</v>
      </c>
      <c r="DW77" s="1" t="n">
        <v>0</v>
      </c>
      <c r="DX77" s="4" t="n">
        <v>44261</v>
      </c>
    </row>
    <row r="78" customFormat="false" ht="14.5" hidden="false" customHeight="false" outlineLevel="0" collapsed="false">
      <c r="A78" s="3" t="n">
        <v>44262</v>
      </c>
      <c r="DW78" s="1" t="n">
        <v>0</v>
      </c>
      <c r="DX78" s="4" t="n">
        <v>44262</v>
      </c>
    </row>
    <row r="79" customFormat="false" ht="14.5" hidden="false" customHeight="false" outlineLevel="0" collapsed="false">
      <c r="A79" s="3" t="n">
        <v>44263</v>
      </c>
      <c r="DW79" s="1" t="n">
        <v>0</v>
      </c>
      <c r="DX79" s="4" t="n">
        <v>44263</v>
      </c>
    </row>
    <row r="80" customFormat="false" ht="14.5" hidden="false" customHeight="false" outlineLevel="0" collapsed="false">
      <c r="A80" s="2"/>
    </row>
    <row r="81" customFormat="false" ht="14.5" hidden="false" customHeight="false" outlineLevel="0" collapsed="false">
      <c r="A81" s="2" t="s">
        <v>427</v>
      </c>
      <c r="B81" s="1" t="n">
        <v>344.296</v>
      </c>
      <c r="C81" s="1" t="n">
        <v>0</v>
      </c>
      <c r="D81" s="1" t="n">
        <v>60</v>
      </c>
      <c r="E81" s="1" t="n">
        <v>0</v>
      </c>
      <c r="F81" s="1" t="n">
        <v>444</v>
      </c>
      <c r="G81" s="1" t="n">
        <v>0</v>
      </c>
      <c r="H81" s="1" t="n">
        <v>2.96</v>
      </c>
      <c r="I81" s="1" t="n">
        <v>6</v>
      </c>
      <c r="J81" s="1" t="n">
        <v>598.08</v>
      </c>
      <c r="K81" s="1" t="n">
        <v>12</v>
      </c>
      <c r="L81" s="1" t="n">
        <v>15.68</v>
      </c>
      <c r="M81" s="1" t="n">
        <v>0</v>
      </c>
      <c r="N81" s="1" t="n">
        <v>100.64</v>
      </c>
      <c r="O81" s="1" t="n">
        <v>5.92</v>
      </c>
      <c r="P81" s="1" t="n">
        <v>26.64</v>
      </c>
      <c r="Q81" s="1" t="n">
        <v>508.48</v>
      </c>
      <c r="R81" s="1" t="n">
        <v>0</v>
      </c>
      <c r="S81" s="1" t="n">
        <v>9596.16</v>
      </c>
      <c r="T81" s="1" t="n">
        <v>99</v>
      </c>
      <c r="U81" s="1" t="n">
        <v>58.32</v>
      </c>
      <c r="V81" s="1" t="n">
        <v>48</v>
      </c>
      <c r="W81" s="1" t="n">
        <v>4.8</v>
      </c>
      <c r="X81" s="1" t="n">
        <v>0</v>
      </c>
      <c r="Y81" s="1" t="n">
        <v>1005.66</v>
      </c>
      <c r="Z81" s="1" t="n">
        <v>0</v>
      </c>
      <c r="AA81" s="1" t="n">
        <v>1968.8</v>
      </c>
      <c r="AB81" s="1" t="n">
        <v>606.72</v>
      </c>
      <c r="AC81" s="1" t="n">
        <v>46.32</v>
      </c>
      <c r="AD81" s="1" t="n">
        <v>2.4</v>
      </c>
      <c r="AE81" s="1" t="n">
        <v>80.4</v>
      </c>
      <c r="AF81" s="1" t="n">
        <v>2.24</v>
      </c>
      <c r="AG81" s="1" t="n">
        <v>1312.64</v>
      </c>
      <c r="AH81" s="1" t="n">
        <v>108.92</v>
      </c>
      <c r="AI81" s="1" t="n">
        <v>2155.2</v>
      </c>
      <c r="AJ81" s="1" t="n">
        <v>12.6</v>
      </c>
      <c r="AK81" s="1" t="n">
        <v>1075.2</v>
      </c>
      <c r="AL81" s="1" t="n">
        <v>618.24</v>
      </c>
      <c r="AM81" s="1" t="n">
        <v>4885.2</v>
      </c>
      <c r="AN81" s="1" t="n">
        <v>18</v>
      </c>
      <c r="AO81" s="1" t="n">
        <v>0</v>
      </c>
      <c r="AP81" s="1" t="n">
        <v>15.6</v>
      </c>
      <c r="AQ81" s="1" t="n">
        <v>515.2</v>
      </c>
      <c r="AR81" s="1" t="n">
        <v>239.2</v>
      </c>
      <c r="AS81" s="1" t="n">
        <v>2</v>
      </c>
      <c r="AT81" s="1" t="n">
        <v>0</v>
      </c>
      <c r="AU81" s="1" t="n">
        <v>0</v>
      </c>
      <c r="AV81" s="1" t="n">
        <v>0</v>
      </c>
      <c r="AW81" s="1" t="n">
        <v>0</v>
      </c>
      <c r="AX81" s="1" t="n">
        <v>0</v>
      </c>
      <c r="AY81" s="1" t="n">
        <v>157</v>
      </c>
      <c r="AZ81" s="1" t="n">
        <v>0</v>
      </c>
      <c r="BA81" s="1" t="n">
        <v>86</v>
      </c>
      <c r="BB81" s="1" t="n">
        <v>164.8</v>
      </c>
      <c r="BC81" s="1" t="n">
        <v>1.2</v>
      </c>
      <c r="BD81" s="1" t="n">
        <v>1.5</v>
      </c>
      <c r="BE81" s="1" t="n">
        <v>0</v>
      </c>
      <c r="BF81" s="1" t="n">
        <v>0.8</v>
      </c>
      <c r="BG81" s="1" t="n">
        <v>0.8</v>
      </c>
      <c r="BH81" s="1" t="n">
        <v>0</v>
      </c>
      <c r="BI81" s="1" t="n">
        <v>0</v>
      </c>
      <c r="BJ81" s="1" t="n">
        <v>1</v>
      </c>
      <c r="BK81" s="1" t="n">
        <v>4</v>
      </c>
      <c r="BL81" s="1" t="n">
        <v>3.2</v>
      </c>
      <c r="BM81" s="1" t="n">
        <v>572</v>
      </c>
      <c r="BN81" s="1" t="n">
        <v>12</v>
      </c>
      <c r="BO81" s="1" t="n">
        <v>518.4</v>
      </c>
      <c r="BP81" s="1" t="n">
        <v>0</v>
      </c>
      <c r="BQ81" s="1" t="n">
        <v>0</v>
      </c>
      <c r="BR81" s="1" t="n">
        <v>1.2</v>
      </c>
      <c r="BS81" s="1" t="n">
        <v>1</v>
      </c>
      <c r="BT81" s="1" t="n">
        <v>0</v>
      </c>
      <c r="BU81" s="1" t="n">
        <v>0</v>
      </c>
      <c r="BV81" s="1" t="n">
        <v>12</v>
      </c>
      <c r="BW81" s="1" t="n">
        <v>1239</v>
      </c>
      <c r="BX81" s="1" t="n">
        <v>2622</v>
      </c>
      <c r="BY81" s="1" t="n">
        <v>1196.4</v>
      </c>
      <c r="BZ81" s="1" t="n">
        <v>180.36</v>
      </c>
      <c r="CA81" s="1" t="n">
        <v>94.92</v>
      </c>
      <c r="CB81" s="1" t="n">
        <v>25.2</v>
      </c>
      <c r="CC81" s="1" t="n">
        <v>0</v>
      </c>
      <c r="CD81" s="1" t="n">
        <v>9141</v>
      </c>
      <c r="CE81" s="1" t="n">
        <v>14638.8</v>
      </c>
      <c r="CF81" s="1" t="n">
        <v>631.2</v>
      </c>
      <c r="CG81" s="1" t="n">
        <v>1690.2</v>
      </c>
      <c r="CH81" s="1" t="n">
        <v>1630.5</v>
      </c>
      <c r="CI81" s="1" t="n">
        <v>28.8</v>
      </c>
      <c r="CJ81" s="1" t="n">
        <v>22.8</v>
      </c>
      <c r="CK81" s="1" t="n">
        <v>285.6</v>
      </c>
      <c r="CL81" s="1" t="n">
        <v>239.4</v>
      </c>
      <c r="CM81" s="1" t="n">
        <v>246.6</v>
      </c>
      <c r="CN81" s="1" t="n">
        <v>61.8</v>
      </c>
      <c r="CO81" s="1" t="n">
        <v>0</v>
      </c>
      <c r="CP81" s="1" t="n">
        <v>69</v>
      </c>
      <c r="CQ81" s="1" t="n">
        <v>13.5</v>
      </c>
      <c r="CR81" s="1" t="n">
        <v>168</v>
      </c>
      <c r="CS81" s="1" t="n">
        <v>56.4</v>
      </c>
      <c r="CT81" s="1" t="n">
        <v>382.8</v>
      </c>
      <c r="CU81" s="1" t="n">
        <v>77.76</v>
      </c>
      <c r="CV81" s="1" t="n">
        <v>6</v>
      </c>
      <c r="CW81" s="1" t="n">
        <v>239.76</v>
      </c>
      <c r="CX81" s="1" t="n">
        <v>31.32</v>
      </c>
      <c r="CY81" s="1" t="n">
        <v>74.52</v>
      </c>
      <c r="CZ81" s="1" t="n">
        <v>20.46</v>
      </c>
      <c r="DA81" s="1" t="n">
        <v>1515</v>
      </c>
      <c r="DB81" s="1" t="n">
        <v>756</v>
      </c>
      <c r="DC81" s="1" t="n">
        <v>1578</v>
      </c>
      <c r="DD81" s="1" t="n">
        <v>640.5</v>
      </c>
      <c r="DE81" s="1" t="n">
        <v>21.6</v>
      </c>
      <c r="DF81" s="1" t="n">
        <v>481.5</v>
      </c>
      <c r="DG81" s="1" t="n">
        <v>0</v>
      </c>
      <c r="DH81" s="1" t="n">
        <v>1809</v>
      </c>
      <c r="DI81" s="1" t="n">
        <v>325.8</v>
      </c>
      <c r="DJ81" s="1" t="n">
        <v>4188</v>
      </c>
      <c r="DK81" s="1" t="n">
        <v>360</v>
      </c>
      <c r="DL81" s="1" t="n">
        <v>804</v>
      </c>
      <c r="DM81" s="1" t="n">
        <v>1035</v>
      </c>
      <c r="DN81" s="1" t="n">
        <v>411</v>
      </c>
      <c r="DO81" s="1" t="n">
        <v>780</v>
      </c>
      <c r="DP81" s="1" t="n">
        <v>1572</v>
      </c>
      <c r="DQ81" s="1" t="n">
        <v>0</v>
      </c>
      <c r="DW81" s="1" t="n">
        <v>79529.916</v>
      </c>
      <c r="DX81" s="1" t="s">
        <v>427</v>
      </c>
    </row>
    <row r="82" customFormat="false" ht="14.5" hidden="false" customHeight="false" outlineLevel="0" collapsed="false">
      <c r="A82" s="2" t="s">
        <v>428</v>
      </c>
      <c r="B82" s="1" t="n">
        <v>344.296</v>
      </c>
      <c r="C82" s="1" t="n">
        <v>0</v>
      </c>
      <c r="D82" s="1" t="n">
        <v>60</v>
      </c>
      <c r="E82" s="1" t="n">
        <v>0</v>
      </c>
      <c r="F82" s="1" t="n">
        <v>444</v>
      </c>
      <c r="G82" s="1" t="n">
        <v>0</v>
      </c>
      <c r="H82" s="1" t="n">
        <v>2.96</v>
      </c>
      <c r="I82" s="1" t="n">
        <v>6</v>
      </c>
      <c r="J82" s="1" t="n">
        <v>598.08</v>
      </c>
      <c r="K82" s="1" t="n">
        <v>12</v>
      </c>
      <c r="L82" s="1" t="n">
        <v>15.68</v>
      </c>
      <c r="M82" s="1" t="n">
        <v>0</v>
      </c>
      <c r="N82" s="1" t="n">
        <v>100.64</v>
      </c>
      <c r="O82" s="1" t="n">
        <v>5.92</v>
      </c>
      <c r="P82" s="1" t="n">
        <v>26.64</v>
      </c>
      <c r="Q82" s="1" t="n">
        <v>508.48</v>
      </c>
      <c r="R82" s="1" t="n">
        <v>0</v>
      </c>
      <c r="S82" s="1" t="n">
        <v>3062.08</v>
      </c>
      <c r="T82" s="1" t="n">
        <v>99</v>
      </c>
      <c r="U82" s="1" t="n">
        <v>58.32</v>
      </c>
      <c r="V82" s="1" t="n">
        <v>48</v>
      </c>
      <c r="W82" s="1" t="n">
        <v>4.8</v>
      </c>
      <c r="X82" s="1" t="n">
        <v>0</v>
      </c>
      <c r="Y82" s="1" t="n">
        <v>1005.66</v>
      </c>
      <c r="Z82" s="1" t="n">
        <v>0</v>
      </c>
      <c r="AA82" s="1" t="n">
        <v>1968.8</v>
      </c>
      <c r="AB82" s="1" t="n">
        <v>606.72</v>
      </c>
      <c r="AC82" s="1" t="n">
        <v>46.32</v>
      </c>
      <c r="AD82" s="1" t="n">
        <v>2.4</v>
      </c>
      <c r="AE82" s="1" t="n">
        <v>80.4</v>
      </c>
      <c r="AF82" s="1" t="n">
        <v>2.24</v>
      </c>
      <c r="AG82" s="1" t="n">
        <v>1312.64</v>
      </c>
      <c r="AH82" s="1" t="n">
        <v>108.92</v>
      </c>
      <c r="AI82" s="1" t="n">
        <v>1003.2</v>
      </c>
      <c r="AJ82" s="1" t="n">
        <v>12.6</v>
      </c>
      <c r="AK82" s="1" t="n">
        <v>1075.2</v>
      </c>
      <c r="AL82" s="1" t="n">
        <v>618.24</v>
      </c>
      <c r="AM82" s="1" t="n">
        <v>4885.2</v>
      </c>
      <c r="AN82" s="1" t="n">
        <v>18</v>
      </c>
      <c r="AO82" s="1" t="n">
        <v>0</v>
      </c>
      <c r="AP82" s="1" t="n">
        <v>15.6</v>
      </c>
      <c r="AQ82" s="1" t="n">
        <v>515.2</v>
      </c>
      <c r="AR82" s="1" t="n">
        <v>239.2</v>
      </c>
      <c r="AS82" s="1" t="n">
        <v>2</v>
      </c>
      <c r="AT82" s="1" t="n">
        <v>0</v>
      </c>
      <c r="AU82" s="1" t="n">
        <v>0</v>
      </c>
      <c r="AV82" s="1" t="n">
        <v>0</v>
      </c>
      <c r="AW82" s="1" t="n">
        <v>0</v>
      </c>
      <c r="AX82" s="1" t="n">
        <v>0</v>
      </c>
      <c r="AY82" s="1" t="n">
        <v>157</v>
      </c>
      <c r="AZ82" s="1" t="n">
        <v>0</v>
      </c>
      <c r="BA82" s="1" t="n">
        <v>86</v>
      </c>
      <c r="BB82" s="1" t="n">
        <v>164.8</v>
      </c>
      <c r="BC82" s="1" t="n">
        <v>1.2</v>
      </c>
      <c r="BD82" s="1" t="n">
        <v>1.5</v>
      </c>
      <c r="BE82" s="1" t="n">
        <v>0</v>
      </c>
      <c r="BF82" s="1" t="n">
        <v>0.8</v>
      </c>
      <c r="BG82" s="1" t="n">
        <v>0.8</v>
      </c>
      <c r="BH82" s="1" t="n">
        <v>0</v>
      </c>
      <c r="BI82" s="1" t="n">
        <v>0</v>
      </c>
      <c r="BJ82" s="1" t="n">
        <v>1</v>
      </c>
      <c r="BK82" s="1" t="n">
        <v>4</v>
      </c>
      <c r="BL82" s="1" t="n">
        <v>3.2</v>
      </c>
      <c r="BM82" s="1" t="n">
        <v>572</v>
      </c>
      <c r="BN82" s="1" t="n">
        <v>12</v>
      </c>
      <c r="BO82" s="1" t="n">
        <v>518.4</v>
      </c>
      <c r="BP82" s="1" t="n">
        <v>0</v>
      </c>
      <c r="BQ82" s="1" t="n">
        <v>0</v>
      </c>
      <c r="BR82" s="1" t="n">
        <v>1.2</v>
      </c>
      <c r="BS82" s="1" t="n">
        <v>1</v>
      </c>
      <c r="BT82" s="1" t="n">
        <v>0</v>
      </c>
      <c r="BU82" s="1" t="n">
        <v>0</v>
      </c>
      <c r="BV82" s="1" t="n">
        <v>12</v>
      </c>
      <c r="BW82" s="1" t="n">
        <v>1239</v>
      </c>
      <c r="BX82" s="1" t="n">
        <v>1143</v>
      </c>
      <c r="BY82" s="1" t="n">
        <v>1196.4</v>
      </c>
      <c r="BZ82" s="1" t="n">
        <v>180.36</v>
      </c>
      <c r="CA82" s="1" t="n">
        <v>94.92</v>
      </c>
      <c r="CB82" s="1" t="n">
        <v>25.2</v>
      </c>
      <c r="CC82" s="1" t="n">
        <v>0</v>
      </c>
      <c r="CD82" s="1" t="n">
        <v>1641</v>
      </c>
      <c r="CE82" s="1" t="n">
        <v>171.6</v>
      </c>
      <c r="CF82" s="1" t="n">
        <v>631.2</v>
      </c>
      <c r="CG82" s="1" t="n">
        <v>1690.2</v>
      </c>
      <c r="CH82" s="1" t="n">
        <v>1630.5</v>
      </c>
      <c r="CI82" s="1" t="n">
        <v>28.8</v>
      </c>
      <c r="CJ82" s="1" t="n">
        <v>22.8</v>
      </c>
      <c r="CK82" s="1" t="n">
        <v>285.6</v>
      </c>
      <c r="CL82" s="1" t="n">
        <v>239.4</v>
      </c>
      <c r="CM82" s="1" t="n">
        <v>246.6</v>
      </c>
      <c r="CN82" s="1" t="n">
        <v>61.8</v>
      </c>
      <c r="CO82" s="1" t="n">
        <v>0</v>
      </c>
      <c r="CP82" s="1" t="n">
        <v>69</v>
      </c>
      <c r="CQ82" s="1" t="n">
        <v>13.5</v>
      </c>
      <c r="CR82" s="1" t="n">
        <v>168</v>
      </c>
      <c r="CS82" s="1" t="n">
        <v>56.4</v>
      </c>
      <c r="CT82" s="1" t="n">
        <v>382.8</v>
      </c>
      <c r="CU82" s="1" t="n">
        <v>77.76</v>
      </c>
      <c r="CV82" s="1" t="n">
        <v>6</v>
      </c>
      <c r="CW82" s="1" t="n">
        <v>239.76</v>
      </c>
      <c r="CX82" s="1" t="n">
        <v>31.32</v>
      </c>
      <c r="CY82" s="1" t="n">
        <v>74.52</v>
      </c>
      <c r="CZ82" s="1" t="n">
        <v>20.46</v>
      </c>
      <c r="DA82" s="1" t="n">
        <v>1515</v>
      </c>
      <c r="DB82" s="1" t="n">
        <v>756</v>
      </c>
      <c r="DC82" s="1" t="n">
        <v>1578</v>
      </c>
      <c r="DD82" s="1" t="n">
        <v>640.5</v>
      </c>
      <c r="DE82" s="1" t="n">
        <v>21.6</v>
      </c>
      <c r="DF82" s="1" t="n">
        <v>481.5</v>
      </c>
      <c r="DG82" s="1" t="n">
        <v>0</v>
      </c>
      <c r="DH82" s="1" t="n">
        <v>684</v>
      </c>
      <c r="DI82" s="1" t="n">
        <v>325.8</v>
      </c>
      <c r="DJ82" s="1" t="n">
        <v>2943</v>
      </c>
      <c r="DK82" s="1" t="n">
        <v>360</v>
      </c>
      <c r="DL82" s="1" t="n">
        <v>804</v>
      </c>
      <c r="DM82" s="1" t="n">
        <v>1035</v>
      </c>
      <c r="DN82" s="1" t="n">
        <v>411</v>
      </c>
      <c r="DO82" s="1" t="n">
        <v>780</v>
      </c>
      <c r="DP82" s="1" t="n">
        <v>1572</v>
      </c>
      <c r="DQ82" s="1" t="n">
        <v>0</v>
      </c>
      <c r="DR82" s="1" t="n">
        <v>0</v>
      </c>
      <c r="DS82" s="1" t="n">
        <v>0</v>
      </c>
      <c r="DT82" s="1" t="n">
        <v>0</v>
      </c>
      <c r="DU82" s="1" t="n">
        <v>0</v>
      </c>
      <c r="DV82" s="1" t="n">
        <v>0</v>
      </c>
      <c r="DW82" s="1" t="n">
        <v>46027.636</v>
      </c>
      <c r="DX82" s="1" t="s">
        <v>428</v>
      </c>
    </row>
    <row r="83" customFormat="false" ht="14.5" hidden="false" customHeight="false" outlineLevel="0" collapsed="false">
      <c r="A83" s="2" t="s">
        <v>429</v>
      </c>
      <c r="S83" s="1" t="n">
        <v>6534.08</v>
      </c>
      <c r="AI83" s="1" t="n">
        <v>1152</v>
      </c>
      <c r="BX83" s="1" t="n">
        <v>1479</v>
      </c>
      <c r="CD83" s="1" t="n">
        <v>7500</v>
      </c>
      <c r="CE83" s="1" t="n">
        <v>14467.2</v>
      </c>
      <c r="DH83" s="1" t="n">
        <v>1125</v>
      </c>
      <c r="DJ83" s="1" t="n">
        <v>1245</v>
      </c>
      <c r="DW83" s="1" t="n">
        <v>33502.28</v>
      </c>
      <c r="DX83" s="1" t="s">
        <v>429</v>
      </c>
    </row>
    <row r="84" customFormat="false" ht="14.5" hidden="false" customHeight="false" outlineLevel="0" collapsed="false">
      <c r="A84" s="2"/>
      <c r="DW84" s="1" t="n">
        <v>0</v>
      </c>
    </row>
    <row r="85" customFormat="false" ht="14.5" hidden="false" customHeight="false" outlineLevel="0" collapsed="false">
      <c r="A85" s="2"/>
      <c r="DW85" s="1" t="n">
        <v>0</v>
      </c>
    </row>
    <row r="86" customFormat="false" ht="14.5" hidden="false" customHeight="false" outlineLevel="0" collapsed="false">
      <c r="A86" s="2" t="s">
        <v>430</v>
      </c>
      <c r="DW86" s="1" t="n">
        <v>0</v>
      </c>
      <c r="DX86" s="1" t="s">
        <v>430</v>
      </c>
    </row>
    <row r="87" customFormat="false" ht="14.5" hidden="false" customHeight="false" outlineLevel="0" collapsed="false">
      <c r="A87" s="2" t="s">
        <v>431</v>
      </c>
      <c r="DR87" s="1" t="n">
        <v>0</v>
      </c>
      <c r="DS87" s="1" t="n">
        <v>0</v>
      </c>
      <c r="DU87" s="1" t="n">
        <v>0</v>
      </c>
      <c r="DW87" s="1" t="n">
        <v>0</v>
      </c>
      <c r="DX87" s="1" t="s">
        <v>431</v>
      </c>
    </row>
    <row r="88" customFormat="false" ht="14.5" hidden="false" customHeight="false" outlineLevel="0" collapsed="false">
      <c r="A88" s="2"/>
    </row>
    <row r="89" customFormat="false" ht="14.5" hidden="false" customHeight="false" outlineLevel="0" collapsed="false">
      <c r="A89" s="2" t="s">
        <v>432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  <c r="AF89" s="1" t="n">
        <v>0</v>
      </c>
      <c r="AG89" s="1" t="n">
        <v>0</v>
      </c>
      <c r="AH89" s="1" t="n">
        <v>0</v>
      </c>
      <c r="AI89" s="1" t="n">
        <v>0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1" t="n">
        <v>0</v>
      </c>
      <c r="AP89" s="1" t="n">
        <v>0</v>
      </c>
      <c r="AQ89" s="1" t="n">
        <v>0</v>
      </c>
      <c r="AR89" s="1" t="n">
        <v>0</v>
      </c>
      <c r="AS89" s="1" t="n">
        <v>0</v>
      </c>
      <c r="AT89" s="1" t="n">
        <v>0</v>
      </c>
      <c r="AU89" s="1" t="n">
        <v>0</v>
      </c>
      <c r="AV89" s="1" t="n">
        <v>0</v>
      </c>
      <c r="AW89" s="1" t="n">
        <v>0</v>
      </c>
      <c r="AX89" s="1" t="n">
        <v>0</v>
      </c>
      <c r="AY89" s="1" t="n">
        <v>0</v>
      </c>
      <c r="AZ89" s="1" t="n">
        <v>0</v>
      </c>
      <c r="BA89" s="1" t="n">
        <v>0</v>
      </c>
      <c r="BB89" s="1" t="n">
        <v>0</v>
      </c>
      <c r="BC89" s="1" t="n">
        <v>0</v>
      </c>
      <c r="BD89" s="1" t="n">
        <v>0</v>
      </c>
      <c r="BE89" s="1" t="n">
        <v>0</v>
      </c>
      <c r="BF89" s="1" t="n">
        <v>0</v>
      </c>
      <c r="BG89" s="1" t="n">
        <v>0</v>
      </c>
      <c r="BH89" s="1" t="n">
        <v>0</v>
      </c>
      <c r="BI89" s="1" t="n">
        <v>0</v>
      </c>
      <c r="BJ89" s="1" t="n">
        <v>0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0</v>
      </c>
      <c r="BQ89" s="1" t="n">
        <v>0</v>
      </c>
      <c r="BR89" s="1" t="n">
        <v>0</v>
      </c>
      <c r="BS89" s="1" t="n">
        <v>0</v>
      </c>
      <c r="BT89" s="1" t="n">
        <v>0</v>
      </c>
      <c r="BU89" s="1" t="n">
        <v>0</v>
      </c>
      <c r="BV89" s="1" t="n">
        <v>0</v>
      </c>
      <c r="BW89" s="1" t="n">
        <v>0</v>
      </c>
      <c r="BX89" s="1" t="n">
        <v>0</v>
      </c>
      <c r="BY89" s="1" t="n">
        <v>0</v>
      </c>
      <c r="BZ89" s="1" t="n">
        <v>0</v>
      </c>
      <c r="CA89" s="1" t="n">
        <v>0</v>
      </c>
      <c r="CB89" s="1" t="n">
        <v>0</v>
      </c>
      <c r="CC89" s="1" t="n">
        <v>0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K89" s="1" t="n">
        <v>0</v>
      </c>
      <c r="CL89" s="1" t="n">
        <v>0</v>
      </c>
      <c r="CM89" s="1" t="n">
        <v>0</v>
      </c>
      <c r="CN89" s="1" t="n">
        <v>0</v>
      </c>
      <c r="CO89" s="1" t="n">
        <v>0</v>
      </c>
      <c r="CP89" s="1" t="n">
        <v>0</v>
      </c>
      <c r="CQ89" s="1" t="n">
        <v>0</v>
      </c>
      <c r="CR89" s="1" t="n">
        <v>0</v>
      </c>
      <c r="CS89" s="1" t="n">
        <v>0</v>
      </c>
      <c r="CT89" s="1" t="n">
        <v>0</v>
      </c>
      <c r="CU89" s="1" t="n">
        <v>0</v>
      </c>
      <c r="CV89" s="1" t="n">
        <v>0</v>
      </c>
      <c r="CW89" s="1" t="n">
        <v>0</v>
      </c>
      <c r="CX89" s="1" t="n">
        <v>0</v>
      </c>
      <c r="CY89" s="1" t="n">
        <v>0</v>
      </c>
      <c r="CZ89" s="1" t="n">
        <v>0</v>
      </c>
      <c r="DA89" s="1" t="n">
        <v>0</v>
      </c>
      <c r="DB89" s="1" t="n">
        <v>0</v>
      </c>
      <c r="DC89" s="1" t="n">
        <v>0</v>
      </c>
      <c r="DD89" s="1" t="n">
        <v>0</v>
      </c>
      <c r="DE89" s="1" t="n">
        <v>0</v>
      </c>
      <c r="DF89" s="1" t="n">
        <v>0</v>
      </c>
      <c r="DG89" s="1" t="n">
        <v>0</v>
      </c>
      <c r="DH89" s="1" t="n">
        <v>0</v>
      </c>
      <c r="DI89" s="1" t="n">
        <v>0</v>
      </c>
      <c r="DJ89" s="1" t="n">
        <v>0</v>
      </c>
      <c r="DK89" s="1" t="n">
        <v>0</v>
      </c>
      <c r="DL89" s="1" t="n">
        <v>0</v>
      </c>
      <c r="DM89" s="1" t="n">
        <v>0</v>
      </c>
      <c r="DN89" s="1" t="n">
        <v>0</v>
      </c>
      <c r="DO89" s="1" t="n">
        <v>0</v>
      </c>
      <c r="DP89" s="1" t="n">
        <v>0</v>
      </c>
      <c r="DQ89" s="1" t="n">
        <v>0</v>
      </c>
      <c r="DR89" s="1" t="n">
        <v>0</v>
      </c>
      <c r="DV89" s="1" t="n">
        <v>0</v>
      </c>
      <c r="DW89" s="1" t="n">
        <v>0</v>
      </c>
      <c r="DX89" s="1" t="s">
        <v>432</v>
      </c>
    </row>
    <row r="90" customFormat="false" ht="14.5" hidden="false" customHeight="false" outlineLevel="0" collapsed="false">
      <c r="A90" s="2" t="s">
        <v>428</v>
      </c>
      <c r="DW90" s="1" t="n">
        <v>0</v>
      </c>
      <c r="DX90" s="1" t="s">
        <v>433</v>
      </c>
    </row>
    <row r="91" customFormat="false" ht="14.5" hidden="false" customHeight="false" outlineLevel="0" collapsed="false">
      <c r="A91" s="2" t="s">
        <v>429</v>
      </c>
      <c r="DW91" s="1" t="n">
        <v>0</v>
      </c>
      <c r="DX91" s="1" t="s">
        <v>434</v>
      </c>
    </row>
    <row r="92" customFormat="false" ht="14.5" hidden="false" customHeight="false" outlineLevel="0" collapsed="false">
      <c r="A92" s="2"/>
      <c r="DW92" s="1" t="n">
        <v>0</v>
      </c>
    </row>
    <row r="93" customFormat="false" ht="14.5" hidden="false" customHeight="false" outlineLevel="0" collapsed="false">
      <c r="A93" s="2"/>
      <c r="DW93" s="1" t="n">
        <v>0</v>
      </c>
    </row>
    <row r="94" customFormat="false" ht="14.5" hidden="false" customHeight="false" outlineLevel="0" collapsed="false">
      <c r="A94" s="2" t="s">
        <v>430</v>
      </c>
      <c r="DW94" s="1" t="n">
        <v>0</v>
      </c>
      <c r="DX94" s="1" t="s">
        <v>435</v>
      </c>
    </row>
    <row r="95" customFormat="false" ht="14.5" hidden="false" customHeight="false" outlineLevel="0" collapsed="false">
      <c r="A95" s="2" t="s">
        <v>431</v>
      </c>
      <c r="DW95" s="1" t="n">
        <v>0</v>
      </c>
      <c r="DX95" s="1" t="s">
        <v>436</v>
      </c>
    </row>
    <row r="96" customFormat="false" ht="14.5" hidden="false" customHeight="false" outlineLevel="0" collapsed="false">
      <c r="A96" s="2"/>
    </row>
    <row r="97" customFormat="false" ht="14.5" hidden="false" customHeight="false" outlineLevel="0" collapsed="false">
      <c r="A97" s="2" t="s">
        <v>437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  <c r="AF97" s="1" t="n">
        <v>0</v>
      </c>
      <c r="AG97" s="1" t="n">
        <v>0</v>
      </c>
      <c r="AH97" s="1" t="n">
        <v>0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v>0</v>
      </c>
      <c r="AV97" s="1" t="n">
        <v>0</v>
      </c>
      <c r="AW97" s="1" t="n">
        <v>0</v>
      </c>
      <c r="AX97" s="1" t="n">
        <v>0</v>
      </c>
      <c r="AY97" s="1" t="n">
        <v>0</v>
      </c>
      <c r="AZ97" s="1" t="n">
        <v>0</v>
      </c>
      <c r="BA97" s="1" t="n">
        <v>0</v>
      </c>
      <c r="BB97" s="1" t="n">
        <v>0</v>
      </c>
      <c r="BC97" s="1" t="n">
        <v>0</v>
      </c>
      <c r="BD97" s="1" t="n">
        <v>0</v>
      </c>
      <c r="BE97" s="1" t="n">
        <v>0</v>
      </c>
      <c r="BF97" s="1" t="n">
        <v>0</v>
      </c>
      <c r="BG97" s="1" t="n">
        <v>0</v>
      </c>
      <c r="BH97" s="1" t="n">
        <v>0</v>
      </c>
      <c r="BI97" s="1" t="n">
        <v>0</v>
      </c>
      <c r="BJ97" s="1" t="n">
        <v>0</v>
      </c>
      <c r="BK97" s="1" t="n">
        <v>0</v>
      </c>
      <c r="BL97" s="1" t="n">
        <v>0</v>
      </c>
      <c r="BM97" s="1" t="n">
        <v>0</v>
      </c>
      <c r="BN97" s="1" t="n">
        <v>0</v>
      </c>
      <c r="BO97" s="1" t="n">
        <v>0</v>
      </c>
      <c r="BP97" s="1" t="n">
        <v>0</v>
      </c>
      <c r="BQ97" s="1" t="n">
        <v>0</v>
      </c>
      <c r="BR97" s="1" t="n">
        <v>0</v>
      </c>
      <c r="BS97" s="1" t="n">
        <v>0</v>
      </c>
      <c r="BT97" s="1" t="n">
        <v>0</v>
      </c>
      <c r="BU97" s="1" t="n">
        <v>0</v>
      </c>
      <c r="BV97" s="1" t="n">
        <v>0</v>
      </c>
      <c r="BW97" s="1" t="n">
        <v>0</v>
      </c>
      <c r="BX97" s="1" t="n">
        <v>0</v>
      </c>
      <c r="BY97" s="1" t="n">
        <v>0</v>
      </c>
      <c r="BZ97" s="1" t="n">
        <v>0</v>
      </c>
      <c r="CA97" s="1" t="n">
        <v>0</v>
      </c>
      <c r="CB97" s="1" t="n">
        <v>0</v>
      </c>
      <c r="CC97" s="1" t="n">
        <v>0</v>
      </c>
      <c r="CD97" s="1" t="n">
        <v>0</v>
      </c>
      <c r="CE97" s="1" t="n">
        <v>0</v>
      </c>
      <c r="CF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K97" s="1" t="n">
        <v>0</v>
      </c>
      <c r="CL97" s="1" t="n">
        <v>0</v>
      </c>
      <c r="CM97" s="1" t="n">
        <v>0</v>
      </c>
      <c r="CN97" s="1" t="n">
        <v>0</v>
      </c>
      <c r="CO97" s="1" t="n">
        <v>0</v>
      </c>
      <c r="CP97" s="1" t="n">
        <v>0</v>
      </c>
      <c r="CQ97" s="1" t="n">
        <v>0</v>
      </c>
      <c r="CR97" s="1" t="n">
        <v>0</v>
      </c>
      <c r="CS97" s="1" t="n">
        <v>0</v>
      </c>
      <c r="CT97" s="1" t="n">
        <v>0</v>
      </c>
      <c r="CU97" s="1" t="n">
        <v>0</v>
      </c>
      <c r="CV97" s="1" t="n">
        <v>0</v>
      </c>
      <c r="CW97" s="1" t="n">
        <v>0</v>
      </c>
      <c r="CX97" s="1" t="n">
        <v>0</v>
      </c>
      <c r="CY97" s="1" t="n">
        <v>0</v>
      </c>
      <c r="CZ97" s="1" t="n">
        <v>0</v>
      </c>
      <c r="DA97" s="1" t="n">
        <v>0</v>
      </c>
      <c r="DB97" s="1" t="n">
        <v>0</v>
      </c>
      <c r="DC97" s="1" t="n">
        <v>0</v>
      </c>
      <c r="DD97" s="1" t="n">
        <v>0</v>
      </c>
      <c r="DE97" s="1" t="n">
        <v>0</v>
      </c>
      <c r="DF97" s="1" t="n">
        <v>0</v>
      </c>
      <c r="DG97" s="1" t="n">
        <v>0</v>
      </c>
      <c r="DH97" s="1" t="n">
        <v>0</v>
      </c>
      <c r="DI97" s="1" t="n">
        <v>0</v>
      </c>
      <c r="DJ97" s="1" t="n">
        <v>0</v>
      </c>
      <c r="DK97" s="1" t="n">
        <v>0</v>
      </c>
      <c r="DL97" s="1" t="n">
        <v>0</v>
      </c>
      <c r="DM97" s="1" t="n">
        <v>0</v>
      </c>
      <c r="DN97" s="1" t="n">
        <v>0</v>
      </c>
      <c r="DO97" s="1" t="n">
        <v>0</v>
      </c>
      <c r="DP97" s="1" t="n">
        <v>0</v>
      </c>
      <c r="DQ97" s="1" t="n">
        <v>0</v>
      </c>
      <c r="DR97" s="1" t="n">
        <v>0</v>
      </c>
      <c r="DV97" s="1" t="n">
        <v>0</v>
      </c>
      <c r="DW97" s="1" t="n">
        <v>0</v>
      </c>
      <c r="DX97" s="1" t="s">
        <v>437</v>
      </c>
    </row>
    <row r="98" customFormat="false" ht="14.5" hidden="false" customHeight="false" outlineLevel="0" collapsed="false">
      <c r="A98" s="2" t="s">
        <v>428</v>
      </c>
      <c r="DW98" s="1" t="n">
        <v>0</v>
      </c>
      <c r="DX98" s="1" t="s">
        <v>433</v>
      </c>
    </row>
    <row r="99" customFormat="false" ht="14.5" hidden="false" customHeight="false" outlineLevel="0" collapsed="false">
      <c r="A99" s="2" t="s">
        <v>429</v>
      </c>
      <c r="DW99" s="1" t="n">
        <v>0</v>
      </c>
      <c r="DX99" s="1" t="s">
        <v>434</v>
      </c>
    </row>
    <row r="100" customFormat="false" ht="14.5" hidden="false" customHeight="false" outlineLevel="0" collapsed="false">
      <c r="A100" s="2" t="n">
        <v>0</v>
      </c>
      <c r="DW100" s="1" t="n">
        <v>0</v>
      </c>
      <c r="DX100" s="1" t="n">
        <v>0</v>
      </c>
    </row>
    <row r="101" customFormat="false" ht="14.5" hidden="false" customHeight="false" outlineLevel="0" collapsed="false">
      <c r="A101" s="2" t="n">
        <v>0</v>
      </c>
      <c r="DW101" s="1" t="n">
        <v>0</v>
      </c>
      <c r="DX101" s="1" t="n">
        <v>0</v>
      </c>
    </row>
    <row r="102" customFormat="false" ht="14.5" hidden="false" customHeight="false" outlineLevel="0" collapsed="false">
      <c r="A102" s="2" t="s">
        <v>430</v>
      </c>
      <c r="DX102" s="1" t="s">
        <v>435</v>
      </c>
    </row>
    <row r="103" customFormat="false" ht="14.5" hidden="false" customHeight="false" outlineLevel="0" collapsed="false">
      <c r="A103" s="2" t="s">
        <v>431</v>
      </c>
      <c r="DW103" s="1" t="n">
        <v>0</v>
      </c>
      <c r="DX103" s="1" t="s">
        <v>436</v>
      </c>
    </row>
    <row r="104" customFormat="false" ht="14.5" hidden="false" customHeight="false" outlineLevel="0" collapsed="false">
      <c r="A104" s="2"/>
    </row>
    <row r="105" customFormat="false" ht="14.5" hidden="false" customHeight="false" outlineLevel="0" collapsed="false">
      <c r="A105" s="2" t="s">
        <v>438</v>
      </c>
      <c r="B105" s="1" t="n">
        <v>344.296</v>
      </c>
      <c r="C105" s="1" t="n">
        <v>0</v>
      </c>
      <c r="D105" s="1" t="n">
        <v>60</v>
      </c>
      <c r="E105" s="1" t="n">
        <v>0</v>
      </c>
      <c r="F105" s="1" t="n">
        <v>444</v>
      </c>
      <c r="G105" s="1" t="n">
        <v>0</v>
      </c>
      <c r="H105" s="1" t="n">
        <v>2.96</v>
      </c>
      <c r="I105" s="1" t="n">
        <v>6</v>
      </c>
      <c r="J105" s="1" t="n">
        <v>598.08</v>
      </c>
      <c r="K105" s="1" t="n">
        <v>12</v>
      </c>
      <c r="L105" s="1" t="n">
        <v>15.68</v>
      </c>
      <c r="M105" s="1" t="n">
        <v>0</v>
      </c>
      <c r="N105" s="1" t="n">
        <v>100.64</v>
      </c>
      <c r="O105" s="1" t="n">
        <v>5.92</v>
      </c>
      <c r="P105" s="1" t="n">
        <v>26.64</v>
      </c>
      <c r="Q105" s="1" t="n">
        <v>508.48</v>
      </c>
      <c r="R105" s="1" t="n">
        <v>0</v>
      </c>
      <c r="S105" s="1" t="n">
        <v>9596.16</v>
      </c>
      <c r="T105" s="1" t="n">
        <v>99</v>
      </c>
      <c r="U105" s="1" t="n">
        <v>58.32</v>
      </c>
      <c r="V105" s="1" t="n">
        <v>48</v>
      </c>
      <c r="W105" s="1" t="n">
        <v>4.8</v>
      </c>
      <c r="Y105" s="1" t="n">
        <v>1005.66</v>
      </c>
      <c r="Z105" s="1" t="n">
        <v>0</v>
      </c>
      <c r="AA105" s="1" t="n">
        <v>1968.8</v>
      </c>
      <c r="AB105" s="1" t="n">
        <v>606.72</v>
      </c>
      <c r="AC105" s="1" t="n">
        <v>46.32</v>
      </c>
      <c r="AD105" s="1" t="n">
        <v>2.4</v>
      </c>
      <c r="AE105" s="1" t="n">
        <v>80.4</v>
      </c>
      <c r="AF105" s="1" t="n">
        <v>2.24</v>
      </c>
      <c r="AG105" s="1" t="n">
        <v>1312.64</v>
      </c>
      <c r="AH105" s="1" t="n">
        <v>108.92</v>
      </c>
      <c r="AI105" s="1" t="n">
        <v>2155.2</v>
      </c>
      <c r="AJ105" s="1" t="n">
        <v>12.6</v>
      </c>
      <c r="AK105" s="1" t="n">
        <v>1075.2</v>
      </c>
      <c r="AL105" s="1" t="n">
        <v>618.24</v>
      </c>
      <c r="AM105" s="1" t="n">
        <v>4885.2</v>
      </c>
      <c r="AN105" s="1" t="n">
        <v>18</v>
      </c>
      <c r="AO105" s="1" t="n">
        <v>0</v>
      </c>
      <c r="AP105" s="1" t="n">
        <v>15.6</v>
      </c>
      <c r="AQ105" s="1" t="n">
        <v>515.2</v>
      </c>
      <c r="AR105" s="1" t="n">
        <v>239.2</v>
      </c>
      <c r="AS105" s="1" t="n">
        <v>2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157</v>
      </c>
      <c r="AZ105" s="1" t="n">
        <v>0</v>
      </c>
      <c r="BA105" s="1" t="n">
        <v>86</v>
      </c>
      <c r="BB105" s="1" t="n">
        <v>164.8</v>
      </c>
      <c r="BC105" s="1" t="n">
        <v>1.2</v>
      </c>
      <c r="BD105" s="1" t="n">
        <v>1.5</v>
      </c>
      <c r="BE105" s="1" t="n">
        <v>0</v>
      </c>
      <c r="BF105" s="1" t="n">
        <v>0.8</v>
      </c>
      <c r="BG105" s="1" t="n">
        <v>0.8</v>
      </c>
      <c r="BH105" s="1" t="n">
        <v>0</v>
      </c>
      <c r="BI105" s="1" t="n">
        <v>0</v>
      </c>
      <c r="BJ105" s="1" t="n">
        <v>1</v>
      </c>
      <c r="BK105" s="1" t="n">
        <v>4</v>
      </c>
      <c r="BL105" s="1" t="n">
        <v>3.2</v>
      </c>
      <c r="BM105" s="1" t="n">
        <v>572</v>
      </c>
      <c r="BN105" s="1" t="n">
        <v>12</v>
      </c>
      <c r="BO105" s="1" t="n">
        <v>518.4</v>
      </c>
      <c r="BP105" s="1" t="n">
        <v>0</v>
      </c>
      <c r="BQ105" s="1" t="n">
        <v>0</v>
      </c>
      <c r="BR105" s="1" t="n">
        <v>1.2</v>
      </c>
      <c r="BS105" s="1" t="n">
        <v>1</v>
      </c>
      <c r="BT105" s="1" t="n">
        <v>0</v>
      </c>
      <c r="BU105" s="1" t="n">
        <v>0</v>
      </c>
      <c r="BV105" s="1" t="n">
        <v>12</v>
      </c>
      <c r="BW105" s="1" t="n">
        <v>1239</v>
      </c>
      <c r="BX105" s="1" t="n">
        <v>2622</v>
      </c>
      <c r="BY105" s="1" t="n">
        <v>1196.4</v>
      </c>
      <c r="BZ105" s="1" t="n">
        <v>180.36</v>
      </c>
      <c r="CA105" s="1" t="n">
        <v>94.92</v>
      </c>
      <c r="CB105" s="1" t="n">
        <v>25.2</v>
      </c>
      <c r="CC105" s="1" t="n">
        <v>0</v>
      </c>
      <c r="CD105" s="1" t="n">
        <v>9141</v>
      </c>
      <c r="CE105" s="1" t="n">
        <v>14638.8</v>
      </c>
      <c r="CF105" s="1" t="n">
        <v>631.2</v>
      </c>
      <c r="CG105" s="1" t="n">
        <v>1690.2</v>
      </c>
      <c r="CH105" s="1" t="n">
        <v>1630.5</v>
      </c>
      <c r="CI105" s="1" t="n">
        <v>28.8</v>
      </c>
      <c r="CJ105" s="1" t="n">
        <v>22.8</v>
      </c>
      <c r="CK105" s="1" t="n">
        <v>285.6</v>
      </c>
      <c r="CL105" s="1" t="n">
        <v>239.4</v>
      </c>
      <c r="CM105" s="1" t="n">
        <v>246.6</v>
      </c>
      <c r="CN105" s="1" t="n">
        <v>61.8</v>
      </c>
      <c r="CO105" s="1" t="n">
        <v>0</v>
      </c>
      <c r="CP105" s="1" t="n">
        <v>69</v>
      </c>
      <c r="CQ105" s="1" t="n">
        <v>13.5</v>
      </c>
      <c r="CR105" s="1" t="n">
        <v>168</v>
      </c>
      <c r="CS105" s="1" t="n">
        <v>56.4</v>
      </c>
      <c r="CT105" s="1" t="n">
        <v>382.8</v>
      </c>
      <c r="CU105" s="1" t="n">
        <v>77.76</v>
      </c>
      <c r="CV105" s="1" t="n">
        <v>6</v>
      </c>
      <c r="CW105" s="1" t="n">
        <v>239.76</v>
      </c>
      <c r="CX105" s="1" t="n">
        <v>31.32</v>
      </c>
      <c r="CY105" s="1" t="n">
        <v>74.52</v>
      </c>
      <c r="CZ105" s="1" t="n">
        <v>20.46</v>
      </c>
      <c r="DA105" s="1" t="n">
        <v>1515</v>
      </c>
      <c r="DB105" s="1" t="n">
        <v>756</v>
      </c>
      <c r="DC105" s="1" t="n">
        <v>1578</v>
      </c>
      <c r="DD105" s="1" t="n">
        <v>640.5</v>
      </c>
      <c r="DE105" s="1" t="n">
        <v>21.6</v>
      </c>
      <c r="DF105" s="1" t="n">
        <v>481.5</v>
      </c>
      <c r="DG105" s="1" t="n">
        <v>0</v>
      </c>
      <c r="DH105" s="1" t="n">
        <v>1809</v>
      </c>
      <c r="DI105" s="1" t="n">
        <v>325.8</v>
      </c>
      <c r="DJ105" s="1" t="n">
        <v>4188</v>
      </c>
      <c r="DK105" s="1" t="n">
        <v>360</v>
      </c>
      <c r="DL105" s="1" t="n">
        <v>804</v>
      </c>
      <c r="DM105" s="1" t="n">
        <v>1035</v>
      </c>
      <c r="DN105" s="1" t="n">
        <v>411</v>
      </c>
      <c r="DO105" s="1" t="n">
        <v>780</v>
      </c>
      <c r="DP105" s="1" t="n">
        <v>1572</v>
      </c>
      <c r="DQ105" s="1" t="n">
        <v>0</v>
      </c>
      <c r="DR105" s="1" t="n">
        <v>0</v>
      </c>
      <c r="DV105" s="1" t="n">
        <v>0</v>
      </c>
      <c r="DW105" s="1" t="n">
        <v>79529.916</v>
      </c>
      <c r="DX105" s="1" t="s">
        <v>438</v>
      </c>
    </row>
    <row r="106" customFormat="false" ht="14.5" hidden="false" customHeight="false" outlineLevel="0" collapsed="false">
      <c r="A106" s="2" t="s">
        <v>428</v>
      </c>
      <c r="B106" s="1" t="n">
        <v>344.296</v>
      </c>
      <c r="C106" s="1" t="n">
        <v>0</v>
      </c>
      <c r="D106" s="1" t="n">
        <v>60</v>
      </c>
      <c r="E106" s="1" t="n">
        <v>0</v>
      </c>
      <c r="F106" s="1" t="n">
        <v>444</v>
      </c>
      <c r="G106" s="1" t="n">
        <v>0</v>
      </c>
      <c r="H106" s="1" t="n">
        <v>2.96</v>
      </c>
      <c r="I106" s="1" t="n">
        <v>6</v>
      </c>
      <c r="J106" s="1" t="n">
        <v>598.08</v>
      </c>
      <c r="K106" s="1" t="n">
        <v>12</v>
      </c>
      <c r="L106" s="1" t="n">
        <v>15.68</v>
      </c>
      <c r="M106" s="1" t="n">
        <v>0</v>
      </c>
      <c r="N106" s="1" t="n">
        <v>100.64</v>
      </c>
      <c r="O106" s="1" t="n">
        <v>5.92</v>
      </c>
      <c r="P106" s="1" t="n">
        <v>26.64</v>
      </c>
      <c r="Q106" s="1" t="n">
        <v>508.48</v>
      </c>
      <c r="R106" s="1" t="n">
        <v>0</v>
      </c>
      <c r="S106" s="1" t="n">
        <v>3062.08</v>
      </c>
      <c r="T106" s="1" t="n">
        <v>99</v>
      </c>
      <c r="U106" s="1" t="n">
        <v>58.32</v>
      </c>
      <c r="V106" s="1" t="n">
        <v>48</v>
      </c>
      <c r="W106" s="1" t="n">
        <v>4.8</v>
      </c>
      <c r="Y106" s="1" t="n">
        <v>1005.66</v>
      </c>
      <c r="Z106" s="1" t="n">
        <v>0</v>
      </c>
      <c r="AA106" s="1" t="n">
        <v>1968.8</v>
      </c>
      <c r="AB106" s="1" t="n">
        <v>606.72</v>
      </c>
      <c r="AC106" s="1" t="n">
        <v>46.32</v>
      </c>
      <c r="AD106" s="1" t="n">
        <v>2.4</v>
      </c>
      <c r="AE106" s="1" t="n">
        <v>80.4</v>
      </c>
      <c r="AF106" s="1" t="n">
        <v>2.24</v>
      </c>
      <c r="AG106" s="1" t="n">
        <v>1312.64</v>
      </c>
      <c r="AH106" s="1" t="n">
        <v>108.92</v>
      </c>
      <c r="AI106" s="1" t="n">
        <v>1003.2</v>
      </c>
      <c r="AJ106" s="1" t="n">
        <v>12.6</v>
      </c>
      <c r="AK106" s="1" t="n">
        <v>1075.2</v>
      </c>
      <c r="AL106" s="1" t="n">
        <v>618.24</v>
      </c>
      <c r="AM106" s="1" t="n">
        <v>4885.2</v>
      </c>
      <c r="AN106" s="1" t="n">
        <v>18</v>
      </c>
      <c r="AO106" s="1" t="n">
        <v>0</v>
      </c>
      <c r="AP106" s="1" t="n">
        <v>15.6</v>
      </c>
      <c r="AQ106" s="1" t="n">
        <v>515.2</v>
      </c>
      <c r="AR106" s="1" t="n">
        <v>239.2</v>
      </c>
      <c r="AS106" s="1" t="n">
        <v>2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157</v>
      </c>
      <c r="AZ106" s="1" t="n">
        <v>0</v>
      </c>
      <c r="BA106" s="1" t="n">
        <v>86</v>
      </c>
      <c r="BB106" s="1" t="n">
        <v>164.8</v>
      </c>
      <c r="BC106" s="1" t="n">
        <v>1.2</v>
      </c>
      <c r="BD106" s="1" t="n">
        <v>1.5</v>
      </c>
      <c r="BE106" s="1" t="n">
        <v>0</v>
      </c>
      <c r="BF106" s="1" t="n">
        <v>0.8</v>
      </c>
      <c r="BG106" s="1" t="n">
        <v>0.8</v>
      </c>
      <c r="BH106" s="1" t="n">
        <v>0</v>
      </c>
      <c r="BI106" s="1" t="n">
        <v>0</v>
      </c>
      <c r="BJ106" s="1" t="n">
        <v>1</v>
      </c>
      <c r="BK106" s="1" t="n">
        <v>4</v>
      </c>
      <c r="BL106" s="1" t="n">
        <v>3.2</v>
      </c>
      <c r="BM106" s="1" t="n">
        <v>572</v>
      </c>
      <c r="BN106" s="1" t="n">
        <v>12</v>
      </c>
      <c r="BO106" s="1" t="n">
        <v>518.4</v>
      </c>
      <c r="BP106" s="1" t="n">
        <v>0</v>
      </c>
      <c r="BQ106" s="1" t="n">
        <v>0</v>
      </c>
      <c r="BR106" s="1" t="n">
        <v>1.2</v>
      </c>
      <c r="BS106" s="1" t="n">
        <v>1</v>
      </c>
      <c r="BT106" s="1" t="n">
        <v>0</v>
      </c>
      <c r="BU106" s="1" t="n">
        <v>0</v>
      </c>
      <c r="BV106" s="1" t="n">
        <v>12</v>
      </c>
      <c r="BW106" s="1" t="n">
        <v>1239</v>
      </c>
      <c r="BX106" s="1" t="n">
        <v>1143</v>
      </c>
      <c r="BY106" s="1" t="n">
        <v>1196.4</v>
      </c>
      <c r="BZ106" s="1" t="n">
        <v>180.36</v>
      </c>
      <c r="CA106" s="1" t="n">
        <v>94.92</v>
      </c>
      <c r="CB106" s="1" t="n">
        <v>25.2</v>
      </c>
      <c r="CC106" s="1" t="n">
        <v>0</v>
      </c>
      <c r="CD106" s="1" t="n">
        <v>1641</v>
      </c>
      <c r="CE106" s="1" t="n">
        <v>171.6</v>
      </c>
      <c r="CF106" s="1" t="n">
        <v>631.2</v>
      </c>
      <c r="CG106" s="1" t="n">
        <v>1690.2</v>
      </c>
      <c r="CH106" s="1" t="n">
        <v>1630.5</v>
      </c>
      <c r="CI106" s="1" t="n">
        <v>28.8</v>
      </c>
      <c r="CJ106" s="1" t="n">
        <v>22.8</v>
      </c>
      <c r="CK106" s="1" t="n">
        <v>285.6</v>
      </c>
      <c r="CL106" s="1" t="n">
        <v>239.4</v>
      </c>
      <c r="CM106" s="1" t="n">
        <v>246.6</v>
      </c>
      <c r="CN106" s="1" t="n">
        <v>61.8</v>
      </c>
      <c r="CO106" s="1" t="n">
        <v>0</v>
      </c>
      <c r="CP106" s="1" t="n">
        <v>69</v>
      </c>
      <c r="CQ106" s="1" t="n">
        <v>13.5</v>
      </c>
      <c r="CR106" s="1" t="n">
        <v>168</v>
      </c>
      <c r="CS106" s="1" t="n">
        <v>56.4</v>
      </c>
      <c r="CT106" s="1" t="n">
        <v>382.8</v>
      </c>
      <c r="CU106" s="1" t="n">
        <v>77.76</v>
      </c>
      <c r="CV106" s="1" t="n">
        <v>6</v>
      </c>
      <c r="CW106" s="1" t="n">
        <v>239.76</v>
      </c>
      <c r="CX106" s="1" t="n">
        <v>31.32</v>
      </c>
      <c r="CY106" s="1" t="n">
        <v>74.52</v>
      </c>
      <c r="CZ106" s="1" t="n">
        <v>20.46</v>
      </c>
      <c r="DA106" s="1" t="n">
        <v>1515</v>
      </c>
      <c r="DB106" s="1" t="n">
        <v>756</v>
      </c>
      <c r="DC106" s="1" t="n">
        <v>1578</v>
      </c>
      <c r="DD106" s="1" t="n">
        <v>640.5</v>
      </c>
      <c r="DE106" s="1" t="n">
        <v>21.6</v>
      </c>
      <c r="DF106" s="1" t="n">
        <v>481.5</v>
      </c>
      <c r="DG106" s="1" t="n">
        <v>0</v>
      </c>
      <c r="DH106" s="1" t="n">
        <v>684</v>
      </c>
      <c r="DI106" s="1" t="n">
        <v>325.8</v>
      </c>
      <c r="DJ106" s="1" t="n">
        <v>2943</v>
      </c>
      <c r="DK106" s="1" t="n">
        <v>360</v>
      </c>
      <c r="DL106" s="1" t="n">
        <v>804</v>
      </c>
      <c r="DM106" s="1" t="n">
        <v>1035</v>
      </c>
      <c r="DN106" s="1" t="n">
        <v>411</v>
      </c>
      <c r="DO106" s="1" t="n">
        <v>780</v>
      </c>
      <c r="DP106" s="1" t="n">
        <v>1572</v>
      </c>
      <c r="DQ106" s="1" t="n">
        <v>0</v>
      </c>
      <c r="DR106" s="1" t="n">
        <v>0</v>
      </c>
      <c r="DV106" s="1" t="n">
        <v>0</v>
      </c>
      <c r="DW106" s="1" t="n">
        <v>46027.636</v>
      </c>
      <c r="DX106" s="1" t="s">
        <v>433</v>
      </c>
    </row>
    <row r="107" customFormat="false" ht="14.5" hidden="false" customHeight="false" outlineLevel="0" collapsed="false">
      <c r="A107" s="2" t="s">
        <v>429</v>
      </c>
      <c r="B107" s="1" t="n">
        <v>0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0</v>
      </c>
      <c r="S107" s="1" t="n">
        <v>6534.08</v>
      </c>
      <c r="T107" s="1" t="n">
        <v>0</v>
      </c>
      <c r="U107" s="1" t="n">
        <v>0</v>
      </c>
      <c r="V107" s="1" t="n">
        <v>0</v>
      </c>
      <c r="W107" s="1" t="n">
        <v>0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0</v>
      </c>
      <c r="AF107" s="1" t="n">
        <v>0</v>
      </c>
      <c r="AG107" s="1" t="n">
        <v>0</v>
      </c>
      <c r="AH107" s="1" t="n">
        <v>0</v>
      </c>
      <c r="AI107" s="1" t="n">
        <v>1152</v>
      </c>
      <c r="AJ107" s="1" t="n">
        <v>0</v>
      </c>
      <c r="AK107" s="1" t="n">
        <v>0</v>
      </c>
      <c r="AL107" s="1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s="1" t="n">
        <v>0</v>
      </c>
      <c r="AR107" s="1" t="n">
        <v>0</v>
      </c>
      <c r="AS107" s="1" t="n">
        <v>0</v>
      </c>
      <c r="AT107" s="1" t="n">
        <v>0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</v>
      </c>
      <c r="AZ107" s="1" t="n">
        <v>0</v>
      </c>
      <c r="BA107" s="1" t="n">
        <v>0</v>
      </c>
      <c r="BB107" s="1" t="n">
        <v>0</v>
      </c>
      <c r="BC107" s="1" t="n">
        <v>0</v>
      </c>
      <c r="BD107" s="1" t="n">
        <v>0</v>
      </c>
      <c r="BE107" s="1" t="n">
        <v>0</v>
      </c>
      <c r="BF107" s="1" t="n">
        <v>0</v>
      </c>
      <c r="BG107" s="1" t="n">
        <v>0</v>
      </c>
      <c r="BH107" s="1" t="n"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1" t="n">
        <v>0</v>
      </c>
      <c r="BN107" s="1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0</v>
      </c>
      <c r="BW107" s="1" t="n">
        <v>0</v>
      </c>
      <c r="BX107" s="1" t="n">
        <v>1479</v>
      </c>
      <c r="BY107" s="1" t="n">
        <v>0</v>
      </c>
      <c r="BZ107" s="1" t="n">
        <v>0</v>
      </c>
      <c r="CA107" s="1" t="n">
        <v>0</v>
      </c>
      <c r="CB107" s="1" t="n">
        <v>0</v>
      </c>
      <c r="CC107" s="1" t="n">
        <v>0</v>
      </c>
      <c r="CD107" s="1" t="n">
        <v>7500</v>
      </c>
      <c r="CE107" s="1" t="n">
        <v>14467.2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L107" s="1" t="n">
        <v>0</v>
      </c>
      <c r="CM107" s="1" t="n">
        <v>0</v>
      </c>
      <c r="CN107" s="1" t="n">
        <v>0</v>
      </c>
      <c r="CO107" s="1" t="n">
        <v>0</v>
      </c>
      <c r="CP107" s="1" t="n">
        <v>0</v>
      </c>
      <c r="CQ107" s="1" t="n">
        <v>0</v>
      </c>
      <c r="CR107" s="1" t="n">
        <v>0</v>
      </c>
      <c r="CS107" s="1" t="n">
        <v>0</v>
      </c>
      <c r="CT107" s="1" t="n">
        <v>0</v>
      </c>
      <c r="CU107" s="1" t="n">
        <v>0</v>
      </c>
      <c r="CV107" s="1" t="n">
        <v>0</v>
      </c>
      <c r="CW107" s="1" t="n">
        <v>0</v>
      </c>
      <c r="CX107" s="1" t="n">
        <v>0</v>
      </c>
      <c r="CY107" s="1" t="n">
        <v>0</v>
      </c>
      <c r="CZ107" s="1" t="n">
        <v>0</v>
      </c>
      <c r="DA107" s="1" t="n">
        <v>0</v>
      </c>
      <c r="DB107" s="1" t="n">
        <v>0</v>
      </c>
      <c r="DC107" s="1" t="n">
        <v>0</v>
      </c>
      <c r="DD107" s="1" t="n">
        <v>0</v>
      </c>
      <c r="DE107" s="1" t="n">
        <v>0</v>
      </c>
      <c r="DF107" s="1" t="n">
        <v>0</v>
      </c>
      <c r="DG107" s="1" t="n">
        <v>0</v>
      </c>
      <c r="DH107" s="1" t="n">
        <v>1125</v>
      </c>
      <c r="DI107" s="1" t="n">
        <v>0</v>
      </c>
      <c r="DJ107" s="1" t="n">
        <v>1245</v>
      </c>
      <c r="DK107" s="1" t="n">
        <v>0</v>
      </c>
      <c r="DL107" s="1" t="n">
        <v>0</v>
      </c>
      <c r="DM107" s="1" t="n">
        <v>0</v>
      </c>
      <c r="DN107" s="1" t="n">
        <v>0</v>
      </c>
      <c r="DO107" s="1" t="n">
        <v>0</v>
      </c>
      <c r="DP107" s="1" t="n">
        <v>0</v>
      </c>
      <c r="DQ107" s="1" t="n">
        <v>0</v>
      </c>
      <c r="DR107" s="1" t="n">
        <v>0</v>
      </c>
      <c r="DV107" s="1" t="n">
        <v>0</v>
      </c>
      <c r="DW107" s="1" t="n">
        <v>33502.28</v>
      </c>
      <c r="DX107" s="1" t="s">
        <v>434</v>
      </c>
    </row>
    <row r="108" customFormat="false" ht="14.5" hidden="false" customHeight="false" outlineLevel="0" collapsed="false">
      <c r="A108" s="2" t="n">
        <v>0</v>
      </c>
      <c r="B108" s="1" t="n">
        <v>0</v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  <c r="AF108" s="1" t="n">
        <v>0</v>
      </c>
      <c r="AG108" s="1" t="n">
        <v>0</v>
      </c>
      <c r="AH108" s="1" t="n">
        <v>0</v>
      </c>
      <c r="AI108" s="1" t="n">
        <v>0</v>
      </c>
      <c r="AJ108" s="1" t="n">
        <v>0</v>
      </c>
      <c r="AK108" s="1" t="n">
        <v>0</v>
      </c>
      <c r="AL108" s="1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v>0</v>
      </c>
      <c r="AW108" s="1" t="n">
        <v>0</v>
      </c>
      <c r="AX108" s="1" t="n">
        <v>0</v>
      </c>
      <c r="AY108" s="1" t="n">
        <v>0</v>
      </c>
      <c r="AZ108" s="1" t="n">
        <v>0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" t="n">
        <v>0</v>
      </c>
      <c r="BG108" s="1" t="n">
        <v>0</v>
      </c>
      <c r="BH108" s="1" t="n"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1" t="n">
        <v>0</v>
      </c>
      <c r="BN108" s="1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0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L108" s="1" t="n">
        <v>0</v>
      </c>
      <c r="CM108" s="1" t="n">
        <v>0</v>
      </c>
      <c r="CN108" s="1" t="n">
        <v>0</v>
      </c>
      <c r="CO108" s="1" t="n">
        <v>0</v>
      </c>
      <c r="CP108" s="1" t="n">
        <v>0</v>
      </c>
      <c r="CQ108" s="1" t="n">
        <v>0</v>
      </c>
      <c r="CR108" s="1" t="n">
        <v>0</v>
      </c>
      <c r="CS108" s="1" t="n">
        <v>0</v>
      </c>
      <c r="CT108" s="1" t="n">
        <v>0</v>
      </c>
      <c r="CU108" s="1" t="n">
        <v>0</v>
      </c>
      <c r="CV108" s="1" t="n">
        <v>0</v>
      </c>
      <c r="CW108" s="1" t="n">
        <v>0</v>
      </c>
      <c r="CX108" s="1" t="n">
        <v>0</v>
      </c>
      <c r="CY108" s="1" t="n">
        <v>0</v>
      </c>
      <c r="CZ108" s="1" t="n">
        <v>0</v>
      </c>
      <c r="DA108" s="1" t="n">
        <v>0</v>
      </c>
      <c r="DB108" s="1" t="n">
        <v>0</v>
      </c>
      <c r="DC108" s="1" t="n">
        <v>0</v>
      </c>
      <c r="DD108" s="1" t="n">
        <v>0</v>
      </c>
      <c r="DE108" s="1" t="n">
        <v>0</v>
      </c>
      <c r="DF108" s="1" t="n">
        <v>0</v>
      </c>
      <c r="DG108" s="1" t="n">
        <v>0</v>
      </c>
      <c r="DH108" s="1" t="n">
        <v>0</v>
      </c>
      <c r="DI108" s="1" t="n">
        <v>0</v>
      </c>
      <c r="DJ108" s="1" t="n">
        <v>0</v>
      </c>
      <c r="DK108" s="1" t="n">
        <v>0</v>
      </c>
      <c r="DL108" s="1" t="n">
        <v>0</v>
      </c>
      <c r="DM108" s="1" t="n">
        <v>0</v>
      </c>
      <c r="DN108" s="1" t="n">
        <v>0</v>
      </c>
      <c r="DO108" s="1" t="n">
        <v>0</v>
      </c>
      <c r="DP108" s="1" t="n">
        <v>0</v>
      </c>
      <c r="DQ108" s="1" t="n">
        <v>0</v>
      </c>
      <c r="DR108" s="1" t="n">
        <v>0</v>
      </c>
      <c r="DV108" s="1" t="n">
        <v>0</v>
      </c>
      <c r="DW108" s="1" t="n">
        <v>0</v>
      </c>
      <c r="DX108" s="1" t="n">
        <v>0</v>
      </c>
    </row>
    <row r="109" customFormat="false" ht="14.5" hidden="false" customHeight="false" outlineLevel="0" collapsed="false">
      <c r="A109" s="2" t="n">
        <v>0</v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0</v>
      </c>
      <c r="Y109" s="1" t="n">
        <v>0</v>
      </c>
      <c r="Z109" s="1" t="n">
        <v>0</v>
      </c>
      <c r="AA109" s="1" t="n">
        <v>0</v>
      </c>
      <c r="AB109" s="1" t="n">
        <v>0</v>
      </c>
      <c r="AC109" s="1" t="n">
        <v>0</v>
      </c>
      <c r="AD109" s="1" t="n">
        <v>0</v>
      </c>
      <c r="AE109" s="1" t="n">
        <v>0</v>
      </c>
      <c r="AF109" s="1" t="n">
        <v>0</v>
      </c>
      <c r="AG109" s="1" t="n">
        <v>0</v>
      </c>
      <c r="AH109" s="1" t="n">
        <v>0</v>
      </c>
      <c r="AI109" s="1" t="n">
        <v>0</v>
      </c>
      <c r="AJ109" s="1" t="n">
        <v>0</v>
      </c>
      <c r="AK109" s="1" t="n">
        <v>0</v>
      </c>
      <c r="AL109" s="1" t="n">
        <v>0</v>
      </c>
      <c r="AM109" s="1" t="n">
        <v>0</v>
      </c>
      <c r="AN109" s="1" t="n">
        <v>0</v>
      </c>
      <c r="AO109" s="1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0</v>
      </c>
      <c r="BR109" s="1" t="n">
        <v>0</v>
      </c>
      <c r="BS109" s="1" t="n">
        <v>0</v>
      </c>
      <c r="BT109" s="1" t="n">
        <v>0</v>
      </c>
      <c r="BU109" s="1" t="n">
        <v>0</v>
      </c>
      <c r="BV109" s="1" t="n">
        <v>0</v>
      </c>
      <c r="BW109" s="1" t="n">
        <v>0</v>
      </c>
      <c r="BX109" s="1" t="n">
        <v>0</v>
      </c>
      <c r="BY109" s="1" t="n">
        <v>0</v>
      </c>
      <c r="BZ109" s="1" t="n">
        <v>0</v>
      </c>
      <c r="CA109" s="1" t="n">
        <v>0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1" t="n">
        <v>0</v>
      </c>
      <c r="CL109" s="1" t="n">
        <v>0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0</v>
      </c>
      <c r="CR109" s="1" t="n">
        <v>0</v>
      </c>
      <c r="CS109" s="1" t="n">
        <v>0</v>
      </c>
      <c r="CT109" s="1" t="n">
        <v>0</v>
      </c>
      <c r="CU109" s="1" t="n">
        <v>0</v>
      </c>
      <c r="CV109" s="1" t="n">
        <v>0</v>
      </c>
      <c r="CW109" s="1" t="n">
        <v>0</v>
      </c>
      <c r="CX109" s="1" t="n">
        <v>0</v>
      </c>
      <c r="CY109" s="1" t="n">
        <v>0</v>
      </c>
      <c r="CZ109" s="1" t="n">
        <v>0</v>
      </c>
      <c r="DA109" s="1" t="n">
        <v>0</v>
      </c>
      <c r="DB109" s="1" t="n">
        <v>0</v>
      </c>
      <c r="DC109" s="1" t="n">
        <v>0</v>
      </c>
      <c r="DD109" s="1" t="n">
        <v>0</v>
      </c>
      <c r="DE109" s="1" t="n">
        <v>0</v>
      </c>
      <c r="DF109" s="1" t="n">
        <v>0</v>
      </c>
      <c r="DG109" s="1" t="n">
        <v>0</v>
      </c>
      <c r="DH109" s="1" t="n">
        <v>0</v>
      </c>
      <c r="DI109" s="1" t="n">
        <v>0</v>
      </c>
      <c r="DJ109" s="1" t="n">
        <v>0</v>
      </c>
      <c r="DK109" s="1" t="n">
        <v>0</v>
      </c>
      <c r="DL109" s="1" t="n">
        <v>0</v>
      </c>
      <c r="DM109" s="1" t="n">
        <v>0</v>
      </c>
      <c r="DN109" s="1" t="n">
        <v>0</v>
      </c>
      <c r="DO109" s="1" t="n">
        <v>0</v>
      </c>
      <c r="DP109" s="1" t="n">
        <v>0</v>
      </c>
      <c r="DQ109" s="1" t="n">
        <v>0</v>
      </c>
      <c r="DR109" s="1" t="n">
        <v>0</v>
      </c>
      <c r="DV109" s="1" t="n">
        <v>0</v>
      </c>
      <c r="DW109" s="1" t="n">
        <v>0</v>
      </c>
      <c r="DX109" s="1" t="n">
        <v>0</v>
      </c>
    </row>
    <row r="110" customFormat="false" ht="14.5" hidden="false" customHeight="false" outlineLevel="0" collapsed="false">
      <c r="A110" s="2" t="s">
        <v>430</v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0</v>
      </c>
      <c r="S110" s="1" t="n">
        <v>0</v>
      </c>
      <c r="T110" s="1" t="n">
        <v>0</v>
      </c>
      <c r="U110" s="1" t="n">
        <v>0</v>
      </c>
      <c r="V110" s="1" t="n">
        <v>0</v>
      </c>
      <c r="W110" s="1" t="n">
        <v>0</v>
      </c>
      <c r="Y110" s="1" t="n">
        <v>0</v>
      </c>
      <c r="Z110" s="1" t="n">
        <v>0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0</v>
      </c>
      <c r="AG110" s="1" t="n">
        <v>0</v>
      </c>
      <c r="AH110" s="1" t="n">
        <v>0</v>
      </c>
      <c r="AI110" s="1" t="n">
        <v>0</v>
      </c>
      <c r="AJ110" s="1" t="n">
        <v>0</v>
      </c>
      <c r="AK110" s="1" t="n">
        <v>0</v>
      </c>
      <c r="AL110" s="1" t="n">
        <v>0</v>
      </c>
      <c r="AM110" s="1" t="n">
        <v>0</v>
      </c>
      <c r="AN110" s="1" t="n">
        <v>0</v>
      </c>
      <c r="AO110" s="1" t="n">
        <v>0</v>
      </c>
      <c r="AP110" s="1" t="n">
        <v>0</v>
      </c>
      <c r="AQ110" s="1" t="n">
        <v>0</v>
      </c>
      <c r="AR110" s="1" t="n">
        <v>0</v>
      </c>
      <c r="AS110" s="1" t="n">
        <v>0</v>
      </c>
      <c r="AT110" s="1" t="n">
        <v>0</v>
      </c>
      <c r="AU110" s="1" t="n">
        <v>0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" t="n">
        <v>0</v>
      </c>
      <c r="BG110" s="1" t="n">
        <v>0</v>
      </c>
      <c r="BH110" s="1" t="n"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1" t="n">
        <v>0</v>
      </c>
      <c r="BN110" s="1" t="n">
        <v>0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0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0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L110" s="1" t="n">
        <v>0</v>
      </c>
      <c r="CM110" s="1" t="n">
        <v>0</v>
      </c>
      <c r="CN110" s="1" t="n">
        <v>0</v>
      </c>
      <c r="CO110" s="1" t="n">
        <v>0</v>
      </c>
      <c r="CP110" s="1" t="n">
        <v>0</v>
      </c>
      <c r="CQ110" s="1" t="n">
        <v>0</v>
      </c>
      <c r="CR110" s="1" t="n">
        <v>0</v>
      </c>
      <c r="CS110" s="1" t="n">
        <v>0</v>
      </c>
      <c r="CT110" s="1" t="n">
        <v>0</v>
      </c>
      <c r="CU110" s="1" t="n">
        <v>0</v>
      </c>
      <c r="CV110" s="1" t="n">
        <v>0</v>
      </c>
      <c r="CW110" s="1" t="n">
        <v>0</v>
      </c>
      <c r="CX110" s="1" t="n">
        <v>0</v>
      </c>
      <c r="CY110" s="1" t="n">
        <v>0</v>
      </c>
      <c r="CZ110" s="1" t="n">
        <v>0</v>
      </c>
      <c r="DA110" s="1" t="n">
        <v>0</v>
      </c>
      <c r="DB110" s="1" t="n">
        <v>0</v>
      </c>
      <c r="DC110" s="1" t="n">
        <v>0</v>
      </c>
      <c r="DD110" s="1" t="n">
        <v>0</v>
      </c>
      <c r="DE110" s="1" t="n">
        <v>0</v>
      </c>
      <c r="DF110" s="1" t="n">
        <v>0</v>
      </c>
      <c r="DG110" s="1" t="n">
        <v>0</v>
      </c>
      <c r="DH110" s="1" t="n">
        <v>0</v>
      </c>
      <c r="DI110" s="1" t="n">
        <v>0</v>
      </c>
      <c r="DJ110" s="1" t="n">
        <v>0</v>
      </c>
      <c r="DK110" s="1" t="n">
        <v>0</v>
      </c>
      <c r="DL110" s="1" t="n">
        <v>0</v>
      </c>
      <c r="DM110" s="1" t="n">
        <v>0</v>
      </c>
      <c r="DN110" s="1" t="n">
        <v>0</v>
      </c>
      <c r="DO110" s="1" t="n">
        <v>0</v>
      </c>
      <c r="DP110" s="1" t="n">
        <v>0</v>
      </c>
      <c r="DQ110" s="1" t="n">
        <v>0</v>
      </c>
      <c r="DR110" s="1" t="n">
        <v>0</v>
      </c>
      <c r="DV110" s="1" t="n">
        <v>0</v>
      </c>
      <c r="DW110" s="1" t="n">
        <v>0</v>
      </c>
      <c r="DX110" s="1" t="s">
        <v>435</v>
      </c>
    </row>
    <row r="111" customFormat="false" ht="14.5" hidden="false" customHeight="false" outlineLevel="0" collapsed="false">
      <c r="A111" s="2" t="s">
        <v>431</v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  <c r="AF111" s="1" t="n">
        <v>0</v>
      </c>
      <c r="AG111" s="1" t="n">
        <v>0</v>
      </c>
      <c r="AH111" s="1" t="n">
        <v>0</v>
      </c>
      <c r="AI111" s="1" t="n">
        <v>0</v>
      </c>
      <c r="AJ111" s="1" t="n">
        <v>0</v>
      </c>
      <c r="AK111" s="1" t="n">
        <v>0</v>
      </c>
      <c r="AL111" s="1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0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0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1" t="n">
        <v>0</v>
      </c>
      <c r="CL111" s="1" t="n">
        <v>0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0</v>
      </c>
      <c r="CR111" s="1" t="n">
        <v>0</v>
      </c>
      <c r="CS111" s="1" t="n">
        <v>0</v>
      </c>
      <c r="CT111" s="1" t="n">
        <v>0</v>
      </c>
      <c r="CU111" s="1" t="n">
        <v>0</v>
      </c>
      <c r="CV111" s="1" t="n">
        <v>0</v>
      </c>
      <c r="CW111" s="1" t="n">
        <v>0</v>
      </c>
      <c r="CX111" s="1" t="n">
        <v>0</v>
      </c>
      <c r="CY111" s="1" t="n">
        <v>0</v>
      </c>
      <c r="CZ111" s="1" t="n">
        <v>0</v>
      </c>
      <c r="DA111" s="1" t="n">
        <v>0</v>
      </c>
      <c r="DB111" s="1" t="n">
        <v>0</v>
      </c>
      <c r="DC111" s="1" t="n">
        <v>0</v>
      </c>
      <c r="DD111" s="1" t="n">
        <v>0</v>
      </c>
      <c r="DE111" s="1" t="n">
        <v>0</v>
      </c>
      <c r="DF111" s="1" t="n">
        <v>0</v>
      </c>
      <c r="DG111" s="1" t="n">
        <v>0</v>
      </c>
      <c r="DH111" s="1" t="n">
        <v>0</v>
      </c>
      <c r="DI111" s="1" t="n">
        <v>0</v>
      </c>
      <c r="DJ111" s="1" t="n">
        <v>0</v>
      </c>
      <c r="DK111" s="1" t="n">
        <v>0</v>
      </c>
      <c r="DL111" s="1" t="n">
        <v>0</v>
      </c>
      <c r="DM111" s="1" t="n">
        <v>0</v>
      </c>
      <c r="DN111" s="1" t="n">
        <v>0</v>
      </c>
      <c r="DO111" s="1" t="n">
        <v>0</v>
      </c>
      <c r="DP111" s="1" t="n">
        <v>0</v>
      </c>
      <c r="DQ111" s="1" t="n">
        <v>0</v>
      </c>
      <c r="DR111" s="1" t="n">
        <v>0</v>
      </c>
      <c r="DV111" s="1" t="n">
        <v>0</v>
      </c>
      <c r="DW111" s="1" t="n">
        <v>0</v>
      </c>
      <c r="DX111" s="1" t="s">
        <v>436</v>
      </c>
    </row>
    <row r="112" customFormat="false" ht="14.5" hidden="false" customHeight="false" outlineLevel="0" collapsed="false">
      <c r="A112" s="2"/>
    </row>
    <row r="113" customFormat="false" ht="14.5" hidden="false" customHeight="false" outlineLevel="0" collapsed="false">
      <c r="A113" s="2" t="s">
        <v>439</v>
      </c>
      <c r="B113" s="1" t="n">
        <v>107.5925</v>
      </c>
      <c r="C113" s="1" t="n">
        <v>0</v>
      </c>
      <c r="D113" s="1" t="n">
        <v>20</v>
      </c>
      <c r="E113" s="1" t="n">
        <v>0</v>
      </c>
      <c r="F113" s="1" t="n">
        <v>150</v>
      </c>
      <c r="G113" s="1" t="n">
        <v>0</v>
      </c>
      <c r="H113" s="1" t="n">
        <v>0.957928802588997</v>
      </c>
      <c r="I113" s="1" t="n">
        <v>2</v>
      </c>
      <c r="J113" s="1" t="n">
        <v>267</v>
      </c>
      <c r="K113" s="1" t="n">
        <v>5.17241379310345</v>
      </c>
      <c r="L113" s="1" t="n">
        <v>6.75862068965517</v>
      </c>
      <c r="M113" s="1" t="n">
        <v>0</v>
      </c>
      <c r="N113" s="1" t="n">
        <v>33.5466666666667</v>
      </c>
      <c r="O113" s="1" t="n">
        <v>2</v>
      </c>
      <c r="P113" s="1" t="n">
        <v>8.88</v>
      </c>
      <c r="Q113" s="1" t="n">
        <v>227</v>
      </c>
      <c r="R113" s="1" t="n">
        <v>0</v>
      </c>
      <c r="S113" s="1" t="n">
        <v>4284</v>
      </c>
      <c r="T113" s="1" t="n">
        <v>55</v>
      </c>
      <c r="U113" s="1" t="n">
        <v>48.6</v>
      </c>
      <c r="V113" s="1" t="n">
        <v>35.5555555555555</v>
      </c>
      <c r="W113" s="1" t="n">
        <v>3.55555555555555</v>
      </c>
      <c r="X113" s="1" t="n">
        <v>0</v>
      </c>
      <c r="Y113" s="1" t="n">
        <v>453</v>
      </c>
      <c r="Z113" s="1" t="n">
        <v>0</v>
      </c>
      <c r="AA113" s="1" t="n">
        <v>535</v>
      </c>
      <c r="AB113" s="1" t="n">
        <v>505.6</v>
      </c>
      <c r="AC113" s="1" t="n">
        <v>34.3111111111111</v>
      </c>
      <c r="AD113" s="1" t="n">
        <v>2</v>
      </c>
      <c r="AE113" s="1" t="n">
        <v>59.5555555555556</v>
      </c>
      <c r="AF113" s="1" t="n">
        <v>0.914285714285714</v>
      </c>
      <c r="AG113" s="1" t="n">
        <v>586</v>
      </c>
      <c r="AH113" s="1" t="n">
        <v>48.625</v>
      </c>
      <c r="AI113" s="1" t="n">
        <v>224.5</v>
      </c>
      <c r="AJ113" s="1" t="n">
        <v>6.23762376237624</v>
      </c>
      <c r="AK113" s="1" t="n">
        <v>112</v>
      </c>
      <c r="AL113" s="1" t="n">
        <v>168</v>
      </c>
      <c r="AM113" s="1" t="n">
        <v>2714</v>
      </c>
      <c r="AN113" s="1" t="n">
        <v>10</v>
      </c>
      <c r="AO113" s="1" t="n">
        <v>0</v>
      </c>
      <c r="AP113" s="1" t="n">
        <v>11.5555555555556</v>
      </c>
      <c r="AQ113" s="1" t="n">
        <v>56</v>
      </c>
      <c r="AR113" s="1" t="n">
        <v>115</v>
      </c>
      <c r="AS113" s="1" t="n">
        <v>1.03092783505155</v>
      </c>
      <c r="AT113" s="1" t="n">
        <v>0</v>
      </c>
      <c r="AU113" s="1" t="n">
        <v>0</v>
      </c>
      <c r="AV113" s="1" t="n">
        <v>0</v>
      </c>
      <c r="AW113" s="1" t="n">
        <v>0</v>
      </c>
      <c r="AX113" s="1" t="n">
        <v>0</v>
      </c>
      <c r="AY113" s="1" t="n">
        <v>157</v>
      </c>
      <c r="AZ113" s="1" t="n">
        <v>0</v>
      </c>
      <c r="BA113" s="1" t="n">
        <v>86</v>
      </c>
      <c r="BB113" s="1" t="n">
        <v>206</v>
      </c>
      <c r="BC113" s="1" t="n">
        <v>1</v>
      </c>
      <c r="BD113" s="1" t="n">
        <v>1</v>
      </c>
      <c r="BE113" s="1" t="n">
        <v>0</v>
      </c>
      <c r="BF113" s="1" t="n">
        <v>0.509554140127389</v>
      </c>
      <c r="BG113" s="1" t="n">
        <v>0.51948051948052</v>
      </c>
      <c r="BH113" s="1" t="n">
        <v>0</v>
      </c>
      <c r="BI113" s="1" t="n">
        <v>0</v>
      </c>
      <c r="BJ113" s="1" t="n">
        <v>1</v>
      </c>
      <c r="BK113" s="1" t="n">
        <v>4</v>
      </c>
      <c r="BL113" s="1" t="n">
        <v>2</v>
      </c>
      <c r="BM113" s="1" t="n">
        <v>572</v>
      </c>
      <c r="BN113" s="1" t="n">
        <v>12</v>
      </c>
      <c r="BO113" s="1" t="n">
        <v>648</v>
      </c>
      <c r="BP113" s="1" t="n">
        <v>0</v>
      </c>
      <c r="BQ113" s="1" t="n">
        <v>0</v>
      </c>
      <c r="BR113" s="1" t="n">
        <v>1</v>
      </c>
      <c r="BS113" s="1" t="n">
        <v>0.518134715025907</v>
      </c>
      <c r="BT113" s="1" t="n">
        <v>0</v>
      </c>
      <c r="BU113" s="1" t="n">
        <v>0</v>
      </c>
      <c r="BV113" s="1" t="n">
        <v>8</v>
      </c>
      <c r="BW113" s="1" t="n">
        <v>826</v>
      </c>
      <c r="BX113" s="1" t="n">
        <v>874</v>
      </c>
      <c r="BY113" s="1" t="n">
        <v>842.535211267606</v>
      </c>
      <c r="BZ113" s="1" t="n">
        <v>167</v>
      </c>
      <c r="CA113" s="1" t="n">
        <v>113</v>
      </c>
      <c r="CB113" s="1" t="n">
        <v>14</v>
      </c>
      <c r="CC113" s="1" t="n">
        <v>0</v>
      </c>
      <c r="CD113" s="1" t="n">
        <v>3047</v>
      </c>
      <c r="CE113" s="1" t="n">
        <v>12199</v>
      </c>
      <c r="CF113" s="1" t="n">
        <v>526</v>
      </c>
      <c r="CG113" s="1" t="n">
        <v>1565</v>
      </c>
      <c r="CH113" s="1" t="n">
        <v>1087</v>
      </c>
      <c r="CI113" s="1" t="n">
        <v>20.2816901408451</v>
      </c>
      <c r="CJ113" s="1" t="n">
        <v>16.056338028169</v>
      </c>
      <c r="CK113" s="1" t="n">
        <v>238</v>
      </c>
      <c r="CL113" s="1" t="n">
        <v>168.591549295775</v>
      </c>
      <c r="CM113" s="1" t="n">
        <v>173.661971830986</v>
      </c>
      <c r="CN113" s="1" t="n">
        <v>43.5211267605634</v>
      </c>
      <c r="CO113" s="1" t="n">
        <v>0</v>
      </c>
      <c r="CP113" s="1" t="n">
        <v>23</v>
      </c>
      <c r="CQ113" s="1" t="n">
        <v>7.84883720930233</v>
      </c>
      <c r="CR113" s="1" t="n">
        <v>56</v>
      </c>
      <c r="CS113" s="1" t="n">
        <v>39.7183098591549</v>
      </c>
      <c r="CT113" s="1" t="n">
        <v>319</v>
      </c>
      <c r="CU113" s="1" t="n">
        <v>72</v>
      </c>
      <c r="CV113" s="1" t="n">
        <v>5</v>
      </c>
      <c r="CW113" s="1" t="n">
        <v>222</v>
      </c>
      <c r="CX113" s="1" t="n">
        <v>29</v>
      </c>
      <c r="CY113" s="1" t="n">
        <v>69</v>
      </c>
      <c r="CZ113" s="1" t="n">
        <v>18.9444444444444</v>
      </c>
      <c r="DA113" s="1" t="n">
        <v>1010</v>
      </c>
      <c r="DB113" s="1" t="n">
        <v>504</v>
      </c>
      <c r="DC113" s="1" t="n">
        <v>526</v>
      </c>
      <c r="DD113" s="1" t="n">
        <v>427</v>
      </c>
      <c r="DE113" s="1" t="n">
        <v>15.2112676056338</v>
      </c>
      <c r="DF113" s="1" t="n">
        <v>321</v>
      </c>
      <c r="DG113" s="1" t="n">
        <v>0</v>
      </c>
      <c r="DH113" s="1" t="n">
        <v>603</v>
      </c>
      <c r="DI113" s="1" t="n">
        <v>229.43661971831</v>
      </c>
      <c r="DJ113" s="1" t="n">
        <v>1396</v>
      </c>
      <c r="DK113" s="1" t="n">
        <v>60</v>
      </c>
      <c r="DL113" s="1" t="n">
        <v>268</v>
      </c>
      <c r="DM113" s="1" t="n">
        <v>345</v>
      </c>
      <c r="DN113" s="1" t="n">
        <v>137</v>
      </c>
      <c r="DO113" s="1" t="n">
        <v>130</v>
      </c>
      <c r="DP113" s="1" t="n">
        <v>262</v>
      </c>
      <c r="DQ113" s="1" t="n">
        <v>0</v>
      </c>
      <c r="DR113" s="1" t="n">
        <v>0</v>
      </c>
      <c r="DV113" s="1" t="n">
        <v>0</v>
      </c>
      <c r="DW113" s="1" t="n">
        <v>41617.3038361325</v>
      </c>
      <c r="DX113" s="1" t="s">
        <v>439</v>
      </c>
    </row>
    <row r="114" customFormat="false" ht="14.5" hidden="false" customHeight="false" outlineLevel="0" collapsed="false">
      <c r="A114" s="2"/>
    </row>
    <row r="115" customFormat="false" ht="14.5" hidden="false" customHeight="false" outlineLevel="0" collapsed="false">
      <c r="A115" s="2" t="s">
        <v>440</v>
      </c>
      <c r="B115" s="1" t="n">
        <v>777.310761904762</v>
      </c>
      <c r="C115" s="1" t="n">
        <v>55.0879047619048</v>
      </c>
      <c r="D115" s="1" t="n">
        <v>592.553619047619</v>
      </c>
      <c r="E115" s="1" t="n">
        <v>92.3599047619048</v>
      </c>
      <c r="F115" s="1" t="n">
        <v>614.376190476191</v>
      </c>
      <c r="G115" s="1" t="n">
        <v>35.4285714285714</v>
      </c>
      <c r="H115" s="1" t="n">
        <v>0</v>
      </c>
      <c r="I115" s="1" t="n">
        <v>231.440666666667</v>
      </c>
      <c r="J115" s="1" t="n">
        <v>461.706666666667</v>
      </c>
      <c r="K115" s="1" t="n">
        <v>97.1554285714286</v>
      </c>
      <c r="L115" s="1" t="n">
        <v>84.7820952380952</v>
      </c>
      <c r="M115" s="1" t="n">
        <v>0</v>
      </c>
      <c r="N115" s="1" t="n">
        <v>235.108571428571</v>
      </c>
      <c r="O115" s="1" t="n">
        <v>165.795238095238</v>
      </c>
      <c r="P115" s="1" t="n">
        <v>174.921904761905</v>
      </c>
      <c r="Q115" s="1" t="n">
        <v>459.733333333333</v>
      </c>
      <c r="R115" s="1" t="n">
        <v>341.27939047619</v>
      </c>
      <c r="S115" s="1" t="n">
        <v>5941.34666666667</v>
      </c>
      <c r="T115" s="1" t="n">
        <v>141.590476190476</v>
      </c>
      <c r="U115" s="1" t="n">
        <v>530.377142857143</v>
      </c>
      <c r="V115" s="1" t="n">
        <v>313.862857142857</v>
      </c>
      <c r="W115" s="1" t="n">
        <v>0.0571428571428571</v>
      </c>
      <c r="X115" s="1" t="n">
        <v>0</v>
      </c>
      <c r="Y115" s="1" t="n">
        <v>801.825238095238</v>
      </c>
      <c r="Z115" s="1" t="n">
        <v>111.211428571429</v>
      </c>
      <c r="AA115" s="1" t="n">
        <v>2387.44380952381</v>
      </c>
      <c r="AB115" s="1" t="n">
        <v>646.091428571429</v>
      </c>
      <c r="AC115" s="1" t="n">
        <v>99.3152380952381</v>
      </c>
      <c r="AD115" s="1" t="n">
        <v>510.457142857143</v>
      </c>
      <c r="AE115" s="1" t="n">
        <v>0.114285714285714</v>
      </c>
      <c r="AF115" s="1" t="n">
        <v>0.213333333333333</v>
      </c>
      <c r="AG115" s="1" t="n">
        <v>1250.90666666667</v>
      </c>
      <c r="AH115" s="1" t="n">
        <v>110.453333333333</v>
      </c>
      <c r="AI115" s="1" t="n">
        <v>3060.45714285714</v>
      </c>
      <c r="AJ115" s="1" t="n">
        <v>0</v>
      </c>
      <c r="AK115" s="1" t="n">
        <v>1424.55238095238</v>
      </c>
      <c r="AL115" s="1" t="n">
        <v>596.904761904762</v>
      </c>
      <c r="AM115" s="1" t="n">
        <v>4801.14285714286</v>
      </c>
      <c r="AN115" s="1" t="n">
        <v>86.4</v>
      </c>
      <c r="AO115" s="1" t="n">
        <v>609.142857142857</v>
      </c>
      <c r="AP115" s="1" t="n">
        <v>14.4571428571429</v>
      </c>
      <c r="AQ115" s="1" t="n">
        <v>679.074285714286</v>
      </c>
      <c r="AR115" s="1" t="n">
        <v>295.174285714286</v>
      </c>
      <c r="AS115" s="1" t="n">
        <v>125.350178571429</v>
      </c>
      <c r="AT115" s="1" t="n">
        <v>107.136428571429</v>
      </c>
      <c r="AU115" s="1" t="n">
        <v>27.9457142857143</v>
      </c>
      <c r="AV115" s="1" t="n">
        <v>0</v>
      </c>
      <c r="AW115" s="1" t="n">
        <v>0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" t="n">
        <v>0</v>
      </c>
      <c r="BG115" s="1" t="n">
        <v>0</v>
      </c>
      <c r="BH115" s="1" t="n">
        <v>0</v>
      </c>
      <c r="BI115" s="1" t="n">
        <v>0</v>
      </c>
      <c r="BJ115" s="1" t="n">
        <v>0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0</v>
      </c>
      <c r="BW115" s="1" t="n">
        <v>2237.82142857143</v>
      </c>
      <c r="BX115" s="1" t="n">
        <v>388.857142857143</v>
      </c>
      <c r="BY115" s="1" t="n">
        <v>82.8</v>
      </c>
      <c r="BZ115" s="1" t="n">
        <v>435.432857142857</v>
      </c>
      <c r="CA115" s="1" t="n">
        <v>5869.62</v>
      </c>
      <c r="CB115" s="1" t="n">
        <v>0</v>
      </c>
      <c r="CC115" s="1" t="n">
        <v>0</v>
      </c>
      <c r="CD115" s="1" t="n">
        <v>27928.7142857143</v>
      </c>
      <c r="CE115" s="1" t="n">
        <v>13233.9428571429</v>
      </c>
      <c r="CF115" s="1" t="n">
        <v>212.571428571429</v>
      </c>
      <c r="CG115" s="1" t="n">
        <v>2083.47428571429</v>
      </c>
      <c r="CH115" s="1" t="n">
        <v>787.285714285714</v>
      </c>
      <c r="CI115" s="1" t="n">
        <v>0.171428571428571</v>
      </c>
      <c r="CJ115" s="1" t="n">
        <v>0.171428571428571</v>
      </c>
      <c r="CK115" s="1" t="n">
        <v>188.571428571429</v>
      </c>
      <c r="CL115" s="1" t="n">
        <v>448.942857142857</v>
      </c>
      <c r="CM115" s="1" t="n">
        <v>563.257142857143</v>
      </c>
      <c r="CN115" s="1" t="n">
        <v>601.742857142857</v>
      </c>
      <c r="CO115" s="1" t="n">
        <v>62.5714285714286</v>
      </c>
      <c r="CP115" s="1" t="n">
        <v>132.404761904762</v>
      </c>
      <c r="CQ115" s="1" t="n">
        <v>0.0714285714285714</v>
      </c>
      <c r="CR115" s="1" t="n">
        <v>507.5</v>
      </c>
      <c r="CS115" s="1" t="n">
        <v>0.171428571428571</v>
      </c>
      <c r="CT115" s="1" t="n">
        <v>421.771428571429</v>
      </c>
      <c r="CU115" s="1" t="n">
        <v>1113.84</v>
      </c>
      <c r="CV115" s="1" t="n">
        <v>75.4285714285714</v>
      </c>
      <c r="CW115" s="1" t="n">
        <v>1456.66285714286</v>
      </c>
      <c r="CX115" s="1" t="n">
        <v>77.1428571428571</v>
      </c>
      <c r="CY115" s="1" t="n">
        <v>599.657142857143</v>
      </c>
      <c r="CZ115" s="1" t="n">
        <v>355.397142857143</v>
      </c>
      <c r="DA115" s="1" t="n">
        <v>10542.9285714286</v>
      </c>
      <c r="DB115" s="1" t="n">
        <v>4422.46428571429</v>
      </c>
      <c r="DC115" s="1" t="n">
        <v>4579.85714285714</v>
      </c>
      <c r="DD115" s="1" t="n">
        <v>983.571428571428</v>
      </c>
      <c r="DE115" s="1" t="n">
        <v>0.171428571428571</v>
      </c>
      <c r="DF115" s="1" t="n">
        <v>1132.92857142857</v>
      </c>
      <c r="DG115" s="1" t="n">
        <v>42.2142857142857</v>
      </c>
      <c r="DH115" s="1" t="n">
        <v>700.285714285714</v>
      </c>
      <c r="DI115" s="1" t="n">
        <v>549.028571428572</v>
      </c>
      <c r="DJ115" s="1" t="n">
        <v>638.904761904762</v>
      </c>
      <c r="DK115" s="1" t="n">
        <v>820</v>
      </c>
      <c r="DL115" s="1" t="n">
        <v>107.095238095238</v>
      </c>
      <c r="DM115" s="1" t="n">
        <v>87.1904761904762</v>
      </c>
      <c r="DN115" s="1" t="n">
        <v>20.2857142857143</v>
      </c>
      <c r="DO115" s="1" t="n">
        <v>220.380952380952</v>
      </c>
      <c r="DP115" s="1" t="n">
        <v>689.714285714286</v>
      </c>
      <c r="DQ115" s="1" t="n">
        <v>0</v>
      </c>
      <c r="DR115" s="1" t="n">
        <v>0</v>
      </c>
      <c r="DS115" s="1" t="n">
        <v>0</v>
      </c>
      <c r="DT115" s="1" t="n">
        <v>0</v>
      </c>
      <c r="DU115" s="1" t="n">
        <v>0</v>
      </c>
      <c r="DV115" s="1" t="n">
        <v>0</v>
      </c>
      <c r="DW115" s="1" t="n">
        <v>114495.062092857</v>
      </c>
      <c r="DX115" s="1" t="s">
        <v>440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441</v>
      </c>
      <c r="T117" s="1" t="s">
        <v>424</v>
      </c>
      <c r="DX117" s="1" t="s">
        <v>441</v>
      </c>
    </row>
    <row r="118" customFormat="false" ht="14.5" hidden="false" customHeight="false" outlineLevel="0" collapsed="false">
      <c r="A118" s="2" t="s">
        <v>442</v>
      </c>
      <c r="B118" s="1" t="n">
        <v>1023</v>
      </c>
      <c r="C118" s="1" t="n">
        <v>9</v>
      </c>
      <c r="D118" s="1" t="n">
        <v>27</v>
      </c>
      <c r="E118" s="1" t="n">
        <v>105</v>
      </c>
      <c r="F118" s="1" t="n">
        <v>603.84</v>
      </c>
      <c r="G118" s="1" t="n">
        <v>0</v>
      </c>
      <c r="H118" s="1" t="n">
        <v>88.8</v>
      </c>
      <c r="I118" s="1" t="n">
        <v>48</v>
      </c>
      <c r="J118" s="1" t="n">
        <v>271.04</v>
      </c>
      <c r="K118" s="1" t="n">
        <v>0</v>
      </c>
      <c r="L118" s="1" t="n">
        <v>0</v>
      </c>
      <c r="M118" s="1" t="n">
        <v>0</v>
      </c>
      <c r="N118" s="1" t="n">
        <v>251.6</v>
      </c>
      <c r="O118" s="1" t="n">
        <v>65.12</v>
      </c>
      <c r="P118" s="1" t="n">
        <v>100.64</v>
      </c>
      <c r="Q118" s="1" t="n">
        <v>2.24</v>
      </c>
      <c r="R118" s="1" t="n">
        <v>204</v>
      </c>
      <c r="S118" s="1" t="n">
        <v>1951.04</v>
      </c>
      <c r="T118" s="1" t="n">
        <v>5.4</v>
      </c>
      <c r="U118" s="1" t="n">
        <v>102</v>
      </c>
      <c r="V118" s="1" t="n">
        <v>14.4</v>
      </c>
      <c r="W118" s="1" t="n">
        <v>30</v>
      </c>
      <c r="X118" s="1" t="n">
        <v>618</v>
      </c>
      <c r="Y118" s="1" t="n">
        <v>415.14</v>
      </c>
      <c r="Z118" s="1" t="n">
        <v>0</v>
      </c>
      <c r="AA118" s="1" t="n">
        <v>250.24</v>
      </c>
      <c r="AB118" s="1" t="n">
        <v>52.8</v>
      </c>
      <c r="AC118" s="1" t="n">
        <v>36</v>
      </c>
      <c r="AD118" s="1" t="n">
        <v>1099.2</v>
      </c>
      <c r="AE118" s="1" t="n">
        <v>20.4</v>
      </c>
      <c r="AF118" s="1" t="n">
        <v>80.64</v>
      </c>
      <c r="AG118" s="1" t="n">
        <v>344.96</v>
      </c>
      <c r="AH118" s="1" t="n">
        <v>51.52</v>
      </c>
      <c r="AI118" s="1" t="n">
        <v>787.2</v>
      </c>
      <c r="AJ118" s="1" t="n">
        <v>54</v>
      </c>
      <c r="AK118" s="1" t="n">
        <v>192</v>
      </c>
      <c r="AL118" s="1" t="n">
        <v>187.68</v>
      </c>
      <c r="AM118" s="1" t="n">
        <v>462.6</v>
      </c>
      <c r="AN118" s="1" t="n">
        <v>0</v>
      </c>
      <c r="AO118" s="1" t="n">
        <v>1206</v>
      </c>
      <c r="AP118" s="1" t="n">
        <v>3.6</v>
      </c>
      <c r="AQ118" s="1" t="n">
        <v>193.2</v>
      </c>
      <c r="AR118" s="1" t="n">
        <v>18.72</v>
      </c>
      <c r="AS118" s="1" t="n">
        <v>18</v>
      </c>
      <c r="AT118" s="1" t="n">
        <v>45.9</v>
      </c>
      <c r="AU118" s="1" t="n">
        <v>0</v>
      </c>
      <c r="AV118" s="1" t="n">
        <v>0</v>
      </c>
      <c r="AW118" s="1" t="n">
        <v>0</v>
      </c>
      <c r="AX118" s="1" t="n">
        <v>0</v>
      </c>
      <c r="AY118" s="1" t="n">
        <v>1930</v>
      </c>
      <c r="AZ118" s="1" t="n">
        <v>28</v>
      </c>
      <c r="BA118" s="1" t="n">
        <v>81</v>
      </c>
      <c r="BB118" s="1" t="n">
        <v>107.2</v>
      </c>
      <c r="BC118" s="1" t="n">
        <v>0</v>
      </c>
      <c r="BD118" s="1" t="n">
        <v>189</v>
      </c>
      <c r="BE118" s="1" t="n">
        <v>22.5</v>
      </c>
      <c r="BF118" s="1" t="n">
        <v>408</v>
      </c>
      <c r="BG118" s="1" t="n">
        <v>259.2</v>
      </c>
      <c r="BH118" s="1" t="n">
        <v>112.8</v>
      </c>
      <c r="BI118" s="1" t="n">
        <v>55</v>
      </c>
      <c r="BJ118" s="1" t="n">
        <v>500</v>
      </c>
      <c r="BK118" s="1" t="n">
        <v>20</v>
      </c>
      <c r="BL118" s="1" t="n">
        <v>33.6</v>
      </c>
      <c r="BM118" s="1" t="n">
        <v>554</v>
      </c>
      <c r="BN118" s="1" t="n">
        <v>26</v>
      </c>
      <c r="BO118" s="1" t="n">
        <v>707.2</v>
      </c>
      <c r="BP118" s="1" t="n">
        <v>40</v>
      </c>
      <c r="BQ118" s="1" t="n">
        <v>19.5</v>
      </c>
      <c r="BR118" s="1" t="n">
        <v>166.8</v>
      </c>
      <c r="BS118" s="1" t="n">
        <v>56</v>
      </c>
      <c r="BT118" s="1" t="n">
        <v>364.8</v>
      </c>
      <c r="BU118" s="1" t="n">
        <v>0</v>
      </c>
      <c r="BV118" s="1" t="n">
        <v>223.5</v>
      </c>
      <c r="BW118" s="1" t="n">
        <v>211.5</v>
      </c>
      <c r="BX118" s="1" t="n">
        <v>75</v>
      </c>
      <c r="BY118" s="1" t="n">
        <v>84</v>
      </c>
      <c r="BZ118" s="1" t="n">
        <v>33.48</v>
      </c>
      <c r="CA118" s="1" t="n">
        <v>2.52</v>
      </c>
      <c r="CB118" s="1" t="n">
        <v>21.6</v>
      </c>
      <c r="CC118" s="1" t="n">
        <v>0</v>
      </c>
      <c r="CD118" s="1" t="n">
        <v>3654</v>
      </c>
      <c r="CE118" s="1" t="n">
        <v>625.2</v>
      </c>
      <c r="CF118" s="1" t="n">
        <v>192</v>
      </c>
      <c r="CG118" s="1" t="n">
        <v>1684.8</v>
      </c>
      <c r="CH118" s="1" t="n">
        <v>210</v>
      </c>
      <c r="CI118" s="1" t="n">
        <v>18</v>
      </c>
      <c r="CJ118" s="1" t="n">
        <v>21.6</v>
      </c>
      <c r="CK118" s="1" t="n">
        <v>0</v>
      </c>
      <c r="CL118" s="1" t="n">
        <v>37.2</v>
      </c>
      <c r="CM118" s="1" t="n">
        <v>28.8</v>
      </c>
      <c r="CN118" s="1" t="n">
        <v>36</v>
      </c>
      <c r="CO118" s="1" t="n">
        <v>0</v>
      </c>
      <c r="CP118" s="1" t="n">
        <v>63</v>
      </c>
      <c r="CQ118" s="1" t="n">
        <v>15</v>
      </c>
      <c r="CR118" s="1" t="n">
        <v>84</v>
      </c>
      <c r="CS118" s="1" t="n">
        <v>44.4</v>
      </c>
      <c r="CT118" s="1" t="n">
        <v>158.4</v>
      </c>
      <c r="CU118" s="1" t="n">
        <v>1285.2</v>
      </c>
      <c r="CV118" s="1" t="n">
        <v>96</v>
      </c>
      <c r="CW118" s="1" t="n">
        <v>169.56</v>
      </c>
      <c r="CX118" s="1" t="n">
        <v>86.4</v>
      </c>
      <c r="CY118" s="1" t="n">
        <v>180.36</v>
      </c>
      <c r="CZ118" s="1" t="n">
        <v>64.8</v>
      </c>
      <c r="DA118" s="1" t="n">
        <v>241.5</v>
      </c>
      <c r="DB118" s="1" t="n">
        <v>190.5</v>
      </c>
      <c r="DC118" s="1" t="n">
        <v>534</v>
      </c>
      <c r="DD118" s="1" t="n">
        <v>267</v>
      </c>
      <c r="DE118" s="1" t="n">
        <v>19.2</v>
      </c>
      <c r="DF118" s="1" t="n">
        <v>1117.5</v>
      </c>
      <c r="DG118" s="1" t="n">
        <v>0</v>
      </c>
      <c r="DH118" s="1" t="n">
        <v>246</v>
      </c>
      <c r="DI118" s="1" t="n">
        <v>38.4</v>
      </c>
      <c r="DJ118" s="1" t="n">
        <v>192</v>
      </c>
      <c r="DK118" s="1" t="n">
        <v>486</v>
      </c>
      <c r="DL118" s="1" t="n">
        <v>30</v>
      </c>
      <c r="DM118" s="1" t="n">
        <v>15</v>
      </c>
      <c r="DN118" s="1" t="n">
        <v>6</v>
      </c>
      <c r="DO118" s="1" t="n">
        <v>294</v>
      </c>
      <c r="DP118" s="1" t="n">
        <v>426</v>
      </c>
      <c r="DV118" s="1" t="s">
        <v>424</v>
      </c>
      <c r="DW118" s="1" t="n">
        <v>30229.94</v>
      </c>
    </row>
    <row r="119" customFormat="false" ht="14.5" hidden="false" customHeight="false" outlineLevel="0" collapsed="false">
      <c r="A119" s="2"/>
      <c r="DV119" s="1" t="s">
        <v>424</v>
      </c>
      <c r="DW119" s="1" t="n">
        <v>0</v>
      </c>
    </row>
    <row r="120" customFormat="false" ht="14.5" hidden="false" customHeight="false" outlineLevel="0" collapsed="false">
      <c r="A120" s="2" t="s">
        <v>424</v>
      </c>
      <c r="B120" s="1" t="s">
        <v>424</v>
      </c>
      <c r="C120" s="1" t="s">
        <v>424</v>
      </c>
      <c r="D120" s="1" t="s">
        <v>424</v>
      </c>
      <c r="E120" s="1" t="s">
        <v>424</v>
      </c>
      <c r="F120" s="1" t="s">
        <v>424</v>
      </c>
      <c r="G120" s="1" t="s">
        <v>424</v>
      </c>
      <c r="H120" s="1" t="s">
        <v>424</v>
      </c>
      <c r="I120" s="1" t="s">
        <v>424</v>
      </c>
      <c r="J120" s="1" t="s">
        <v>424</v>
      </c>
      <c r="K120" s="1" t="s">
        <v>424</v>
      </c>
      <c r="L120" s="1" t="s">
        <v>424</v>
      </c>
      <c r="M120" s="1" t="s">
        <v>424</v>
      </c>
      <c r="N120" s="1" t="s">
        <v>424</v>
      </c>
      <c r="O120" s="1" t="s">
        <v>424</v>
      </c>
      <c r="P120" s="1" t="s">
        <v>424</v>
      </c>
      <c r="Q120" s="1" t="s">
        <v>424</v>
      </c>
      <c r="R120" s="1" t="s">
        <v>424</v>
      </c>
      <c r="S120" s="1" t="s">
        <v>424</v>
      </c>
      <c r="T120" s="1" t="s">
        <v>424</v>
      </c>
      <c r="U120" s="1" t="s">
        <v>424</v>
      </c>
      <c r="V120" s="1" t="s">
        <v>424</v>
      </c>
      <c r="W120" s="1" t="s">
        <v>424</v>
      </c>
      <c r="X120" s="1" t="s">
        <v>424</v>
      </c>
      <c r="Y120" s="1" t="s">
        <v>424</v>
      </c>
      <c r="Z120" s="1" t="s">
        <v>424</v>
      </c>
      <c r="AA120" s="1" t="s">
        <v>424</v>
      </c>
      <c r="AB120" s="1" t="s">
        <v>424</v>
      </c>
      <c r="AC120" s="1" t="s">
        <v>424</v>
      </c>
      <c r="AD120" s="1" t="s">
        <v>424</v>
      </c>
      <c r="AE120" s="1" t="s">
        <v>424</v>
      </c>
      <c r="AF120" s="1" t="s">
        <v>424</v>
      </c>
      <c r="AG120" s="1" t="s">
        <v>424</v>
      </c>
      <c r="AH120" s="1" t="s">
        <v>424</v>
      </c>
      <c r="AI120" s="1" t="s">
        <v>424</v>
      </c>
      <c r="AJ120" s="1" t="s">
        <v>424</v>
      </c>
      <c r="AK120" s="1" t="s">
        <v>424</v>
      </c>
      <c r="AL120" s="1" t="s">
        <v>424</v>
      </c>
      <c r="AM120" s="1" t="s">
        <v>424</v>
      </c>
      <c r="AN120" s="1" t="s">
        <v>424</v>
      </c>
      <c r="AO120" s="1" t="s">
        <v>424</v>
      </c>
      <c r="AP120" s="1" t="s">
        <v>424</v>
      </c>
      <c r="AQ120" s="1" t="s">
        <v>424</v>
      </c>
      <c r="AR120" s="1" t="s">
        <v>424</v>
      </c>
      <c r="AS120" s="1" t="s">
        <v>424</v>
      </c>
      <c r="AT120" s="1" t="s">
        <v>424</v>
      </c>
      <c r="AU120" s="1" t="s">
        <v>424</v>
      </c>
      <c r="AV120" s="1" t="s">
        <v>424</v>
      </c>
      <c r="AW120" s="1" t="s">
        <v>424</v>
      </c>
      <c r="AX120" s="1" t="s">
        <v>424</v>
      </c>
      <c r="AY120" s="1" t="s">
        <v>424</v>
      </c>
      <c r="AZ120" s="1" t="s">
        <v>424</v>
      </c>
      <c r="BA120" s="1" t="s">
        <v>424</v>
      </c>
      <c r="BB120" s="1" t="s">
        <v>424</v>
      </c>
      <c r="BC120" s="1" t="s">
        <v>424</v>
      </c>
      <c r="BD120" s="1" t="s">
        <v>424</v>
      </c>
      <c r="BE120" s="1" t="s">
        <v>424</v>
      </c>
      <c r="BF120" s="1" t="s">
        <v>424</v>
      </c>
      <c r="BG120" s="1" t="s">
        <v>424</v>
      </c>
      <c r="BH120" s="1" t="s">
        <v>424</v>
      </c>
      <c r="BI120" s="1" t="s">
        <v>424</v>
      </c>
      <c r="BJ120" s="1" t="s">
        <v>424</v>
      </c>
      <c r="BK120" s="1" t="s">
        <v>424</v>
      </c>
      <c r="BL120" s="1" t="s">
        <v>424</v>
      </c>
      <c r="BM120" s="1" t="s">
        <v>424</v>
      </c>
      <c r="BN120" s="1" t="s">
        <v>424</v>
      </c>
      <c r="BO120" s="1" t="s">
        <v>424</v>
      </c>
      <c r="BP120" s="1" t="s">
        <v>424</v>
      </c>
      <c r="BQ120" s="1" t="s">
        <v>424</v>
      </c>
      <c r="BR120" s="1" t="s">
        <v>424</v>
      </c>
      <c r="BS120" s="1" t="s">
        <v>424</v>
      </c>
      <c r="BT120" s="1" t="s">
        <v>424</v>
      </c>
      <c r="BU120" s="1" t="s">
        <v>424</v>
      </c>
      <c r="BV120" s="1" t="s">
        <v>424</v>
      </c>
      <c r="BW120" s="1" t="s">
        <v>424</v>
      </c>
      <c r="BX120" s="1" t="s">
        <v>424</v>
      </c>
      <c r="BY120" s="1" t="s">
        <v>424</v>
      </c>
      <c r="BZ120" s="1" t="s">
        <v>424</v>
      </c>
      <c r="CA120" s="1" t="s">
        <v>424</v>
      </c>
      <c r="CB120" s="1" t="s">
        <v>424</v>
      </c>
      <c r="CC120" s="1" t="s">
        <v>424</v>
      </c>
      <c r="CD120" s="1" t="s">
        <v>424</v>
      </c>
      <c r="CE120" s="1" t="s">
        <v>424</v>
      </c>
      <c r="CF120" s="1" t="s">
        <v>424</v>
      </c>
      <c r="CG120" s="1" t="s">
        <v>424</v>
      </c>
      <c r="CH120" s="1" t="s">
        <v>424</v>
      </c>
      <c r="CI120" s="1" t="s">
        <v>424</v>
      </c>
      <c r="CJ120" s="1" t="s">
        <v>424</v>
      </c>
      <c r="CK120" s="1" t="s">
        <v>424</v>
      </c>
      <c r="CL120" s="1" t="s">
        <v>424</v>
      </c>
      <c r="CM120" s="1" t="s">
        <v>424</v>
      </c>
      <c r="CN120" s="1" t="s">
        <v>424</v>
      </c>
      <c r="CO120" s="1" t="s">
        <v>424</v>
      </c>
      <c r="CP120" s="1" t="s">
        <v>424</v>
      </c>
      <c r="CQ120" s="1" t="s">
        <v>424</v>
      </c>
      <c r="CR120" s="1" t="s">
        <v>424</v>
      </c>
      <c r="CS120" s="1" t="s">
        <v>424</v>
      </c>
      <c r="CT120" s="1" t="s">
        <v>424</v>
      </c>
      <c r="CU120" s="1" t="s">
        <v>424</v>
      </c>
      <c r="CV120" s="1" t="s">
        <v>424</v>
      </c>
      <c r="CW120" s="1" t="s">
        <v>424</v>
      </c>
      <c r="CX120" s="1" t="s">
        <v>424</v>
      </c>
      <c r="CY120" s="1" t="s">
        <v>424</v>
      </c>
      <c r="CZ120" s="1" t="s">
        <v>424</v>
      </c>
      <c r="DA120" s="1" t="s">
        <v>424</v>
      </c>
      <c r="DB120" s="1" t="s">
        <v>424</v>
      </c>
      <c r="DC120" s="1" t="s">
        <v>424</v>
      </c>
      <c r="DD120" s="1" t="s">
        <v>424</v>
      </c>
      <c r="DE120" s="1" t="s">
        <v>424</v>
      </c>
      <c r="DF120" s="1" t="s">
        <v>424</v>
      </c>
      <c r="DG120" s="1" t="s">
        <v>424</v>
      </c>
      <c r="DH120" s="1" t="s">
        <v>424</v>
      </c>
      <c r="DI120" s="1" t="s">
        <v>424</v>
      </c>
      <c r="DJ120" s="1" t="s">
        <v>424</v>
      </c>
      <c r="DK120" s="1" t="s">
        <v>424</v>
      </c>
      <c r="DL120" s="1" t="s">
        <v>424</v>
      </c>
      <c r="DM120" s="1" t="s">
        <v>424</v>
      </c>
      <c r="DN120" s="1" t="s">
        <v>424</v>
      </c>
      <c r="DO120" s="1" t="s">
        <v>424</v>
      </c>
      <c r="DP120" s="1" t="s">
        <v>424</v>
      </c>
      <c r="DR120" s="1" t="s">
        <v>424</v>
      </c>
      <c r="DW120" s="1" t="n">
        <v>0</v>
      </c>
    </row>
    <row r="121" customFormat="false" ht="14.5" hidden="false" customHeight="false" outlineLevel="0" collapsed="false">
      <c r="A121" s="2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424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 t="n">
        <v>0</v>
      </c>
      <c r="DX121" s="1" t="s">
        <v>424</v>
      </c>
    </row>
    <row r="122" customFormat="false" ht="14.5" hidden="false" customHeight="false" outlineLevel="0" collapsed="false">
      <c r="A122" s="2"/>
      <c r="DW122" s="1" t="n">
        <v>0</v>
      </c>
      <c r="DX122" s="1" t="s">
        <v>424</v>
      </c>
    </row>
    <row r="123" customFormat="false" ht="14.5" hidden="false" customHeight="false" outlineLevel="0" collapsed="false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A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 t="n">
        <v>0</v>
      </c>
      <c r="DX123" s="1" t="s">
        <v>424</v>
      </c>
    </row>
    <row r="124" customFormat="false" ht="14.5" hidden="false" customHeight="false" outlineLevel="0" collapsed="false">
      <c r="A124" s="2"/>
      <c r="DW124" s="1" t="n">
        <v>0</v>
      </c>
      <c r="DX124" s="1" t="n">
        <v>0</v>
      </c>
    </row>
    <row r="125" customFormat="false" ht="14.5" hidden="false" customHeight="false" outlineLevel="0" collapsed="false">
      <c r="A125" s="2" t="s">
        <v>443</v>
      </c>
      <c r="B125" s="1" t="n">
        <v>1023</v>
      </c>
      <c r="C125" s="1" t="n">
        <v>9</v>
      </c>
      <c r="D125" s="1" t="n">
        <v>27</v>
      </c>
      <c r="E125" s="1" t="n">
        <v>105</v>
      </c>
      <c r="F125" s="1" t="n">
        <v>603.84</v>
      </c>
      <c r="G125" s="1" t="n">
        <v>0</v>
      </c>
      <c r="H125" s="1" t="n">
        <v>88.8</v>
      </c>
      <c r="I125" s="1" t="n">
        <v>48</v>
      </c>
      <c r="J125" s="1" t="n">
        <v>271.04</v>
      </c>
      <c r="K125" s="1" t="n">
        <v>0</v>
      </c>
      <c r="L125" s="1" t="n">
        <v>0</v>
      </c>
      <c r="M125" s="1" t="n">
        <v>0</v>
      </c>
      <c r="N125" s="1" t="n">
        <v>251.6</v>
      </c>
      <c r="O125" s="1" t="n">
        <v>65.12</v>
      </c>
      <c r="P125" s="1" t="n">
        <v>100.64</v>
      </c>
      <c r="Q125" s="1" t="n">
        <v>2.24</v>
      </c>
      <c r="R125" s="1" t="n">
        <v>204</v>
      </c>
      <c r="S125" s="1" t="n">
        <v>1951.04</v>
      </c>
      <c r="T125" s="1" t="n">
        <v>5.4</v>
      </c>
      <c r="U125" s="1" t="n">
        <v>102</v>
      </c>
      <c r="V125" s="1" t="n">
        <v>14.4</v>
      </c>
      <c r="W125" s="1" t="n">
        <v>30</v>
      </c>
      <c r="X125" s="1" t="n">
        <v>618</v>
      </c>
      <c r="Y125" s="1" t="n">
        <v>415.14</v>
      </c>
      <c r="Z125" s="1" t="n">
        <v>0</v>
      </c>
      <c r="AA125" s="1" t="n">
        <v>250.24</v>
      </c>
      <c r="AB125" s="1" t="n">
        <v>52.8</v>
      </c>
      <c r="AC125" s="1" t="n">
        <v>36</v>
      </c>
      <c r="AD125" s="1" t="n">
        <v>1099.2</v>
      </c>
      <c r="AE125" s="1" t="n">
        <v>20.4</v>
      </c>
      <c r="AF125" s="1" t="n">
        <v>80.64</v>
      </c>
      <c r="AG125" s="1" t="n">
        <v>344.96</v>
      </c>
      <c r="AH125" s="1" t="n">
        <v>51.52</v>
      </c>
      <c r="AI125" s="1" t="n">
        <v>787.2</v>
      </c>
      <c r="AJ125" s="1" t="n">
        <v>54</v>
      </c>
      <c r="AK125" s="1" t="n">
        <v>192</v>
      </c>
      <c r="AL125" s="1" t="n">
        <v>187.68</v>
      </c>
      <c r="AM125" s="1" t="n">
        <v>462.6</v>
      </c>
      <c r="AN125" s="1" t="n">
        <v>0</v>
      </c>
      <c r="AO125" s="1" t="n">
        <v>1206</v>
      </c>
      <c r="AP125" s="1" t="n">
        <v>3.6</v>
      </c>
      <c r="AQ125" s="1" t="n">
        <v>193.2</v>
      </c>
      <c r="AR125" s="1" t="n">
        <v>18.72</v>
      </c>
      <c r="AS125" s="1" t="n">
        <v>18</v>
      </c>
      <c r="AT125" s="1" t="n">
        <v>45.9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1930</v>
      </c>
      <c r="AZ125" s="1" t="n">
        <v>28</v>
      </c>
      <c r="BA125" s="1" t="n">
        <v>81</v>
      </c>
      <c r="BB125" s="1" t="n">
        <v>107.2</v>
      </c>
      <c r="BC125" s="1" t="n">
        <v>0</v>
      </c>
      <c r="BD125" s="1" t="n">
        <v>189</v>
      </c>
      <c r="BE125" s="1" t="n">
        <v>22.5</v>
      </c>
      <c r="BF125" s="1" t="n">
        <v>408</v>
      </c>
      <c r="BG125" s="1" t="n">
        <v>259.2</v>
      </c>
      <c r="BH125" s="1" t="n">
        <v>112.8</v>
      </c>
      <c r="BI125" s="1" t="n">
        <v>55</v>
      </c>
      <c r="BJ125" s="1" t="n">
        <v>500</v>
      </c>
      <c r="BK125" s="1" t="n">
        <v>20</v>
      </c>
      <c r="BL125" s="1" t="n">
        <v>33.6</v>
      </c>
      <c r="BM125" s="1" t="n">
        <v>554</v>
      </c>
      <c r="BN125" s="1" t="n">
        <v>26</v>
      </c>
      <c r="BO125" s="1" t="n">
        <v>707.2</v>
      </c>
      <c r="BP125" s="1" t="n">
        <v>40</v>
      </c>
      <c r="BQ125" s="1" t="n">
        <v>19.5</v>
      </c>
      <c r="BR125" s="1" t="n">
        <v>166.8</v>
      </c>
      <c r="BS125" s="1" t="n">
        <v>56</v>
      </c>
      <c r="BT125" s="1" t="n">
        <v>364.8</v>
      </c>
      <c r="BU125" s="1" t="n">
        <v>0</v>
      </c>
      <c r="BV125" s="1" t="n">
        <v>223.5</v>
      </c>
      <c r="BW125" s="1" t="n">
        <v>211.5</v>
      </c>
      <c r="BX125" s="1" t="n">
        <v>75</v>
      </c>
      <c r="BY125" s="1" t="n">
        <v>84</v>
      </c>
      <c r="BZ125" s="1" t="n">
        <v>33.48</v>
      </c>
      <c r="CA125" s="1" t="n">
        <v>2.52</v>
      </c>
      <c r="CB125" s="1" t="n">
        <v>21.6</v>
      </c>
      <c r="CC125" s="1" t="n">
        <v>0</v>
      </c>
      <c r="CD125" s="1" t="n">
        <v>3654</v>
      </c>
      <c r="CE125" s="1" t="n">
        <v>625.2</v>
      </c>
      <c r="CF125" s="1" t="n">
        <v>192</v>
      </c>
      <c r="CG125" s="1" t="n">
        <v>1684.8</v>
      </c>
      <c r="CH125" s="1" t="n">
        <v>210</v>
      </c>
      <c r="CI125" s="1" t="n">
        <v>18</v>
      </c>
      <c r="CJ125" s="1" t="n">
        <v>21.6</v>
      </c>
      <c r="CK125" s="1" t="n">
        <v>0</v>
      </c>
      <c r="CL125" s="1" t="n">
        <v>37.2</v>
      </c>
      <c r="CM125" s="1" t="n">
        <v>28.8</v>
      </c>
      <c r="CN125" s="1" t="n">
        <v>36</v>
      </c>
      <c r="CO125" s="1" t="n">
        <v>0</v>
      </c>
      <c r="CP125" s="1" t="n">
        <v>63</v>
      </c>
      <c r="CQ125" s="1" t="n">
        <v>15</v>
      </c>
      <c r="CR125" s="1" t="n">
        <v>84</v>
      </c>
      <c r="CS125" s="1" t="n">
        <v>44.4</v>
      </c>
      <c r="CT125" s="1" t="n">
        <v>158.4</v>
      </c>
      <c r="CU125" s="1" t="n">
        <v>1285.2</v>
      </c>
      <c r="CV125" s="1" t="n">
        <v>96</v>
      </c>
      <c r="CW125" s="1" t="n">
        <v>169.56</v>
      </c>
      <c r="CX125" s="1" t="n">
        <v>86.4</v>
      </c>
      <c r="CY125" s="1" t="n">
        <v>180.36</v>
      </c>
      <c r="CZ125" s="1" t="n">
        <v>64.8</v>
      </c>
      <c r="DA125" s="1" t="n">
        <v>241.5</v>
      </c>
      <c r="DB125" s="1" t="n">
        <v>190.5</v>
      </c>
      <c r="DC125" s="1" t="n">
        <v>534</v>
      </c>
      <c r="DD125" s="1" t="n">
        <v>267</v>
      </c>
      <c r="DE125" s="1" t="n">
        <v>19.2</v>
      </c>
      <c r="DF125" s="1" t="n">
        <v>1117.5</v>
      </c>
      <c r="DG125" s="1" t="n">
        <v>0</v>
      </c>
      <c r="DH125" s="1" t="n">
        <v>246</v>
      </c>
      <c r="DI125" s="1" t="n">
        <v>38.4</v>
      </c>
      <c r="DJ125" s="1" t="n">
        <v>192</v>
      </c>
      <c r="DK125" s="1" t="n">
        <v>486</v>
      </c>
      <c r="DL125" s="1" t="n">
        <v>30</v>
      </c>
      <c r="DM125" s="1" t="n">
        <v>15</v>
      </c>
      <c r="DN125" s="1" t="n">
        <v>6</v>
      </c>
      <c r="DO125" s="1" t="n">
        <v>294</v>
      </c>
      <c r="DP125" s="1" t="n">
        <v>426</v>
      </c>
      <c r="DQ125" s="1" t="n">
        <v>0</v>
      </c>
      <c r="DR125" s="1" t="n">
        <v>0</v>
      </c>
      <c r="DV125" s="1" t="n">
        <v>0</v>
      </c>
      <c r="DW125" s="1" t="n">
        <v>30229.94</v>
      </c>
      <c r="DX125" s="1" t="s">
        <v>443</v>
      </c>
    </row>
    <row r="126" customFormat="false" ht="14.5" hidden="false" customHeight="false" outlineLevel="0" collapsed="false">
      <c r="A126" s="2" t="s">
        <v>444</v>
      </c>
      <c r="B126" s="1" t="n">
        <v>319.6875</v>
      </c>
      <c r="C126" s="1" t="n">
        <v>3</v>
      </c>
      <c r="D126" s="1" t="n">
        <v>9</v>
      </c>
      <c r="E126" s="1" t="n">
        <v>35</v>
      </c>
      <c r="F126" s="1" t="n">
        <v>204</v>
      </c>
      <c r="G126" s="1" t="n">
        <v>0</v>
      </c>
      <c r="H126" s="1" t="n">
        <v>28.7378640776699</v>
      </c>
      <c r="I126" s="1" t="n">
        <v>16</v>
      </c>
      <c r="J126" s="1" t="n">
        <v>121</v>
      </c>
      <c r="K126" s="1" t="n">
        <v>0</v>
      </c>
      <c r="L126" s="1" t="n">
        <v>0</v>
      </c>
      <c r="M126" s="1" t="n">
        <v>0</v>
      </c>
      <c r="N126" s="1" t="n">
        <v>83.8666666666667</v>
      </c>
      <c r="O126" s="1" t="n">
        <v>22</v>
      </c>
      <c r="P126" s="1" t="n">
        <v>33.5466666666667</v>
      </c>
      <c r="Q126" s="1" t="n">
        <v>1</v>
      </c>
      <c r="R126" s="1" t="n">
        <v>85.3556485355649</v>
      </c>
      <c r="S126" s="1" t="n">
        <v>871</v>
      </c>
      <c r="T126" s="1" t="n">
        <v>3</v>
      </c>
      <c r="U126" s="1" t="n">
        <v>85</v>
      </c>
      <c r="V126" s="1" t="n">
        <v>10.6666666666667</v>
      </c>
      <c r="W126" s="1" t="n">
        <v>22.2222222222222</v>
      </c>
      <c r="X126" s="1" t="n">
        <v>447.826086956522</v>
      </c>
      <c r="Y126" s="1" t="n">
        <v>187</v>
      </c>
      <c r="Z126" s="1" t="n">
        <v>0</v>
      </c>
      <c r="AA126" s="1" t="n">
        <v>68</v>
      </c>
      <c r="AB126" s="1" t="n">
        <v>44</v>
      </c>
      <c r="AC126" s="1" t="n">
        <v>26.6666666666667</v>
      </c>
      <c r="AD126" s="1" t="n">
        <v>916</v>
      </c>
      <c r="AE126" s="1" t="n">
        <v>15.1111111111111</v>
      </c>
      <c r="AF126" s="1" t="n">
        <v>32.9142857142857</v>
      </c>
      <c r="AG126" s="1" t="n">
        <v>154</v>
      </c>
      <c r="AH126" s="1" t="n">
        <v>23</v>
      </c>
      <c r="AI126" s="1" t="n">
        <v>82</v>
      </c>
      <c r="AJ126" s="1" t="n">
        <v>26.7326732673267</v>
      </c>
      <c r="AK126" s="1" t="n">
        <v>20</v>
      </c>
      <c r="AL126" s="1" t="n">
        <v>51</v>
      </c>
      <c r="AM126" s="1" t="n">
        <v>257</v>
      </c>
      <c r="AN126" s="1" t="n">
        <v>0</v>
      </c>
      <c r="AO126" s="1" t="n">
        <v>201</v>
      </c>
      <c r="AP126" s="1" t="n">
        <v>2.66666666666667</v>
      </c>
      <c r="AQ126" s="1" t="n">
        <v>21</v>
      </c>
      <c r="AR126" s="1" t="n">
        <v>9</v>
      </c>
      <c r="AS126" s="1" t="n">
        <v>9.27835051546392</v>
      </c>
      <c r="AT126" s="1" t="n">
        <v>23.659793814433</v>
      </c>
      <c r="AU126" s="1" t="n">
        <v>0</v>
      </c>
      <c r="AV126" s="1" t="n">
        <v>0</v>
      </c>
      <c r="AW126" s="1" t="n">
        <v>0</v>
      </c>
      <c r="AX126" s="1" t="n">
        <v>0</v>
      </c>
      <c r="AY126" s="1" t="n">
        <v>1930</v>
      </c>
      <c r="AZ126" s="1" t="n">
        <v>28</v>
      </c>
      <c r="BA126" s="1" t="n">
        <v>81</v>
      </c>
      <c r="BB126" s="1" t="n">
        <v>134</v>
      </c>
      <c r="BC126" s="1" t="n">
        <v>0</v>
      </c>
      <c r="BD126" s="1" t="n">
        <v>126</v>
      </c>
      <c r="BE126" s="1" t="n">
        <v>15</v>
      </c>
      <c r="BF126" s="1" t="n">
        <v>259.872611464968</v>
      </c>
      <c r="BG126" s="1" t="n">
        <v>168.311688311688</v>
      </c>
      <c r="BH126" s="1" t="n">
        <v>94</v>
      </c>
      <c r="BI126" s="1" t="n">
        <v>28.4974093264249</v>
      </c>
      <c r="BJ126" s="1" t="n">
        <v>500</v>
      </c>
      <c r="BK126" s="1" t="n">
        <v>20</v>
      </c>
      <c r="BL126" s="1" t="n">
        <v>21</v>
      </c>
      <c r="BM126" s="1" t="n">
        <v>554</v>
      </c>
      <c r="BN126" s="1" t="n">
        <v>26</v>
      </c>
      <c r="BO126" s="1" t="n">
        <v>884</v>
      </c>
      <c r="BP126" s="1" t="n">
        <v>25.4777070063694</v>
      </c>
      <c r="BQ126" s="1" t="n">
        <v>13</v>
      </c>
      <c r="BR126" s="1" t="n">
        <v>139</v>
      </c>
      <c r="BS126" s="1" t="n">
        <v>29.0155440414508</v>
      </c>
      <c r="BT126" s="1" t="n">
        <v>236.883116883117</v>
      </c>
      <c r="BU126" s="1" t="n">
        <v>0</v>
      </c>
      <c r="BV126" s="1" t="n">
        <v>149</v>
      </c>
      <c r="BW126" s="1" t="n">
        <v>141</v>
      </c>
      <c r="BX126" s="1" t="n">
        <v>25</v>
      </c>
      <c r="BY126" s="1" t="n">
        <v>59.1549295774648</v>
      </c>
      <c r="BZ126" s="1" t="n">
        <v>31</v>
      </c>
      <c r="CA126" s="1" t="n">
        <v>3</v>
      </c>
      <c r="CB126" s="1" t="n">
        <v>12</v>
      </c>
      <c r="CC126" s="1" t="n">
        <v>0</v>
      </c>
      <c r="CD126" s="1" t="n">
        <v>1218</v>
      </c>
      <c r="CE126" s="1" t="n">
        <v>521</v>
      </c>
      <c r="CF126" s="1" t="n">
        <v>160</v>
      </c>
      <c r="CG126" s="1" t="n">
        <v>1560</v>
      </c>
      <c r="CH126" s="1" t="n">
        <v>140</v>
      </c>
      <c r="CI126" s="1" t="n">
        <v>12.6760563380282</v>
      </c>
      <c r="CJ126" s="1" t="n">
        <v>15.2112676056338</v>
      </c>
      <c r="CK126" s="1" t="n">
        <v>0</v>
      </c>
      <c r="CL126" s="1" t="n">
        <v>26.1971830985915</v>
      </c>
      <c r="CM126" s="1" t="n">
        <v>20.2816901408451</v>
      </c>
      <c r="CN126" s="1" t="n">
        <v>25.3521126760563</v>
      </c>
      <c r="CO126" s="1" t="n">
        <v>0</v>
      </c>
      <c r="CP126" s="1" t="n">
        <v>21</v>
      </c>
      <c r="CQ126" s="1" t="n">
        <v>8.72093023255814</v>
      </c>
      <c r="CR126" s="1" t="n">
        <v>28</v>
      </c>
      <c r="CS126" s="1" t="n">
        <v>31.2676056338028</v>
      </c>
      <c r="CT126" s="1" t="n">
        <v>132</v>
      </c>
      <c r="CU126" s="1" t="n">
        <v>1190</v>
      </c>
      <c r="CV126" s="1" t="n">
        <v>80</v>
      </c>
      <c r="CW126" s="1" t="n">
        <v>157</v>
      </c>
      <c r="CX126" s="1" t="n">
        <v>80</v>
      </c>
      <c r="CY126" s="1" t="n">
        <v>167</v>
      </c>
      <c r="CZ126" s="1" t="n">
        <v>60</v>
      </c>
      <c r="DA126" s="1" t="n">
        <v>161</v>
      </c>
      <c r="DB126" s="1" t="n">
        <v>127</v>
      </c>
      <c r="DC126" s="1" t="n">
        <v>178</v>
      </c>
      <c r="DD126" s="1" t="n">
        <v>178</v>
      </c>
      <c r="DE126" s="1" t="n">
        <v>13.5211267605634</v>
      </c>
      <c r="DF126" s="1" t="n">
        <v>745</v>
      </c>
      <c r="DG126" s="1" t="n">
        <v>0</v>
      </c>
      <c r="DH126" s="1" t="n">
        <v>82</v>
      </c>
      <c r="DI126" s="1" t="n">
        <v>27.0422535211268</v>
      </c>
      <c r="DJ126" s="1" t="n">
        <v>64</v>
      </c>
      <c r="DK126" s="1" t="n">
        <v>81</v>
      </c>
      <c r="DL126" s="1" t="n">
        <v>10</v>
      </c>
      <c r="DM126" s="1" t="n">
        <v>5</v>
      </c>
      <c r="DN126" s="1" t="n">
        <v>2</v>
      </c>
      <c r="DO126" s="1" t="n">
        <v>49</v>
      </c>
      <c r="DP126" s="1" t="n">
        <v>71</v>
      </c>
      <c r="DQ126" s="1" t="n">
        <v>0</v>
      </c>
      <c r="DR126" s="1" t="n">
        <v>0</v>
      </c>
      <c r="DV126" s="1" t="n">
        <v>0</v>
      </c>
      <c r="DW126" s="1" t="n">
        <v>17752.4221021666</v>
      </c>
      <c r="DX126" s="1" t="s">
        <v>444</v>
      </c>
    </row>
    <row r="127" customFormat="false" ht="14.5" hidden="false" customHeight="false" outlineLevel="0" collapsed="false">
      <c r="A127" s="2"/>
      <c r="DW127" s="1" t="n">
        <v>0</v>
      </c>
    </row>
    <row r="128" customFormat="false" ht="14.5" hidden="false" customHeight="false" outlineLevel="0" collapsed="false">
      <c r="A128" s="2" t="s">
        <v>445</v>
      </c>
      <c r="B128" s="1" t="n">
        <v>-678.704</v>
      </c>
      <c r="C128" s="1" t="n">
        <v>-9</v>
      </c>
      <c r="D128" s="1" t="n">
        <v>33</v>
      </c>
      <c r="E128" s="1" t="n">
        <v>-105</v>
      </c>
      <c r="F128" s="1" t="n">
        <v>-159.84</v>
      </c>
      <c r="G128" s="1" t="n">
        <v>0</v>
      </c>
      <c r="H128" s="1" t="n">
        <v>-85.84</v>
      </c>
      <c r="I128" s="1" t="n">
        <v>-42</v>
      </c>
      <c r="J128" s="1" t="n">
        <v>327.04</v>
      </c>
      <c r="K128" s="1" t="n">
        <v>12</v>
      </c>
      <c r="L128" s="1" t="n">
        <v>15.68</v>
      </c>
      <c r="M128" s="1" t="n">
        <v>0</v>
      </c>
      <c r="N128" s="1" t="n">
        <v>-150.96</v>
      </c>
      <c r="O128" s="1" t="n">
        <v>-59.2</v>
      </c>
      <c r="P128" s="1" t="n">
        <v>-74</v>
      </c>
      <c r="Q128" s="1" t="n">
        <v>506.24</v>
      </c>
      <c r="R128" s="1" t="n">
        <v>-204</v>
      </c>
      <c r="S128" s="1" t="n">
        <v>7645.12</v>
      </c>
      <c r="T128" s="1" t="n">
        <v>93.6</v>
      </c>
      <c r="U128" s="1" t="n">
        <v>-43.68</v>
      </c>
      <c r="V128" s="1" t="n">
        <v>33.6</v>
      </c>
      <c r="W128" s="1" t="n">
        <v>-25.2</v>
      </c>
      <c r="X128" s="1" t="n">
        <v>-618</v>
      </c>
      <c r="Y128" s="1" t="n">
        <v>590.52</v>
      </c>
      <c r="Z128" s="1" t="n">
        <v>0</v>
      </c>
      <c r="AA128" s="1" t="n">
        <v>1718.56</v>
      </c>
      <c r="AB128" s="1" t="n">
        <v>553.92</v>
      </c>
      <c r="AC128" s="1" t="n">
        <v>10.32</v>
      </c>
      <c r="AD128" s="1" t="n">
        <v>-1096.8</v>
      </c>
      <c r="AE128" s="1" t="n">
        <v>60</v>
      </c>
      <c r="AF128" s="1" t="n">
        <v>-78.4</v>
      </c>
      <c r="AG128" s="1" t="n">
        <v>967.68</v>
      </c>
      <c r="AH128" s="1" t="n">
        <v>57.4</v>
      </c>
      <c r="AI128" s="1" t="n">
        <v>1368</v>
      </c>
      <c r="AJ128" s="1" t="n">
        <v>-41.4</v>
      </c>
      <c r="AK128" s="1" t="n">
        <v>883.2</v>
      </c>
      <c r="AL128" s="1" t="n">
        <v>430.56</v>
      </c>
      <c r="AM128" s="1" t="n">
        <v>4422.6</v>
      </c>
      <c r="AN128" s="1" t="n">
        <v>18</v>
      </c>
      <c r="AO128" s="1" t="n">
        <v>-1206</v>
      </c>
      <c r="AP128" s="1" t="n">
        <v>12</v>
      </c>
      <c r="AQ128" s="1" t="n">
        <v>322</v>
      </c>
      <c r="AR128" s="1" t="n">
        <v>220.48</v>
      </c>
      <c r="AS128" s="1" t="n">
        <v>-16</v>
      </c>
      <c r="AT128" s="1" t="n">
        <v>-45.9</v>
      </c>
      <c r="AU128" s="1" t="n">
        <v>0</v>
      </c>
      <c r="AV128" s="1" t="n">
        <v>0</v>
      </c>
      <c r="AW128" s="1" t="n">
        <v>0</v>
      </c>
      <c r="AX128" s="1" t="n">
        <v>0</v>
      </c>
      <c r="AY128" s="1" t="n">
        <v>-1773</v>
      </c>
      <c r="AZ128" s="1" t="n">
        <v>-28</v>
      </c>
      <c r="BA128" s="1" t="n">
        <v>5</v>
      </c>
      <c r="BB128" s="1" t="n">
        <v>57.6</v>
      </c>
      <c r="BC128" s="1" t="n">
        <v>1.2</v>
      </c>
      <c r="BD128" s="1" t="n">
        <v>-187.5</v>
      </c>
      <c r="BE128" s="1" t="n">
        <v>-22.5</v>
      </c>
      <c r="BF128" s="1" t="n">
        <v>-407.2</v>
      </c>
      <c r="BG128" s="1" t="n">
        <v>-258.4</v>
      </c>
      <c r="BH128" s="1" t="n">
        <v>-112.8</v>
      </c>
      <c r="BI128" s="1" t="n">
        <v>-55</v>
      </c>
      <c r="BJ128" s="1" t="n">
        <v>-499</v>
      </c>
      <c r="BK128" s="1" t="n">
        <v>-16</v>
      </c>
      <c r="BL128" s="1" t="n">
        <v>-30.4</v>
      </c>
      <c r="BM128" s="1" t="n">
        <v>18</v>
      </c>
      <c r="BN128" s="1" t="n">
        <v>-14</v>
      </c>
      <c r="BO128" s="1" t="n">
        <v>-188.8</v>
      </c>
      <c r="BP128" s="1" t="n">
        <v>-40</v>
      </c>
      <c r="BQ128" s="1" t="n">
        <v>-19.5</v>
      </c>
      <c r="BR128" s="1" t="n">
        <v>-165.6</v>
      </c>
      <c r="BS128" s="1" t="n">
        <v>-55</v>
      </c>
      <c r="BT128" s="1" t="n">
        <v>-364.8</v>
      </c>
      <c r="BU128" s="1" t="n">
        <v>0</v>
      </c>
      <c r="BV128" s="1" t="n">
        <v>-211.5</v>
      </c>
      <c r="BW128" s="1" t="n">
        <v>1027.5</v>
      </c>
      <c r="BX128" s="1" t="n">
        <v>2547</v>
      </c>
      <c r="BY128" s="1" t="n">
        <v>1112.4</v>
      </c>
      <c r="BZ128" s="1" t="n">
        <v>146.88</v>
      </c>
      <c r="CA128" s="1" t="n">
        <v>92.4</v>
      </c>
      <c r="CB128" s="1" t="n">
        <v>3.6</v>
      </c>
      <c r="CC128" s="1" t="n">
        <v>0</v>
      </c>
      <c r="CD128" s="1" t="n">
        <v>5487</v>
      </c>
      <c r="CE128" s="1" t="n">
        <v>14013.6</v>
      </c>
      <c r="CF128" s="1" t="n">
        <v>439.2</v>
      </c>
      <c r="CG128" s="1" t="n">
        <v>5.40000000000009</v>
      </c>
      <c r="CH128" s="1" t="n">
        <v>1420.5</v>
      </c>
      <c r="CI128" s="1" t="n">
        <v>10.8</v>
      </c>
      <c r="CJ128" s="1" t="n">
        <v>1.2</v>
      </c>
      <c r="CK128" s="1" t="n">
        <v>285.6</v>
      </c>
      <c r="CL128" s="1" t="n">
        <v>202.2</v>
      </c>
      <c r="CM128" s="1" t="n">
        <v>217.8</v>
      </c>
      <c r="CN128" s="1" t="n">
        <v>25.8</v>
      </c>
      <c r="CO128" s="1" t="n">
        <v>0</v>
      </c>
      <c r="CP128" s="1" t="n">
        <v>6</v>
      </c>
      <c r="CQ128" s="1" t="n">
        <v>-1.5</v>
      </c>
      <c r="CR128" s="1" t="n">
        <v>84</v>
      </c>
      <c r="CS128" s="1" t="n">
        <v>12</v>
      </c>
      <c r="CT128" s="1" t="n">
        <v>224.4</v>
      </c>
      <c r="CU128" s="1" t="n">
        <v>-1207.44</v>
      </c>
      <c r="CV128" s="1" t="n">
        <v>-90</v>
      </c>
      <c r="CW128" s="1" t="n">
        <v>70.2</v>
      </c>
      <c r="CX128" s="1" t="n">
        <v>-55.08</v>
      </c>
      <c r="CY128" s="1" t="n">
        <v>-105.84</v>
      </c>
      <c r="CZ128" s="1" t="n">
        <v>-44.34</v>
      </c>
      <c r="DA128" s="1" t="n">
        <v>1273.5</v>
      </c>
      <c r="DB128" s="1" t="n">
        <v>565.5</v>
      </c>
      <c r="DC128" s="1" t="n">
        <v>1044</v>
      </c>
      <c r="DD128" s="1" t="n">
        <v>373.5</v>
      </c>
      <c r="DE128" s="1" t="n">
        <v>2.4</v>
      </c>
      <c r="DF128" s="1" t="n">
        <v>-636</v>
      </c>
      <c r="DG128" s="1" t="n">
        <v>0</v>
      </c>
      <c r="DH128" s="1" t="n">
        <v>1563</v>
      </c>
      <c r="DI128" s="1" t="n">
        <v>287.4</v>
      </c>
      <c r="DJ128" s="1" t="n">
        <v>3996</v>
      </c>
      <c r="DK128" s="1" t="n">
        <v>-126</v>
      </c>
      <c r="DL128" s="1" t="n">
        <v>774</v>
      </c>
      <c r="DM128" s="1" t="n">
        <v>1020</v>
      </c>
      <c r="DN128" s="1" t="n">
        <v>405</v>
      </c>
      <c r="DO128" s="1" t="n">
        <v>486</v>
      </c>
      <c r="DP128" s="1" t="n">
        <v>1146</v>
      </c>
      <c r="DQ128" s="1" t="n">
        <v>0</v>
      </c>
      <c r="DR128" s="1" t="n">
        <v>0</v>
      </c>
      <c r="DS128" s="1" t="n">
        <v>0</v>
      </c>
      <c r="DU128" s="1" t="n">
        <v>0</v>
      </c>
      <c r="DV128" s="1" t="n">
        <v>0</v>
      </c>
      <c r="DW128" s="1" t="n">
        <v>49299.976</v>
      </c>
      <c r="DX128" s="1" t="s">
        <v>445</v>
      </c>
    </row>
    <row r="129" customFormat="false" ht="14.5" hidden="false" customHeight="false" outlineLevel="0" collapsed="false">
      <c r="A129" s="2"/>
    </row>
    <row r="130" customFormat="false" ht="14.5" hidden="false" customHeight="false" outlineLevel="0" collapsed="false">
      <c r="A130" s="2" t="s">
        <v>446</v>
      </c>
      <c r="B130" s="1" t="s">
        <v>447</v>
      </c>
      <c r="Q130" s="1" t="s">
        <v>448</v>
      </c>
      <c r="AY130" s="1" t="s">
        <v>449</v>
      </c>
      <c r="BW130" s="1" t="s">
        <v>450</v>
      </c>
      <c r="CR130" s="1" t="s">
        <v>451</v>
      </c>
      <c r="DA130" s="1" t="s">
        <v>144</v>
      </c>
      <c r="DJ130" s="1" t="s">
        <v>452</v>
      </c>
      <c r="DX130" s="1" t="s">
        <v>446</v>
      </c>
    </row>
    <row r="131" customFormat="false" ht="14.5" hidden="false" customHeight="false" outlineLevel="0" collapsed="false">
      <c r="A131" s="2" t="s">
        <v>453</v>
      </c>
      <c r="B131" s="1" t="n">
        <v>1483.016</v>
      </c>
      <c r="N131" s="1" t="n">
        <v>133.2</v>
      </c>
      <c r="Q131" s="1" t="n">
        <v>24985.3</v>
      </c>
      <c r="AY131" s="1" t="n">
        <v>1536.9</v>
      </c>
      <c r="BW131" s="1" t="n">
        <v>34043.58</v>
      </c>
      <c r="CQ131" s="1" t="n">
        <v>13.5</v>
      </c>
      <c r="CR131" s="1" t="n">
        <v>1057.02</v>
      </c>
      <c r="DA131" s="1" t="n">
        <v>7127.4</v>
      </c>
      <c r="DJ131" s="1" t="n">
        <v>9150</v>
      </c>
      <c r="DW131" s="1" t="n">
        <v>79529.916</v>
      </c>
      <c r="DX131" s="1" t="s">
        <v>453</v>
      </c>
    </row>
    <row r="132" customFormat="false" ht="14.5" hidden="false" customHeight="false" outlineLevel="0" collapsed="false">
      <c r="A132" s="2" t="s">
        <v>454</v>
      </c>
      <c r="B132" s="1" t="n">
        <v>2175.68</v>
      </c>
      <c r="N132" s="1" t="n">
        <v>417.36</v>
      </c>
      <c r="Q132" s="1" t="n">
        <v>8446.88</v>
      </c>
      <c r="AY132" s="1" t="n">
        <v>5904.1</v>
      </c>
      <c r="BW132" s="1" t="n">
        <v>6998.7</v>
      </c>
      <c r="CQ132" s="1" t="n">
        <v>15</v>
      </c>
      <c r="CR132" s="1" t="n">
        <v>2169.12</v>
      </c>
      <c r="DA132" s="1" t="n">
        <v>2654.1</v>
      </c>
      <c r="DJ132" s="1" t="n">
        <v>1449</v>
      </c>
      <c r="DW132" s="1" t="n">
        <v>30229.94</v>
      </c>
      <c r="DX132" s="1" t="s">
        <v>454</v>
      </c>
    </row>
    <row r="133" customFormat="false" ht="14.5" hidden="false" customHeight="false" outlineLevel="0" collapsed="false">
      <c r="A133" s="2" t="s">
        <v>424</v>
      </c>
      <c r="DX133" s="1" t="s">
        <v>424</v>
      </c>
    </row>
    <row r="134" customFormat="false" ht="14.5" hidden="false" customHeight="false" outlineLevel="0" collapsed="false">
      <c r="A134" s="2" t="s">
        <v>455</v>
      </c>
      <c r="V134" s="1" t="n">
        <v>48</v>
      </c>
      <c r="AR134" s="1" t="n">
        <v>239.2</v>
      </c>
      <c r="DA134" s="1" t="n">
        <v>6801.6</v>
      </c>
      <c r="DJ134" s="1" t="n">
        <v>4548</v>
      </c>
      <c r="DQ134" s="1" t="n">
        <v>0</v>
      </c>
      <c r="DW134" s="1" t="n">
        <v>11636.8</v>
      </c>
      <c r="DX134" s="1" t="s">
        <v>455</v>
      </c>
    </row>
    <row r="135" customFormat="false" ht="14.5" hidden="false" customHeight="false" outlineLevel="0" collapsed="false">
      <c r="A135" s="2"/>
    </row>
    <row r="136" customFormat="false" ht="14.5" hidden="false" customHeight="false" outlineLevel="0" collapsed="false">
      <c r="A136" s="2" t="s">
        <v>456</v>
      </c>
      <c r="V136" s="1" t="n">
        <v>313.862857142857</v>
      </c>
      <c r="AR136" s="1" t="n">
        <v>295.174285714286</v>
      </c>
      <c r="DA136" s="1" t="n">
        <v>22404.4214285714</v>
      </c>
      <c r="DJ136" s="1" t="n">
        <v>1458.90476190476</v>
      </c>
      <c r="DQ136" s="1" t="n">
        <v>0</v>
      </c>
      <c r="DW136" s="1" t="n">
        <v>24472.3633333333</v>
      </c>
      <c r="DX136" s="1" t="s">
        <v>456</v>
      </c>
    </row>
    <row r="137" customFormat="false" ht="14.5" hidden="false" customHeight="false" outlineLevel="0" collapsed="false">
      <c r="A137" s="2"/>
    </row>
    <row r="138" customFormat="false" ht="14.5" hidden="false" customHeight="false" outlineLevel="0" collapsed="false">
      <c r="A138" s="2" t="s">
        <v>457</v>
      </c>
      <c r="V138" s="1" t="n">
        <v>-265.862857142857</v>
      </c>
      <c r="AR138" s="1" t="n">
        <v>-55.9742857142857</v>
      </c>
      <c r="DA138" s="1" t="n">
        <v>-15602.8214285714</v>
      </c>
      <c r="DJ138" s="1" t="n">
        <v>3089.09523809524</v>
      </c>
      <c r="DQ138" s="1" t="n">
        <v>0</v>
      </c>
      <c r="DX138" s="1" t="s">
        <v>457</v>
      </c>
    </row>
    <row r="139" customFormat="false" ht="14.5" hidden="false" customHeight="false" outlineLevel="0" collapsed="false">
      <c r="A139" s="2"/>
    </row>
    <row r="140" customFormat="false" ht="14.5" hidden="false" customHeight="false" outlineLevel="0" collapsed="false">
      <c r="A140" s="2"/>
      <c r="I140" s="1" t="n">
        <v>96</v>
      </c>
      <c r="Y140" s="1" t="n">
        <v>830.28</v>
      </c>
      <c r="AA140" s="1" t="n">
        <v>500.48</v>
      </c>
      <c r="AL140" s="1" t="n">
        <v>375.36</v>
      </c>
      <c r="AQ140" s="1" t="n">
        <v>386.4</v>
      </c>
      <c r="AR140" s="1" t="n">
        <v>37.44</v>
      </c>
      <c r="AY140" s="1" t="n">
        <v>3860</v>
      </c>
      <c r="BA140" s="1" t="n">
        <v>162</v>
      </c>
      <c r="BB140" s="1" t="n">
        <v>214.4</v>
      </c>
      <c r="BL140" s="1" t="n">
        <v>67.2</v>
      </c>
      <c r="BM140" s="1" t="n">
        <v>1108</v>
      </c>
      <c r="BO140" s="1" t="n">
        <v>1414.4</v>
      </c>
      <c r="DA140" s="1" t="n">
        <v>483</v>
      </c>
      <c r="DJ140" s="1" t="n">
        <v>384</v>
      </c>
      <c r="DQ140" s="1" t="n">
        <v>0</v>
      </c>
      <c r="DW140" s="1" t="n">
        <v>9918.96</v>
      </c>
    </row>
    <row r="141" customFormat="false" ht="14.5" hidden="false" customHeight="false" outlineLevel="0" collapsed="false">
      <c r="A141" s="2" t="s">
        <v>458</v>
      </c>
      <c r="B141" s="1" t="n">
        <v>8303.545</v>
      </c>
      <c r="C141" s="1" t="n">
        <v>233.675</v>
      </c>
      <c r="D141" s="1" t="n">
        <v>3845.6575</v>
      </c>
      <c r="E141" s="1" t="n">
        <v>303</v>
      </c>
      <c r="F141" s="1" t="n">
        <v>5894.54857142857</v>
      </c>
      <c r="G141" s="1" t="n">
        <v>174</v>
      </c>
      <c r="H141" s="1" t="n">
        <v>500</v>
      </c>
      <c r="I141" s="1" t="n">
        <v>913.0525</v>
      </c>
      <c r="J141" s="1" t="n">
        <v>2102.85066666667</v>
      </c>
      <c r="K141" s="1" t="n">
        <v>290.35</v>
      </c>
      <c r="L141" s="1" t="n">
        <v>568.703125</v>
      </c>
      <c r="M141" s="1" t="n">
        <v>0</v>
      </c>
      <c r="N141" s="1" t="n">
        <v>1585.5025</v>
      </c>
      <c r="O141" s="1" t="n">
        <v>411.67125</v>
      </c>
      <c r="P141" s="1" t="n">
        <v>765.16</v>
      </c>
      <c r="Q141" s="1" t="n">
        <v>951.44</v>
      </c>
      <c r="R141" s="1" t="n">
        <v>400</v>
      </c>
      <c r="S141" s="1" t="n">
        <v>27869.2316666667</v>
      </c>
      <c r="T141" s="1" t="n">
        <v>564.249107142857</v>
      </c>
      <c r="U141" s="1" t="n">
        <v>2400.365</v>
      </c>
      <c r="V141" s="1" t="n">
        <v>1867.41</v>
      </c>
      <c r="W141" s="1" t="n">
        <v>70</v>
      </c>
      <c r="X141" s="1" t="n">
        <v>1100</v>
      </c>
      <c r="Y141" s="1" t="n">
        <v>2837.41375</v>
      </c>
      <c r="Z141" s="1" t="n">
        <v>234.21</v>
      </c>
      <c r="AA141" s="1" t="n">
        <v>4357.11733333333</v>
      </c>
      <c r="AB141" s="1" t="n">
        <v>828.52</v>
      </c>
      <c r="AC141" s="1" t="n">
        <v>167.04</v>
      </c>
      <c r="AD141" s="1" t="n">
        <v>2238.75</v>
      </c>
      <c r="AE141" s="1" t="n">
        <v>150</v>
      </c>
      <c r="AF141" s="1" t="n">
        <v>500</v>
      </c>
      <c r="AG141" s="1" t="n">
        <v>1701.72266666667</v>
      </c>
      <c r="AH141" s="1" t="n">
        <v>203.826</v>
      </c>
      <c r="AI141" s="1" t="n">
        <v>5314.65</v>
      </c>
      <c r="AJ141" s="1" t="n">
        <v>700</v>
      </c>
      <c r="AK141" s="1" t="n">
        <v>1915.2</v>
      </c>
      <c r="AL141" s="1" t="n">
        <v>1105.955</v>
      </c>
      <c r="AM141" s="1" t="n">
        <v>9924.69571428571</v>
      </c>
      <c r="AN141" s="1" t="n">
        <v>178.2</v>
      </c>
      <c r="AO141" s="1" t="n">
        <v>3295.5</v>
      </c>
      <c r="AP141" s="1" t="n">
        <v>69.63</v>
      </c>
      <c r="AQ141" s="1" t="n">
        <v>1388.775</v>
      </c>
      <c r="AR141" s="1" t="n">
        <v>404.417</v>
      </c>
      <c r="AS141" s="1" t="n">
        <v>97.66375</v>
      </c>
      <c r="AT141" s="1" t="n">
        <v>104.265</v>
      </c>
      <c r="AU141" s="1" t="n">
        <v>40.52125</v>
      </c>
      <c r="AV141" s="1" t="n">
        <v>0</v>
      </c>
      <c r="AW141" s="1" t="n">
        <v>0</v>
      </c>
      <c r="AX141" s="1" t="n">
        <v>0</v>
      </c>
      <c r="AY141" s="1" t="n">
        <v>5148.57066666667</v>
      </c>
      <c r="AZ141" s="1" t="n">
        <v>491.37</v>
      </c>
      <c r="BA141" s="1" t="n">
        <v>826.78125</v>
      </c>
      <c r="BB141" s="1" t="n">
        <v>3187.93869047619</v>
      </c>
      <c r="BC141" s="1" t="n">
        <v>642</v>
      </c>
      <c r="BD141" s="1" t="n">
        <v>1487</v>
      </c>
      <c r="BE141" s="1" t="n">
        <v>235.3125</v>
      </c>
      <c r="BF141" s="1" t="n">
        <v>252.9</v>
      </c>
      <c r="BG141" s="1" t="n">
        <v>320</v>
      </c>
      <c r="BH141" s="1" t="n">
        <v>300</v>
      </c>
      <c r="BI141" s="1" t="n">
        <v>170</v>
      </c>
      <c r="BJ141" s="1" t="n">
        <v>1288</v>
      </c>
      <c r="BK141" s="1" t="n">
        <v>114.64125</v>
      </c>
      <c r="BL141" s="1" t="n">
        <v>454.941666666667</v>
      </c>
      <c r="BM141" s="1" t="n">
        <v>4427.2125</v>
      </c>
      <c r="BN141" s="1" t="n">
        <v>325.125</v>
      </c>
      <c r="BO141" s="1" t="n">
        <v>7170.31845238095</v>
      </c>
      <c r="BP141" s="1" t="n">
        <v>350</v>
      </c>
      <c r="BQ141" s="1" t="n">
        <v>189.15625</v>
      </c>
      <c r="BR141" s="1" t="n">
        <v>350</v>
      </c>
      <c r="BS141" s="1" t="n">
        <v>170</v>
      </c>
      <c r="BT141" s="1" t="n">
        <v>550</v>
      </c>
      <c r="BU141" s="1" t="n">
        <v>740</v>
      </c>
      <c r="BV141" s="1" t="n">
        <v>1192</v>
      </c>
      <c r="BW141" s="1" t="n">
        <v>2592.56875</v>
      </c>
      <c r="BX141" s="1" t="n">
        <v>333.075</v>
      </c>
      <c r="BY141" s="1" t="n">
        <v>700</v>
      </c>
      <c r="BZ141" s="1" t="n">
        <v>734.441785714286</v>
      </c>
      <c r="CA141" s="1" t="n">
        <v>111.755</v>
      </c>
      <c r="CB141" s="1" t="n">
        <v>423.3375</v>
      </c>
      <c r="CC141" s="1" t="n">
        <v>0</v>
      </c>
      <c r="CD141" s="1" t="n">
        <v>5012</v>
      </c>
      <c r="CE141" s="1" t="n">
        <v>16047.9315476191</v>
      </c>
      <c r="CF141" s="1" t="n">
        <v>258</v>
      </c>
      <c r="CG141" s="1" t="n">
        <v>4015.2</v>
      </c>
      <c r="CH141" s="1" t="n">
        <v>1269.75</v>
      </c>
      <c r="CI141" s="1" t="n">
        <v>250</v>
      </c>
      <c r="CJ141" s="1" t="n">
        <v>200</v>
      </c>
      <c r="CK141" s="1" t="n">
        <v>255</v>
      </c>
      <c r="CL141" s="1" t="n">
        <v>610.364285714286</v>
      </c>
      <c r="CM141" s="1" t="n">
        <v>671.78</v>
      </c>
      <c r="CN141" s="1" t="n">
        <v>717.905</v>
      </c>
      <c r="CO141" s="1" t="n">
        <v>87.6</v>
      </c>
      <c r="CP141" s="1" t="n">
        <v>525.6875</v>
      </c>
      <c r="CQ141" s="1" t="n">
        <v>150</v>
      </c>
      <c r="CR141" s="1" t="n">
        <v>531.4375</v>
      </c>
      <c r="CS141" s="1" t="n">
        <v>150</v>
      </c>
      <c r="CT141" s="1" t="n">
        <v>5346.15</v>
      </c>
      <c r="CU141" s="1" t="n">
        <v>2845.395</v>
      </c>
      <c r="CV141" s="1" t="n">
        <v>113.85</v>
      </c>
      <c r="CW141" s="1" t="n">
        <v>1463.06533333333</v>
      </c>
      <c r="CX141" s="1" t="n">
        <v>99.225</v>
      </c>
      <c r="CY141" s="1" t="n">
        <v>1654.04625</v>
      </c>
      <c r="CZ141" s="1" t="n">
        <v>404.1225</v>
      </c>
      <c r="DA141" s="1" t="n">
        <v>2119.61354166667</v>
      </c>
      <c r="DB141" s="1" t="n">
        <v>4086.13363095238</v>
      </c>
      <c r="DC141" s="1" t="n">
        <v>5727.4625</v>
      </c>
      <c r="DD141" s="1" t="n">
        <v>1470.5</v>
      </c>
      <c r="DE141" s="1" t="n">
        <v>230</v>
      </c>
      <c r="DF141" s="1" t="n">
        <v>1908</v>
      </c>
      <c r="DG141" s="1" t="n">
        <v>54.6</v>
      </c>
      <c r="DH141" s="1" t="n">
        <v>574.7625</v>
      </c>
      <c r="DI141" s="1" t="n">
        <v>600</v>
      </c>
      <c r="DJ141" s="1" t="n">
        <v>1421.25</v>
      </c>
      <c r="DK141" s="1" t="n">
        <v>1559.75</v>
      </c>
      <c r="DL141" s="1" t="n">
        <v>165.3125</v>
      </c>
      <c r="DM141" s="1" t="n">
        <v>141.125</v>
      </c>
      <c r="DN141" s="1" t="n">
        <v>58.5625</v>
      </c>
      <c r="DO141" s="1" t="n">
        <v>487.25</v>
      </c>
      <c r="DP141" s="1" t="n">
        <v>1005.75</v>
      </c>
      <c r="DQ141" s="1" t="n">
        <v>0</v>
      </c>
      <c r="DR141" s="1" t="n">
        <v>0</v>
      </c>
      <c r="DS141" s="1" t="n">
        <v>0</v>
      </c>
      <c r="DU141" s="1" t="n">
        <v>0</v>
      </c>
      <c r="DV141" s="1" t="n">
        <v>0</v>
      </c>
      <c r="DW141" s="1" t="n">
        <v>198439.512702381</v>
      </c>
      <c r="DX141" s="1" t="s">
        <v>458</v>
      </c>
    </row>
    <row r="142" customFormat="false" ht="14.5" hidden="false" customHeight="false" outlineLevel="0" collapsed="false">
      <c r="A142" s="2" t="s">
        <v>459</v>
      </c>
      <c r="DW142" s="1" t="n">
        <v>0</v>
      </c>
      <c r="DX142" s="1" t="s">
        <v>459</v>
      </c>
    </row>
    <row r="143" customFormat="false" ht="14.5" hidden="false" customHeight="false" outlineLevel="0" collapsed="false">
      <c r="A143" s="2" t="s">
        <v>460</v>
      </c>
      <c r="B143" s="1" t="n">
        <v>5474.7</v>
      </c>
      <c r="C143" s="1" t="n">
        <v>0</v>
      </c>
      <c r="D143" s="1" t="n">
        <v>1620</v>
      </c>
      <c r="E143" s="1" t="n">
        <v>0</v>
      </c>
      <c r="F143" s="1" t="n">
        <v>1240.24</v>
      </c>
      <c r="G143" s="1" t="n">
        <v>0</v>
      </c>
      <c r="I143" s="1" t="n">
        <v>0</v>
      </c>
      <c r="J143" s="1" t="n">
        <v>159.04</v>
      </c>
      <c r="K143" s="1" t="n">
        <v>0</v>
      </c>
      <c r="L143" s="1" t="n">
        <v>0</v>
      </c>
      <c r="M143" s="1" t="n">
        <v>0</v>
      </c>
      <c r="N143" s="1" t="n">
        <v>26.64</v>
      </c>
      <c r="O143" s="1" t="n">
        <v>20.72</v>
      </c>
      <c r="P143" s="1" t="n">
        <v>14.8</v>
      </c>
      <c r="Q143" s="1" t="n">
        <v>0</v>
      </c>
      <c r="S143" s="1" t="n">
        <v>2873.92</v>
      </c>
      <c r="T143" s="1" t="n">
        <v>18</v>
      </c>
      <c r="U143" s="1" t="n">
        <v>121.2</v>
      </c>
      <c r="V143" s="1" t="n">
        <v>15.6</v>
      </c>
      <c r="Y143" s="1" t="n">
        <v>77.7</v>
      </c>
      <c r="Z143" s="1" t="n">
        <v>0</v>
      </c>
      <c r="AA143" s="1" t="n">
        <v>415.84</v>
      </c>
      <c r="AB143" s="1" t="n">
        <v>91.32</v>
      </c>
      <c r="AD143" s="1" t="n">
        <v>48</v>
      </c>
      <c r="AG143" s="1" t="n">
        <v>170.52</v>
      </c>
      <c r="AH143" s="1" t="n">
        <v>6.72</v>
      </c>
      <c r="AI143" s="1" t="n">
        <v>0</v>
      </c>
      <c r="AL143" s="1" t="n">
        <v>184</v>
      </c>
      <c r="AM143" s="1" t="n">
        <v>325.8</v>
      </c>
      <c r="AN143" s="1" t="n">
        <v>0</v>
      </c>
      <c r="AO143" s="1" t="n">
        <v>6</v>
      </c>
      <c r="AP143" s="1" t="n">
        <v>7.2</v>
      </c>
      <c r="AQ143" s="1" t="n">
        <v>0</v>
      </c>
      <c r="AR143" s="1" t="n">
        <v>49.92</v>
      </c>
      <c r="AS143" s="1" t="n">
        <v>2.85</v>
      </c>
      <c r="AU143" s="1" t="n">
        <v>0</v>
      </c>
      <c r="AV143" s="1" t="n">
        <v>0</v>
      </c>
      <c r="AW143" s="1" t="n">
        <v>0</v>
      </c>
      <c r="AX143" s="1" t="n">
        <v>0</v>
      </c>
      <c r="AY143" s="1" t="n">
        <v>161.25</v>
      </c>
      <c r="AZ143" s="1" t="n">
        <v>62</v>
      </c>
      <c r="BA143" s="1" t="n">
        <v>0</v>
      </c>
      <c r="BB143" s="1" t="n">
        <v>12</v>
      </c>
      <c r="BC143" s="1" t="n">
        <v>0</v>
      </c>
      <c r="BD143" s="1" t="n">
        <v>43.5</v>
      </c>
      <c r="BE143" s="1" t="n">
        <v>0</v>
      </c>
      <c r="BJ143" s="1" t="n">
        <v>18</v>
      </c>
      <c r="BK143" s="1" t="n">
        <v>1</v>
      </c>
      <c r="BL143" s="1" t="n">
        <v>1.6</v>
      </c>
      <c r="BM143" s="1" t="n">
        <v>219</v>
      </c>
      <c r="BN143" s="1" t="n">
        <v>3</v>
      </c>
      <c r="BO143" s="1" t="n">
        <v>74.4</v>
      </c>
      <c r="BQ143" s="1" t="n">
        <v>0</v>
      </c>
      <c r="BU143" s="1" t="n">
        <v>0</v>
      </c>
      <c r="BV143" s="1" t="n">
        <v>24</v>
      </c>
      <c r="BW143" s="1" t="n">
        <v>49.75</v>
      </c>
      <c r="BX143" s="1" t="n">
        <v>9</v>
      </c>
      <c r="BZ143" s="1" t="n">
        <v>108.18</v>
      </c>
      <c r="CA143" s="1" t="n">
        <v>1.68</v>
      </c>
      <c r="CB143" s="1" t="n">
        <v>1.8</v>
      </c>
      <c r="CC143" s="1" t="n">
        <v>0</v>
      </c>
      <c r="CD143" s="1" t="n">
        <v>1035</v>
      </c>
      <c r="CE143" s="1" t="n">
        <v>1299.6</v>
      </c>
      <c r="CF143" s="1" t="n">
        <v>0</v>
      </c>
      <c r="CG143" s="1" t="n">
        <v>75.6</v>
      </c>
      <c r="CH143" s="1" t="n">
        <v>43.5</v>
      </c>
      <c r="CK143" s="1" t="n">
        <v>0</v>
      </c>
      <c r="CO143" s="1" t="n">
        <v>0</v>
      </c>
      <c r="CP143" s="1" t="n">
        <v>51</v>
      </c>
      <c r="CR143" s="1" t="n">
        <v>15</v>
      </c>
      <c r="CT143" s="1" t="n">
        <v>1.2</v>
      </c>
      <c r="CU143" s="1" t="n">
        <v>43.2</v>
      </c>
      <c r="CV143" s="1" t="n">
        <v>0</v>
      </c>
      <c r="CW143" s="1" t="n">
        <v>164.16</v>
      </c>
      <c r="CX143" s="1" t="n">
        <v>0</v>
      </c>
      <c r="CY143" s="1" t="n">
        <v>31.32</v>
      </c>
      <c r="CZ143" s="1" t="n">
        <v>5.58</v>
      </c>
      <c r="DA143" s="1" t="n">
        <v>18.25</v>
      </c>
      <c r="DB143" s="1" t="n">
        <v>30</v>
      </c>
      <c r="DC143" s="1" t="n">
        <v>114</v>
      </c>
      <c r="DD143" s="1" t="n">
        <v>22.5</v>
      </c>
      <c r="DF143" s="1" t="n">
        <v>22.5</v>
      </c>
      <c r="DG143" s="1" t="n">
        <v>0</v>
      </c>
      <c r="DH143" s="1" t="n">
        <v>48</v>
      </c>
      <c r="DJ143" s="1" t="n">
        <v>36</v>
      </c>
      <c r="DK143" s="1" t="n">
        <v>12</v>
      </c>
      <c r="DO143" s="1" t="n">
        <v>6</v>
      </c>
      <c r="DP143" s="1" t="n">
        <v>12</v>
      </c>
      <c r="DW143" s="1" t="n">
        <v>16847.3</v>
      </c>
      <c r="DX143" s="1" t="s">
        <v>460</v>
      </c>
    </row>
    <row r="144" customFormat="false" ht="14.5" hidden="false" customHeight="false" outlineLevel="0" collapsed="false">
      <c r="A144" s="2" t="s">
        <v>461</v>
      </c>
      <c r="B144" s="1" t="n">
        <v>82.5</v>
      </c>
      <c r="C144" s="1" t="n">
        <v>30</v>
      </c>
      <c r="D144" s="1" t="n">
        <v>60</v>
      </c>
      <c r="E144" s="1" t="n">
        <v>33</v>
      </c>
      <c r="F144" s="1" t="n">
        <v>1133.68</v>
      </c>
      <c r="G144" s="1" t="n">
        <v>60</v>
      </c>
      <c r="I144" s="1" t="n">
        <v>253</v>
      </c>
      <c r="J144" s="1" t="n">
        <v>571.2</v>
      </c>
      <c r="K144" s="1" t="n">
        <v>36</v>
      </c>
      <c r="L144" s="1" t="n">
        <v>0</v>
      </c>
      <c r="M144" s="1" t="n">
        <v>0</v>
      </c>
      <c r="N144" s="1" t="n">
        <v>245.68</v>
      </c>
      <c r="O144" s="1" t="n">
        <v>59.2</v>
      </c>
      <c r="P144" s="1" t="n">
        <v>183.52</v>
      </c>
      <c r="Q144" s="1" t="n">
        <v>183.68</v>
      </c>
      <c r="S144" s="1" t="n">
        <v>5270.72</v>
      </c>
      <c r="T144" s="1" t="n">
        <v>68.4</v>
      </c>
      <c r="U144" s="1" t="n">
        <v>434.4</v>
      </c>
      <c r="V144" s="1" t="n">
        <v>690.48</v>
      </c>
      <c r="Y144" s="1" t="n">
        <v>517.26</v>
      </c>
      <c r="Z144" s="1" t="n">
        <v>31.08</v>
      </c>
      <c r="AA144" s="1" t="n">
        <v>1527.2</v>
      </c>
      <c r="AB144" s="1" t="n">
        <v>147.6</v>
      </c>
      <c r="AD144" s="1" t="n">
        <v>483.6</v>
      </c>
      <c r="AG144" s="1" t="n">
        <v>226.24</v>
      </c>
      <c r="AH144" s="1" t="n">
        <v>10.08</v>
      </c>
      <c r="AI144" s="1" t="n">
        <v>789.6</v>
      </c>
      <c r="AL144" s="1" t="n">
        <v>283.36</v>
      </c>
      <c r="AM144" s="1" t="n">
        <v>617.4</v>
      </c>
      <c r="AN144" s="1" t="n">
        <v>0</v>
      </c>
      <c r="AO144" s="1" t="n">
        <v>936</v>
      </c>
      <c r="AP144" s="1" t="n">
        <v>6.48</v>
      </c>
      <c r="AQ144" s="1" t="n">
        <v>211.6</v>
      </c>
      <c r="AR144" s="1" t="n">
        <v>62.4</v>
      </c>
      <c r="AS144" s="1" t="n">
        <v>0</v>
      </c>
      <c r="AU144" s="1" t="n">
        <v>3.8</v>
      </c>
      <c r="AV144" s="1" t="n">
        <v>0</v>
      </c>
      <c r="AW144" s="1" t="n">
        <v>0</v>
      </c>
      <c r="AX144" s="1" t="n">
        <v>0</v>
      </c>
      <c r="AY144" s="1" t="n">
        <v>309.5</v>
      </c>
      <c r="AZ144" s="1" t="n">
        <v>72.5</v>
      </c>
      <c r="BA144" s="1" t="n">
        <v>156</v>
      </c>
      <c r="BB144" s="1" t="n">
        <v>456</v>
      </c>
      <c r="BC144" s="1" t="n">
        <v>222</v>
      </c>
      <c r="BD144" s="1" t="n">
        <v>643.5</v>
      </c>
      <c r="BE144" s="1" t="n">
        <v>24</v>
      </c>
      <c r="BJ144" s="1" t="n">
        <v>320</v>
      </c>
      <c r="BK144" s="1" t="n">
        <v>35</v>
      </c>
      <c r="BL144" s="1" t="n">
        <v>5.6</v>
      </c>
      <c r="BM144" s="1" t="n">
        <v>844.5</v>
      </c>
      <c r="BN144" s="1" t="n">
        <v>8.5</v>
      </c>
      <c r="BO144" s="1" t="n">
        <v>1368</v>
      </c>
      <c r="BQ144" s="1" t="n">
        <v>13.5</v>
      </c>
      <c r="BU144" s="1" t="n">
        <v>240</v>
      </c>
      <c r="BV144" s="1" t="n">
        <v>168</v>
      </c>
      <c r="BW144" s="1" t="n">
        <v>361</v>
      </c>
      <c r="BX144" s="1" t="n">
        <v>90</v>
      </c>
      <c r="BZ144" s="1" t="n">
        <v>268.92</v>
      </c>
      <c r="CA144" s="1" t="n">
        <v>7.28</v>
      </c>
      <c r="CB144" s="1" t="n">
        <v>4.8</v>
      </c>
      <c r="CC144" s="1" t="n">
        <v>0</v>
      </c>
      <c r="CD144" s="1" t="n">
        <v>3177</v>
      </c>
      <c r="CE144" s="1" t="n">
        <v>2138.4</v>
      </c>
      <c r="CF144" s="1" t="n">
        <v>0</v>
      </c>
      <c r="CG144" s="1" t="n">
        <v>939.6</v>
      </c>
      <c r="CH144" s="1" t="n">
        <v>313.5</v>
      </c>
      <c r="CK144" s="1" t="n">
        <v>0</v>
      </c>
      <c r="CO144" s="1" t="n">
        <v>30</v>
      </c>
      <c r="CP144" s="1" t="n">
        <v>48</v>
      </c>
      <c r="CR144" s="1" t="n">
        <v>36</v>
      </c>
      <c r="CT144" s="1" t="n">
        <v>92</v>
      </c>
      <c r="CU144" s="1" t="n">
        <v>712.8</v>
      </c>
      <c r="CV144" s="1" t="n">
        <v>0</v>
      </c>
      <c r="CW144" s="1" t="n">
        <v>273.24</v>
      </c>
      <c r="CX144" s="1" t="n">
        <v>0</v>
      </c>
      <c r="CY144" s="1" t="n">
        <v>127.44</v>
      </c>
      <c r="CZ144" s="1" t="n">
        <v>100.44</v>
      </c>
      <c r="DA144" s="1" t="n">
        <v>493.5</v>
      </c>
      <c r="DB144" s="1" t="n">
        <v>523.5</v>
      </c>
      <c r="DC144" s="1" t="n">
        <v>612</v>
      </c>
      <c r="DD144" s="1" t="n">
        <v>348</v>
      </c>
      <c r="DF144" s="1" t="n">
        <v>367.5</v>
      </c>
      <c r="DG144" s="1" t="n">
        <v>7.5</v>
      </c>
      <c r="DH144" s="1" t="n">
        <v>27</v>
      </c>
      <c r="DJ144" s="1" t="n">
        <v>327</v>
      </c>
      <c r="DK144" s="1" t="n">
        <v>226</v>
      </c>
      <c r="DO144" s="1" t="n">
        <v>204</v>
      </c>
      <c r="DP144" s="1" t="n">
        <v>84</v>
      </c>
      <c r="DW144" s="1" t="n">
        <v>32076.18</v>
      </c>
      <c r="DX144" s="1" t="s">
        <v>461</v>
      </c>
    </row>
    <row r="145" customFormat="false" ht="14.5" hidden="false" customHeight="false" outlineLevel="0" collapsed="false">
      <c r="A145" s="2"/>
      <c r="DW145" s="1" t="n">
        <v>0</v>
      </c>
    </row>
    <row r="146" customFormat="false" ht="14.5" hidden="false" customHeight="false" outlineLevel="0" collapsed="false">
      <c r="A146" s="2"/>
      <c r="DW146" s="1" t="n">
        <v>0</v>
      </c>
    </row>
    <row r="147" customFormat="false" ht="14.5" hidden="false" customHeight="false" outlineLevel="0" collapsed="false">
      <c r="A147" s="2" t="s">
        <v>462</v>
      </c>
      <c r="B147" s="1" t="n">
        <v>2746.345</v>
      </c>
      <c r="C147" s="1" t="n">
        <v>203.675</v>
      </c>
      <c r="D147" s="1" t="n">
        <v>2165.6575</v>
      </c>
      <c r="E147" s="1" t="n">
        <v>270</v>
      </c>
      <c r="F147" s="1" t="n">
        <v>3520.62857142857</v>
      </c>
      <c r="G147" s="1" t="n">
        <v>114</v>
      </c>
      <c r="H147" s="1" t="n">
        <v>500</v>
      </c>
      <c r="I147" s="1" t="n">
        <v>660.0525</v>
      </c>
      <c r="J147" s="1" t="n">
        <v>1372.61066666667</v>
      </c>
      <c r="K147" s="1" t="n">
        <v>254.35</v>
      </c>
      <c r="L147" s="1" t="n">
        <v>568.703125</v>
      </c>
      <c r="M147" s="1" t="n">
        <v>0</v>
      </c>
      <c r="N147" s="1" t="n">
        <v>1313.1825</v>
      </c>
      <c r="O147" s="1" t="n">
        <v>331.75125</v>
      </c>
      <c r="P147" s="1" t="n">
        <v>566.84</v>
      </c>
      <c r="Q147" s="1" t="n">
        <v>767.76</v>
      </c>
      <c r="R147" s="1" t="n">
        <v>400</v>
      </c>
      <c r="S147" s="1" t="n">
        <v>19724.5916666667</v>
      </c>
      <c r="T147" s="1" t="n">
        <v>477.849107142857</v>
      </c>
      <c r="U147" s="1" t="n">
        <v>1844.765</v>
      </c>
      <c r="V147" s="1" t="n">
        <v>1161.33</v>
      </c>
      <c r="W147" s="1" t="n">
        <v>70</v>
      </c>
      <c r="X147" s="1" t="n">
        <v>1100</v>
      </c>
      <c r="Y147" s="1" t="n">
        <v>2242.45375</v>
      </c>
      <c r="Z147" s="1" t="n">
        <v>203.13</v>
      </c>
      <c r="AA147" s="1" t="n">
        <v>2414.07733333333</v>
      </c>
      <c r="AB147" s="1" t="n">
        <v>589.6</v>
      </c>
      <c r="AC147" s="1" t="n">
        <v>167.04</v>
      </c>
      <c r="AD147" s="1" t="n">
        <v>1707.15</v>
      </c>
      <c r="AE147" s="1" t="n">
        <v>150</v>
      </c>
      <c r="AF147" s="1" t="n">
        <v>500</v>
      </c>
      <c r="AG147" s="1" t="n">
        <v>1304.96266666667</v>
      </c>
      <c r="AH147" s="1" t="n">
        <v>187.026</v>
      </c>
      <c r="AI147" s="1" t="n">
        <v>4525.05</v>
      </c>
      <c r="AJ147" s="1" t="n">
        <v>700</v>
      </c>
      <c r="AK147" s="1" t="n">
        <v>1915.2</v>
      </c>
      <c r="AL147" s="1" t="n">
        <v>638.595</v>
      </c>
      <c r="AM147" s="1" t="n">
        <v>8981.49571428571</v>
      </c>
      <c r="AN147" s="1" t="n">
        <v>178.2</v>
      </c>
      <c r="AO147" s="1" t="n">
        <v>2353.5</v>
      </c>
      <c r="AP147" s="1" t="n">
        <v>55.95</v>
      </c>
      <c r="AQ147" s="1" t="n">
        <v>1177.175</v>
      </c>
      <c r="AR147" s="1" t="n">
        <v>292.097</v>
      </c>
      <c r="AS147" s="1" t="n">
        <v>94.81375</v>
      </c>
      <c r="AT147" s="1" t="n">
        <v>104.265</v>
      </c>
      <c r="AU147" s="1" t="n">
        <v>36.72125</v>
      </c>
      <c r="AV147" s="1" t="n">
        <v>0</v>
      </c>
      <c r="AW147" s="1" t="n">
        <v>0</v>
      </c>
      <c r="AX147" s="1" t="n">
        <v>0</v>
      </c>
      <c r="AY147" s="1" t="n">
        <v>4677.82066666667</v>
      </c>
      <c r="AZ147" s="1" t="n">
        <v>356.87</v>
      </c>
      <c r="BA147" s="1" t="n">
        <v>670.78125</v>
      </c>
      <c r="BB147" s="1" t="n">
        <v>2719.93869047619</v>
      </c>
      <c r="BC147" s="1" t="n">
        <v>420</v>
      </c>
      <c r="BD147" s="1" t="n">
        <v>800</v>
      </c>
      <c r="BE147" s="1" t="n">
        <v>211.3125</v>
      </c>
      <c r="BF147" s="1" t="n">
        <v>252.9</v>
      </c>
      <c r="BG147" s="1" t="n">
        <v>320</v>
      </c>
      <c r="BH147" s="1" t="n">
        <v>300</v>
      </c>
      <c r="BI147" s="1" t="n">
        <v>170</v>
      </c>
      <c r="BJ147" s="1" t="n">
        <v>950</v>
      </c>
      <c r="BK147" s="1" t="n">
        <v>78.64125</v>
      </c>
      <c r="BL147" s="1" t="n">
        <v>447.741666666667</v>
      </c>
      <c r="BM147" s="1" t="n">
        <v>3363.7125</v>
      </c>
      <c r="BN147" s="1" t="n">
        <v>313.625</v>
      </c>
      <c r="BO147" s="1" t="n">
        <v>5727.91845238095</v>
      </c>
      <c r="BP147" s="1" t="n">
        <v>350</v>
      </c>
      <c r="BQ147" s="1" t="n">
        <v>175.65625</v>
      </c>
      <c r="BR147" s="1" t="n">
        <v>350</v>
      </c>
      <c r="BS147" s="1" t="n">
        <v>170</v>
      </c>
      <c r="BT147" s="1" t="n">
        <v>550</v>
      </c>
      <c r="BU147" s="1" t="n">
        <v>500</v>
      </c>
      <c r="BV147" s="1" t="n">
        <v>1000</v>
      </c>
      <c r="BW147" s="1" t="n">
        <v>2181.81875</v>
      </c>
      <c r="BX147" s="1" t="n">
        <v>234.075</v>
      </c>
      <c r="BY147" s="1" t="n">
        <v>700</v>
      </c>
      <c r="BZ147" s="1" t="n">
        <v>357.341785714286</v>
      </c>
      <c r="CA147" s="1" t="n">
        <v>102.795</v>
      </c>
      <c r="CB147" s="1" t="n">
        <v>416.7375</v>
      </c>
      <c r="CC147" s="1" t="n">
        <v>0</v>
      </c>
      <c r="CD147" s="1" t="n">
        <v>800</v>
      </c>
      <c r="CE147" s="1" t="n">
        <v>12609.931547619</v>
      </c>
      <c r="CF147" s="1" t="n">
        <v>258</v>
      </c>
      <c r="CG147" s="1" t="n">
        <v>3000</v>
      </c>
      <c r="CH147" s="1" t="n">
        <v>912.75</v>
      </c>
      <c r="CI147" s="1" t="n">
        <v>250</v>
      </c>
      <c r="CJ147" s="1" t="n">
        <v>200</v>
      </c>
      <c r="CK147" s="1" t="n">
        <v>255</v>
      </c>
      <c r="CL147" s="1" t="n">
        <v>610.364285714286</v>
      </c>
      <c r="CM147" s="1" t="n">
        <v>671.78</v>
      </c>
      <c r="CN147" s="1" t="n">
        <v>717.905</v>
      </c>
      <c r="CO147" s="1" t="n">
        <v>57.6</v>
      </c>
      <c r="CP147" s="1" t="n">
        <v>426.6875</v>
      </c>
      <c r="CQ147" s="1" t="n">
        <v>150</v>
      </c>
      <c r="CR147" s="1" t="n">
        <v>480.4375</v>
      </c>
      <c r="CS147" s="1" t="n">
        <v>150</v>
      </c>
      <c r="CT147" s="1" t="n">
        <v>5252.95</v>
      </c>
      <c r="CU147" s="1" t="n">
        <v>2089.395</v>
      </c>
      <c r="CV147" s="1" t="n">
        <v>113.85</v>
      </c>
      <c r="CW147" s="1" t="n">
        <v>1025.66533333333</v>
      </c>
      <c r="CX147" s="1" t="n">
        <v>99.225</v>
      </c>
      <c r="CY147" s="1" t="n">
        <v>1495.28625</v>
      </c>
      <c r="CZ147" s="1" t="n">
        <v>298.1025</v>
      </c>
      <c r="DA147" s="1" t="n">
        <v>1607.86354166667</v>
      </c>
      <c r="DB147" s="1" t="n">
        <v>3532.63363095238</v>
      </c>
      <c r="DC147" s="1" t="n">
        <v>5001.4625</v>
      </c>
      <c r="DD147" s="1" t="n">
        <v>1100</v>
      </c>
      <c r="DE147" s="1" t="n">
        <v>230</v>
      </c>
      <c r="DF147" s="1" t="n">
        <v>1518</v>
      </c>
      <c r="DG147" s="1" t="n">
        <v>47.1</v>
      </c>
      <c r="DH147" s="1" t="n">
        <v>499.7625</v>
      </c>
      <c r="DI147" s="1" t="n">
        <v>600</v>
      </c>
      <c r="DJ147" s="1" t="n">
        <v>1058.25</v>
      </c>
      <c r="DK147" s="1" t="n">
        <v>1321.75</v>
      </c>
      <c r="DL147" s="1" t="n">
        <v>165.3125</v>
      </c>
      <c r="DM147" s="1" t="n">
        <v>141.125</v>
      </c>
      <c r="DN147" s="1" t="n">
        <v>58.5625</v>
      </c>
      <c r="DO147" s="1" t="n">
        <v>277.25</v>
      </c>
      <c r="DP147" s="1" t="n">
        <v>909.75</v>
      </c>
      <c r="DW147" s="1" t="n">
        <v>149516.032702381</v>
      </c>
      <c r="DX147" s="1" t="s">
        <v>462</v>
      </c>
    </row>
    <row r="148" customFormat="false" ht="14.5" hidden="false" customHeight="false" outlineLevel="0" collapsed="false">
      <c r="A148" s="2" t="s">
        <v>463</v>
      </c>
      <c r="B148" s="1" t="n">
        <v>2746.345</v>
      </c>
      <c r="C148" s="1" t="n">
        <v>203.675</v>
      </c>
      <c r="D148" s="1" t="n">
        <v>1750</v>
      </c>
      <c r="E148" s="1" t="n">
        <v>270</v>
      </c>
      <c r="F148" s="1" t="n">
        <v>3120.62857142857</v>
      </c>
      <c r="G148" s="1" t="n">
        <v>114</v>
      </c>
      <c r="H148" s="1" t="n">
        <v>500</v>
      </c>
      <c r="I148" s="1" t="n">
        <v>660.0525</v>
      </c>
      <c r="J148" s="1" t="n">
        <v>1312.61066666667</v>
      </c>
      <c r="K148" s="1" t="n">
        <v>254.35</v>
      </c>
      <c r="L148" s="1" t="n">
        <v>68.703125</v>
      </c>
      <c r="M148" s="1" t="n">
        <v>0</v>
      </c>
      <c r="N148" s="1" t="n">
        <v>1270.0625</v>
      </c>
      <c r="O148" s="1" t="n">
        <v>331.75125</v>
      </c>
      <c r="P148" s="1" t="n">
        <v>566.84</v>
      </c>
      <c r="Q148" s="1" t="n">
        <v>767.76</v>
      </c>
      <c r="R148" s="1" t="n">
        <v>400</v>
      </c>
      <c r="S148" s="1" t="n">
        <v>24462.4716666667</v>
      </c>
      <c r="T148" s="1" t="n">
        <v>477.849107142857</v>
      </c>
      <c r="U148" s="1" t="n">
        <v>1780.765</v>
      </c>
      <c r="V148" s="1" t="n">
        <v>1161.33</v>
      </c>
      <c r="W148" s="1" t="n">
        <v>70</v>
      </c>
      <c r="X148" s="1" t="n">
        <v>1100</v>
      </c>
      <c r="Y148" s="1" t="n">
        <v>2230.29375</v>
      </c>
      <c r="Z148" s="1" t="n">
        <v>203.13</v>
      </c>
      <c r="AA148" s="1" t="n">
        <v>2414.07733333333</v>
      </c>
      <c r="AB148" s="1" t="n">
        <v>589.6</v>
      </c>
      <c r="AC148" s="1" t="n">
        <v>167.04</v>
      </c>
      <c r="AD148" s="1" t="n">
        <v>1707.15</v>
      </c>
      <c r="AE148" s="1" t="n">
        <v>150</v>
      </c>
      <c r="AF148" s="1" t="n">
        <v>500</v>
      </c>
      <c r="AG148" s="1" t="n">
        <v>1304.96266666667</v>
      </c>
      <c r="AH148" s="1" t="n">
        <v>187.026</v>
      </c>
      <c r="AI148" s="1" t="n">
        <v>4525.05</v>
      </c>
      <c r="AJ148" s="1" t="n">
        <v>700</v>
      </c>
      <c r="AK148" s="1" t="n">
        <v>1915.2</v>
      </c>
      <c r="AL148" s="1" t="n">
        <v>638.595</v>
      </c>
      <c r="AM148" s="1" t="n">
        <v>6557.64571428571</v>
      </c>
      <c r="AN148" s="1" t="n">
        <v>178.2</v>
      </c>
      <c r="AO148" s="1" t="n">
        <v>2353.5</v>
      </c>
      <c r="AP148" s="1" t="n">
        <v>55.95</v>
      </c>
      <c r="AQ148" s="1" t="n">
        <v>1177.175</v>
      </c>
      <c r="AR148" s="1" t="n">
        <v>263.057</v>
      </c>
      <c r="AS148" s="1" t="n">
        <v>94.81375</v>
      </c>
      <c r="AT148" s="1" t="n">
        <v>104.265</v>
      </c>
      <c r="AU148" s="1" t="n">
        <v>36.72125</v>
      </c>
      <c r="AV148" s="1" t="n">
        <v>0</v>
      </c>
      <c r="AW148" s="1" t="n">
        <v>0</v>
      </c>
      <c r="AX148" s="1" t="n">
        <v>0</v>
      </c>
      <c r="AY148" s="1" t="n">
        <v>3927.82066666667</v>
      </c>
      <c r="AZ148" s="1" t="n">
        <v>356.87</v>
      </c>
      <c r="BA148" s="1" t="n">
        <v>670.78125</v>
      </c>
      <c r="BB148" s="1" t="n">
        <v>2719.93869047619</v>
      </c>
      <c r="BC148" s="1" t="n">
        <v>420</v>
      </c>
      <c r="BD148" s="1" t="n">
        <v>800</v>
      </c>
      <c r="BE148" s="1" t="n">
        <v>211.3125</v>
      </c>
      <c r="BF148" s="1" t="n">
        <v>252.9</v>
      </c>
      <c r="BG148" s="1" t="n">
        <v>320</v>
      </c>
      <c r="BH148" s="1" t="n">
        <v>300</v>
      </c>
      <c r="BI148" s="1" t="n">
        <v>170</v>
      </c>
      <c r="BJ148" s="1" t="n">
        <v>950</v>
      </c>
      <c r="BK148" s="1" t="n">
        <v>78.64125</v>
      </c>
      <c r="BL148" s="1" t="n">
        <v>114.741666666667</v>
      </c>
      <c r="BM148" s="1" t="n">
        <v>926.379166666667</v>
      </c>
      <c r="BN148" s="1" t="n">
        <v>157.375</v>
      </c>
      <c r="BO148" s="1" t="n">
        <v>5036.31845238095</v>
      </c>
      <c r="BP148" s="1" t="n">
        <v>350</v>
      </c>
      <c r="BQ148" s="1" t="n">
        <v>175.65625</v>
      </c>
      <c r="BR148" s="1" t="n">
        <v>350</v>
      </c>
      <c r="BS148" s="1" t="n">
        <v>170</v>
      </c>
      <c r="BT148" s="1" t="n">
        <v>550</v>
      </c>
      <c r="BU148" s="1" t="n">
        <v>500</v>
      </c>
      <c r="BV148" s="1" t="n">
        <v>1000</v>
      </c>
      <c r="BW148" s="1" t="n">
        <v>1905.69375</v>
      </c>
      <c r="BX148" s="1" t="n">
        <v>234.075</v>
      </c>
      <c r="BY148" s="1" t="n">
        <v>700</v>
      </c>
      <c r="BZ148" s="1" t="n">
        <v>357.341785714286</v>
      </c>
      <c r="CA148" s="1" t="n">
        <v>102.795</v>
      </c>
      <c r="CB148" s="1" t="n">
        <v>378.766071428571</v>
      </c>
      <c r="CC148" s="1" t="n">
        <v>0</v>
      </c>
      <c r="CD148" s="1" t="n">
        <v>800</v>
      </c>
      <c r="CE148" s="1" t="n">
        <v>9410.43154761905</v>
      </c>
      <c r="CF148" s="1" t="n">
        <v>258</v>
      </c>
      <c r="CG148" s="1" t="n">
        <v>3000</v>
      </c>
      <c r="CH148" s="1" t="n">
        <v>912.75</v>
      </c>
      <c r="CI148" s="1" t="n">
        <v>250</v>
      </c>
      <c r="CJ148" s="1" t="n">
        <v>200</v>
      </c>
      <c r="CK148" s="1" t="n">
        <v>255</v>
      </c>
      <c r="CL148" s="1" t="n">
        <v>810.364285714286</v>
      </c>
      <c r="CM148" s="1" t="n">
        <v>621.805</v>
      </c>
      <c r="CN148" s="1" t="n">
        <v>917.905</v>
      </c>
      <c r="CO148" s="1" t="n">
        <v>57.6</v>
      </c>
      <c r="CP148" s="1" t="n">
        <v>426.6875</v>
      </c>
      <c r="CQ148" s="1" t="n">
        <v>150</v>
      </c>
      <c r="CR148" s="1" t="n">
        <v>480.4375</v>
      </c>
      <c r="CS148" s="1" t="n">
        <v>150</v>
      </c>
      <c r="CT148" s="1" t="n">
        <v>436.95</v>
      </c>
      <c r="CU148" s="1" t="n">
        <v>2089.395</v>
      </c>
      <c r="CV148" s="1" t="n">
        <v>113.85</v>
      </c>
      <c r="CW148" s="1" t="n">
        <v>1025.66533333333</v>
      </c>
      <c r="CX148" s="1" t="n">
        <v>99.225</v>
      </c>
      <c r="CY148" s="1" t="n">
        <v>1495.28625</v>
      </c>
      <c r="CZ148" s="1" t="n">
        <v>298.1025</v>
      </c>
      <c r="DA148" s="1" t="n">
        <v>1532.86354166667</v>
      </c>
      <c r="DB148" s="1" t="n">
        <v>6987.63363095238</v>
      </c>
      <c r="DC148" s="1" t="n">
        <v>4749.4625</v>
      </c>
      <c r="DD148" s="1" t="n">
        <v>1100</v>
      </c>
      <c r="DE148" s="1" t="n">
        <v>230</v>
      </c>
      <c r="DF148" s="1" t="n">
        <v>1518</v>
      </c>
      <c r="DG148" s="1" t="n">
        <v>47.1</v>
      </c>
      <c r="DH148" s="1" t="n">
        <v>499.7625</v>
      </c>
      <c r="DI148" s="1" t="n">
        <v>600</v>
      </c>
      <c r="DJ148" s="1" t="n">
        <v>1058.25</v>
      </c>
      <c r="DK148" s="1" t="n">
        <v>1321.75</v>
      </c>
      <c r="DL148" s="1" t="n">
        <v>165.3125</v>
      </c>
      <c r="DM148" s="1" t="n">
        <v>141.125</v>
      </c>
      <c r="DN148" s="1" t="n">
        <v>58.5625</v>
      </c>
      <c r="DO148" s="1" t="n">
        <v>277.25</v>
      </c>
      <c r="DP148" s="1" t="n">
        <v>909.75</v>
      </c>
      <c r="DW148" s="1" t="n">
        <v>141086.330440476</v>
      </c>
      <c r="DX148" s="1" t="s">
        <v>463</v>
      </c>
    </row>
    <row r="149" customFormat="false" ht="14.5" hidden="false" customHeight="false" outlineLevel="0" collapsed="false">
      <c r="A149" s="2" t="s">
        <v>464</v>
      </c>
      <c r="B149" s="1" t="n">
        <v>2746.345</v>
      </c>
      <c r="C149" s="1" t="n">
        <v>203.675</v>
      </c>
      <c r="D149" s="1" t="n">
        <v>1750</v>
      </c>
      <c r="E149" s="1" t="n">
        <v>270</v>
      </c>
      <c r="F149" s="1" t="n">
        <v>3120.62857142857</v>
      </c>
      <c r="G149" s="1" t="n">
        <v>114</v>
      </c>
      <c r="H149" s="1" t="n">
        <v>500</v>
      </c>
      <c r="I149" s="1" t="n">
        <v>1860.0525</v>
      </c>
      <c r="J149" s="1" t="n">
        <v>1312.61066666667</v>
      </c>
      <c r="K149" s="1" t="n">
        <v>754.35</v>
      </c>
      <c r="L149" s="1" t="n">
        <v>68.703125</v>
      </c>
      <c r="M149" s="1" t="n">
        <v>0</v>
      </c>
      <c r="N149" s="1" t="n">
        <v>1270.0625</v>
      </c>
      <c r="O149" s="1" t="n">
        <v>331.75125</v>
      </c>
      <c r="P149" s="1" t="n">
        <v>566.84</v>
      </c>
      <c r="Q149" s="1" t="n">
        <v>767.76</v>
      </c>
      <c r="R149" s="1" t="n">
        <v>400</v>
      </c>
      <c r="S149" s="1" t="n">
        <v>34282.4716666667</v>
      </c>
      <c r="T149" s="1" t="n">
        <v>477.849107142857</v>
      </c>
      <c r="U149" s="1" t="n">
        <v>1780.765</v>
      </c>
      <c r="V149" s="1" t="n">
        <v>1161.33</v>
      </c>
      <c r="W149" s="1" t="n">
        <v>70</v>
      </c>
      <c r="X149" s="1" t="n">
        <v>1100</v>
      </c>
      <c r="Y149" s="1" t="n">
        <v>2629.59375</v>
      </c>
      <c r="Z149" s="1" t="n">
        <v>203.13</v>
      </c>
      <c r="AA149" s="1" t="n">
        <v>2496.45066666667</v>
      </c>
      <c r="AB149" s="1" t="n">
        <v>1532.5</v>
      </c>
      <c r="AC149" s="1" t="n">
        <v>167.04</v>
      </c>
      <c r="AD149" s="1" t="n">
        <v>1707.15</v>
      </c>
      <c r="AE149" s="1" t="n">
        <v>150</v>
      </c>
      <c r="AF149" s="1" t="n">
        <v>500</v>
      </c>
      <c r="AG149" s="1" t="n">
        <v>1876.16266666667</v>
      </c>
      <c r="AH149" s="1" t="n">
        <v>187.026</v>
      </c>
      <c r="AI149" s="1" t="n">
        <v>4525.05</v>
      </c>
      <c r="AJ149" s="1" t="n">
        <v>700</v>
      </c>
      <c r="AK149" s="1" t="n">
        <v>1915.2</v>
      </c>
      <c r="AL149" s="1" t="n">
        <v>2404.995</v>
      </c>
      <c r="AM149" s="1" t="n">
        <v>5621.64571428571</v>
      </c>
      <c r="AN149" s="1" t="n">
        <v>178.2</v>
      </c>
      <c r="AO149" s="1" t="n">
        <v>2353.5</v>
      </c>
      <c r="AP149" s="1" t="n">
        <v>55.95</v>
      </c>
      <c r="AQ149" s="1" t="n">
        <v>1177.175</v>
      </c>
      <c r="AR149" s="1" t="n">
        <v>263.057</v>
      </c>
      <c r="AS149" s="1" t="n">
        <v>94.81375</v>
      </c>
      <c r="AT149" s="1" t="n">
        <v>104.265</v>
      </c>
      <c r="AU149" s="1" t="n">
        <v>36.72125</v>
      </c>
      <c r="AV149" s="1" t="n">
        <v>0</v>
      </c>
      <c r="AW149" s="1" t="n">
        <v>0</v>
      </c>
      <c r="AX149" s="1" t="n">
        <v>0</v>
      </c>
      <c r="AY149" s="1" t="n">
        <v>1232.36828571429</v>
      </c>
      <c r="AZ149" s="1" t="n">
        <v>356.87</v>
      </c>
      <c r="BA149" s="1" t="n">
        <v>670.78125</v>
      </c>
      <c r="BB149" s="1" t="n">
        <v>1519.93869047619</v>
      </c>
      <c r="BC149" s="1" t="n">
        <v>420</v>
      </c>
      <c r="BD149" s="1" t="n">
        <v>800</v>
      </c>
      <c r="BE149" s="1" t="n">
        <v>211.3125</v>
      </c>
      <c r="BF149" s="1" t="n">
        <v>252.9</v>
      </c>
      <c r="BG149" s="1" t="n">
        <v>320</v>
      </c>
      <c r="BH149" s="1" t="n">
        <v>300</v>
      </c>
      <c r="BI149" s="1" t="n">
        <v>170</v>
      </c>
      <c r="BJ149" s="1" t="n">
        <v>950</v>
      </c>
      <c r="BK149" s="1" t="n">
        <v>78.64125</v>
      </c>
      <c r="BL149" s="1" t="n">
        <v>114.741666666667</v>
      </c>
      <c r="BM149" s="1" t="n">
        <v>926.379166666667</v>
      </c>
      <c r="BN149" s="1" t="n">
        <v>157.375</v>
      </c>
      <c r="BO149" s="1" t="n">
        <v>4436.31845238095</v>
      </c>
      <c r="BP149" s="1" t="n">
        <v>350</v>
      </c>
      <c r="BQ149" s="1" t="n">
        <v>175.65625</v>
      </c>
      <c r="BR149" s="1" t="n">
        <v>350</v>
      </c>
      <c r="BS149" s="1" t="n">
        <v>170</v>
      </c>
      <c r="BT149" s="1" t="n">
        <v>550</v>
      </c>
      <c r="BU149" s="1" t="n">
        <v>500</v>
      </c>
      <c r="BV149" s="1" t="n">
        <v>1000</v>
      </c>
      <c r="BW149" s="1" t="n">
        <v>2205.69375</v>
      </c>
      <c r="BX149" s="1" t="n">
        <v>534.075</v>
      </c>
      <c r="BY149" s="1" t="n">
        <v>700</v>
      </c>
      <c r="BZ149" s="1" t="n">
        <v>357.341785714286</v>
      </c>
      <c r="CA149" s="1" t="n">
        <v>102.795</v>
      </c>
      <c r="CB149" s="1" t="n">
        <v>378.766071428571</v>
      </c>
      <c r="CC149" s="1" t="n">
        <v>0</v>
      </c>
      <c r="CD149" s="1" t="n">
        <v>1100</v>
      </c>
      <c r="CE149" s="1" t="n">
        <v>8708.29821428571</v>
      </c>
      <c r="CF149" s="1" t="n">
        <v>258</v>
      </c>
      <c r="CG149" s="1" t="n">
        <v>3000</v>
      </c>
      <c r="CH149" s="1" t="n">
        <v>912.75</v>
      </c>
      <c r="CI149" s="1" t="n">
        <v>250</v>
      </c>
      <c r="CJ149" s="1" t="n">
        <v>200</v>
      </c>
      <c r="CK149" s="1" t="n">
        <v>255</v>
      </c>
      <c r="CL149" s="1" t="n">
        <v>810.364285714286</v>
      </c>
      <c r="CM149" s="1" t="n">
        <v>621.805</v>
      </c>
      <c r="CN149" s="1" t="n">
        <v>642.505</v>
      </c>
      <c r="CO149" s="1" t="n">
        <v>57.6</v>
      </c>
      <c r="CP149" s="1" t="n">
        <v>426.6875</v>
      </c>
      <c r="CQ149" s="1" t="n">
        <v>150</v>
      </c>
      <c r="CR149" s="1" t="n">
        <v>480.4375</v>
      </c>
      <c r="CS149" s="1" t="n">
        <v>150</v>
      </c>
      <c r="CT149" s="1" t="n">
        <v>556.95</v>
      </c>
      <c r="CU149" s="1" t="n">
        <v>2089.395</v>
      </c>
      <c r="CV149" s="1" t="n">
        <v>113.85</v>
      </c>
      <c r="CW149" s="1" t="n">
        <v>1176.98914285714</v>
      </c>
      <c r="CX149" s="1" t="n">
        <v>99.225</v>
      </c>
      <c r="CY149" s="1" t="n">
        <v>715.28625</v>
      </c>
      <c r="CZ149" s="1" t="n">
        <v>298.1025</v>
      </c>
      <c r="DA149" s="1" t="n">
        <v>1935.696875</v>
      </c>
      <c r="DB149" s="1" t="n">
        <v>4629.67113095238</v>
      </c>
      <c r="DC149" s="1" t="n">
        <v>5032.2125</v>
      </c>
      <c r="DD149" s="1" t="n">
        <v>1100</v>
      </c>
      <c r="DE149" s="1" t="n">
        <v>230</v>
      </c>
      <c r="DF149" s="1" t="n">
        <v>1518</v>
      </c>
      <c r="DG149" s="1" t="n">
        <v>47.1</v>
      </c>
      <c r="DH149" s="1" t="n">
        <v>661.7625</v>
      </c>
      <c r="DI149" s="1" t="n">
        <v>700</v>
      </c>
      <c r="DJ149" s="1" t="n">
        <v>1058.25</v>
      </c>
      <c r="DK149" s="1" t="n">
        <v>1321.75</v>
      </c>
      <c r="DL149" s="1" t="n">
        <v>165.3125</v>
      </c>
      <c r="DM149" s="1" t="n">
        <v>141.125</v>
      </c>
      <c r="DN149" s="1" t="n">
        <v>58.5625</v>
      </c>
      <c r="DO149" s="1" t="n">
        <v>277.25</v>
      </c>
      <c r="DP149" s="1" t="n">
        <v>909.75</v>
      </c>
      <c r="DW149" s="1" t="n">
        <v>148940.462702381</v>
      </c>
      <c r="DX149" s="1" t="s">
        <v>464</v>
      </c>
    </row>
    <row r="150" customFormat="false" ht="14.5" hidden="false" customHeight="false" outlineLevel="0" collapsed="false">
      <c r="A150" s="2" t="s">
        <v>465</v>
      </c>
      <c r="B150" s="1" t="n">
        <v>2746.345</v>
      </c>
      <c r="C150" s="1" t="n">
        <v>203.675</v>
      </c>
      <c r="D150" s="1" t="n">
        <v>2165.6575</v>
      </c>
      <c r="E150" s="1" t="n">
        <v>270</v>
      </c>
      <c r="F150" s="1" t="n">
        <v>2120.62857142857</v>
      </c>
      <c r="G150" s="1" t="n">
        <v>114</v>
      </c>
      <c r="H150" s="1" t="n">
        <v>500</v>
      </c>
      <c r="I150" s="1" t="n">
        <v>660.0525</v>
      </c>
      <c r="J150" s="1" t="n">
        <v>1312.61066666667</v>
      </c>
      <c r="K150" s="1" t="n">
        <v>254.35</v>
      </c>
      <c r="L150" s="1" t="n">
        <v>68.703125</v>
      </c>
      <c r="M150" s="1" t="n">
        <v>0</v>
      </c>
      <c r="N150" s="1" t="n">
        <v>770.0625</v>
      </c>
      <c r="O150" s="1" t="n">
        <v>331.75125</v>
      </c>
      <c r="P150" s="1" t="n">
        <v>566.84</v>
      </c>
      <c r="Q150" s="1" t="n">
        <v>767.76</v>
      </c>
      <c r="R150" s="1" t="n">
        <v>400</v>
      </c>
      <c r="S150" s="1" t="n">
        <v>19905.2916666667</v>
      </c>
      <c r="T150" s="1" t="n">
        <v>477.849107142857</v>
      </c>
      <c r="U150" s="1" t="n">
        <v>1780.765</v>
      </c>
      <c r="V150" s="1" t="n">
        <v>1161.33</v>
      </c>
      <c r="W150" s="1" t="n">
        <v>70</v>
      </c>
      <c r="X150" s="1" t="n">
        <v>1100</v>
      </c>
      <c r="Y150" s="1" t="n">
        <v>1942.45375</v>
      </c>
      <c r="Z150" s="1" t="n">
        <v>203.13</v>
      </c>
      <c r="AA150" s="1" t="n">
        <v>2496.45066666667</v>
      </c>
      <c r="AB150" s="1" t="n">
        <v>589.6</v>
      </c>
      <c r="AC150" s="1" t="n">
        <v>167.04</v>
      </c>
      <c r="AD150" s="1" t="n">
        <v>1707.15</v>
      </c>
      <c r="AE150" s="1" t="n">
        <v>150</v>
      </c>
      <c r="AF150" s="1" t="n">
        <v>500</v>
      </c>
      <c r="AG150" s="1" t="n">
        <v>924.962666666667</v>
      </c>
      <c r="AH150" s="1" t="n">
        <v>187.026</v>
      </c>
      <c r="AI150" s="1" t="n">
        <v>4525.05</v>
      </c>
      <c r="AJ150" s="1" t="n">
        <v>700</v>
      </c>
      <c r="AK150" s="1" t="n">
        <v>1915.2</v>
      </c>
      <c r="AL150" s="1" t="n">
        <v>638.595</v>
      </c>
      <c r="AM150" s="1" t="n">
        <v>3781.49571428571</v>
      </c>
      <c r="AN150" s="1" t="n">
        <v>178.2</v>
      </c>
      <c r="AO150" s="1" t="n">
        <v>2353.5</v>
      </c>
      <c r="AP150" s="1" t="n">
        <v>55.95</v>
      </c>
      <c r="AQ150" s="1" t="n">
        <v>1177.175</v>
      </c>
      <c r="AR150" s="1" t="n">
        <v>292.097</v>
      </c>
      <c r="AS150" s="1" t="n">
        <v>94.81375</v>
      </c>
      <c r="AT150" s="1" t="n">
        <v>104.265</v>
      </c>
      <c r="AU150" s="1" t="n">
        <v>36.72125</v>
      </c>
      <c r="AV150" s="1" t="n">
        <v>0</v>
      </c>
      <c r="AW150" s="1" t="n">
        <v>0</v>
      </c>
      <c r="AX150" s="1" t="n">
        <v>0</v>
      </c>
      <c r="AY150" s="1" t="n">
        <v>1732.36828571429</v>
      </c>
      <c r="AZ150" s="1" t="n">
        <v>356.87</v>
      </c>
      <c r="BA150" s="1" t="n">
        <v>670.78125</v>
      </c>
      <c r="BB150" s="1" t="n">
        <v>1419.93869047619</v>
      </c>
      <c r="BC150" s="1" t="n">
        <v>420</v>
      </c>
      <c r="BD150" s="1" t="n">
        <v>800</v>
      </c>
      <c r="BE150" s="1" t="n">
        <v>211.3125</v>
      </c>
      <c r="BF150" s="1" t="n">
        <v>252.9</v>
      </c>
      <c r="BG150" s="1" t="n">
        <v>320</v>
      </c>
      <c r="BH150" s="1" t="n">
        <v>300</v>
      </c>
      <c r="BI150" s="1" t="n">
        <v>170</v>
      </c>
      <c r="BJ150" s="1" t="n">
        <v>950</v>
      </c>
      <c r="BK150" s="1" t="n">
        <v>78.64125</v>
      </c>
      <c r="BL150" s="1" t="n">
        <v>114.741666666667</v>
      </c>
      <c r="BM150" s="1" t="n">
        <v>6676.37916666667</v>
      </c>
      <c r="BN150" s="1" t="n">
        <v>357.375</v>
      </c>
      <c r="BO150" s="1" t="n">
        <v>3878.51845238095</v>
      </c>
      <c r="BP150" s="1" t="n">
        <v>350</v>
      </c>
      <c r="BQ150" s="1" t="n">
        <v>175.65625</v>
      </c>
      <c r="BR150" s="1" t="n">
        <v>350</v>
      </c>
      <c r="BS150" s="1" t="n">
        <v>170</v>
      </c>
      <c r="BT150" s="1" t="n">
        <v>550</v>
      </c>
      <c r="BU150" s="1" t="n">
        <v>500</v>
      </c>
      <c r="BV150" s="1" t="n">
        <v>1000</v>
      </c>
      <c r="BW150" s="1" t="n">
        <v>1907.69375</v>
      </c>
      <c r="BX150" s="1" t="n">
        <v>234.075</v>
      </c>
      <c r="BY150" s="1" t="n">
        <v>700</v>
      </c>
      <c r="BZ150" s="1" t="n">
        <v>357.341785714286</v>
      </c>
      <c r="CA150" s="1" t="n">
        <v>102.795</v>
      </c>
      <c r="CB150" s="1" t="n">
        <v>378.766071428571</v>
      </c>
      <c r="CC150" s="1" t="n">
        <v>0</v>
      </c>
      <c r="CD150" s="1" t="n">
        <v>800</v>
      </c>
      <c r="CE150" s="1" t="n">
        <v>13977.0982142857</v>
      </c>
      <c r="CF150" s="1" t="n">
        <v>258</v>
      </c>
      <c r="CG150" s="1" t="n">
        <v>3000</v>
      </c>
      <c r="CH150" s="1" t="n">
        <v>912.75</v>
      </c>
      <c r="CI150" s="1" t="n">
        <v>250</v>
      </c>
      <c r="CJ150" s="1" t="n">
        <v>200</v>
      </c>
      <c r="CK150" s="1" t="n">
        <v>255</v>
      </c>
      <c r="CL150" s="1" t="n">
        <v>810.364285714286</v>
      </c>
      <c r="CM150" s="1" t="n">
        <v>621.805</v>
      </c>
      <c r="CN150" s="1" t="n">
        <v>642.505</v>
      </c>
      <c r="CO150" s="1" t="n">
        <v>57.6</v>
      </c>
      <c r="CP150" s="1" t="n">
        <v>426.6875</v>
      </c>
      <c r="CQ150" s="1" t="n">
        <v>150</v>
      </c>
      <c r="CR150" s="1" t="n">
        <v>480.4375</v>
      </c>
      <c r="CS150" s="1" t="n">
        <v>150</v>
      </c>
      <c r="CT150" s="1" t="n">
        <v>436.95</v>
      </c>
      <c r="CU150" s="1" t="n">
        <v>2089.395</v>
      </c>
      <c r="CV150" s="1" t="n">
        <v>113.85</v>
      </c>
      <c r="CW150" s="1" t="n">
        <v>1068.98914285714</v>
      </c>
      <c r="CX150" s="1" t="n">
        <v>99.225</v>
      </c>
      <c r="CY150" s="1" t="n">
        <v>1015.28625</v>
      </c>
      <c r="CZ150" s="1" t="n">
        <v>298.1025</v>
      </c>
      <c r="DA150" s="1" t="n">
        <v>1485.696875</v>
      </c>
      <c r="DB150" s="1" t="n">
        <v>4379.67113095238</v>
      </c>
      <c r="DC150" s="1" t="n">
        <v>4724.4625</v>
      </c>
      <c r="DD150" s="1" t="n">
        <v>1100</v>
      </c>
      <c r="DE150" s="1" t="n">
        <v>230</v>
      </c>
      <c r="DF150" s="1" t="n">
        <v>1518</v>
      </c>
      <c r="DG150" s="1" t="n">
        <v>47.1</v>
      </c>
      <c r="DH150" s="1" t="n">
        <v>499.7625</v>
      </c>
      <c r="DI150" s="1" t="n">
        <v>600</v>
      </c>
      <c r="DJ150" s="1" t="n">
        <v>1058.25</v>
      </c>
      <c r="DK150" s="1" t="n">
        <v>1321.75</v>
      </c>
      <c r="DL150" s="1" t="n">
        <v>165.3125</v>
      </c>
      <c r="DM150" s="1" t="n">
        <v>141.125</v>
      </c>
      <c r="DN150" s="1" t="n">
        <v>58.5625</v>
      </c>
      <c r="DO150" s="1" t="n">
        <v>277.25</v>
      </c>
      <c r="DP150" s="1" t="n">
        <v>909.75</v>
      </c>
      <c r="DW150" s="1" t="n">
        <v>134585.440202381</v>
      </c>
      <c r="DX150" s="1" t="s">
        <v>465</v>
      </c>
    </row>
    <row r="151" customFormat="false" ht="14.5" hidden="false" customHeight="false" outlineLevel="0" collapsed="false">
      <c r="A151" s="2" t="s">
        <v>466</v>
      </c>
      <c r="B151" s="1" t="n">
        <v>2746.345</v>
      </c>
      <c r="C151" s="1" t="n">
        <v>203.675</v>
      </c>
      <c r="D151" s="1" t="n">
        <v>2165.6575</v>
      </c>
      <c r="E151" s="1" t="n">
        <v>304.41</v>
      </c>
      <c r="F151" s="1" t="n">
        <v>2620.62857142857</v>
      </c>
      <c r="G151" s="1" t="n">
        <v>114</v>
      </c>
      <c r="H151" s="1" t="n">
        <v>500</v>
      </c>
      <c r="I151" s="1" t="n">
        <v>660.0525</v>
      </c>
      <c r="J151" s="1" t="n">
        <v>1287.61066666667</v>
      </c>
      <c r="K151" s="1" t="n">
        <v>254.35</v>
      </c>
      <c r="L151" s="1" t="n">
        <v>68.703125</v>
      </c>
      <c r="M151" s="1" t="n">
        <v>0</v>
      </c>
      <c r="N151" s="1" t="n">
        <v>770.0625</v>
      </c>
      <c r="O151" s="1" t="n">
        <v>331.75125</v>
      </c>
      <c r="P151" s="1" t="n">
        <v>566.84</v>
      </c>
      <c r="Q151" s="1" t="n">
        <v>767.76</v>
      </c>
      <c r="R151" s="1" t="n">
        <v>400</v>
      </c>
      <c r="S151" s="1" t="n">
        <v>15162.3116666667</v>
      </c>
      <c r="T151" s="1" t="n">
        <v>477.849107142857</v>
      </c>
      <c r="U151" s="1" t="n">
        <v>1780.765</v>
      </c>
      <c r="V151" s="1" t="n">
        <v>1161.33</v>
      </c>
      <c r="W151" s="1" t="n">
        <v>70</v>
      </c>
      <c r="X151" s="1" t="n">
        <v>1100</v>
      </c>
      <c r="Y151" s="1" t="n">
        <v>1942.45375</v>
      </c>
      <c r="Z151" s="1" t="n">
        <v>203.13</v>
      </c>
      <c r="AA151" s="1" t="n">
        <v>2496.45066666667</v>
      </c>
      <c r="AB151" s="1" t="n">
        <v>589.6</v>
      </c>
      <c r="AC151" s="1" t="n">
        <v>167.04</v>
      </c>
      <c r="AD151" s="1" t="n">
        <v>1707.15</v>
      </c>
      <c r="AE151" s="1" t="n">
        <v>150</v>
      </c>
      <c r="AF151" s="1" t="n">
        <v>500</v>
      </c>
      <c r="AG151" s="1" t="n">
        <v>924.962666666667</v>
      </c>
      <c r="AH151" s="1" t="n">
        <v>187.026</v>
      </c>
      <c r="AI151" s="1" t="n">
        <v>4525.05</v>
      </c>
      <c r="AJ151" s="1" t="n">
        <v>700</v>
      </c>
      <c r="AK151" s="1" t="n">
        <v>1915.2</v>
      </c>
      <c r="AL151" s="1" t="n">
        <v>638.595</v>
      </c>
      <c r="AM151" s="1" t="n">
        <v>4881.49571428571</v>
      </c>
      <c r="AN151" s="1" t="n">
        <v>178.2</v>
      </c>
      <c r="AO151" s="1" t="n">
        <v>2353.5</v>
      </c>
      <c r="AP151" s="1" t="n">
        <v>55.95</v>
      </c>
      <c r="AQ151" s="1" t="n">
        <v>1177.175</v>
      </c>
      <c r="AR151" s="1" t="n">
        <v>292.097</v>
      </c>
      <c r="AS151" s="1" t="n">
        <v>94.81375</v>
      </c>
      <c r="AT151" s="1" t="n">
        <v>104.265</v>
      </c>
      <c r="AU151" s="1" t="n">
        <v>36.72125</v>
      </c>
      <c r="AV151" s="1" t="n">
        <v>0</v>
      </c>
      <c r="AW151" s="1" t="n">
        <v>0</v>
      </c>
      <c r="AX151" s="1" t="n">
        <v>0</v>
      </c>
      <c r="AY151" s="1" t="n">
        <v>7232.36828571429</v>
      </c>
      <c r="AZ151" s="1" t="n">
        <v>356.87</v>
      </c>
      <c r="BA151" s="1" t="n">
        <v>670.78125</v>
      </c>
      <c r="BB151" s="1" t="n">
        <v>1246.13869047619</v>
      </c>
      <c r="BC151" s="1" t="n">
        <v>420</v>
      </c>
      <c r="BD151" s="1" t="n">
        <v>800</v>
      </c>
      <c r="BE151" s="1" t="n">
        <v>211.3125</v>
      </c>
      <c r="BF151" s="1" t="n">
        <v>252.9</v>
      </c>
      <c r="BG151" s="1" t="n">
        <v>320</v>
      </c>
      <c r="BH151" s="1" t="n">
        <v>300</v>
      </c>
      <c r="BI151" s="1" t="n">
        <v>170</v>
      </c>
      <c r="BJ151" s="1" t="n">
        <v>950</v>
      </c>
      <c r="BK151" s="1" t="n">
        <v>78.64125</v>
      </c>
      <c r="BL151" s="1" t="n">
        <v>114.741666666667</v>
      </c>
      <c r="BM151" s="1" t="n">
        <v>2176.37916666667</v>
      </c>
      <c r="BN151" s="1" t="n">
        <v>357.375</v>
      </c>
      <c r="BO151" s="1" t="n">
        <v>4993.49345238095</v>
      </c>
      <c r="BP151" s="1" t="n">
        <v>350</v>
      </c>
      <c r="BQ151" s="1" t="n">
        <v>175.65625</v>
      </c>
      <c r="BR151" s="1" t="n">
        <v>350</v>
      </c>
      <c r="BS151" s="1" t="n">
        <v>170</v>
      </c>
      <c r="BT151" s="1" t="n">
        <v>550</v>
      </c>
      <c r="BU151" s="1" t="n">
        <v>500</v>
      </c>
      <c r="BV151" s="1" t="n">
        <v>1000</v>
      </c>
      <c r="BW151" s="1" t="n">
        <v>1907.69375</v>
      </c>
      <c r="BX151" s="1" t="n">
        <v>234.075</v>
      </c>
      <c r="BY151" s="1" t="n">
        <v>700</v>
      </c>
      <c r="BZ151" s="1" t="n">
        <v>357.341785714286</v>
      </c>
      <c r="CA151" s="1" t="n">
        <v>102.795</v>
      </c>
      <c r="CB151" s="1" t="n">
        <v>378.766071428571</v>
      </c>
      <c r="CC151" s="1" t="n">
        <v>0</v>
      </c>
      <c r="CD151" s="1" t="n">
        <v>800</v>
      </c>
      <c r="CE151" s="1" t="n">
        <v>18622.7857142857</v>
      </c>
      <c r="CF151" s="1" t="n">
        <v>258</v>
      </c>
      <c r="CG151" s="1" t="n">
        <v>3000</v>
      </c>
      <c r="CH151" s="1" t="n">
        <v>912.75</v>
      </c>
      <c r="CI151" s="1" t="n">
        <v>250</v>
      </c>
      <c r="CJ151" s="1" t="n">
        <v>200</v>
      </c>
      <c r="CK151" s="1" t="n">
        <v>255</v>
      </c>
      <c r="CL151" s="1" t="n">
        <v>610.364285714286</v>
      </c>
      <c r="CM151" s="1" t="n">
        <v>621.805</v>
      </c>
      <c r="CN151" s="1" t="n">
        <v>442.505</v>
      </c>
      <c r="CO151" s="1" t="n">
        <v>57.6</v>
      </c>
      <c r="CP151" s="1" t="n">
        <v>426.6875</v>
      </c>
      <c r="CQ151" s="1" t="n">
        <v>150</v>
      </c>
      <c r="CR151" s="1" t="n">
        <v>480.4375</v>
      </c>
      <c r="CS151" s="1" t="n">
        <v>150</v>
      </c>
      <c r="CT151" s="1" t="n">
        <v>436.95</v>
      </c>
      <c r="CU151" s="1" t="n">
        <v>2089.395</v>
      </c>
      <c r="CV151" s="1" t="n">
        <v>113.85</v>
      </c>
      <c r="CW151" s="1" t="n">
        <v>1768.98914285714</v>
      </c>
      <c r="CX151" s="1" t="n">
        <v>99.225</v>
      </c>
      <c r="CY151" s="1" t="n">
        <v>1015.28625</v>
      </c>
      <c r="CZ151" s="1" t="n">
        <v>298.1025</v>
      </c>
      <c r="DA151" s="1" t="n">
        <v>1352.821875</v>
      </c>
      <c r="DB151" s="1" t="n">
        <v>8433.44613095238</v>
      </c>
      <c r="DC151" s="1" t="n">
        <v>4724.4625</v>
      </c>
      <c r="DD151" s="1" t="n">
        <v>1100</v>
      </c>
      <c r="DE151" s="1" t="n">
        <v>230</v>
      </c>
      <c r="DF151" s="1" t="n">
        <v>1518</v>
      </c>
      <c r="DG151" s="1" t="n">
        <v>47.1</v>
      </c>
      <c r="DH151" s="1" t="n">
        <v>499.7625</v>
      </c>
      <c r="DI151" s="1" t="n">
        <v>600</v>
      </c>
      <c r="DJ151" s="1" t="n">
        <v>1150.625</v>
      </c>
      <c r="DK151" s="1" t="n">
        <v>1321.75</v>
      </c>
      <c r="DL151" s="1" t="n">
        <v>165.3125</v>
      </c>
      <c r="DM151" s="1" t="n">
        <v>141.125</v>
      </c>
      <c r="DN151" s="1" t="n">
        <v>58.5625</v>
      </c>
      <c r="DO151" s="1" t="n">
        <v>277.25</v>
      </c>
      <c r="DP151" s="1" t="n">
        <v>909.75</v>
      </c>
      <c r="DW151" s="1" t="n">
        <v>142352.007702381</v>
      </c>
      <c r="DX151" s="1" t="s">
        <v>466</v>
      </c>
    </row>
    <row r="152" customFormat="false" ht="14.5" hidden="false" customHeight="false" outlineLevel="0" collapsed="false">
      <c r="A152" s="2" t="s">
        <v>467</v>
      </c>
      <c r="B152" s="1" t="n">
        <v>2746.345</v>
      </c>
      <c r="C152" s="1" t="n">
        <v>203.675</v>
      </c>
      <c r="D152" s="1" t="n">
        <v>2165.6575</v>
      </c>
      <c r="E152" s="1" t="n">
        <v>304.41</v>
      </c>
      <c r="F152" s="1" t="n">
        <v>2620.62857142857</v>
      </c>
      <c r="G152" s="1" t="n">
        <v>114</v>
      </c>
      <c r="H152" s="1" t="n">
        <v>500</v>
      </c>
      <c r="I152" s="1" t="n">
        <v>660.0525</v>
      </c>
      <c r="J152" s="1" t="n">
        <v>1287.61066666667</v>
      </c>
      <c r="K152" s="1" t="n">
        <v>254.35</v>
      </c>
      <c r="L152" s="1" t="n">
        <v>68.703125</v>
      </c>
      <c r="M152" s="1" t="n">
        <v>0</v>
      </c>
      <c r="N152" s="1" t="n">
        <v>770.0625</v>
      </c>
      <c r="O152" s="1" t="n">
        <v>331.75125</v>
      </c>
      <c r="P152" s="1" t="n">
        <v>566.84</v>
      </c>
      <c r="Q152" s="1" t="n">
        <v>767.76</v>
      </c>
      <c r="R152" s="1" t="n">
        <v>400</v>
      </c>
      <c r="S152" s="1" t="n">
        <v>42755.2916666667</v>
      </c>
      <c r="T152" s="1" t="n">
        <v>477.849107142857</v>
      </c>
      <c r="U152" s="1" t="n">
        <v>1780.765</v>
      </c>
      <c r="V152" s="1" t="n">
        <v>1161.33</v>
      </c>
      <c r="W152" s="1" t="n">
        <v>70</v>
      </c>
      <c r="X152" s="1" t="n">
        <v>1100</v>
      </c>
      <c r="Y152" s="1" t="n">
        <v>1942.45375</v>
      </c>
      <c r="Z152" s="1" t="n">
        <v>203.13</v>
      </c>
      <c r="AA152" s="1" t="n">
        <v>2796.45066666667</v>
      </c>
      <c r="AB152" s="1" t="n">
        <v>589.6</v>
      </c>
      <c r="AC152" s="1" t="n">
        <v>5767.04</v>
      </c>
      <c r="AD152" s="1" t="n">
        <v>1707.15</v>
      </c>
      <c r="AE152" s="1" t="n">
        <v>150</v>
      </c>
      <c r="AF152" s="1" t="n">
        <v>500</v>
      </c>
      <c r="AG152" s="1" t="n">
        <v>1224.96266666667</v>
      </c>
      <c r="AH152" s="1" t="n">
        <v>187.026</v>
      </c>
      <c r="AI152" s="1" t="n">
        <v>4525.05</v>
      </c>
      <c r="AJ152" s="1" t="n">
        <v>700</v>
      </c>
      <c r="AK152" s="1" t="n">
        <v>1915.2</v>
      </c>
      <c r="AL152" s="1" t="n">
        <v>638.595</v>
      </c>
      <c r="AM152" s="1" t="n">
        <v>16281.4957142857</v>
      </c>
      <c r="AN152" s="1" t="n">
        <v>178.2</v>
      </c>
      <c r="AO152" s="1" t="n">
        <v>2353.5</v>
      </c>
      <c r="AP152" s="1" t="n">
        <v>55.95</v>
      </c>
      <c r="AQ152" s="1" t="n">
        <v>1177.175</v>
      </c>
      <c r="AR152" s="1" t="n">
        <v>392.097</v>
      </c>
      <c r="AS152" s="1" t="n">
        <v>94.81375</v>
      </c>
      <c r="AT152" s="1" t="n">
        <v>104.265</v>
      </c>
      <c r="AU152" s="1" t="n">
        <v>36.72125</v>
      </c>
      <c r="AV152" s="1" t="n">
        <v>0</v>
      </c>
      <c r="AW152" s="1" t="n">
        <v>0</v>
      </c>
      <c r="AX152" s="1" t="n">
        <v>0</v>
      </c>
      <c r="AY152" s="1" t="n">
        <v>1232.36828571429</v>
      </c>
      <c r="AZ152" s="1" t="n">
        <v>356.87</v>
      </c>
      <c r="BA152" s="1" t="n">
        <v>670.78125</v>
      </c>
      <c r="BB152" s="1" t="n">
        <v>1446.13869047619</v>
      </c>
      <c r="BC152" s="1" t="n">
        <v>420</v>
      </c>
      <c r="BD152" s="1" t="n">
        <v>800</v>
      </c>
      <c r="BE152" s="1" t="n">
        <v>211.3125</v>
      </c>
      <c r="BF152" s="1" t="n">
        <v>252.9</v>
      </c>
      <c r="BG152" s="1" t="n">
        <v>320</v>
      </c>
      <c r="BH152" s="1" t="n">
        <v>300</v>
      </c>
      <c r="BI152" s="1" t="n">
        <v>170</v>
      </c>
      <c r="BJ152" s="1" t="n">
        <v>950</v>
      </c>
      <c r="BK152" s="1" t="n">
        <v>78.64125</v>
      </c>
      <c r="BL152" s="1" t="n">
        <v>414.741666666667</v>
      </c>
      <c r="BM152" s="1" t="n">
        <v>1426.37916666667</v>
      </c>
      <c r="BN152" s="1" t="n">
        <v>157.375</v>
      </c>
      <c r="BO152" s="1" t="n">
        <v>5493.49345238095</v>
      </c>
      <c r="BP152" s="1" t="n">
        <v>350</v>
      </c>
      <c r="BQ152" s="1" t="n">
        <v>175.65625</v>
      </c>
      <c r="BR152" s="1" t="n">
        <v>350</v>
      </c>
      <c r="BS152" s="1" t="n">
        <v>170</v>
      </c>
      <c r="BT152" s="1" t="n">
        <v>550</v>
      </c>
      <c r="BU152" s="1" t="n">
        <v>500</v>
      </c>
      <c r="BV152" s="1" t="n">
        <v>1000</v>
      </c>
      <c r="BW152" s="1" t="n">
        <v>1907.69375</v>
      </c>
      <c r="BX152" s="1" t="n">
        <v>234.075</v>
      </c>
      <c r="BY152" s="1" t="n">
        <v>700</v>
      </c>
      <c r="BZ152" s="1" t="n">
        <v>357.341785714286</v>
      </c>
      <c r="CA152" s="1" t="n">
        <v>102.795</v>
      </c>
      <c r="CB152" s="1" t="n">
        <v>138.766071428571</v>
      </c>
      <c r="CC152" s="1" t="n">
        <v>0</v>
      </c>
      <c r="CD152" s="1" t="n">
        <v>800</v>
      </c>
      <c r="CE152" s="1" t="n">
        <v>9522.78571428571</v>
      </c>
      <c r="CF152" s="1" t="n">
        <v>258</v>
      </c>
      <c r="CG152" s="1" t="n">
        <v>3000</v>
      </c>
      <c r="CH152" s="1" t="n">
        <v>912.75</v>
      </c>
      <c r="CI152" s="1" t="n">
        <v>250</v>
      </c>
      <c r="CJ152" s="1" t="n">
        <v>200</v>
      </c>
      <c r="CK152" s="1" t="n">
        <v>255</v>
      </c>
      <c r="CL152" s="1" t="n">
        <v>970.364285714286</v>
      </c>
      <c r="CM152" s="1" t="n">
        <v>381.805</v>
      </c>
      <c r="CN152" s="1" t="n">
        <v>442.505</v>
      </c>
      <c r="CO152" s="1" t="n">
        <v>57.6</v>
      </c>
      <c r="CP152" s="1" t="n">
        <v>426.6875</v>
      </c>
      <c r="CQ152" s="1" t="n">
        <v>150</v>
      </c>
      <c r="CR152" s="1" t="n">
        <v>480.4375</v>
      </c>
      <c r="CS152" s="1" t="n">
        <v>150</v>
      </c>
      <c r="CT152" s="1" t="n">
        <v>436.95</v>
      </c>
      <c r="CU152" s="1" t="n">
        <v>2089.395</v>
      </c>
      <c r="CV152" s="1" t="n">
        <v>113.85</v>
      </c>
      <c r="CW152" s="1" t="n">
        <v>1768.98914285714</v>
      </c>
      <c r="CX152" s="1" t="n">
        <v>99.225</v>
      </c>
      <c r="CY152" s="1" t="n">
        <v>715.28625</v>
      </c>
      <c r="CZ152" s="1" t="n">
        <v>298.1025</v>
      </c>
      <c r="DA152" s="1" t="n">
        <v>1352.821875</v>
      </c>
      <c r="DB152" s="1" t="n">
        <v>5383.44613095238</v>
      </c>
      <c r="DC152" s="1" t="n">
        <v>4449.4625</v>
      </c>
      <c r="DD152" s="1" t="n">
        <v>1100</v>
      </c>
      <c r="DE152" s="1" t="n">
        <v>230</v>
      </c>
      <c r="DF152" s="1" t="n">
        <v>1518</v>
      </c>
      <c r="DG152" s="1" t="n">
        <v>47.1</v>
      </c>
      <c r="DH152" s="1" t="n">
        <v>499.7625</v>
      </c>
      <c r="DI152" s="1" t="n">
        <v>600</v>
      </c>
      <c r="DJ152" s="1" t="n">
        <v>1150.625</v>
      </c>
      <c r="DK152" s="1" t="n">
        <v>1321.75</v>
      </c>
      <c r="DL152" s="1" t="n">
        <v>165.3125</v>
      </c>
      <c r="DM152" s="1" t="n">
        <v>141.125</v>
      </c>
      <c r="DN152" s="1" t="n">
        <v>58.5625</v>
      </c>
      <c r="DO152" s="1" t="n">
        <v>277.25</v>
      </c>
      <c r="DP152" s="1" t="n">
        <v>909.75</v>
      </c>
      <c r="DW152" s="1" t="n">
        <v>168849.987702381</v>
      </c>
      <c r="DX152" s="1" t="s">
        <v>467</v>
      </c>
    </row>
    <row r="153" customFormat="false" ht="14.5" hidden="false" customHeight="false" outlineLevel="0" collapsed="false">
      <c r="A153" s="2" t="s">
        <v>468</v>
      </c>
      <c r="B153" s="1" t="n">
        <v>2746.345</v>
      </c>
      <c r="C153" s="1" t="n">
        <v>203.675</v>
      </c>
      <c r="D153" s="1" t="n">
        <v>2165.6575</v>
      </c>
      <c r="E153" s="1" t="n">
        <v>304.41</v>
      </c>
      <c r="F153" s="1" t="n">
        <v>2120.62857142857</v>
      </c>
      <c r="G153" s="1" t="n">
        <v>114</v>
      </c>
      <c r="H153" s="1" t="n">
        <v>500</v>
      </c>
      <c r="I153" s="1" t="n">
        <v>660.0525</v>
      </c>
      <c r="J153" s="1" t="n">
        <v>1287.61066666667</v>
      </c>
      <c r="K153" s="1" t="n">
        <v>254.35</v>
      </c>
      <c r="L153" s="1" t="n">
        <v>68.703125</v>
      </c>
      <c r="M153" s="1" t="n">
        <v>0</v>
      </c>
      <c r="N153" s="1" t="n">
        <v>770.0625</v>
      </c>
      <c r="O153" s="1" t="n">
        <v>331.75125</v>
      </c>
      <c r="P153" s="1" t="n">
        <v>566.84</v>
      </c>
      <c r="Q153" s="1" t="n">
        <v>5367.76</v>
      </c>
      <c r="R153" s="1" t="n">
        <v>400</v>
      </c>
      <c r="S153" s="1" t="n">
        <v>16687.3116666667</v>
      </c>
      <c r="T153" s="1" t="n">
        <v>477.849107142857</v>
      </c>
      <c r="U153" s="1" t="n">
        <v>1780.765</v>
      </c>
      <c r="V153" s="1" t="n">
        <v>1161.33</v>
      </c>
      <c r="W153" s="1" t="n">
        <v>70</v>
      </c>
      <c r="X153" s="1" t="n">
        <v>1100</v>
      </c>
      <c r="Y153" s="1" t="n">
        <v>1942.45375</v>
      </c>
      <c r="Z153" s="1" t="n">
        <v>203.13</v>
      </c>
      <c r="AA153" s="1" t="n">
        <v>2796.45066666667</v>
      </c>
      <c r="AB153" s="1" t="n">
        <v>589.6</v>
      </c>
      <c r="AC153" s="1" t="n">
        <v>5767.04</v>
      </c>
      <c r="AD153" s="1" t="n">
        <v>1707.15</v>
      </c>
      <c r="AE153" s="1" t="n">
        <v>150</v>
      </c>
      <c r="AF153" s="1" t="n">
        <v>500</v>
      </c>
      <c r="AG153" s="1" t="n">
        <v>1224.96266666667</v>
      </c>
      <c r="AH153" s="1" t="n">
        <v>187.026</v>
      </c>
      <c r="AI153" s="1" t="n">
        <v>4525.05</v>
      </c>
      <c r="AJ153" s="1" t="n">
        <v>700</v>
      </c>
      <c r="AK153" s="1" t="n">
        <v>1915.2</v>
      </c>
      <c r="AL153" s="1" t="n">
        <v>638.595</v>
      </c>
      <c r="AM153" s="1" t="n">
        <v>11381.4957142857</v>
      </c>
      <c r="AN153" s="1" t="n">
        <v>178.2</v>
      </c>
      <c r="AO153" s="1" t="n">
        <v>2353.5</v>
      </c>
      <c r="AP153" s="1" t="n">
        <v>55.95</v>
      </c>
      <c r="AQ153" s="1" t="n">
        <v>1177.175</v>
      </c>
      <c r="AR153" s="1" t="n">
        <v>392.097</v>
      </c>
      <c r="AS153" s="1" t="n">
        <v>94.81375</v>
      </c>
      <c r="AT153" s="1" t="n">
        <v>104.265</v>
      </c>
      <c r="AU153" s="1" t="n">
        <v>36.72125</v>
      </c>
      <c r="AV153" s="1" t="n">
        <v>0</v>
      </c>
      <c r="AW153" s="1" t="n">
        <v>0</v>
      </c>
      <c r="AX153" s="1" t="n">
        <v>0</v>
      </c>
      <c r="AY153" s="1" t="n">
        <v>1532.36828571429</v>
      </c>
      <c r="AZ153" s="1" t="n">
        <v>356.87</v>
      </c>
      <c r="BA153" s="1" t="n">
        <v>670.78125</v>
      </c>
      <c r="BB153" s="1" t="n">
        <v>1446.13869047619</v>
      </c>
      <c r="BC153" s="1" t="n">
        <v>420</v>
      </c>
      <c r="BD153" s="1" t="n">
        <v>800</v>
      </c>
      <c r="BE153" s="1" t="n">
        <v>211.3125</v>
      </c>
      <c r="BF153" s="1" t="n">
        <v>252.9</v>
      </c>
      <c r="BG153" s="1" t="n">
        <v>320</v>
      </c>
      <c r="BH153" s="1" t="n">
        <v>300</v>
      </c>
      <c r="BI153" s="1" t="n">
        <v>170</v>
      </c>
      <c r="BJ153" s="1" t="n">
        <v>950</v>
      </c>
      <c r="BK153" s="1" t="n">
        <v>78.64125</v>
      </c>
      <c r="BL153" s="1" t="n">
        <v>414.741666666667</v>
      </c>
      <c r="BM153" s="1" t="n">
        <v>926.379166666667</v>
      </c>
      <c r="BN153" s="1" t="n">
        <v>157.375</v>
      </c>
      <c r="BO153" s="1" t="n">
        <v>6743.49345238095</v>
      </c>
      <c r="BP153" s="1" t="n">
        <v>350</v>
      </c>
      <c r="BQ153" s="1" t="n">
        <v>175.65625</v>
      </c>
      <c r="BR153" s="1" t="n">
        <v>350</v>
      </c>
      <c r="BS153" s="1" t="n">
        <v>170</v>
      </c>
      <c r="BT153" s="1" t="n">
        <v>550</v>
      </c>
      <c r="BU153" s="1" t="n">
        <v>500</v>
      </c>
      <c r="BV153" s="1" t="n">
        <v>1000</v>
      </c>
      <c r="BW153" s="1" t="n">
        <v>2207.69375</v>
      </c>
      <c r="BX153" s="1" t="n">
        <v>234.075</v>
      </c>
      <c r="BY153" s="1" t="n">
        <v>700</v>
      </c>
      <c r="BZ153" s="1" t="n">
        <v>357.341785714286</v>
      </c>
      <c r="CA153" s="1" t="n">
        <v>102.795</v>
      </c>
      <c r="CB153" s="1" t="n">
        <v>138.766071428571</v>
      </c>
      <c r="CC153" s="1" t="n">
        <v>0</v>
      </c>
      <c r="CD153" s="1" t="n">
        <v>800</v>
      </c>
      <c r="CE153" s="1" t="n">
        <v>6322.78571428571</v>
      </c>
      <c r="CF153" s="1" t="n">
        <v>258</v>
      </c>
      <c r="CG153" s="1" t="n">
        <v>3000</v>
      </c>
      <c r="CH153" s="1" t="n">
        <v>912.75</v>
      </c>
      <c r="CI153" s="1" t="n">
        <v>250</v>
      </c>
      <c r="CJ153" s="1" t="n">
        <v>200</v>
      </c>
      <c r="CK153" s="1" t="n">
        <v>255</v>
      </c>
      <c r="CL153" s="1" t="n">
        <v>970.364285714286</v>
      </c>
      <c r="CM153" s="1" t="n">
        <v>381.805</v>
      </c>
      <c r="CN153" s="1" t="n">
        <v>442.505</v>
      </c>
      <c r="CO153" s="1" t="n">
        <v>57.6</v>
      </c>
      <c r="CP153" s="1" t="n">
        <v>426.6875</v>
      </c>
      <c r="CQ153" s="1" t="n">
        <v>150</v>
      </c>
      <c r="CR153" s="1" t="n">
        <v>480.4375</v>
      </c>
      <c r="CS153" s="1" t="n">
        <v>150</v>
      </c>
      <c r="CT153" s="1" t="n">
        <v>436.95</v>
      </c>
      <c r="CU153" s="1" t="n">
        <v>2089.395</v>
      </c>
      <c r="CV153" s="1" t="n">
        <v>113.85</v>
      </c>
      <c r="CW153" s="1" t="n">
        <v>1150</v>
      </c>
      <c r="CX153" s="1" t="n">
        <v>99.225</v>
      </c>
      <c r="CY153" s="1" t="n">
        <v>715.28625</v>
      </c>
      <c r="CZ153" s="1" t="n">
        <v>298.1025</v>
      </c>
      <c r="DA153" s="1" t="n">
        <v>1302.821875</v>
      </c>
      <c r="DB153" s="1" t="n">
        <v>3633.44613095238</v>
      </c>
      <c r="DC153" s="1" t="n">
        <v>4449.4625</v>
      </c>
      <c r="DD153" s="1" t="n">
        <v>1100</v>
      </c>
      <c r="DE153" s="1" t="n">
        <v>230</v>
      </c>
      <c r="DF153" s="1" t="n">
        <v>1518</v>
      </c>
      <c r="DG153" s="1" t="n">
        <v>47.1</v>
      </c>
      <c r="DH153" s="1" t="n">
        <v>499.7625</v>
      </c>
      <c r="DI153" s="1" t="n">
        <v>600</v>
      </c>
      <c r="DJ153" s="1" t="n">
        <v>1150.625</v>
      </c>
      <c r="DK153" s="1" t="n">
        <v>1321.75</v>
      </c>
      <c r="DL153" s="1" t="n">
        <v>165.3125</v>
      </c>
      <c r="DM153" s="1" t="n">
        <v>141.125</v>
      </c>
      <c r="DN153" s="1" t="n">
        <v>58.5625</v>
      </c>
      <c r="DO153" s="1" t="n">
        <v>277.25</v>
      </c>
      <c r="DP153" s="1" t="n">
        <v>909.75</v>
      </c>
      <c r="DW153" s="1" t="n">
        <v>137713.018559524</v>
      </c>
      <c r="DX153" s="1" t="s">
        <v>468</v>
      </c>
    </row>
    <row r="154" customFormat="false" ht="14.5" hidden="false" customHeight="false" outlineLevel="0" collapsed="false">
      <c r="A154" s="2" t="s">
        <v>469</v>
      </c>
      <c r="B154" s="1" t="n">
        <v>2746.345</v>
      </c>
      <c r="C154" s="1" t="n">
        <v>203.675</v>
      </c>
      <c r="D154" s="1" t="n">
        <v>2165.6575</v>
      </c>
      <c r="E154" s="1" t="n">
        <v>304.41</v>
      </c>
      <c r="F154" s="1" t="n">
        <v>2120.62857142857</v>
      </c>
      <c r="G154" s="1" t="n">
        <v>114</v>
      </c>
      <c r="H154" s="1" t="n">
        <v>500</v>
      </c>
      <c r="I154" s="1" t="n">
        <v>660.0525</v>
      </c>
      <c r="J154" s="1" t="n">
        <v>1287.61066666667</v>
      </c>
      <c r="K154" s="1" t="n">
        <v>254.35</v>
      </c>
      <c r="L154" s="1" t="n">
        <v>68.703125</v>
      </c>
      <c r="M154" s="1" t="n">
        <v>0</v>
      </c>
      <c r="N154" s="1" t="n">
        <v>770.0625</v>
      </c>
      <c r="O154" s="1" t="n">
        <v>331.75125</v>
      </c>
      <c r="P154" s="1" t="n">
        <v>566.84</v>
      </c>
      <c r="Q154" s="1" t="n">
        <v>767.76</v>
      </c>
      <c r="R154" s="1" t="n">
        <v>400</v>
      </c>
      <c r="S154" s="1" t="n">
        <v>13287.3116666667</v>
      </c>
      <c r="T154" s="1" t="n">
        <v>477.849107142857</v>
      </c>
      <c r="U154" s="1" t="n">
        <v>1780.765</v>
      </c>
      <c r="V154" s="1" t="n">
        <v>1161.33</v>
      </c>
      <c r="W154" s="1" t="n">
        <v>70</v>
      </c>
      <c r="X154" s="1" t="n">
        <v>1100</v>
      </c>
      <c r="Y154" s="1" t="n">
        <v>1942.45375</v>
      </c>
      <c r="Z154" s="1" t="n">
        <v>203.13</v>
      </c>
      <c r="AA154" s="1" t="n">
        <v>2796.45066666667</v>
      </c>
      <c r="AB154" s="1" t="n">
        <v>589.6</v>
      </c>
      <c r="AC154" s="1" t="n">
        <v>5767.04</v>
      </c>
      <c r="AD154" s="1" t="n">
        <v>1707.15</v>
      </c>
      <c r="AE154" s="1" t="n">
        <v>150</v>
      </c>
      <c r="AF154" s="1" t="n">
        <v>500</v>
      </c>
      <c r="AG154" s="1" t="n">
        <v>924.962666666667</v>
      </c>
      <c r="AH154" s="1" t="n">
        <v>187.026</v>
      </c>
      <c r="AI154" s="1" t="n">
        <v>4525.05</v>
      </c>
      <c r="AJ154" s="1" t="n">
        <v>700</v>
      </c>
      <c r="AK154" s="1" t="n">
        <v>1915.2</v>
      </c>
      <c r="AL154" s="1" t="n">
        <v>638.595</v>
      </c>
      <c r="AM154" s="1" t="n">
        <v>13981.4957142857</v>
      </c>
      <c r="AN154" s="1" t="n">
        <v>178.2</v>
      </c>
      <c r="AO154" s="1" t="n">
        <v>2353.5</v>
      </c>
      <c r="AP154" s="1" t="n">
        <v>55.95</v>
      </c>
      <c r="AQ154" s="1" t="n">
        <v>1177.175</v>
      </c>
      <c r="AR154" s="1" t="n">
        <v>392.097</v>
      </c>
      <c r="AS154" s="1" t="n">
        <v>94.81375</v>
      </c>
      <c r="AT154" s="1" t="n">
        <v>104.265</v>
      </c>
      <c r="AU154" s="1" t="n">
        <v>36.72125</v>
      </c>
      <c r="AV154" s="1" t="n">
        <v>0</v>
      </c>
      <c r="AW154" s="1" t="n">
        <v>0</v>
      </c>
      <c r="AX154" s="1" t="n">
        <v>0</v>
      </c>
      <c r="AY154" s="1" t="n">
        <v>1632.36828571429</v>
      </c>
      <c r="AZ154" s="1" t="n">
        <v>356.87</v>
      </c>
      <c r="BA154" s="1" t="n">
        <v>670.78125</v>
      </c>
      <c r="BB154" s="1" t="n">
        <v>1446.13869047619</v>
      </c>
      <c r="BC154" s="1" t="n">
        <v>420</v>
      </c>
      <c r="BD154" s="1" t="n">
        <v>800</v>
      </c>
      <c r="BE154" s="1" t="n">
        <v>211.3125</v>
      </c>
      <c r="BF154" s="1" t="n">
        <v>252.9</v>
      </c>
      <c r="BG154" s="1" t="n">
        <v>320</v>
      </c>
      <c r="BH154" s="1" t="n">
        <v>300</v>
      </c>
      <c r="BI154" s="1" t="n">
        <v>170</v>
      </c>
      <c r="BJ154" s="1" t="n">
        <v>950</v>
      </c>
      <c r="BK154" s="1" t="n">
        <v>78.64125</v>
      </c>
      <c r="BL154" s="1" t="n">
        <v>114.741666666667</v>
      </c>
      <c r="BM154" s="1" t="n">
        <v>2626.37916666667</v>
      </c>
      <c r="BN154" s="1" t="n">
        <v>157.375</v>
      </c>
      <c r="BO154" s="1" t="n">
        <v>3343.49345238095</v>
      </c>
      <c r="BP154" s="1" t="n">
        <v>350</v>
      </c>
      <c r="BQ154" s="1" t="n">
        <v>175.65625</v>
      </c>
      <c r="BR154" s="1" t="n">
        <v>350</v>
      </c>
      <c r="BS154" s="1" t="n">
        <v>170</v>
      </c>
      <c r="BT154" s="1" t="n">
        <v>550</v>
      </c>
      <c r="BU154" s="1" t="n">
        <v>500</v>
      </c>
      <c r="BV154" s="1" t="n">
        <v>1000</v>
      </c>
      <c r="BW154" s="1" t="n">
        <v>2307.69375</v>
      </c>
      <c r="BX154" s="1" t="n">
        <v>234.075</v>
      </c>
      <c r="BY154" s="1" t="n">
        <v>700</v>
      </c>
      <c r="BZ154" s="1" t="n">
        <v>357.341785714286</v>
      </c>
      <c r="CA154" s="1" t="n">
        <v>102.795</v>
      </c>
      <c r="CB154" s="1" t="n">
        <v>138.766071428571</v>
      </c>
      <c r="CC154" s="1" t="n">
        <v>0</v>
      </c>
      <c r="CD154" s="1" t="n">
        <v>800</v>
      </c>
      <c r="CE154" s="1" t="n">
        <v>3922.78571428571</v>
      </c>
      <c r="CF154" s="1" t="n">
        <v>258</v>
      </c>
      <c r="CG154" s="1" t="n">
        <v>3000</v>
      </c>
      <c r="CH154" s="1" t="n">
        <v>912.75</v>
      </c>
      <c r="CI154" s="1" t="n">
        <v>250</v>
      </c>
      <c r="CJ154" s="1" t="n">
        <v>200</v>
      </c>
      <c r="CK154" s="1" t="n">
        <v>255</v>
      </c>
      <c r="CL154" s="1" t="n">
        <v>970.364285714286</v>
      </c>
      <c r="CM154" s="1" t="n">
        <v>381.805</v>
      </c>
      <c r="CN154" s="1" t="n">
        <v>442.505</v>
      </c>
      <c r="CO154" s="1" t="n">
        <v>57.6</v>
      </c>
      <c r="CP154" s="1" t="n">
        <v>426.6875</v>
      </c>
      <c r="CQ154" s="1" t="n">
        <v>150</v>
      </c>
      <c r="CR154" s="1" t="n">
        <v>480.4375</v>
      </c>
      <c r="CS154" s="1" t="n">
        <v>150</v>
      </c>
      <c r="CT154" s="1" t="n">
        <v>3436.95</v>
      </c>
      <c r="CU154" s="1" t="n">
        <v>2089.395</v>
      </c>
      <c r="CV154" s="1" t="n">
        <v>113.85</v>
      </c>
      <c r="CW154" s="1" t="n">
        <v>1150</v>
      </c>
      <c r="CX154" s="1" t="n">
        <v>99.225</v>
      </c>
      <c r="CY154" s="1" t="n">
        <v>715.28625</v>
      </c>
      <c r="CZ154" s="1" t="n">
        <v>298.1025</v>
      </c>
      <c r="DA154" s="1" t="n">
        <v>1302.821875</v>
      </c>
      <c r="DB154" s="1" t="n">
        <v>2383.44613095238</v>
      </c>
      <c r="DC154" s="1" t="n">
        <v>4449.4625</v>
      </c>
      <c r="DD154" s="1" t="n">
        <v>1100</v>
      </c>
      <c r="DE154" s="1" t="n">
        <v>230</v>
      </c>
      <c r="DF154" s="1" t="n">
        <v>1518</v>
      </c>
      <c r="DG154" s="1" t="n">
        <v>47.1</v>
      </c>
      <c r="DH154" s="1" t="n">
        <v>499.7625</v>
      </c>
      <c r="DI154" s="1" t="n">
        <v>600</v>
      </c>
      <c r="DJ154" s="1" t="n">
        <v>1150.625</v>
      </c>
      <c r="DK154" s="1" t="n">
        <v>1321.75</v>
      </c>
      <c r="DL154" s="1" t="n">
        <v>165.3125</v>
      </c>
      <c r="DM154" s="1" t="n">
        <v>141.125</v>
      </c>
      <c r="DN154" s="1" t="n">
        <v>58.5625</v>
      </c>
      <c r="DO154" s="1" t="n">
        <v>277.25</v>
      </c>
      <c r="DP154" s="1" t="n">
        <v>909.75</v>
      </c>
      <c r="DW154" s="1" t="n">
        <v>129563.018559524</v>
      </c>
      <c r="DX154" s="1" t="s">
        <v>469</v>
      </c>
    </row>
    <row r="155" customFormat="false" ht="14.5" hidden="false" customHeight="false" outlineLevel="0" collapsed="false">
      <c r="A155" s="2"/>
    </row>
    <row r="156" customFormat="false" ht="14.5" hidden="false" customHeight="false" outlineLevel="0" collapsed="false">
      <c r="A156" s="2" t="s">
        <v>470</v>
      </c>
      <c r="B156" s="1" t="n">
        <v>8736.55976190476</v>
      </c>
      <c r="C156" s="1" t="n">
        <v>288.762904761905</v>
      </c>
      <c r="D156" s="1" t="n">
        <v>4378.21111904762</v>
      </c>
      <c r="E156" s="1" t="n">
        <v>395.359904761905</v>
      </c>
      <c r="F156" s="1" t="n">
        <v>6064.92476190476</v>
      </c>
      <c r="G156" s="1" t="n">
        <v>209.428571428571</v>
      </c>
      <c r="H156" s="1" t="n">
        <v>497.04</v>
      </c>
      <c r="I156" s="1" t="n">
        <v>1138.49316666667</v>
      </c>
      <c r="J156" s="1" t="n">
        <v>1966.47733333333</v>
      </c>
      <c r="K156" s="1" t="n">
        <v>375.505428571429</v>
      </c>
      <c r="L156" s="1" t="n">
        <v>637.805220238095</v>
      </c>
      <c r="M156" s="1" t="n">
        <v>0</v>
      </c>
      <c r="N156" s="1" t="n">
        <v>1719.97107142857</v>
      </c>
      <c r="O156" s="1" t="n">
        <v>571.546488095238</v>
      </c>
      <c r="P156" s="1" t="n">
        <v>913.441904761905</v>
      </c>
      <c r="Q156" s="1" t="n">
        <v>902.693333333333</v>
      </c>
      <c r="R156" s="1" t="n">
        <v>741.27939047619</v>
      </c>
      <c r="S156" s="1" t="n">
        <v>24214.4183333333</v>
      </c>
      <c r="T156" s="1" t="n">
        <v>606.839583333333</v>
      </c>
      <c r="U156" s="1" t="n">
        <v>2872.42214285714</v>
      </c>
      <c r="V156" s="1" t="n">
        <v>2133.27285714286</v>
      </c>
      <c r="W156" s="1" t="n">
        <v>65.2571428571429</v>
      </c>
      <c r="X156" s="1" t="n">
        <v>1100</v>
      </c>
      <c r="Y156" s="1" t="n">
        <v>2633.57898809524</v>
      </c>
      <c r="Z156" s="1" t="n">
        <v>345.421428571428</v>
      </c>
      <c r="AA156" s="1" t="n">
        <v>4775.76114285714</v>
      </c>
      <c r="AB156" s="1" t="n">
        <v>867.891428571428</v>
      </c>
      <c r="AC156" s="1" t="n">
        <v>220.035238095238</v>
      </c>
      <c r="AD156" s="1" t="n">
        <v>2746.80714285714</v>
      </c>
      <c r="AE156" s="1" t="n">
        <v>69.7142857142857</v>
      </c>
      <c r="AF156" s="1" t="n">
        <v>497.973333333333</v>
      </c>
      <c r="AG156" s="1" t="n">
        <v>1639.98933333333</v>
      </c>
      <c r="AH156" s="1" t="n">
        <v>205.359333333333</v>
      </c>
      <c r="AI156" s="1" t="n">
        <v>6219.90714285714</v>
      </c>
      <c r="AJ156" s="1" t="n">
        <v>687.4</v>
      </c>
      <c r="AK156" s="1" t="n">
        <v>2264.55238095238</v>
      </c>
      <c r="AL156" s="1" t="n">
        <v>1084.61976190476</v>
      </c>
      <c r="AM156" s="1" t="n">
        <v>9840.63857142857</v>
      </c>
      <c r="AN156" s="1" t="n">
        <v>246.6</v>
      </c>
      <c r="AO156" s="1" t="n">
        <v>3904.64285714286</v>
      </c>
      <c r="AP156" s="1" t="n">
        <v>68.4871428571429</v>
      </c>
      <c r="AQ156" s="1" t="n">
        <v>1552.64928571429</v>
      </c>
      <c r="AR156" s="1" t="n">
        <v>460.391285714286</v>
      </c>
      <c r="AS156" s="1" t="n">
        <v>221.013928571429</v>
      </c>
      <c r="AT156" s="1" t="n">
        <v>211.401428571429</v>
      </c>
      <c r="AU156" s="1" t="n">
        <v>68.4669642857143</v>
      </c>
      <c r="AV156" s="1" t="n">
        <v>0</v>
      </c>
      <c r="AW156" s="1" t="n">
        <v>0</v>
      </c>
      <c r="AX156" s="1" t="n">
        <v>0</v>
      </c>
      <c r="AY156" s="1" t="n">
        <v>4991.57066666667</v>
      </c>
      <c r="AZ156" s="1" t="n">
        <v>491.37</v>
      </c>
      <c r="BA156" s="1" t="n">
        <v>740.78125</v>
      </c>
      <c r="BB156" s="1" t="n">
        <v>3023.13869047619</v>
      </c>
      <c r="BC156" s="1" t="n">
        <v>640.8</v>
      </c>
      <c r="BD156" s="1" t="n">
        <v>1485.5</v>
      </c>
      <c r="BE156" s="1" t="n">
        <v>235.3125</v>
      </c>
      <c r="BF156" s="1" t="n">
        <v>252.1</v>
      </c>
      <c r="BG156" s="1" t="n">
        <v>319.2</v>
      </c>
      <c r="BH156" s="1" t="n">
        <v>300</v>
      </c>
      <c r="BI156" s="1" t="n">
        <v>170</v>
      </c>
      <c r="BJ156" s="1" t="n">
        <v>1287</v>
      </c>
      <c r="BK156" s="1" t="n">
        <v>110.64125</v>
      </c>
      <c r="BL156" s="1" t="n">
        <v>451.741666666667</v>
      </c>
      <c r="BM156" s="1" t="n">
        <v>3855.2125</v>
      </c>
      <c r="BN156" s="1" t="n">
        <v>313.125</v>
      </c>
      <c r="BO156" s="1" t="n">
        <v>6651.91845238095</v>
      </c>
      <c r="BP156" s="1" t="n">
        <v>0</v>
      </c>
      <c r="BQ156" s="1" t="n">
        <v>189.15625</v>
      </c>
      <c r="BR156" s="1" t="n">
        <v>348.8</v>
      </c>
      <c r="BS156" s="1" t="n">
        <v>169</v>
      </c>
      <c r="BT156" s="1" t="n">
        <v>550</v>
      </c>
      <c r="BU156" s="1" t="n">
        <v>740</v>
      </c>
      <c r="BV156" s="1" t="n">
        <v>1180</v>
      </c>
      <c r="BW156" s="1" t="n">
        <v>3591.39017857143</v>
      </c>
      <c r="BX156" s="1" t="n">
        <v>0</v>
      </c>
      <c r="BY156" s="1" t="n">
        <v>0</v>
      </c>
      <c r="BZ156" s="1" t="n">
        <v>989.514642857143</v>
      </c>
      <c r="CA156" s="1" t="n">
        <v>5886.455</v>
      </c>
      <c r="CB156" s="1" t="n">
        <v>398.1375</v>
      </c>
      <c r="CC156" s="1" t="n">
        <v>0</v>
      </c>
      <c r="CD156" s="1" t="n">
        <v>23799.7142857143</v>
      </c>
      <c r="CE156" s="1" t="n">
        <v>14643.0744047619</v>
      </c>
      <c r="CF156" s="1" t="n">
        <v>0</v>
      </c>
      <c r="CG156" s="1" t="n">
        <v>4408.47428571429</v>
      </c>
      <c r="CH156" s="1" t="n">
        <v>426.535714285714</v>
      </c>
      <c r="CI156" s="1" t="n">
        <v>221.371428571429</v>
      </c>
      <c r="CJ156" s="1" t="n">
        <v>177.371428571429</v>
      </c>
      <c r="CK156" s="1" t="n">
        <v>157.971428571429</v>
      </c>
      <c r="CL156" s="1" t="n">
        <v>819.907142857143</v>
      </c>
      <c r="CM156" s="1" t="n">
        <v>988.437142857143</v>
      </c>
      <c r="CN156" s="1" t="n">
        <v>1257.84785714286</v>
      </c>
      <c r="CO156" s="1" t="n">
        <v>150.171428571429</v>
      </c>
      <c r="CP156" s="1" t="n">
        <v>589.092261904762</v>
      </c>
      <c r="CQ156" s="1" t="n">
        <v>136.571428571429</v>
      </c>
      <c r="CR156" s="1" t="n">
        <v>870.9375</v>
      </c>
      <c r="CS156" s="1" t="n">
        <v>93.7714285714286</v>
      </c>
      <c r="CT156" s="1" t="n">
        <v>5385.12142857143</v>
      </c>
      <c r="CU156" s="1" t="n">
        <v>3881.475</v>
      </c>
      <c r="CV156" s="1" t="n">
        <v>183.278571428571</v>
      </c>
      <c r="CW156" s="1" t="n">
        <v>2679.96819047619</v>
      </c>
      <c r="CX156" s="1" t="n">
        <v>145.047857142857</v>
      </c>
      <c r="CY156" s="1" t="n">
        <v>2179.18339285714</v>
      </c>
      <c r="CZ156" s="1" t="n">
        <v>739.059642857143</v>
      </c>
      <c r="DA156" s="1" t="n">
        <v>11147.5421130952</v>
      </c>
      <c r="DB156" s="1" t="n">
        <v>7752.59791666667</v>
      </c>
      <c r="DC156" s="1" t="n">
        <v>8729.31964285714</v>
      </c>
      <c r="DD156" s="1" t="n">
        <v>1813.57142857143</v>
      </c>
      <c r="DE156" s="1" t="n">
        <v>208.571428571429</v>
      </c>
      <c r="DF156" s="1" t="n">
        <v>2559.42857142857</v>
      </c>
      <c r="DG156" s="1" t="n">
        <v>96.8142857142857</v>
      </c>
      <c r="DH156" s="1" t="n">
        <v>0</v>
      </c>
      <c r="DI156" s="1" t="n">
        <v>823.228571428572</v>
      </c>
      <c r="DJ156" s="1" t="n">
        <v>0</v>
      </c>
      <c r="DK156" s="1" t="n">
        <v>2019.75</v>
      </c>
      <c r="DL156" s="1" t="n">
        <v>0</v>
      </c>
      <c r="DM156" s="1" t="n">
        <v>0</v>
      </c>
      <c r="DN156" s="1" t="n">
        <v>0</v>
      </c>
      <c r="DO156" s="1" t="n">
        <v>0</v>
      </c>
      <c r="DP156" s="1" t="n">
        <v>123.464285714286</v>
      </c>
      <c r="DQ156" s="1" t="n">
        <v>0</v>
      </c>
      <c r="DR156" s="1" t="n">
        <v>0</v>
      </c>
      <c r="DS156" s="1" t="n">
        <v>0</v>
      </c>
      <c r="DU156" s="1" t="n">
        <v>0</v>
      </c>
      <c r="DV156" s="1" t="n">
        <v>0</v>
      </c>
      <c r="DW156" s="1" t="n">
        <v>239933.549866667</v>
      </c>
      <c r="DX156" s="1" t="s">
        <v>470</v>
      </c>
    </row>
    <row r="157" customFormat="false" ht="14.5" hidden="false" customHeight="false" outlineLevel="0" collapsed="false">
      <c r="A157" s="2" t="s">
        <v>459</v>
      </c>
      <c r="B157" s="1" t="n">
        <v>433.014761904762</v>
      </c>
      <c r="C157" s="1" t="n">
        <v>55.0879047619048</v>
      </c>
      <c r="D157" s="1" t="n">
        <v>532.553619047619</v>
      </c>
      <c r="E157" s="1" t="n">
        <v>92.3599047619048</v>
      </c>
      <c r="F157" s="1" t="n">
        <v>170.376190476191</v>
      </c>
      <c r="G157" s="1" t="n">
        <v>35.4285714285714</v>
      </c>
      <c r="H157" s="1" t="n">
        <v>0</v>
      </c>
      <c r="I157" s="1" t="n">
        <v>225.440666666667</v>
      </c>
      <c r="J157" s="1" t="n">
        <v>0</v>
      </c>
      <c r="K157" s="1" t="n">
        <v>85.1554285714286</v>
      </c>
      <c r="L157" s="1" t="n">
        <v>69.1020952380953</v>
      </c>
      <c r="M157" s="1" t="n">
        <v>0</v>
      </c>
      <c r="N157" s="1" t="n">
        <v>134.468571428571</v>
      </c>
      <c r="O157" s="1" t="n">
        <v>159.875238095238</v>
      </c>
      <c r="P157" s="1" t="n">
        <v>148.281904761905</v>
      </c>
      <c r="Q157" s="1" t="n">
        <v>0</v>
      </c>
      <c r="R157" s="1" t="n">
        <v>341.27939047619</v>
      </c>
      <c r="S157" s="1" t="n">
        <v>0</v>
      </c>
      <c r="T157" s="1" t="n">
        <v>42.5904761904762</v>
      </c>
      <c r="U157" s="1" t="n">
        <v>472.057142857143</v>
      </c>
      <c r="V157" s="1" t="n">
        <v>265.862857142857</v>
      </c>
      <c r="W157" s="1" t="n">
        <v>0</v>
      </c>
      <c r="X157" s="1" t="n">
        <v>0</v>
      </c>
      <c r="Y157" s="1" t="n">
        <v>0</v>
      </c>
      <c r="Z157" s="1" t="n">
        <v>111.211428571429</v>
      </c>
      <c r="AA157" s="1" t="n">
        <v>418.64380952381</v>
      </c>
      <c r="AB157" s="1" t="n">
        <v>39.3714285714285</v>
      </c>
      <c r="AC157" s="1" t="n">
        <v>52.9952380952381</v>
      </c>
      <c r="AD157" s="1" t="n">
        <v>508.057142857143</v>
      </c>
      <c r="AE157" s="1" t="n">
        <v>0</v>
      </c>
      <c r="AF157" s="1" t="n">
        <v>0</v>
      </c>
      <c r="AG157" s="1" t="n">
        <v>0</v>
      </c>
      <c r="AH157" s="1" t="n">
        <v>1.53333333333333</v>
      </c>
      <c r="AI157" s="1" t="n">
        <v>905.257142857143</v>
      </c>
      <c r="AJ157" s="1" t="n">
        <v>0</v>
      </c>
      <c r="AK157" s="1" t="n">
        <v>349.352380952381</v>
      </c>
      <c r="AL157" s="1" t="n">
        <v>0</v>
      </c>
      <c r="AM157" s="1" t="n">
        <v>0</v>
      </c>
      <c r="AN157" s="1" t="n">
        <v>68.4</v>
      </c>
      <c r="AO157" s="1" t="n">
        <v>609.142857142857</v>
      </c>
      <c r="AP157" s="1" t="n">
        <v>0</v>
      </c>
      <c r="AQ157" s="1" t="n">
        <v>163.874285714285</v>
      </c>
      <c r="AR157" s="1" t="n">
        <v>55.9742857142857</v>
      </c>
      <c r="AS157" s="1" t="n">
        <v>123.350178571429</v>
      </c>
      <c r="AT157" s="1" t="n">
        <v>107.136428571429</v>
      </c>
      <c r="AU157" s="1" t="n">
        <v>27.9457142857143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</v>
      </c>
      <c r="BG157" s="1" t="n">
        <v>0</v>
      </c>
      <c r="BH157" s="1" t="n">
        <v>0</v>
      </c>
      <c r="BI157" s="1" t="n">
        <v>0</v>
      </c>
      <c r="BJ157" s="1" t="n">
        <v>0</v>
      </c>
      <c r="BK157" s="1" t="n">
        <v>0</v>
      </c>
      <c r="BL157" s="1" t="n">
        <v>0</v>
      </c>
      <c r="BM157" s="1" t="n">
        <v>0</v>
      </c>
      <c r="BN157" s="1" t="n">
        <v>0</v>
      </c>
      <c r="BO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" t="n">
        <v>0</v>
      </c>
      <c r="BW157" s="1" t="n">
        <v>998.821428571429</v>
      </c>
      <c r="BX157" s="1" t="n">
        <v>0</v>
      </c>
      <c r="BZ157" s="1" t="n">
        <v>255.072857142857</v>
      </c>
      <c r="CA157" s="1" t="n">
        <v>5774.7</v>
      </c>
      <c r="CB157" s="1" t="n">
        <v>0</v>
      </c>
      <c r="CC157" s="1" t="n">
        <v>0</v>
      </c>
      <c r="CD157" s="1" t="n">
        <v>18787.7142857143</v>
      </c>
      <c r="CE157" s="1" t="n">
        <v>0</v>
      </c>
      <c r="CF157" s="1" t="n">
        <v>0</v>
      </c>
      <c r="CG157" s="1" t="n">
        <v>393.274285714285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209.542857142857</v>
      </c>
      <c r="CM157" s="1" t="n">
        <v>316.657142857143</v>
      </c>
      <c r="CN157" s="1" t="n">
        <v>539.942857142857</v>
      </c>
      <c r="CO157" s="1" t="n">
        <v>62.5714285714286</v>
      </c>
      <c r="CP157" s="1" t="n">
        <v>63.4047619047619</v>
      </c>
      <c r="CQ157" s="1" t="n">
        <v>0</v>
      </c>
      <c r="CR157" s="1" t="n">
        <v>339.5</v>
      </c>
      <c r="CS157" s="1" t="n">
        <v>0</v>
      </c>
      <c r="CT157" s="1" t="n">
        <v>38.9714285714285</v>
      </c>
      <c r="CU157" s="1" t="n">
        <v>1036.08</v>
      </c>
      <c r="CV157" s="1" t="n">
        <v>69.4285714285714</v>
      </c>
      <c r="CW157" s="1" t="n">
        <v>1216.90285714286</v>
      </c>
      <c r="CX157" s="1" t="n">
        <v>45.8228571428571</v>
      </c>
      <c r="CY157" s="1" t="n">
        <v>525.137142857143</v>
      </c>
      <c r="CZ157" s="1" t="n">
        <v>334.937142857143</v>
      </c>
      <c r="DA157" s="1" t="n">
        <v>9027.92857142857</v>
      </c>
      <c r="DB157" s="1" t="n">
        <v>3666.46428571429</v>
      </c>
      <c r="DC157" s="1" t="n">
        <v>3001.85714285714</v>
      </c>
      <c r="DD157" s="1" t="n">
        <v>343.071428571428</v>
      </c>
      <c r="DE157" s="1" t="n">
        <v>0</v>
      </c>
      <c r="DF157" s="1" t="n">
        <v>651.428571428572</v>
      </c>
      <c r="DG157" s="1" t="n">
        <v>42.2142857142857</v>
      </c>
      <c r="DH157" s="1" t="n">
        <v>0</v>
      </c>
      <c r="DI157" s="1" t="n">
        <v>223.228571428571</v>
      </c>
      <c r="DJ157" s="1" t="n">
        <v>0</v>
      </c>
      <c r="DK157" s="1" t="n">
        <v>460</v>
      </c>
      <c r="DO157" s="1" t="n">
        <v>0</v>
      </c>
      <c r="DP157" s="1" t="n">
        <v>0</v>
      </c>
      <c r="DQ157" s="1" t="n">
        <v>0</v>
      </c>
      <c r="DR157" s="1" t="n">
        <v>0</v>
      </c>
      <c r="DS157" s="1" t="n">
        <v>0</v>
      </c>
      <c r="DU157" s="1" t="n">
        <v>0</v>
      </c>
      <c r="DV157" s="1" t="n">
        <v>0</v>
      </c>
      <c r="DW157" s="1" t="n">
        <v>55229.8551404762</v>
      </c>
      <c r="DX157" s="1" t="s">
        <v>459</v>
      </c>
    </row>
    <row r="158" customFormat="false" ht="14.5" hidden="false" customHeight="false" outlineLevel="0" collapsed="false">
      <c r="A158" s="2" t="s">
        <v>460</v>
      </c>
      <c r="B158" s="1" t="n">
        <v>5474.7</v>
      </c>
      <c r="C158" s="1" t="n">
        <v>0</v>
      </c>
      <c r="D158" s="1" t="n">
        <v>1620</v>
      </c>
      <c r="E158" s="1" t="n">
        <v>0</v>
      </c>
      <c r="F158" s="1" t="n">
        <v>1240.24</v>
      </c>
      <c r="G158" s="1" t="n">
        <v>0</v>
      </c>
      <c r="H158" s="1" t="n">
        <v>0</v>
      </c>
      <c r="I158" s="1" t="n">
        <v>0</v>
      </c>
      <c r="J158" s="1" t="n">
        <v>22.6666666666666</v>
      </c>
      <c r="K158" s="1" t="n">
        <v>0</v>
      </c>
      <c r="L158" s="1" t="n">
        <v>0</v>
      </c>
      <c r="M158" s="1" t="n">
        <v>0</v>
      </c>
      <c r="N158" s="1" t="n">
        <v>26.64</v>
      </c>
      <c r="O158" s="1" t="n">
        <v>20.72</v>
      </c>
      <c r="P158" s="1" t="n">
        <v>14.8</v>
      </c>
      <c r="Q158" s="1" t="n">
        <v>0</v>
      </c>
      <c r="R158" s="1" t="n">
        <v>0</v>
      </c>
      <c r="S158" s="1" t="n">
        <v>0</v>
      </c>
      <c r="T158" s="1" t="n">
        <v>18</v>
      </c>
      <c r="U158" s="1" t="n">
        <v>121.2</v>
      </c>
      <c r="V158" s="1" t="n">
        <v>15.6</v>
      </c>
      <c r="W158" s="1" t="n">
        <v>0</v>
      </c>
      <c r="X158" s="1" t="n">
        <v>0</v>
      </c>
      <c r="Y158" s="1" t="n">
        <v>0</v>
      </c>
      <c r="Z158" s="1" t="n">
        <v>0</v>
      </c>
      <c r="AA158" s="1" t="n">
        <v>415.84</v>
      </c>
      <c r="AB158" s="1" t="n">
        <v>91.3200000000001</v>
      </c>
      <c r="AC158" s="1" t="n">
        <v>0</v>
      </c>
      <c r="AD158" s="1" t="n">
        <v>47.9999999999999</v>
      </c>
      <c r="AE158" s="1" t="n">
        <v>0</v>
      </c>
      <c r="AF158" s="1" t="n">
        <v>0</v>
      </c>
      <c r="AG158" s="1" t="n">
        <v>108.786666666667</v>
      </c>
      <c r="AH158" s="1" t="n">
        <v>6.72</v>
      </c>
      <c r="AI158" s="1" t="n">
        <v>0</v>
      </c>
      <c r="AJ158" s="1" t="n">
        <v>0</v>
      </c>
      <c r="AK158" s="1" t="n">
        <v>0</v>
      </c>
      <c r="AL158" s="1" t="n">
        <v>162.664761904762</v>
      </c>
      <c r="AM158" s="1" t="n">
        <v>241.742857142857</v>
      </c>
      <c r="AN158" s="1" t="n">
        <v>0</v>
      </c>
      <c r="AO158" s="1" t="n">
        <v>6</v>
      </c>
      <c r="AP158" s="1" t="n">
        <v>6.05714285714286</v>
      </c>
      <c r="AQ158" s="1" t="n">
        <v>0</v>
      </c>
      <c r="AR158" s="1" t="n">
        <v>49.92</v>
      </c>
      <c r="AS158" s="1" t="n">
        <v>2.85000000000001</v>
      </c>
      <c r="AT158" s="1" t="n">
        <v>0</v>
      </c>
      <c r="AU158" s="1" t="n">
        <v>0</v>
      </c>
      <c r="AV158" s="1" t="n">
        <v>0</v>
      </c>
      <c r="AW158" s="1" t="n">
        <v>0</v>
      </c>
      <c r="AX158" s="1" t="n">
        <v>0</v>
      </c>
      <c r="AY158" s="1" t="n">
        <v>4.25</v>
      </c>
      <c r="AZ158" s="1" t="n">
        <v>62</v>
      </c>
      <c r="BA158" s="1" t="n">
        <v>0</v>
      </c>
      <c r="BB158" s="1" t="n">
        <v>0</v>
      </c>
      <c r="BC158" s="1" t="n">
        <v>0</v>
      </c>
      <c r="BD158" s="1" t="n">
        <v>42</v>
      </c>
      <c r="BE158" s="1" t="n">
        <v>0</v>
      </c>
      <c r="BF158" s="1" t="n">
        <v>0</v>
      </c>
      <c r="BG158" s="1" t="n">
        <v>0</v>
      </c>
      <c r="BH158" s="1" t="n">
        <v>0</v>
      </c>
      <c r="BI158" s="1" t="n">
        <v>0</v>
      </c>
      <c r="BJ158" s="1" t="n">
        <v>17</v>
      </c>
      <c r="BK158" s="1" t="n">
        <v>0</v>
      </c>
      <c r="BL158" s="1" t="n">
        <v>0</v>
      </c>
      <c r="BM158" s="1" t="n">
        <v>0</v>
      </c>
      <c r="BN158" s="1" t="n">
        <v>0</v>
      </c>
      <c r="BO158" s="1" t="n">
        <v>0</v>
      </c>
      <c r="BQ158" s="1" t="n">
        <v>0</v>
      </c>
      <c r="BR158" s="1" t="n">
        <v>0</v>
      </c>
      <c r="BS158" s="1" t="n">
        <v>0</v>
      </c>
      <c r="BT158" s="1" t="n">
        <v>0</v>
      </c>
      <c r="BU158" s="1" t="n">
        <v>0</v>
      </c>
      <c r="BV158" s="1" t="n">
        <v>12</v>
      </c>
      <c r="BW158" s="1" t="n">
        <v>49.75</v>
      </c>
      <c r="BX158" s="1" t="n">
        <v>0</v>
      </c>
      <c r="BZ158" s="1" t="n">
        <v>108.18</v>
      </c>
      <c r="CA158" s="1" t="n">
        <v>1.68000000000029</v>
      </c>
      <c r="CB158" s="1" t="n">
        <v>0</v>
      </c>
      <c r="CC158" s="1" t="n">
        <v>0</v>
      </c>
      <c r="CD158" s="1" t="n">
        <v>1035</v>
      </c>
      <c r="CE158" s="1" t="n">
        <v>0</v>
      </c>
      <c r="CF158" s="1" t="n">
        <v>0</v>
      </c>
      <c r="CG158" s="1" t="n">
        <v>75.5999999999999</v>
      </c>
      <c r="CH158" s="1" t="n">
        <v>0</v>
      </c>
      <c r="CI158" s="1" t="n">
        <v>0</v>
      </c>
      <c r="CJ158" s="1" t="n">
        <v>0</v>
      </c>
      <c r="CK158" s="1" t="n">
        <v>0</v>
      </c>
      <c r="CL158" s="1" t="n">
        <v>0</v>
      </c>
      <c r="CM158" s="1" t="n">
        <v>0</v>
      </c>
      <c r="CN158" s="1" t="n">
        <v>0</v>
      </c>
      <c r="CO158" s="1" t="n">
        <v>0</v>
      </c>
      <c r="CP158" s="1" t="n">
        <v>51</v>
      </c>
      <c r="CQ158" s="1" t="n">
        <v>0</v>
      </c>
      <c r="CR158" s="1" t="n">
        <v>15</v>
      </c>
      <c r="CS158" s="1" t="n">
        <v>0</v>
      </c>
      <c r="CT158" s="1" t="n">
        <v>1.19999999999999</v>
      </c>
      <c r="CU158" s="1" t="n">
        <v>43.2000000000001</v>
      </c>
      <c r="CV158" s="1" t="n">
        <v>0</v>
      </c>
      <c r="CW158" s="1" t="n">
        <v>164.16</v>
      </c>
      <c r="CX158" s="1" t="n">
        <v>0</v>
      </c>
      <c r="CY158" s="1" t="n">
        <v>31.32</v>
      </c>
      <c r="CZ158" s="1" t="n">
        <v>5.57999999999998</v>
      </c>
      <c r="DA158" s="1" t="n">
        <v>18.25</v>
      </c>
      <c r="DB158" s="1" t="n">
        <v>30</v>
      </c>
      <c r="DC158" s="1" t="n">
        <v>114</v>
      </c>
      <c r="DD158" s="1" t="n">
        <v>22.5</v>
      </c>
      <c r="DE158" s="1" t="n">
        <v>0</v>
      </c>
      <c r="DF158" s="1" t="n">
        <v>22.5</v>
      </c>
      <c r="DG158" s="1" t="n">
        <v>0</v>
      </c>
      <c r="DH158" s="1" t="n">
        <v>0</v>
      </c>
      <c r="DI158" s="1" t="n">
        <v>0</v>
      </c>
      <c r="DJ158" s="1" t="n">
        <v>0</v>
      </c>
      <c r="DK158" s="1" t="n">
        <v>12</v>
      </c>
      <c r="DO158" s="1" t="n">
        <v>0</v>
      </c>
      <c r="DP158" s="1" t="n">
        <v>0</v>
      </c>
      <c r="DQ158" s="1" t="n">
        <v>0</v>
      </c>
      <c r="DR158" s="1" t="n">
        <v>0</v>
      </c>
      <c r="DS158" s="1" t="n">
        <v>0</v>
      </c>
      <c r="DU158" s="1" t="n">
        <v>0</v>
      </c>
      <c r="DV158" s="1" t="n">
        <v>0</v>
      </c>
      <c r="DW158" s="1" t="n">
        <v>11652.6380952381</v>
      </c>
      <c r="DX158" s="1" t="s">
        <v>460</v>
      </c>
    </row>
    <row r="159" customFormat="false" ht="14.5" hidden="false" customHeight="false" outlineLevel="0" collapsed="false">
      <c r="A159" s="2" t="s">
        <v>461</v>
      </c>
      <c r="B159" s="1" t="n">
        <v>82.5</v>
      </c>
      <c r="C159" s="1" t="n">
        <v>30</v>
      </c>
      <c r="D159" s="1" t="n">
        <v>60</v>
      </c>
      <c r="E159" s="1" t="n">
        <v>33</v>
      </c>
      <c r="F159" s="1" t="n">
        <v>1133.68</v>
      </c>
      <c r="G159" s="1" t="n">
        <v>60</v>
      </c>
      <c r="H159" s="1" t="n">
        <v>0</v>
      </c>
      <c r="I159" s="1" t="n">
        <v>253</v>
      </c>
      <c r="J159" s="1" t="n">
        <v>571.2</v>
      </c>
      <c r="K159" s="1" t="n">
        <v>36</v>
      </c>
      <c r="L159" s="1" t="n">
        <v>0</v>
      </c>
      <c r="M159" s="1" t="n">
        <v>0</v>
      </c>
      <c r="N159" s="1" t="n">
        <v>245.68</v>
      </c>
      <c r="O159" s="1" t="n">
        <v>59.2</v>
      </c>
      <c r="P159" s="1" t="n">
        <v>183.52</v>
      </c>
      <c r="Q159" s="1" t="n">
        <v>134.933333333333</v>
      </c>
      <c r="R159" s="1" t="n">
        <v>0</v>
      </c>
      <c r="S159" s="1" t="n">
        <v>4489.82666666667</v>
      </c>
      <c r="T159" s="1" t="n">
        <v>68.4</v>
      </c>
      <c r="U159" s="1" t="n">
        <v>434.4</v>
      </c>
      <c r="V159" s="1" t="n">
        <v>690.48</v>
      </c>
      <c r="W159" s="1" t="n">
        <v>0</v>
      </c>
      <c r="X159" s="1" t="n">
        <v>0</v>
      </c>
      <c r="Y159" s="1" t="n">
        <v>391.125238095238</v>
      </c>
      <c r="Z159" s="1" t="n">
        <v>31.08</v>
      </c>
      <c r="AA159" s="1" t="n">
        <v>1527.2</v>
      </c>
      <c r="AB159" s="1" t="n">
        <v>147.6</v>
      </c>
      <c r="AC159" s="1" t="n">
        <v>0</v>
      </c>
      <c r="AD159" s="1" t="n">
        <v>483.6</v>
      </c>
      <c r="AE159" s="1" t="n">
        <v>0</v>
      </c>
      <c r="AF159" s="1" t="n">
        <v>0</v>
      </c>
      <c r="AG159" s="1" t="n">
        <v>226.24</v>
      </c>
      <c r="AH159" s="1" t="n">
        <v>10.08</v>
      </c>
      <c r="AI159" s="1" t="n">
        <v>789.6</v>
      </c>
      <c r="AJ159" s="1" t="n">
        <v>0</v>
      </c>
      <c r="AK159" s="1" t="n">
        <v>0</v>
      </c>
      <c r="AL159" s="1" t="n">
        <v>283.36</v>
      </c>
      <c r="AM159" s="1" t="n">
        <v>617.4</v>
      </c>
      <c r="AN159" s="1" t="n">
        <v>0</v>
      </c>
      <c r="AO159" s="1" t="n">
        <v>936</v>
      </c>
      <c r="AP159" s="1" t="n">
        <v>6.48</v>
      </c>
      <c r="AQ159" s="1" t="n">
        <v>211.6</v>
      </c>
      <c r="AR159" s="1" t="n">
        <v>62.4</v>
      </c>
      <c r="AS159" s="1" t="n">
        <v>0</v>
      </c>
      <c r="AT159" s="1" t="n">
        <v>0</v>
      </c>
      <c r="AU159" s="1" t="n">
        <v>3.8</v>
      </c>
      <c r="AV159" s="1" t="n">
        <v>0</v>
      </c>
      <c r="AW159" s="1" t="n">
        <v>0</v>
      </c>
      <c r="AX159" s="1" t="n">
        <v>0</v>
      </c>
      <c r="AY159" s="1" t="n">
        <v>309.5</v>
      </c>
      <c r="AZ159" s="1" t="n">
        <v>72.5</v>
      </c>
      <c r="BA159" s="1" t="n">
        <v>70</v>
      </c>
      <c r="BB159" s="1" t="n">
        <v>303.2</v>
      </c>
      <c r="BC159" s="1" t="n">
        <v>220.8</v>
      </c>
      <c r="BD159" s="1" t="n">
        <v>643.5</v>
      </c>
      <c r="BE159" s="1" t="n">
        <v>24</v>
      </c>
      <c r="BF159" s="1" t="n">
        <v>0</v>
      </c>
      <c r="BG159" s="1" t="n">
        <v>0</v>
      </c>
      <c r="BH159" s="1" t="n">
        <v>0</v>
      </c>
      <c r="BI159" s="1" t="n">
        <v>0</v>
      </c>
      <c r="BJ159" s="1" t="n">
        <v>320</v>
      </c>
      <c r="BK159" s="1" t="n">
        <v>32</v>
      </c>
      <c r="BL159" s="1" t="n">
        <v>4</v>
      </c>
      <c r="BM159" s="1" t="n">
        <v>491.5</v>
      </c>
      <c r="BN159" s="1" t="n">
        <v>0</v>
      </c>
      <c r="BO159" s="1" t="n">
        <v>924</v>
      </c>
      <c r="BQ159" s="1" t="n">
        <v>13.5</v>
      </c>
      <c r="BR159" s="1" t="n">
        <v>0</v>
      </c>
      <c r="BS159" s="1" t="n">
        <v>0</v>
      </c>
      <c r="BT159" s="1" t="n">
        <v>0</v>
      </c>
      <c r="BU159" s="1" t="n">
        <v>240</v>
      </c>
      <c r="BV159" s="1" t="n">
        <v>168</v>
      </c>
      <c r="BW159" s="1" t="n">
        <v>361</v>
      </c>
      <c r="BX159" s="1" t="n">
        <v>0</v>
      </c>
      <c r="BZ159" s="1" t="n">
        <v>268.92</v>
      </c>
      <c r="CA159" s="1" t="n">
        <v>7.27999999999975</v>
      </c>
      <c r="CB159" s="1" t="n">
        <v>0</v>
      </c>
      <c r="CC159" s="1" t="n">
        <v>0</v>
      </c>
      <c r="CD159" s="1" t="n">
        <v>3177</v>
      </c>
      <c r="CE159" s="1" t="n">
        <v>2033.14285714286</v>
      </c>
      <c r="CF159" s="1" t="n">
        <v>0</v>
      </c>
      <c r="CG159" s="1" t="n">
        <v>939.6</v>
      </c>
      <c r="CH159" s="1" t="n">
        <v>0</v>
      </c>
      <c r="CI159" s="1" t="n">
        <v>0</v>
      </c>
      <c r="CJ159" s="1" t="n">
        <v>0</v>
      </c>
      <c r="CK159" s="1" t="n">
        <v>0</v>
      </c>
      <c r="CL159" s="1" t="n">
        <v>0</v>
      </c>
      <c r="CM159" s="1" t="n">
        <v>0</v>
      </c>
      <c r="CN159" s="1" t="n">
        <v>0</v>
      </c>
      <c r="CO159" s="1" t="n">
        <v>30</v>
      </c>
      <c r="CP159" s="1" t="n">
        <v>48</v>
      </c>
      <c r="CQ159" s="1" t="n">
        <v>0</v>
      </c>
      <c r="CR159" s="1" t="n">
        <v>36</v>
      </c>
      <c r="CS159" s="1" t="n">
        <v>0</v>
      </c>
      <c r="CT159" s="1" t="n">
        <v>92</v>
      </c>
      <c r="CU159" s="1" t="n">
        <v>712.8</v>
      </c>
      <c r="CV159" s="1" t="n">
        <v>0</v>
      </c>
      <c r="CW159" s="1" t="n">
        <v>273.24</v>
      </c>
      <c r="CX159" s="1" t="n">
        <v>0</v>
      </c>
      <c r="CY159" s="1" t="n">
        <v>127.44</v>
      </c>
      <c r="CZ159" s="1" t="n">
        <v>100.44</v>
      </c>
      <c r="DA159" s="1" t="n">
        <v>493.5</v>
      </c>
      <c r="DB159" s="1" t="n">
        <v>523.5</v>
      </c>
      <c r="DC159" s="1" t="n">
        <v>612</v>
      </c>
      <c r="DD159" s="1" t="n">
        <v>348</v>
      </c>
      <c r="DE159" s="1" t="n">
        <v>0</v>
      </c>
      <c r="DF159" s="1" t="n">
        <v>367.5</v>
      </c>
      <c r="DG159" s="1" t="n">
        <v>7.5</v>
      </c>
      <c r="DH159" s="1" t="n">
        <v>0</v>
      </c>
      <c r="DI159" s="1" t="n">
        <v>0</v>
      </c>
      <c r="DJ159" s="1" t="n">
        <v>0</v>
      </c>
      <c r="DK159" s="1" t="n">
        <v>226</v>
      </c>
      <c r="DO159" s="1" t="n">
        <v>0</v>
      </c>
      <c r="DP159" s="1" t="n">
        <v>0</v>
      </c>
      <c r="DQ159" s="1" t="n">
        <v>0</v>
      </c>
      <c r="DR159" s="1" t="n">
        <v>0</v>
      </c>
      <c r="DS159" s="1" t="n">
        <v>0</v>
      </c>
      <c r="DU159" s="1" t="n">
        <v>0</v>
      </c>
      <c r="DV159" s="1" t="n">
        <v>0</v>
      </c>
      <c r="DW159" s="1" t="n">
        <v>28914.7480952381</v>
      </c>
      <c r="DX159" s="1" t="s">
        <v>461</v>
      </c>
    </row>
    <row r="160" customFormat="false" ht="14.5" hidden="false" customHeight="false" outlineLevel="0" collapsed="false">
      <c r="A160" s="2"/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  <c r="T160" s="1" t="n">
        <v>0</v>
      </c>
      <c r="U160" s="1" t="n">
        <v>0</v>
      </c>
      <c r="V160" s="1" t="n">
        <v>0</v>
      </c>
      <c r="W160" s="1" t="n">
        <v>0</v>
      </c>
      <c r="X160" s="1" t="n">
        <v>0</v>
      </c>
      <c r="Y160" s="1" t="n">
        <v>0</v>
      </c>
      <c r="Z160" s="1" t="n">
        <v>0</v>
      </c>
      <c r="AA160" s="1" t="n">
        <v>0</v>
      </c>
      <c r="AB160" s="1" t="n">
        <v>0</v>
      </c>
      <c r="AC160" s="1" t="n">
        <v>0</v>
      </c>
      <c r="AD160" s="1" t="n">
        <v>0</v>
      </c>
      <c r="AE160" s="1" t="n">
        <v>0</v>
      </c>
      <c r="AF160" s="1" t="n">
        <v>0</v>
      </c>
      <c r="AG160" s="1" t="n">
        <v>0</v>
      </c>
      <c r="AH160" s="1" t="n">
        <v>0</v>
      </c>
      <c r="AL160" s="1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s="1" t="n">
        <v>0</v>
      </c>
      <c r="AR160" s="1" t="n">
        <v>0</v>
      </c>
      <c r="AS160" s="1" t="n">
        <v>0</v>
      </c>
      <c r="AT160" s="1" t="n">
        <v>0</v>
      </c>
      <c r="AU160" s="1" t="n">
        <v>0</v>
      </c>
      <c r="AV160" s="1" t="n">
        <v>0</v>
      </c>
      <c r="AW160" s="1" t="n">
        <v>0</v>
      </c>
      <c r="AX160" s="1" t="n">
        <v>0</v>
      </c>
      <c r="AY160" s="1" t="n">
        <v>0</v>
      </c>
      <c r="AZ160" s="1" t="n">
        <v>0</v>
      </c>
      <c r="BA160" s="1" t="n">
        <v>0</v>
      </c>
      <c r="BB160" s="1" t="n">
        <v>0</v>
      </c>
      <c r="BC160" s="1" t="n">
        <v>0</v>
      </c>
      <c r="BD160" s="1" t="n">
        <v>0</v>
      </c>
      <c r="BE160" s="1" t="n">
        <v>0</v>
      </c>
      <c r="BF160" s="1" t="n">
        <v>0</v>
      </c>
      <c r="BG160" s="1" t="n">
        <v>0</v>
      </c>
      <c r="BH160" s="1" t="n">
        <v>0</v>
      </c>
      <c r="BI160" s="1" t="n">
        <v>0</v>
      </c>
      <c r="BJ160" s="1" t="n">
        <v>0</v>
      </c>
      <c r="BK160" s="1" t="n">
        <v>0</v>
      </c>
      <c r="BL160" s="1" t="n">
        <v>0</v>
      </c>
      <c r="BM160" s="1" t="n">
        <v>0</v>
      </c>
      <c r="BN160" s="1" t="n">
        <v>0</v>
      </c>
      <c r="BO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" t="n">
        <v>0</v>
      </c>
      <c r="BW160" s="1" t="n">
        <v>0</v>
      </c>
      <c r="BX160" s="1" t="n">
        <v>0</v>
      </c>
      <c r="BZ160" s="1" t="n">
        <v>0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1" t="n">
        <v>0</v>
      </c>
      <c r="CL160" s="1" t="n">
        <v>0</v>
      </c>
      <c r="CM160" s="1" t="n">
        <v>0</v>
      </c>
      <c r="CN160" s="1" t="n">
        <v>0</v>
      </c>
      <c r="CO160" s="1" t="n">
        <v>0</v>
      </c>
      <c r="CP160" s="1" t="n">
        <v>0</v>
      </c>
      <c r="CQ160" s="1" t="n">
        <v>0</v>
      </c>
      <c r="CR160" s="1" t="n">
        <v>0</v>
      </c>
      <c r="CS160" s="1" t="n">
        <v>0</v>
      </c>
      <c r="CT160" s="1" t="n">
        <v>0</v>
      </c>
      <c r="CU160" s="1" t="n">
        <v>0</v>
      </c>
      <c r="CV160" s="1" t="n">
        <v>0</v>
      </c>
      <c r="CW160" s="1" t="n">
        <v>0</v>
      </c>
      <c r="CX160" s="1" t="n">
        <v>0</v>
      </c>
      <c r="CY160" s="1" t="n">
        <v>0</v>
      </c>
      <c r="CZ160" s="1" t="n">
        <v>0</v>
      </c>
      <c r="DA160" s="1" t="n">
        <v>0</v>
      </c>
      <c r="DB160" s="1" t="n">
        <v>0</v>
      </c>
      <c r="DC160" s="1" t="n">
        <v>0</v>
      </c>
      <c r="DD160" s="1" t="n">
        <v>0</v>
      </c>
      <c r="DE160" s="1" t="n">
        <v>0</v>
      </c>
      <c r="DF160" s="1" t="n">
        <v>0</v>
      </c>
      <c r="DG160" s="1" t="n">
        <v>0</v>
      </c>
      <c r="DH160" s="1" t="n">
        <v>0</v>
      </c>
      <c r="DI160" s="1" t="n">
        <v>0</v>
      </c>
      <c r="DJ160" s="1" t="n">
        <v>0</v>
      </c>
      <c r="DK160" s="1" t="n">
        <v>0</v>
      </c>
      <c r="DO160" s="1" t="n">
        <v>0</v>
      </c>
      <c r="DP160" s="1" t="n">
        <v>0</v>
      </c>
      <c r="DQ160" s="1" t="n">
        <v>0</v>
      </c>
      <c r="DR160" s="1" t="n">
        <v>0</v>
      </c>
      <c r="DS160" s="1" t="n">
        <v>0</v>
      </c>
      <c r="DU160" s="1" t="n">
        <v>0</v>
      </c>
      <c r="DV160" s="1" t="n">
        <v>0</v>
      </c>
      <c r="DW160" s="1" t="n">
        <v>0</v>
      </c>
    </row>
    <row r="161" customFormat="false" ht="14.5" hidden="false" customHeight="false" outlineLevel="0" collapsed="false">
      <c r="A161" s="2"/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1" t="n">
        <v>0</v>
      </c>
      <c r="R161" s="1" t="n">
        <v>0</v>
      </c>
      <c r="S161" s="1" t="n">
        <v>0</v>
      </c>
      <c r="T161" s="1" t="n">
        <v>0</v>
      </c>
      <c r="U161" s="1" t="n">
        <v>0</v>
      </c>
      <c r="V161" s="1" t="n">
        <v>0</v>
      </c>
      <c r="W161" s="1" t="n">
        <v>0</v>
      </c>
      <c r="X161" s="1" t="n">
        <v>0</v>
      </c>
      <c r="Y161" s="1" t="n">
        <v>0</v>
      </c>
      <c r="Z161" s="1" t="n">
        <v>0</v>
      </c>
      <c r="AA161" s="1" t="n">
        <v>0</v>
      </c>
      <c r="AB161" s="1" t="n">
        <v>0</v>
      </c>
      <c r="AC161" s="1" t="n">
        <v>0</v>
      </c>
      <c r="AD161" s="1" t="n">
        <v>0</v>
      </c>
      <c r="AE161" s="1" t="n">
        <v>0</v>
      </c>
      <c r="AF161" s="1" t="n">
        <v>0</v>
      </c>
      <c r="AG161" s="1" t="n">
        <v>0</v>
      </c>
      <c r="AH161" s="1" t="n">
        <v>0</v>
      </c>
      <c r="AL161" s="1" t="n">
        <v>0</v>
      </c>
      <c r="AM161" s="1" t="n">
        <v>0</v>
      </c>
      <c r="AN161" s="1" t="n">
        <v>0</v>
      </c>
      <c r="AO161" s="1" t="n">
        <v>0</v>
      </c>
      <c r="AP161" s="1" t="n">
        <v>0</v>
      </c>
      <c r="AQ161" s="1" t="n">
        <v>0</v>
      </c>
      <c r="AR161" s="1" t="n">
        <v>0</v>
      </c>
      <c r="AS161" s="1" t="n">
        <v>0</v>
      </c>
      <c r="AT161" s="1" t="n">
        <v>0</v>
      </c>
      <c r="AU161" s="1" t="n">
        <v>0</v>
      </c>
      <c r="AV161" s="1" t="n">
        <v>0</v>
      </c>
      <c r="AW161" s="1" t="n">
        <v>0</v>
      </c>
      <c r="AX161" s="1" t="n">
        <v>0</v>
      </c>
      <c r="AY161" s="1" t="n">
        <v>0</v>
      </c>
      <c r="AZ161" s="1" t="n">
        <v>0</v>
      </c>
      <c r="BA161" s="1" t="n">
        <v>0</v>
      </c>
      <c r="BB161" s="1" t="n">
        <v>0</v>
      </c>
      <c r="BC161" s="1" t="n">
        <v>0</v>
      </c>
      <c r="BD161" s="1" t="n">
        <v>0</v>
      </c>
      <c r="BE161" s="1" t="n">
        <v>0</v>
      </c>
      <c r="BF161" s="1" t="n">
        <v>0</v>
      </c>
      <c r="BG161" s="1" t="n">
        <v>0</v>
      </c>
      <c r="BH161" s="1" t="n">
        <v>0</v>
      </c>
      <c r="BI161" s="1" t="n">
        <v>0</v>
      </c>
      <c r="BJ161" s="1" t="n">
        <v>0</v>
      </c>
      <c r="BK161" s="1" t="n">
        <v>0</v>
      </c>
      <c r="BL161" s="1" t="n">
        <v>0</v>
      </c>
      <c r="BM161" s="1" t="n">
        <v>0</v>
      </c>
      <c r="BN161" s="1" t="n">
        <v>0</v>
      </c>
      <c r="BO161" s="1" t="n">
        <v>0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0</v>
      </c>
      <c r="BV161" s="1" t="n">
        <v>0</v>
      </c>
      <c r="BW161" s="1" t="n">
        <v>0</v>
      </c>
      <c r="BX161" s="1" t="n">
        <v>0</v>
      </c>
      <c r="BZ161" s="1" t="n">
        <v>0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1" t="n">
        <v>0</v>
      </c>
      <c r="CH161" s="1" t="n">
        <v>0</v>
      </c>
      <c r="CI161" s="1" t="n">
        <v>0</v>
      </c>
      <c r="CJ161" s="1" t="n">
        <v>0</v>
      </c>
      <c r="CK161" s="1" t="n">
        <v>0</v>
      </c>
      <c r="CL161" s="1" t="n">
        <v>0</v>
      </c>
      <c r="CM161" s="1" t="n">
        <v>0</v>
      </c>
      <c r="CN161" s="1" t="n">
        <v>0</v>
      </c>
      <c r="CO161" s="1" t="n">
        <v>0</v>
      </c>
      <c r="CP161" s="1" t="n">
        <v>0</v>
      </c>
      <c r="CQ161" s="1" t="n">
        <v>0</v>
      </c>
      <c r="CR161" s="1" t="n">
        <v>0</v>
      </c>
      <c r="CS161" s="1" t="n">
        <v>0</v>
      </c>
      <c r="CT161" s="1" t="n">
        <v>0</v>
      </c>
      <c r="CU161" s="1" t="n">
        <v>0</v>
      </c>
      <c r="CV161" s="1" t="n">
        <v>0</v>
      </c>
      <c r="CW161" s="1" t="n">
        <v>0</v>
      </c>
      <c r="CX161" s="1" t="n">
        <v>0</v>
      </c>
      <c r="CY161" s="1" t="n">
        <v>0</v>
      </c>
      <c r="CZ161" s="1" t="n">
        <v>0</v>
      </c>
      <c r="DA161" s="1" t="n">
        <v>0</v>
      </c>
      <c r="DB161" s="1" t="n">
        <v>0</v>
      </c>
      <c r="DC161" s="1" t="n">
        <v>0</v>
      </c>
      <c r="DD161" s="1" t="n">
        <v>0</v>
      </c>
      <c r="DE161" s="1" t="n">
        <v>0</v>
      </c>
      <c r="DF161" s="1" t="n">
        <v>0</v>
      </c>
      <c r="DG161" s="1" t="n">
        <v>0</v>
      </c>
      <c r="DH161" s="1" t="n">
        <v>0</v>
      </c>
      <c r="DI161" s="1" t="n">
        <v>0</v>
      </c>
      <c r="DJ161" s="1" t="n">
        <v>0</v>
      </c>
      <c r="DK161" s="1" t="n">
        <v>0</v>
      </c>
      <c r="DO161" s="1" t="n">
        <v>0</v>
      </c>
      <c r="DP161" s="1" t="n">
        <v>0</v>
      </c>
      <c r="DQ161" s="1" t="n">
        <v>0</v>
      </c>
      <c r="DR161" s="1" t="n">
        <v>0</v>
      </c>
      <c r="DS161" s="1" t="n">
        <v>0</v>
      </c>
      <c r="DU161" s="1" t="n">
        <v>0</v>
      </c>
      <c r="DV161" s="1" t="n">
        <v>0</v>
      </c>
      <c r="DW161" s="1" t="n">
        <v>0</v>
      </c>
    </row>
    <row r="162" customFormat="false" ht="14.5" hidden="false" customHeight="false" outlineLevel="0" collapsed="false">
      <c r="A162" s="2" t="s">
        <v>471</v>
      </c>
      <c r="B162" s="1" t="n">
        <v>2746.345</v>
      </c>
      <c r="C162" s="1" t="n">
        <v>203.675</v>
      </c>
      <c r="D162" s="1" t="n">
        <v>2165.6575</v>
      </c>
      <c r="E162" s="1" t="n">
        <v>270</v>
      </c>
      <c r="F162" s="1" t="n">
        <v>3520.62857142857</v>
      </c>
      <c r="G162" s="1" t="n">
        <v>114</v>
      </c>
      <c r="H162" s="1" t="n">
        <v>497.04</v>
      </c>
      <c r="I162" s="1" t="n">
        <v>660.0525</v>
      </c>
      <c r="J162" s="1" t="n">
        <v>1372.61066666667</v>
      </c>
      <c r="K162" s="1" t="n">
        <v>254.35</v>
      </c>
      <c r="L162" s="1" t="n">
        <v>568.703125</v>
      </c>
      <c r="M162" s="1" t="n">
        <v>0</v>
      </c>
      <c r="N162" s="1" t="n">
        <v>1313.1825</v>
      </c>
      <c r="O162" s="1" t="n">
        <v>331.75125</v>
      </c>
      <c r="P162" s="1" t="n">
        <v>566.84</v>
      </c>
      <c r="Q162" s="1" t="n">
        <v>767.76</v>
      </c>
      <c r="R162" s="1" t="n">
        <v>400</v>
      </c>
      <c r="S162" s="1" t="n">
        <v>19724.5916666667</v>
      </c>
      <c r="T162" s="1" t="n">
        <v>477.849107142857</v>
      </c>
      <c r="U162" s="1" t="n">
        <v>1844.765</v>
      </c>
      <c r="V162" s="1" t="n">
        <v>1161.33</v>
      </c>
      <c r="W162" s="1" t="n">
        <v>65.2571428571429</v>
      </c>
      <c r="X162" s="1" t="n">
        <v>1100</v>
      </c>
      <c r="Y162" s="1" t="n">
        <v>2242.45375</v>
      </c>
      <c r="Z162" s="1" t="n">
        <v>203.13</v>
      </c>
      <c r="AA162" s="1" t="n">
        <v>2414.07733333333</v>
      </c>
      <c r="AB162" s="1" t="n">
        <v>589.6</v>
      </c>
      <c r="AC162" s="1" t="n">
        <v>167.04</v>
      </c>
      <c r="AD162" s="1" t="n">
        <v>1707.15</v>
      </c>
      <c r="AE162" s="1" t="n">
        <v>69.7142857142857</v>
      </c>
      <c r="AF162" s="1" t="n">
        <v>497.973333333333</v>
      </c>
      <c r="AG162" s="1" t="n">
        <v>1304.96266666667</v>
      </c>
      <c r="AH162" s="1" t="n">
        <v>187.026</v>
      </c>
      <c r="AI162" s="1" t="n">
        <v>4525.05</v>
      </c>
      <c r="AJ162" s="1" t="n">
        <v>687.4</v>
      </c>
      <c r="AK162" s="1" t="n">
        <v>1915.2</v>
      </c>
      <c r="AL162" s="1" t="n">
        <v>638.595</v>
      </c>
      <c r="AM162" s="1" t="n">
        <v>8981.49571428571</v>
      </c>
      <c r="AN162" s="1" t="n">
        <v>178.2</v>
      </c>
      <c r="AO162" s="1" t="n">
        <v>2353.5</v>
      </c>
      <c r="AP162" s="1" t="n">
        <v>55.95</v>
      </c>
      <c r="AQ162" s="1" t="n">
        <v>1177.175</v>
      </c>
      <c r="AR162" s="1" t="n">
        <v>292.097</v>
      </c>
      <c r="AS162" s="1" t="n">
        <v>94.81375</v>
      </c>
      <c r="AT162" s="1" t="n">
        <v>104.265</v>
      </c>
      <c r="AU162" s="1" t="n">
        <v>36.72125</v>
      </c>
      <c r="AV162" s="1" t="n">
        <v>0</v>
      </c>
      <c r="AW162" s="1" t="n">
        <v>0</v>
      </c>
      <c r="AX162" s="1" t="n">
        <v>0</v>
      </c>
      <c r="AY162" s="1" t="n">
        <v>4677.82066666667</v>
      </c>
      <c r="AZ162" s="1" t="n">
        <v>356.87</v>
      </c>
      <c r="BA162" s="1" t="n">
        <v>670.78125</v>
      </c>
      <c r="BB162" s="1" t="n">
        <v>2719.93869047619</v>
      </c>
      <c r="BC162" s="1" t="n">
        <v>420</v>
      </c>
      <c r="BD162" s="1" t="n">
        <v>800</v>
      </c>
      <c r="BE162" s="1" t="n">
        <v>211.3125</v>
      </c>
      <c r="BF162" s="1" t="n">
        <v>252.1</v>
      </c>
      <c r="BG162" s="1" t="n">
        <v>319.2</v>
      </c>
      <c r="BH162" s="1" t="n">
        <v>300</v>
      </c>
      <c r="BI162" s="1" t="n">
        <v>170</v>
      </c>
      <c r="BJ162" s="1" t="n">
        <v>950</v>
      </c>
      <c r="BK162" s="1" t="n">
        <v>78.64125</v>
      </c>
      <c r="BL162" s="1" t="n">
        <v>447.741666666667</v>
      </c>
      <c r="BM162" s="1" t="n">
        <v>3363.7125</v>
      </c>
      <c r="BN162" s="1" t="n">
        <v>313.125</v>
      </c>
      <c r="BO162" s="1" t="n">
        <v>5727.91845238095</v>
      </c>
      <c r="BQ162" s="1" t="n">
        <v>175.65625</v>
      </c>
      <c r="BR162" s="1" t="n">
        <v>348.8</v>
      </c>
      <c r="BS162" s="1" t="n">
        <v>169</v>
      </c>
      <c r="BT162" s="1" t="n">
        <v>550</v>
      </c>
      <c r="BU162" s="1" t="n">
        <v>500</v>
      </c>
      <c r="BV162" s="1" t="n">
        <v>1000</v>
      </c>
      <c r="BW162" s="1" t="n">
        <v>2181.81875</v>
      </c>
      <c r="BX162" s="1" t="n">
        <v>0</v>
      </c>
      <c r="BZ162" s="1" t="n">
        <v>357.341785714286</v>
      </c>
      <c r="CA162" s="1" t="n">
        <v>102.795</v>
      </c>
      <c r="CB162" s="1" t="n">
        <v>398.1375</v>
      </c>
      <c r="CC162" s="1" t="n">
        <v>0</v>
      </c>
      <c r="CD162" s="1" t="n">
        <v>800</v>
      </c>
      <c r="CE162" s="1" t="n">
        <v>12609.931547619</v>
      </c>
      <c r="CF162" s="1" t="n">
        <v>0</v>
      </c>
      <c r="CG162" s="1" t="n">
        <v>3000</v>
      </c>
      <c r="CH162" s="1" t="n">
        <v>426.535714285714</v>
      </c>
      <c r="CI162" s="1" t="n">
        <v>221.371428571429</v>
      </c>
      <c r="CJ162" s="1" t="n">
        <v>177.371428571429</v>
      </c>
      <c r="CK162" s="1" t="n">
        <v>157.971428571429</v>
      </c>
      <c r="CL162" s="1" t="n">
        <v>610.364285714286</v>
      </c>
      <c r="CM162" s="1" t="n">
        <v>671.78</v>
      </c>
      <c r="CN162" s="1" t="n">
        <v>717.905</v>
      </c>
      <c r="CO162" s="1" t="n">
        <v>57.6</v>
      </c>
      <c r="CP162" s="1" t="n">
        <v>426.6875</v>
      </c>
      <c r="CQ162" s="1" t="n">
        <v>136.571428571429</v>
      </c>
      <c r="CR162" s="1" t="n">
        <v>480.4375</v>
      </c>
      <c r="CS162" s="1" t="n">
        <v>93.7714285714286</v>
      </c>
      <c r="CT162" s="1" t="n">
        <v>5252.95</v>
      </c>
      <c r="CU162" s="1" t="n">
        <v>2089.395</v>
      </c>
      <c r="CV162" s="1" t="n">
        <v>113.85</v>
      </c>
      <c r="CW162" s="1" t="n">
        <v>1025.66533333333</v>
      </c>
      <c r="CX162" s="1" t="n">
        <v>99.225</v>
      </c>
      <c r="CY162" s="1" t="n">
        <v>1495.28625</v>
      </c>
      <c r="CZ162" s="1" t="n">
        <v>298.1025</v>
      </c>
      <c r="DA162" s="1" t="n">
        <v>1607.86354166667</v>
      </c>
      <c r="DB162" s="1" t="n">
        <v>3532.63363095238</v>
      </c>
      <c r="DC162" s="1" t="n">
        <v>5001.4625</v>
      </c>
      <c r="DD162" s="1" t="n">
        <v>1100</v>
      </c>
      <c r="DE162" s="1" t="n">
        <v>208.571428571429</v>
      </c>
      <c r="DF162" s="1" t="n">
        <v>1518</v>
      </c>
      <c r="DG162" s="1" t="n">
        <v>47.1</v>
      </c>
      <c r="DH162" s="1" t="n">
        <v>0</v>
      </c>
      <c r="DI162" s="1" t="n">
        <v>600</v>
      </c>
      <c r="DJ162" s="1" t="n">
        <v>0</v>
      </c>
      <c r="DK162" s="1" t="n">
        <v>1321.75</v>
      </c>
      <c r="DO162" s="1" t="n">
        <v>0</v>
      </c>
      <c r="DP162" s="1" t="n">
        <v>123.464285714286</v>
      </c>
      <c r="DQ162" s="1" t="n">
        <v>0</v>
      </c>
      <c r="DR162" s="1" t="n">
        <v>0</v>
      </c>
      <c r="DS162" s="1" t="n">
        <v>0</v>
      </c>
      <c r="DU162" s="1" t="n">
        <v>0</v>
      </c>
      <c r="DV162" s="1" t="n">
        <v>0</v>
      </c>
      <c r="DW162" s="1" t="n">
        <v>144136.308535714</v>
      </c>
      <c r="DX162" s="1" t="s">
        <v>471</v>
      </c>
    </row>
    <row r="163" customFormat="false" ht="14.5" hidden="false" customHeight="false" outlineLevel="0" collapsed="false">
      <c r="A163" s="2" t="s">
        <v>472</v>
      </c>
      <c r="B163" s="1" t="n">
        <v>2746.345</v>
      </c>
      <c r="C163" s="1" t="n">
        <v>203.675</v>
      </c>
      <c r="D163" s="1" t="n">
        <v>1750</v>
      </c>
      <c r="E163" s="1" t="n">
        <v>270</v>
      </c>
      <c r="F163" s="1" t="n">
        <v>3120.62857142857</v>
      </c>
      <c r="G163" s="1" t="n">
        <v>114</v>
      </c>
      <c r="H163" s="1" t="n">
        <v>500</v>
      </c>
      <c r="I163" s="1" t="n">
        <v>660.0525</v>
      </c>
      <c r="J163" s="1" t="n">
        <v>1312.61066666667</v>
      </c>
      <c r="K163" s="1" t="n">
        <v>254.35</v>
      </c>
      <c r="L163" s="1" t="n">
        <v>68.703125</v>
      </c>
      <c r="M163" s="1" t="n">
        <v>0</v>
      </c>
      <c r="N163" s="1" t="n">
        <v>1270.0625</v>
      </c>
      <c r="O163" s="1" t="n">
        <v>331.75125</v>
      </c>
      <c r="P163" s="1" t="n">
        <v>566.84</v>
      </c>
      <c r="Q163" s="1" t="n">
        <v>767.76</v>
      </c>
      <c r="R163" s="1" t="n">
        <v>400</v>
      </c>
      <c r="S163" s="1" t="n">
        <v>24462.4716666667</v>
      </c>
      <c r="T163" s="1" t="n">
        <v>477.849107142857</v>
      </c>
      <c r="U163" s="1" t="n">
        <v>1780.765</v>
      </c>
      <c r="V163" s="1" t="n">
        <v>1161.33</v>
      </c>
      <c r="W163" s="1" t="n">
        <v>70</v>
      </c>
      <c r="X163" s="1" t="n">
        <v>1100</v>
      </c>
      <c r="Y163" s="1" t="n">
        <v>2230.29375</v>
      </c>
      <c r="Z163" s="1" t="n">
        <v>203.13</v>
      </c>
      <c r="AA163" s="1" t="n">
        <v>2414.07733333333</v>
      </c>
      <c r="AB163" s="1" t="n">
        <v>589.599999999999</v>
      </c>
      <c r="AC163" s="1" t="n">
        <v>167.04</v>
      </c>
      <c r="AD163" s="1" t="n">
        <v>1707.15</v>
      </c>
      <c r="AE163" s="1" t="n">
        <v>150</v>
      </c>
      <c r="AF163" s="1" t="n">
        <v>500</v>
      </c>
      <c r="AG163" s="1" t="n">
        <v>1304.96266666667</v>
      </c>
      <c r="AH163" s="1" t="n">
        <v>187.026</v>
      </c>
      <c r="AI163" s="1" t="n">
        <v>4525.05</v>
      </c>
      <c r="AJ163" s="1" t="n">
        <v>700</v>
      </c>
      <c r="AK163" s="1" t="n">
        <v>1915.2</v>
      </c>
      <c r="AL163" s="1" t="n">
        <v>638.595</v>
      </c>
      <c r="AM163" s="1" t="n">
        <v>6557.64571428571</v>
      </c>
      <c r="AN163" s="1" t="n">
        <v>178.2</v>
      </c>
      <c r="AO163" s="1" t="n">
        <v>2353.5</v>
      </c>
      <c r="AP163" s="1" t="n">
        <v>55.95</v>
      </c>
      <c r="AQ163" s="1" t="n">
        <v>1177.175</v>
      </c>
      <c r="AR163" s="1" t="n">
        <v>263.057</v>
      </c>
      <c r="AS163" s="1" t="n">
        <v>94.81375</v>
      </c>
      <c r="AT163" s="1" t="n">
        <v>104.265</v>
      </c>
      <c r="AU163" s="1" t="n">
        <v>36.72125</v>
      </c>
      <c r="AV163" s="1" t="n">
        <v>0</v>
      </c>
      <c r="AW163" s="1" t="n">
        <v>0</v>
      </c>
      <c r="AX163" s="1" t="n">
        <v>0</v>
      </c>
      <c r="AY163" s="1" t="n">
        <v>3927.82066666667</v>
      </c>
      <c r="AZ163" s="1" t="n">
        <v>356.87</v>
      </c>
      <c r="BA163" s="1" t="n">
        <v>670.78125</v>
      </c>
      <c r="BB163" s="1" t="n">
        <v>2719.93869047619</v>
      </c>
      <c r="BC163" s="1" t="n">
        <v>420</v>
      </c>
      <c r="BD163" s="1" t="n">
        <v>800</v>
      </c>
      <c r="BE163" s="1" t="n">
        <v>211.3125</v>
      </c>
      <c r="BF163" s="1" t="n">
        <v>252.9</v>
      </c>
      <c r="BG163" s="1" t="n">
        <v>320</v>
      </c>
      <c r="BH163" s="1" t="n">
        <v>300</v>
      </c>
      <c r="BI163" s="1" t="n">
        <v>170</v>
      </c>
      <c r="BJ163" s="1" t="n">
        <v>950</v>
      </c>
      <c r="BK163" s="1" t="n">
        <v>78.64125</v>
      </c>
      <c r="BL163" s="1" t="n">
        <v>114.741666666667</v>
      </c>
      <c r="BM163" s="1" t="n">
        <v>926.379166666667</v>
      </c>
      <c r="BN163" s="1" t="n">
        <v>157.375</v>
      </c>
      <c r="BO163" s="1" t="n">
        <v>5036.31845238095</v>
      </c>
      <c r="BQ163" s="1" t="n">
        <v>175.65625</v>
      </c>
      <c r="BR163" s="1" t="n">
        <v>350</v>
      </c>
      <c r="BS163" s="1" t="n">
        <v>170</v>
      </c>
      <c r="BT163" s="1" t="n">
        <v>550</v>
      </c>
      <c r="BU163" s="1" t="n">
        <v>500</v>
      </c>
      <c r="BV163" s="1" t="n">
        <v>1000</v>
      </c>
      <c r="BW163" s="1" t="n">
        <v>1905.69375</v>
      </c>
      <c r="BX163" s="1" t="n">
        <v>0</v>
      </c>
      <c r="BZ163" s="1" t="n">
        <v>357.341785714286</v>
      </c>
      <c r="CA163" s="1" t="n">
        <v>102.795</v>
      </c>
      <c r="CB163" s="1" t="n">
        <v>378.766071428571</v>
      </c>
      <c r="CC163" s="1" t="n">
        <v>0</v>
      </c>
      <c r="CD163" s="1" t="n">
        <v>800</v>
      </c>
      <c r="CE163" s="1" t="n">
        <v>9410.43154761905</v>
      </c>
      <c r="CF163" s="1" t="n">
        <v>97.3714285714285</v>
      </c>
      <c r="CG163" s="1" t="n">
        <v>3000</v>
      </c>
      <c r="CH163" s="1" t="n">
        <v>912.75</v>
      </c>
      <c r="CI163" s="1" t="n">
        <v>250</v>
      </c>
      <c r="CJ163" s="1" t="n">
        <v>200</v>
      </c>
      <c r="CK163" s="1" t="n">
        <v>255</v>
      </c>
      <c r="CL163" s="1" t="n">
        <v>810.364285714286</v>
      </c>
      <c r="CM163" s="1" t="n">
        <v>621.805</v>
      </c>
      <c r="CN163" s="1" t="n">
        <v>917.905</v>
      </c>
      <c r="CO163" s="1" t="n">
        <v>57.6</v>
      </c>
      <c r="CP163" s="1" t="n">
        <v>426.6875</v>
      </c>
      <c r="CQ163" s="1" t="n">
        <v>150</v>
      </c>
      <c r="CR163" s="1" t="n">
        <v>480.4375</v>
      </c>
      <c r="CS163" s="1" t="n">
        <v>150</v>
      </c>
      <c r="CT163" s="1" t="n">
        <v>436.949999999999</v>
      </c>
      <c r="CU163" s="1" t="n">
        <v>2089.395</v>
      </c>
      <c r="CV163" s="1" t="n">
        <v>113.85</v>
      </c>
      <c r="CW163" s="1" t="n">
        <v>1025.66533333333</v>
      </c>
      <c r="CX163" s="1" t="n">
        <v>99.225</v>
      </c>
      <c r="CY163" s="1" t="n">
        <v>1495.28625</v>
      </c>
      <c r="CZ163" s="1" t="n">
        <v>298.1025</v>
      </c>
      <c r="DA163" s="1" t="n">
        <v>1532.86354166667</v>
      </c>
      <c r="DB163" s="1" t="n">
        <v>6987.63363095238</v>
      </c>
      <c r="DC163" s="1" t="n">
        <v>4749.4625</v>
      </c>
      <c r="DD163" s="1" t="n">
        <v>1100</v>
      </c>
      <c r="DE163" s="1" t="n">
        <v>230</v>
      </c>
      <c r="DF163" s="1" t="n">
        <v>1518</v>
      </c>
      <c r="DG163" s="1" t="n">
        <v>47.1</v>
      </c>
      <c r="DH163" s="1" t="n">
        <v>0</v>
      </c>
      <c r="DI163" s="1" t="n">
        <v>600</v>
      </c>
      <c r="DJ163" s="1" t="n">
        <v>0</v>
      </c>
      <c r="DK163" s="1" t="n">
        <v>1321.75</v>
      </c>
      <c r="DO163" s="1" t="n">
        <v>204.880952380952</v>
      </c>
      <c r="DP163" s="1" t="n">
        <v>909.75</v>
      </c>
      <c r="DQ163" s="1" t="n">
        <v>0</v>
      </c>
      <c r="DR163" s="1" t="n">
        <v>0</v>
      </c>
      <c r="DS163" s="1" t="n">
        <v>0</v>
      </c>
      <c r="DU163" s="1" t="n">
        <v>0</v>
      </c>
      <c r="DV163" s="1" t="n">
        <v>0</v>
      </c>
      <c r="DW163" s="1" t="n">
        <v>137646.245321428</v>
      </c>
      <c r="DX163" s="1" t="s">
        <v>472</v>
      </c>
    </row>
    <row r="164" customFormat="false" ht="14.5" hidden="false" customHeight="false" outlineLevel="0" collapsed="false">
      <c r="A164" s="2" t="s">
        <v>473</v>
      </c>
      <c r="B164" s="1" t="n">
        <v>2746.345</v>
      </c>
      <c r="C164" s="1" t="n">
        <v>203.675</v>
      </c>
      <c r="D164" s="1" t="n">
        <v>1750</v>
      </c>
      <c r="E164" s="1" t="n">
        <v>270</v>
      </c>
      <c r="F164" s="1" t="n">
        <v>3120.62857142857</v>
      </c>
      <c r="G164" s="1" t="n">
        <v>114</v>
      </c>
      <c r="H164" s="1" t="n">
        <v>500</v>
      </c>
      <c r="I164" s="1" t="n">
        <v>1860.0525</v>
      </c>
      <c r="J164" s="1" t="n">
        <v>1312.61066666667</v>
      </c>
      <c r="K164" s="1" t="n">
        <v>754.35</v>
      </c>
      <c r="L164" s="1" t="n">
        <v>68.703125</v>
      </c>
      <c r="M164" s="1" t="n">
        <v>0</v>
      </c>
      <c r="N164" s="1" t="n">
        <v>1270.0625</v>
      </c>
      <c r="O164" s="1" t="n">
        <v>331.75125</v>
      </c>
      <c r="P164" s="1" t="n">
        <v>566.84</v>
      </c>
      <c r="Q164" s="1" t="n">
        <v>767.76</v>
      </c>
      <c r="R164" s="1" t="n">
        <v>400</v>
      </c>
      <c r="S164" s="1" t="n">
        <v>34282.4716666667</v>
      </c>
      <c r="T164" s="1" t="n">
        <v>477.849107142857</v>
      </c>
      <c r="U164" s="1" t="n">
        <v>1780.765</v>
      </c>
      <c r="V164" s="1" t="n">
        <v>1161.33</v>
      </c>
      <c r="W164" s="1" t="n">
        <v>70</v>
      </c>
      <c r="X164" s="1" t="n">
        <v>1100</v>
      </c>
      <c r="Y164" s="1" t="n">
        <v>2629.59375</v>
      </c>
      <c r="Z164" s="1" t="n">
        <v>203.13</v>
      </c>
      <c r="AA164" s="1" t="n">
        <v>2496.45066666667</v>
      </c>
      <c r="AB164" s="1" t="n">
        <v>1532.5</v>
      </c>
      <c r="AC164" s="1" t="n">
        <v>167.04</v>
      </c>
      <c r="AD164" s="1" t="n">
        <v>1707.15</v>
      </c>
      <c r="AE164" s="1" t="n">
        <v>150</v>
      </c>
      <c r="AF164" s="1" t="n">
        <v>500</v>
      </c>
      <c r="AG164" s="1" t="n">
        <v>1876.16266666667</v>
      </c>
      <c r="AH164" s="1" t="n">
        <v>187.026</v>
      </c>
      <c r="AI164" s="1" t="n">
        <v>4525.05</v>
      </c>
      <c r="AJ164" s="1" t="n">
        <v>700</v>
      </c>
      <c r="AK164" s="1" t="n">
        <v>1915.2</v>
      </c>
      <c r="AL164" s="1" t="n">
        <v>2404.995</v>
      </c>
      <c r="AM164" s="1" t="n">
        <v>5621.64571428571</v>
      </c>
      <c r="AN164" s="1" t="n">
        <v>178.2</v>
      </c>
      <c r="AO164" s="1" t="n">
        <v>2353.5</v>
      </c>
      <c r="AP164" s="1" t="n">
        <v>55.95</v>
      </c>
      <c r="AQ164" s="1" t="n">
        <v>1177.175</v>
      </c>
      <c r="AR164" s="1" t="n">
        <v>263.057</v>
      </c>
      <c r="AS164" s="1" t="n">
        <v>94.81375</v>
      </c>
      <c r="AT164" s="1" t="n">
        <v>104.265</v>
      </c>
      <c r="AU164" s="1" t="n">
        <v>36.72125</v>
      </c>
      <c r="AV164" s="1" t="n">
        <v>0</v>
      </c>
      <c r="AW164" s="1" t="n">
        <v>0</v>
      </c>
      <c r="AX164" s="1" t="n">
        <v>0</v>
      </c>
      <c r="AY164" s="1" t="n">
        <v>1232.36828571429</v>
      </c>
      <c r="AZ164" s="1" t="n">
        <v>356.87</v>
      </c>
      <c r="BA164" s="1" t="n">
        <v>670.78125</v>
      </c>
      <c r="BB164" s="1" t="n">
        <v>1519.93869047619</v>
      </c>
      <c r="BC164" s="1" t="n">
        <v>420</v>
      </c>
      <c r="BD164" s="1" t="n">
        <v>800</v>
      </c>
      <c r="BE164" s="1" t="n">
        <v>211.3125</v>
      </c>
      <c r="BF164" s="1" t="n">
        <v>252.9</v>
      </c>
      <c r="BG164" s="1" t="n">
        <v>320</v>
      </c>
      <c r="BH164" s="1" t="n">
        <v>300</v>
      </c>
      <c r="BI164" s="1" t="n">
        <v>170</v>
      </c>
      <c r="BJ164" s="1" t="n">
        <v>950</v>
      </c>
      <c r="BK164" s="1" t="n">
        <v>78.64125</v>
      </c>
      <c r="BL164" s="1" t="n">
        <v>114.741666666667</v>
      </c>
      <c r="BM164" s="1" t="n">
        <v>926.379166666667</v>
      </c>
      <c r="BN164" s="1" t="n">
        <v>157.375</v>
      </c>
      <c r="BO164" s="1" t="n">
        <v>4436.31845238095</v>
      </c>
      <c r="BQ164" s="1" t="n">
        <v>175.65625</v>
      </c>
      <c r="BR164" s="1" t="n">
        <v>350</v>
      </c>
      <c r="BS164" s="1" t="n">
        <v>170</v>
      </c>
      <c r="BT164" s="1" t="n">
        <v>550</v>
      </c>
      <c r="BU164" s="1" t="n">
        <v>500</v>
      </c>
      <c r="BV164" s="1" t="n">
        <v>1000</v>
      </c>
      <c r="BW164" s="1" t="n">
        <v>2205.69375</v>
      </c>
      <c r="BX164" s="1" t="n">
        <v>0</v>
      </c>
      <c r="BZ164" s="1" t="n">
        <v>357.341785714286</v>
      </c>
      <c r="CA164" s="1" t="n">
        <v>102.795</v>
      </c>
      <c r="CB164" s="1" t="n">
        <v>378.766071428571</v>
      </c>
      <c r="CC164" s="1" t="n">
        <v>0</v>
      </c>
      <c r="CD164" s="1" t="n">
        <v>1100</v>
      </c>
      <c r="CE164" s="1" t="n">
        <v>8708.29821428571</v>
      </c>
      <c r="CF164" s="1" t="n">
        <v>258</v>
      </c>
      <c r="CG164" s="1" t="n">
        <v>3000</v>
      </c>
      <c r="CH164" s="1" t="n">
        <v>912.75</v>
      </c>
      <c r="CI164" s="1" t="n">
        <v>250</v>
      </c>
      <c r="CJ164" s="1" t="n">
        <v>200</v>
      </c>
      <c r="CK164" s="1" t="n">
        <v>255</v>
      </c>
      <c r="CL164" s="1" t="n">
        <v>810.364285714286</v>
      </c>
      <c r="CM164" s="1" t="n">
        <v>621.805</v>
      </c>
      <c r="CN164" s="1" t="n">
        <v>642.505</v>
      </c>
      <c r="CO164" s="1" t="n">
        <v>57.6</v>
      </c>
      <c r="CP164" s="1" t="n">
        <v>426.6875</v>
      </c>
      <c r="CQ164" s="1" t="n">
        <v>150</v>
      </c>
      <c r="CR164" s="1" t="n">
        <v>480.4375</v>
      </c>
      <c r="CS164" s="1" t="n">
        <v>150</v>
      </c>
      <c r="CT164" s="1" t="n">
        <v>556.950000000001</v>
      </c>
      <c r="CU164" s="1" t="n">
        <v>2089.395</v>
      </c>
      <c r="CV164" s="1" t="n">
        <v>113.85</v>
      </c>
      <c r="CW164" s="1" t="n">
        <v>1176.98914285714</v>
      </c>
      <c r="CX164" s="1" t="n">
        <v>99.2250000000001</v>
      </c>
      <c r="CY164" s="1" t="n">
        <v>715.286249999999</v>
      </c>
      <c r="CZ164" s="1" t="n">
        <v>298.1025</v>
      </c>
      <c r="DA164" s="1" t="n">
        <v>1935.696875</v>
      </c>
      <c r="DB164" s="1" t="n">
        <v>4629.67113095238</v>
      </c>
      <c r="DC164" s="1" t="n">
        <v>5032.2125</v>
      </c>
      <c r="DD164" s="1" t="n">
        <v>1100</v>
      </c>
      <c r="DE164" s="1" t="n">
        <v>230</v>
      </c>
      <c r="DF164" s="1" t="n">
        <v>1518</v>
      </c>
      <c r="DG164" s="1" t="n">
        <v>47.1</v>
      </c>
      <c r="DH164" s="1" t="n">
        <v>627.573214285714</v>
      </c>
      <c r="DI164" s="1" t="n">
        <v>700</v>
      </c>
      <c r="DJ164" s="1" t="n">
        <v>0</v>
      </c>
      <c r="DK164" s="1" t="n">
        <v>1321.75</v>
      </c>
      <c r="DO164" s="1" t="n">
        <v>277.25</v>
      </c>
      <c r="DP164" s="1" t="n">
        <v>909.75</v>
      </c>
      <c r="DQ164" s="1" t="n">
        <v>0</v>
      </c>
      <c r="DR164" s="1" t="n">
        <v>0</v>
      </c>
      <c r="DS164" s="1" t="n">
        <v>0</v>
      </c>
      <c r="DU164" s="1" t="n">
        <v>0</v>
      </c>
      <c r="DV164" s="1" t="n">
        <v>0</v>
      </c>
      <c r="DW164" s="1" t="n">
        <v>145898.948416667</v>
      </c>
      <c r="DX164" s="1" t="s">
        <v>473</v>
      </c>
    </row>
    <row r="165" customFormat="false" ht="14.5" hidden="false" customHeight="false" outlineLevel="0" collapsed="false">
      <c r="A165" s="2" t="s">
        <v>474</v>
      </c>
      <c r="B165" s="1" t="n">
        <v>2746.345</v>
      </c>
      <c r="C165" s="1" t="n">
        <v>203.675</v>
      </c>
      <c r="D165" s="1" t="n">
        <v>2165.6575</v>
      </c>
      <c r="E165" s="1" t="n">
        <v>270</v>
      </c>
      <c r="F165" s="1" t="n">
        <v>2120.62857142857</v>
      </c>
      <c r="G165" s="1" t="n">
        <v>114</v>
      </c>
      <c r="H165" s="1" t="n">
        <v>500</v>
      </c>
      <c r="I165" s="1" t="n">
        <v>660.052499999999</v>
      </c>
      <c r="J165" s="1" t="n">
        <v>1312.61066666667</v>
      </c>
      <c r="K165" s="1" t="n">
        <v>254.35</v>
      </c>
      <c r="L165" s="1" t="n">
        <v>68.703125</v>
      </c>
      <c r="M165" s="1" t="n">
        <v>0</v>
      </c>
      <c r="N165" s="1" t="n">
        <v>770.0625</v>
      </c>
      <c r="O165" s="1" t="n">
        <v>331.75125</v>
      </c>
      <c r="P165" s="1" t="n">
        <v>566.84</v>
      </c>
      <c r="Q165" s="1" t="n">
        <v>767.76</v>
      </c>
      <c r="R165" s="1" t="n">
        <v>400</v>
      </c>
      <c r="S165" s="1" t="n">
        <v>19905.2916666667</v>
      </c>
      <c r="T165" s="1" t="n">
        <v>477.849107142857</v>
      </c>
      <c r="U165" s="1" t="n">
        <v>1780.765</v>
      </c>
      <c r="V165" s="1" t="n">
        <v>1161.33</v>
      </c>
      <c r="W165" s="1" t="n">
        <v>70</v>
      </c>
      <c r="X165" s="1" t="n">
        <v>1100</v>
      </c>
      <c r="Y165" s="1" t="n">
        <v>1942.45375</v>
      </c>
      <c r="Z165" s="1" t="n">
        <v>203.13</v>
      </c>
      <c r="AA165" s="1" t="n">
        <v>2496.45066666667</v>
      </c>
      <c r="AB165" s="1" t="n">
        <v>589.6</v>
      </c>
      <c r="AC165" s="1" t="n">
        <v>167.04</v>
      </c>
      <c r="AD165" s="1" t="n">
        <v>1707.15</v>
      </c>
      <c r="AE165" s="1" t="n">
        <v>150</v>
      </c>
      <c r="AF165" s="1" t="n">
        <v>500</v>
      </c>
      <c r="AG165" s="1" t="n">
        <v>924.962666666667</v>
      </c>
      <c r="AH165" s="1" t="n">
        <v>187.026</v>
      </c>
      <c r="AI165" s="1" t="n">
        <v>4525.05</v>
      </c>
      <c r="AJ165" s="1" t="n">
        <v>700</v>
      </c>
      <c r="AK165" s="1" t="n">
        <v>1915.2</v>
      </c>
      <c r="AL165" s="1" t="n">
        <v>638.595</v>
      </c>
      <c r="AM165" s="1" t="n">
        <v>3781.49571428571</v>
      </c>
      <c r="AN165" s="1" t="n">
        <v>178.2</v>
      </c>
      <c r="AO165" s="1" t="n">
        <v>2353.5</v>
      </c>
      <c r="AP165" s="1" t="n">
        <v>55.95</v>
      </c>
      <c r="AQ165" s="1" t="n">
        <v>1177.175</v>
      </c>
      <c r="AR165" s="1" t="n">
        <v>292.097</v>
      </c>
      <c r="AS165" s="1" t="n">
        <v>94.8137500000001</v>
      </c>
      <c r="AT165" s="1" t="n">
        <v>104.265</v>
      </c>
      <c r="AU165" s="1" t="n">
        <v>36.72125</v>
      </c>
      <c r="AV165" s="1" t="n">
        <v>0</v>
      </c>
      <c r="AW165" s="1" t="n">
        <v>0</v>
      </c>
      <c r="AX165" s="1" t="n">
        <v>0</v>
      </c>
      <c r="AY165" s="1" t="n">
        <v>1732.36828571429</v>
      </c>
      <c r="AZ165" s="1" t="n">
        <v>356.87</v>
      </c>
      <c r="BA165" s="1" t="n">
        <v>670.78125</v>
      </c>
      <c r="BB165" s="1" t="n">
        <v>1419.93869047619</v>
      </c>
      <c r="BC165" s="1" t="n">
        <v>420</v>
      </c>
      <c r="BD165" s="1" t="n">
        <v>800</v>
      </c>
      <c r="BE165" s="1" t="n">
        <v>211.3125</v>
      </c>
      <c r="BF165" s="1" t="n">
        <v>252.9</v>
      </c>
      <c r="BG165" s="1" t="n">
        <v>320</v>
      </c>
      <c r="BH165" s="1" t="n">
        <v>300</v>
      </c>
      <c r="BI165" s="1" t="n">
        <v>170</v>
      </c>
      <c r="BJ165" s="1" t="n">
        <v>950</v>
      </c>
      <c r="BK165" s="1" t="n">
        <v>78.64125</v>
      </c>
      <c r="BL165" s="1" t="n">
        <v>114.741666666667</v>
      </c>
      <c r="BM165" s="1" t="n">
        <v>6676.37916666667</v>
      </c>
      <c r="BN165" s="1" t="n">
        <v>357.375</v>
      </c>
      <c r="BO165" s="1" t="n">
        <v>3878.51845238095</v>
      </c>
      <c r="BQ165" s="1" t="n">
        <v>175.65625</v>
      </c>
      <c r="BR165" s="1" t="n">
        <v>350</v>
      </c>
      <c r="BS165" s="1" t="n">
        <v>170</v>
      </c>
      <c r="BT165" s="1" t="n">
        <v>550</v>
      </c>
      <c r="BU165" s="1" t="n">
        <v>500</v>
      </c>
      <c r="BV165" s="1" t="n">
        <v>1000</v>
      </c>
      <c r="BW165" s="1" t="n">
        <v>1907.69375</v>
      </c>
      <c r="BX165" s="1" t="n">
        <v>0</v>
      </c>
      <c r="BZ165" s="1" t="n">
        <v>357.341785714286</v>
      </c>
      <c r="CA165" s="1" t="n">
        <v>102.795</v>
      </c>
      <c r="CB165" s="1" t="n">
        <v>378.766071428571</v>
      </c>
      <c r="CC165" s="1" t="n">
        <v>0</v>
      </c>
      <c r="CD165" s="1" t="n">
        <v>800</v>
      </c>
      <c r="CE165" s="1" t="n">
        <v>13977.0982142857</v>
      </c>
      <c r="CF165" s="1" t="n">
        <v>258</v>
      </c>
      <c r="CG165" s="1" t="n">
        <v>3000</v>
      </c>
      <c r="CH165" s="1" t="n">
        <v>912.750000000001</v>
      </c>
      <c r="CI165" s="1" t="n">
        <v>250</v>
      </c>
      <c r="CJ165" s="1" t="n">
        <v>200</v>
      </c>
      <c r="CK165" s="1" t="n">
        <v>255</v>
      </c>
      <c r="CL165" s="1" t="n">
        <v>810.364285714286</v>
      </c>
      <c r="CM165" s="1" t="n">
        <v>621.805</v>
      </c>
      <c r="CN165" s="1" t="n">
        <v>642.505</v>
      </c>
      <c r="CO165" s="1" t="n">
        <v>57.6</v>
      </c>
      <c r="CP165" s="1" t="n">
        <v>426.6875</v>
      </c>
      <c r="CQ165" s="1" t="n">
        <v>150</v>
      </c>
      <c r="CR165" s="1" t="n">
        <v>480.4375</v>
      </c>
      <c r="CS165" s="1" t="n">
        <v>150</v>
      </c>
      <c r="CT165" s="1" t="n">
        <v>436.949999999999</v>
      </c>
      <c r="CU165" s="1" t="n">
        <v>2089.395</v>
      </c>
      <c r="CV165" s="1" t="n">
        <v>113.85</v>
      </c>
      <c r="CW165" s="1" t="n">
        <v>1068.98914285714</v>
      </c>
      <c r="CX165" s="1" t="n">
        <v>99.225</v>
      </c>
      <c r="CY165" s="1" t="n">
        <v>1015.28625</v>
      </c>
      <c r="CZ165" s="1" t="n">
        <v>298.1025</v>
      </c>
      <c r="DA165" s="1" t="n">
        <v>1485.696875</v>
      </c>
      <c r="DB165" s="1" t="n">
        <v>4379.67113095238</v>
      </c>
      <c r="DC165" s="1" t="n">
        <v>4724.4625</v>
      </c>
      <c r="DD165" s="1" t="n">
        <v>1100</v>
      </c>
      <c r="DE165" s="1" t="n">
        <v>230</v>
      </c>
      <c r="DF165" s="1" t="n">
        <v>1518</v>
      </c>
      <c r="DG165" s="1" t="n">
        <v>47.1</v>
      </c>
      <c r="DH165" s="1" t="n">
        <v>499.7625</v>
      </c>
      <c r="DI165" s="1" t="n">
        <v>600</v>
      </c>
      <c r="DJ165" s="1" t="n">
        <v>1046.90476190476</v>
      </c>
      <c r="DK165" s="1" t="n">
        <v>1321.75</v>
      </c>
      <c r="DO165" s="1" t="n">
        <v>277.25</v>
      </c>
      <c r="DP165" s="1" t="n">
        <v>909.75</v>
      </c>
      <c r="DQ165" s="1" t="n">
        <v>0</v>
      </c>
      <c r="DR165" s="1" t="n">
        <v>0</v>
      </c>
      <c r="DS165" s="1" t="n">
        <v>0</v>
      </c>
      <c r="DU165" s="1" t="n">
        <v>0</v>
      </c>
      <c r="DV165" s="1" t="n">
        <v>0</v>
      </c>
      <c r="DW165" s="1" t="n">
        <v>132925.019964286</v>
      </c>
      <c r="DX165" s="1" t="s">
        <v>474</v>
      </c>
    </row>
    <row r="166" customFormat="false" ht="14.5" hidden="false" customHeight="false" outlineLevel="0" collapsed="false">
      <c r="A166" s="2" t="s">
        <v>475</v>
      </c>
      <c r="B166" s="1" t="n">
        <v>2746.345</v>
      </c>
      <c r="C166" s="1" t="n">
        <v>203.675</v>
      </c>
      <c r="D166" s="1" t="n">
        <v>2165.6575</v>
      </c>
      <c r="E166" s="1" t="n">
        <v>304.41</v>
      </c>
      <c r="F166" s="1" t="n">
        <v>2620.62857142857</v>
      </c>
      <c r="G166" s="1" t="n">
        <v>114</v>
      </c>
      <c r="H166" s="1" t="n">
        <v>500</v>
      </c>
      <c r="I166" s="1" t="n">
        <v>660.0525</v>
      </c>
      <c r="J166" s="1" t="n">
        <v>1287.61066666667</v>
      </c>
      <c r="K166" s="1" t="n">
        <v>254.35</v>
      </c>
      <c r="L166" s="1" t="n">
        <v>68.703125</v>
      </c>
      <c r="M166" s="1" t="n">
        <v>0</v>
      </c>
      <c r="N166" s="1" t="n">
        <v>770.0625</v>
      </c>
      <c r="O166" s="1" t="n">
        <v>331.75125</v>
      </c>
      <c r="P166" s="1" t="n">
        <v>566.84</v>
      </c>
      <c r="Q166" s="1" t="n">
        <v>767.760000000001</v>
      </c>
      <c r="R166" s="1" t="n">
        <v>400</v>
      </c>
      <c r="S166" s="1" t="n">
        <v>15162.3116666667</v>
      </c>
      <c r="T166" s="1" t="n">
        <v>477.849107142857</v>
      </c>
      <c r="U166" s="1" t="n">
        <v>1780.765</v>
      </c>
      <c r="V166" s="1" t="n">
        <v>1161.33</v>
      </c>
      <c r="W166" s="1" t="n">
        <v>70</v>
      </c>
      <c r="X166" s="1" t="n">
        <v>1100</v>
      </c>
      <c r="Y166" s="1" t="n">
        <v>1942.45375</v>
      </c>
      <c r="Z166" s="1" t="n">
        <v>203.13</v>
      </c>
      <c r="AA166" s="1" t="n">
        <v>2496.45066666667</v>
      </c>
      <c r="AB166" s="1" t="n">
        <v>589.599999999999</v>
      </c>
      <c r="AC166" s="1" t="n">
        <v>167.04</v>
      </c>
      <c r="AD166" s="1" t="n">
        <v>1707.15</v>
      </c>
      <c r="AE166" s="1" t="n">
        <v>150</v>
      </c>
      <c r="AF166" s="1" t="n">
        <v>500</v>
      </c>
      <c r="AG166" s="1" t="n">
        <v>924.962666666668</v>
      </c>
      <c r="AH166" s="1" t="n">
        <v>187.026</v>
      </c>
      <c r="AI166" s="1" t="n">
        <v>4525.05</v>
      </c>
      <c r="AJ166" s="1" t="n">
        <v>700</v>
      </c>
      <c r="AK166" s="1" t="n">
        <v>1915.2</v>
      </c>
      <c r="AL166" s="1" t="n">
        <v>638.594999999999</v>
      </c>
      <c r="AM166" s="1" t="n">
        <v>4881.49571428571</v>
      </c>
      <c r="AN166" s="1" t="n">
        <v>178.2</v>
      </c>
      <c r="AO166" s="1" t="n">
        <v>2353.5</v>
      </c>
      <c r="AP166" s="1" t="n">
        <v>55.9499999999999</v>
      </c>
      <c r="AQ166" s="1" t="n">
        <v>1177.175</v>
      </c>
      <c r="AR166" s="1" t="n">
        <v>292.097</v>
      </c>
      <c r="AS166" s="1" t="n">
        <v>94.81375</v>
      </c>
      <c r="AT166" s="1" t="n">
        <v>104.265</v>
      </c>
      <c r="AU166" s="1" t="n">
        <v>36.72125</v>
      </c>
      <c r="AV166" s="1" t="n">
        <v>0</v>
      </c>
      <c r="AW166" s="1" t="n">
        <v>0</v>
      </c>
      <c r="AX166" s="1" t="n">
        <v>0</v>
      </c>
      <c r="AY166" s="1" t="n">
        <v>7232.36828571429</v>
      </c>
      <c r="AZ166" s="1" t="n">
        <v>356.87</v>
      </c>
      <c r="BA166" s="1" t="n">
        <v>670.78125</v>
      </c>
      <c r="BB166" s="1" t="n">
        <v>1246.13869047619</v>
      </c>
      <c r="BC166" s="1" t="n">
        <v>420</v>
      </c>
      <c r="BD166" s="1" t="n">
        <v>800</v>
      </c>
      <c r="BE166" s="1" t="n">
        <v>211.3125</v>
      </c>
      <c r="BF166" s="1" t="n">
        <v>252.9</v>
      </c>
      <c r="BG166" s="1" t="n">
        <v>320</v>
      </c>
      <c r="BH166" s="1" t="n">
        <v>300</v>
      </c>
      <c r="BI166" s="1" t="n">
        <v>170</v>
      </c>
      <c r="BJ166" s="1" t="n">
        <v>950</v>
      </c>
      <c r="BK166" s="1" t="n">
        <v>78.64125</v>
      </c>
      <c r="BL166" s="1" t="n">
        <v>114.741666666667</v>
      </c>
      <c r="BM166" s="1" t="n">
        <v>2176.37916666667</v>
      </c>
      <c r="BN166" s="1" t="n">
        <v>357.375</v>
      </c>
      <c r="BO166" s="1" t="n">
        <v>4993.49345238095</v>
      </c>
      <c r="BQ166" s="1" t="n">
        <v>175.65625</v>
      </c>
      <c r="BR166" s="1" t="n">
        <v>350</v>
      </c>
      <c r="BS166" s="1" t="n">
        <v>170</v>
      </c>
      <c r="BT166" s="1" t="n">
        <v>550</v>
      </c>
      <c r="BU166" s="1" t="n">
        <v>500</v>
      </c>
      <c r="BV166" s="1" t="n">
        <v>1000</v>
      </c>
      <c r="BW166" s="1" t="n">
        <v>1907.69375</v>
      </c>
      <c r="BX166" s="1" t="n">
        <v>0</v>
      </c>
      <c r="BZ166" s="1" t="n">
        <v>357.341785714286</v>
      </c>
      <c r="CA166" s="1" t="n">
        <v>102.795000000001</v>
      </c>
      <c r="CB166" s="1" t="n">
        <v>378.766071428571</v>
      </c>
      <c r="CC166" s="1" t="n">
        <v>0</v>
      </c>
      <c r="CD166" s="1" t="n">
        <v>800</v>
      </c>
      <c r="CE166" s="1" t="n">
        <v>18622.7857142857</v>
      </c>
      <c r="CF166" s="1" t="n">
        <v>258</v>
      </c>
      <c r="CG166" s="1" t="n">
        <v>3000</v>
      </c>
      <c r="CH166" s="1" t="n">
        <v>912.75</v>
      </c>
      <c r="CI166" s="1" t="n">
        <v>250</v>
      </c>
      <c r="CJ166" s="1" t="n">
        <v>200</v>
      </c>
      <c r="CK166" s="1" t="n">
        <v>255</v>
      </c>
      <c r="CL166" s="1" t="n">
        <v>610.364285714286</v>
      </c>
      <c r="CM166" s="1" t="n">
        <v>621.805</v>
      </c>
      <c r="CN166" s="1" t="n">
        <v>442.505</v>
      </c>
      <c r="CO166" s="1" t="n">
        <v>57.6</v>
      </c>
      <c r="CP166" s="1" t="n">
        <v>426.6875</v>
      </c>
      <c r="CQ166" s="1" t="n">
        <v>150</v>
      </c>
      <c r="CR166" s="1" t="n">
        <v>480.4375</v>
      </c>
      <c r="CS166" s="1" t="n">
        <v>150</v>
      </c>
      <c r="CT166" s="1" t="n">
        <v>436.950000000001</v>
      </c>
      <c r="CU166" s="1" t="n">
        <v>2089.395</v>
      </c>
      <c r="CV166" s="1" t="n">
        <v>113.85</v>
      </c>
      <c r="CW166" s="1" t="n">
        <v>1768.98914285714</v>
      </c>
      <c r="CX166" s="1" t="n">
        <v>99.225</v>
      </c>
      <c r="CY166" s="1" t="n">
        <v>1015.28625</v>
      </c>
      <c r="CZ166" s="1" t="n">
        <v>298.1025</v>
      </c>
      <c r="DA166" s="1" t="n">
        <v>1352.821875</v>
      </c>
      <c r="DB166" s="1" t="n">
        <v>8433.44613095239</v>
      </c>
      <c r="DC166" s="1" t="n">
        <v>4724.4625</v>
      </c>
      <c r="DD166" s="1" t="n">
        <v>1100</v>
      </c>
      <c r="DE166" s="1" t="n">
        <v>230</v>
      </c>
      <c r="DF166" s="1" t="n">
        <v>1518</v>
      </c>
      <c r="DG166" s="1" t="n">
        <v>47.1</v>
      </c>
      <c r="DH166" s="1" t="n">
        <v>499.7625</v>
      </c>
      <c r="DI166" s="1" t="n">
        <v>600</v>
      </c>
      <c r="DJ166" s="1" t="n">
        <v>1150.625</v>
      </c>
      <c r="DK166" s="1" t="n">
        <v>1321.75</v>
      </c>
      <c r="DO166" s="1" t="n">
        <v>277.25</v>
      </c>
      <c r="DP166" s="1" t="n">
        <v>909.75</v>
      </c>
      <c r="DQ166" s="1" t="n">
        <v>0</v>
      </c>
      <c r="DR166" s="1" t="n">
        <v>0</v>
      </c>
      <c r="DS166" s="1" t="n">
        <v>0</v>
      </c>
      <c r="DU166" s="1" t="n">
        <v>0</v>
      </c>
      <c r="DV166" s="1" t="n">
        <v>0</v>
      </c>
      <c r="DW166" s="1" t="n">
        <v>140702.932702381</v>
      </c>
      <c r="DX166" s="1" t="s">
        <v>475</v>
      </c>
    </row>
    <row r="167" customFormat="false" ht="14.5" hidden="false" customHeight="false" outlineLevel="0" collapsed="false">
      <c r="A167" s="2" t="s">
        <v>476</v>
      </c>
      <c r="B167" s="1" t="n">
        <v>2746.345</v>
      </c>
      <c r="C167" s="1" t="n">
        <v>203.675</v>
      </c>
      <c r="D167" s="1" t="n">
        <v>2165.6575</v>
      </c>
      <c r="E167" s="1" t="n">
        <v>304.41</v>
      </c>
      <c r="F167" s="1" t="n">
        <v>2620.62857142857</v>
      </c>
      <c r="G167" s="1" t="n">
        <v>114</v>
      </c>
      <c r="H167" s="1" t="n">
        <v>500</v>
      </c>
      <c r="I167" s="1" t="n">
        <v>660.0525</v>
      </c>
      <c r="J167" s="1" t="n">
        <v>1287.61066666667</v>
      </c>
      <c r="K167" s="1" t="n">
        <v>254.35</v>
      </c>
      <c r="L167" s="1" t="n">
        <v>68.703125</v>
      </c>
      <c r="M167" s="1" t="n">
        <v>0</v>
      </c>
      <c r="N167" s="1" t="n">
        <v>770.062500000001</v>
      </c>
      <c r="O167" s="1" t="n">
        <v>331.75125</v>
      </c>
      <c r="P167" s="1" t="n">
        <v>566.84</v>
      </c>
      <c r="Q167" s="1" t="n">
        <v>767.76</v>
      </c>
      <c r="R167" s="1" t="n">
        <v>400</v>
      </c>
      <c r="S167" s="1" t="n">
        <v>42755.2916666667</v>
      </c>
      <c r="T167" s="1" t="n">
        <v>477.849107142857</v>
      </c>
      <c r="U167" s="1" t="n">
        <v>1780.765</v>
      </c>
      <c r="V167" s="1" t="n">
        <v>1161.33</v>
      </c>
      <c r="W167" s="1" t="n">
        <v>70</v>
      </c>
      <c r="X167" s="1" t="n">
        <v>1100</v>
      </c>
      <c r="Y167" s="1" t="n">
        <v>1942.45375</v>
      </c>
      <c r="Z167" s="1" t="n">
        <v>203.13</v>
      </c>
      <c r="AA167" s="1" t="n">
        <v>2796.45066666667</v>
      </c>
      <c r="AB167" s="1" t="n">
        <v>589.6</v>
      </c>
      <c r="AC167" s="1" t="n">
        <v>5767.04</v>
      </c>
      <c r="AD167" s="1" t="n">
        <v>1707.15</v>
      </c>
      <c r="AE167" s="1" t="n">
        <v>150</v>
      </c>
      <c r="AF167" s="1" t="n">
        <v>500</v>
      </c>
      <c r="AG167" s="1" t="n">
        <v>1224.96266666667</v>
      </c>
      <c r="AH167" s="1" t="n">
        <v>187.026</v>
      </c>
      <c r="AI167" s="1" t="n">
        <v>4525.05</v>
      </c>
      <c r="AJ167" s="1" t="n">
        <v>700</v>
      </c>
      <c r="AK167" s="1" t="n">
        <v>1915.2</v>
      </c>
      <c r="AL167" s="1" t="n">
        <v>638.595</v>
      </c>
      <c r="AM167" s="1" t="n">
        <v>16281.4957142857</v>
      </c>
      <c r="AN167" s="1" t="n">
        <v>178.2</v>
      </c>
      <c r="AO167" s="1" t="n">
        <v>2353.5</v>
      </c>
      <c r="AP167" s="1" t="n">
        <v>55.95</v>
      </c>
      <c r="AQ167" s="1" t="n">
        <v>1177.175</v>
      </c>
      <c r="AR167" s="1" t="n">
        <v>392.097</v>
      </c>
      <c r="AS167" s="1" t="n">
        <v>94.81375</v>
      </c>
      <c r="AT167" s="1" t="n">
        <v>104.265</v>
      </c>
      <c r="AU167" s="1" t="n">
        <v>36.72125</v>
      </c>
      <c r="AV167" s="1" t="n">
        <v>0</v>
      </c>
      <c r="AW167" s="1" t="n">
        <v>0</v>
      </c>
      <c r="AX167" s="1" t="n">
        <v>0</v>
      </c>
      <c r="AY167" s="1" t="n">
        <v>1232.36828571429</v>
      </c>
      <c r="AZ167" s="1" t="n">
        <v>356.87</v>
      </c>
      <c r="BA167" s="1" t="n">
        <v>670.78125</v>
      </c>
      <c r="BB167" s="1" t="n">
        <v>1446.13869047619</v>
      </c>
      <c r="BC167" s="1" t="n">
        <v>420</v>
      </c>
      <c r="BD167" s="1" t="n">
        <v>800</v>
      </c>
      <c r="BE167" s="1" t="n">
        <v>211.3125</v>
      </c>
      <c r="BF167" s="1" t="n">
        <v>252.9</v>
      </c>
      <c r="BG167" s="1" t="n">
        <v>320</v>
      </c>
      <c r="BH167" s="1" t="n">
        <v>300</v>
      </c>
      <c r="BI167" s="1" t="n">
        <v>170</v>
      </c>
      <c r="BJ167" s="1" t="n">
        <v>950</v>
      </c>
      <c r="BK167" s="1" t="n">
        <v>78.64125</v>
      </c>
      <c r="BL167" s="1" t="n">
        <v>414.741666666667</v>
      </c>
      <c r="BM167" s="1" t="n">
        <v>1426.37916666667</v>
      </c>
      <c r="BN167" s="1" t="n">
        <v>157.375</v>
      </c>
      <c r="BO167" s="1" t="n">
        <v>5493.49345238095</v>
      </c>
      <c r="BQ167" s="1" t="n">
        <v>175.65625</v>
      </c>
      <c r="BR167" s="1" t="n">
        <v>350</v>
      </c>
      <c r="BS167" s="1" t="n">
        <v>170</v>
      </c>
      <c r="BT167" s="1" t="n">
        <v>550</v>
      </c>
      <c r="BU167" s="1" t="n">
        <v>500</v>
      </c>
      <c r="BV167" s="1" t="n">
        <v>1000</v>
      </c>
      <c r="BW167" s="1" t="n">
        <v>1907.69375</v>
      </c>
      <c r="BX167" s="1" t="n">
        <v>0</v>
      </c>
      <c r="BZ167" s="1" t="n">
        <v>357.341785714286</v>
      </c>
      <c r="CA167" s="1" t="n">
        <v>102.795</v>
      </c>
      <c r="CB167" s="1" t="n">
        <v>138.766071428571</v>
      </c>
      <c r="CC167" s="1" t="n">
        <v>0</v>
      </c>
      <c r="CD167" s="1" t="n">
        <v>800</v>
      </c>
      <c r="CE167" s="1" t="n">
        <v>9522.78571428571</v>
      </c>
      <c r="CF167" s="1" t="n">
        <v>97.3714285714285</v>
      </c>
      <c r="CG167" s="1" t="n">
        <v>3000</v>
      </c>
      <c r="CH167" s="1" t="n">
        <v>912.75</v>
      </c>
      <c r="CI167" s="1" t="n">
        <v>250</v>
      </c>
      <c r="CJ167" s="1" t="n">
        <v>200</v>
      </c>
      <c r="CK167" s="1" t="n">
        <v>255</v>
      </c>
      <c r="CL167" s="1" t="n">
        <v>970.364285714286</v>
      </c>
      <c r="CM167" s="1" t="n">
        <v>381.805</v>
      </c>
      <c r="CN167" s="1" t="n">
        <v>442.505</v>
      </c>
      <c r="CO167" s="1" t="n">
        <v>57.6</v>
      </c>
      <c r="CP167" s="1" t="n">
        <v>426.6875</v>
      </c>
      <c r="CQ167" s="1" t="n">
        <v>150</v>
      </c>
      <c r="CR167" s="1" t="n">
        <v>480.4375</v>
      </c>
      <c r="CS167" s="1" t="n">
        <v>150</v>
      </c>
      <c r="CT167" s="1" t="n">
        <v>436.95</v>
      </c>
      <c r="CU167" s="1" t="n">
        <v>2089.395</v>
      </c>
      <c r="CV167" s="1" t="n">
        <v>113.85</v>
      </c>
      <c r="CW167" s="1" t="n">
        <v>1768.98914285714</v>
      </c>
      <c r="CX167" s="1" t="n">
        <v>99.225</v>
      </c>
      <c r="CY167" s="1" t="n">
        <v>715.28625</v>
      </c>
      <c r="CZ167" s="1" t="n">
        <v>298.1025</v>
      </c>
      <c r="DA167" s="1" t="n">
        <v>1352.821875</v>
      </c>
      <c r="DB167" s="1" t="n">
        <v>5383.44613095238</v>
      </c>
      <c r="DC167" s="1" t="n">
        <v>4449.4625</v>
      </c>
      <c r="DD167" s="1" t="n">
        <v>1100</v>
      </c>
      <c r="DE167" s="1" t="n">
        <v>230</v>
      </c>
      <c r="DF167" s="1" t="n">
        <v>1518</v>
      </c>
      <c r="DG167" s="1" t="n">
        <v>47.1</v>
      </c>
      <c r="DH167" s="1" t="n">
        <v>0</v>
      </c>
      <c r="DI167" s="1" t="n">
        <v>600</v>
      </c>
      <c r="DJ167" s="1" t="n">
        <v>0</v>
      </c>
      <c r="DK167" s="1" t="n">
        <v>1321.75</v>
      </c>
      <c r="DO167" s="1" t="n">
        <v>204.880952380952</v>
      </c>
      <c r="DP167" s="1" t="n">
        <v>909.75</v>
      </c>
      <c r="DQ167" s="1" t="n">
        <v>0</v>
      </c>
      <c r="DR167" s="1" t="n">
        <v>0</v>
      </c>
      <c r="DS167" s="1" t="n">
        <v>0</v>
      </c>
      <c r="DU167" s="1" t="n">
        <v>0</v>
      </c>
      <c r="DV167" s="1" t="n">
        <v>0</v>
      </c>
      <c r="DW167" s="1" t="n">
        <v>165317.527583333</v>
      </c>
      <c r="DX167" s="1" t="s">
        <v>476</v>
      </c>
    </row>
    <row r="168" customFormat="false" ht="14.5" hidden="false" customHeight="false" outlineLevel="0" collapsed="false">
      <c r="A168" s="2" t="s">
        <v>477</v>
      </c>
      <c r="B168" s="1" t="n">
        <v>2746.345</v>
      </c>
      <c r="C168" s="1" t="n">
        <v>203.675</v>
      </c>
      <c r="D168" s="1" t="n">
        <v>2165.6575</v>
      </c>
      <c r="E168" s="1" t="n">
        <v>304.41</v>
      </c>
      <c r="F168" s="1" t="n">
        <v>2120.62857142857</v>
      </c>
      <c r="G168" s="1" t="n">
        <v>114</v>
      </c>
      <c r="H168" s="1" t="n">
        <v>500</v>
      </c>
      <c r="I168" s="1" t="n">
        <v>660.0525</v>
      </c>
      <c r="J168" s="1" t="n">
        <v>1287.61066666667</v>
      </c>
      <c r="K168" s="1" t="n">
        <v>254.35</v>
      </c>
      <c r="L168" s="1" t="n">
        <v>68.703125</v>
      </c>
      <c r="M168" s="1" t="n">
        <v>0</v>
      </c>
      <c r="N168" s="1" t="n">
        <v>770.062500000001</v>
      </c>
      <c r="O168" s="1" t="n">
        <v>331.75125</v>
      </c>
      <c r="P168" s="1" t="n">
        <v>566.84</v>
      </c>
      <c r="Q168" s="1" t="n">
        <v>5367.76</v>
      </c>
      <c r="R168" s="1" t="n">
        <v>400</v>
      </c>
      <c r="S168" s="1" t="n">
        <v>16687.3116666667</v>
      </c>
      <c r="T168" s="1" t="n">
        <v>477.849107142857</v>
      </c>
      <c r="U168" s="1" t="n">
        <v>1780.765</v>
      </c>
      <c r="V168" s="1" t="n">
        <v>1161.33</v>
      </c>
      <c r="W168" s="1" t="n">
        <v>70</v>
      </c>
      <c r="X168" s="1" t="n">
        <v>1100</v>
      </c>
      <c r="Y168" s="1" t="n">
        <v>1942.45375</v>
      </c>
      <c r="Z168" s="1" t="n">
        <v>203.13</v>
      </c>
      <c r="AA168" s="1" t="n">
        <v>2796.45066666667</v>
      </c>
      <c r="AB168" s="1" t="n">
        <v>589.6</v>
      </c>
      <c r="AC168" s="1" t="n">
        <v>5767.04</v>
      </c>
      <c r="AD168" s="1" t="n">
        <v>1707.15</v>
      </c>
      <c r="AE168" s="1" t="n">
        <v>150</v>
      </c>
      <c r="AF168" s="1" t="n">
        <v>500</v>
      </c>
      <c r="AG168" s="1" t="n">
        <v>1224.96266666667</v>
      </c>
      <c r="AH168" s="1" t="n">
        <v>187.026</v>
      </c>
      <c r="AI168" s="1" t="n">
        <v>4525.05</v>
      </c>
      <c r="AJ168" s="1" t="n">
        <v>700</v>
      </c>
      <c r="AK168" s="1" t="n">
        <v>1915.2</v>
      </c>
      <c r="AL168" s="1" t="n">
        <v>638.595</v>
      </c>
      <c r="AM168" s="1" t="n">
        <v>11381.4957142857</v>
      </c>
      <c r="AN168" s="1" t="n">
        <v>178.2</v>
      </c>
      <c r="AO168" s="1" t="n">
        <v>2353.5</v>
      </c>
      <c r="AP168" s="1" t="n">
        <v>55.95</v>
      </c>
      <c r="AQ168" s="1" t="n">
        <v>1177.175</v>
      </c>
      <c r="AR168" s="1" t="n">
        <v>392.097</v>
      </c>
      <c r="AS168" s="1" t="n">
        <v>94.81375</v>
      </c>
      <c r="AT168" s="1" t="n">
        <v>104.265</v>
      </c>
      <c r="AU168" s="1" t="n">
        <v>36.72125</v>
      </c>
      <c r="AV168" s="1" t="n">
        <v>0</v>
      </c>
      <c r="AW168" s="1" t="n">
        <v>0</v>
      </c>
      <c r="AX168" s="1" t="n">
        <v>0</v>
      </c>
      <c r="AY168" s="1" t="n">
        <v>1532.36828571429</v>
      </c>
      <c r="AZ168" s="1" t="n">
        <v>356.87</v>
      </c>
      <c r="BA168" s="1" t="n">
        <v>670.78125</v>
      </c>
      <c r="BB168" s="1" t="n">
        <v>1446.13869047619</v>
      </c>
      <c r="BC168" s="1" t="n">
        <v>420</v>
      </c>
      <c r="BD168" s="1" t="n">
        <v>800</v>
      </c>
      <c r="BE168" s="1" t="n">
        <v>211.3125</v>
      </c>
      <c r="BF168" s="1" t="n">
        <v>252.9</v>
      </c>
      <c r="BG168" s="1" t="n">
        <v>320</v>
      </c>
      <c r="BH168" s="1" t="n">
        <v>300</v>
      </c>
      <c r="BI168" s="1" t="n">
        <v>170</v>
      </c>
      <c r="BJ168" s="1" t="n">
        <v>950</v>
      </c>
      <c r="BK168" s="1" t="n">
        <v>78.64125</v>
      </c>
      <c r="BL168" s="1" t="n">
        <v>414.741666666667</v>
      </c>
      <c r="BM168" s="1" t="n">
        <v>926.379166666667</v>
      </c>
      <c r="BN168" s="1" t="n">
        <v>157.375</v>
      </c>
      <c r="BO168" s="1" t="n">
        <v>6743.49345238095</v>
      </c>
      <c r="BQ168" s="1" t="n">
        <v>175.65625</v>
      </c>
      <c r="BR168" s="1" t="n">
        <v>350</v>
      </c>
      <c r="BS168" s="1" t="n">
        <v>170</v>
      </c>
      <c r="BT168" s="1" t="n">
        <v>550</v>
      </c>
      <c r="BU168" s="1" t="n">
        <v>500</v>
      </c>
      <c r="BV168" s="1" t="n">
        <v>1000</v>
      </c>
      <c r="BW168" s="1" t="n">
        <v>2207.69375</v>
      </c>
      <c r="BX168" s="1" t="n">
        <v>0</v>
      </c>
      <c r="BZ168" s="1" t="n">
        <v>357.341785714286</v>
      </c>
      <c r="CA168" s="1" t="n">
        <v>102.795</v>
      </c>
      <c r="CB168" s="1" t="n">
        <v>138.766071428571</v>
      </c>
      <c r="CC168" s="1" t="n">
        <v>0</v>
      </c>
      <c r="CD168" s="1" t="n">
        <v>800</v>
      </c>
      <c r="CE168" s="1" t="n">
        <v>6322.78571428571</v>
      </c>
      <c r="CF168" s="1" t="n">
        <v>258</v>
      </c>
      <c r="CG168" s="1" t="n">
        <v>3000</v>
      </c>
      <c r="CH168" s="1" t="n">
        <v>912.75</v>
      </c>
      <c r="CI168" s="1" t="n">
        <v>250</v>
      </c>
      <c r="CJ168" s="1" t="n">
        <v>200</v>
      </c>
      <c r="CK168" s="1" t="n">
        <v>255</v>
      </c>
      <c r="CL168" s="1" t="n">
        <v>970.364285714286</v>
      </c>
      <c r="CM168" s="1" t="n">
        <v>381.805</v>
      </c>
      <c r="CN168" s="1" t="n">
        <v>442.505</v>
      </c>
      <c r="CO168" s="1" t="n">
        <v>57.6</v>
      </c>
      <c r="CP168" s="1" t="n">
        <v>426.6875</v>
      </c>
      <c r="CQ168" s="1" t="n">
        <v>150</v>
      </c>
      <c r="CR168" s="1" t="n">
        <v>480.4375</v>
      </c>
      <c r="CS168" s="1" t="n">
        <v>150</v>
      </c>
      <c r="CT168" s="1" t="n">
        <v>436.95</v>
      </c>
      <c r="CU168" s="1" t="n">
        <v>2089.395</v>
      </c>
      <c r="CV168" s="1" t="n">
        <v>113.85</v>
      </c>
      <c r="CW168" s="1" t="n">
        <v>1150</v>
      </c>
      <c r="CX168" s="1" t="n">
        <v>99.225</v>
      </c>
      <c r="CY168" s="1" t="n">
        <v>715.28625</v>
      </c>
      <c r="CZ168" s="1" t="n">
        <v>298.1025</v>
      </c>
      <c r="DA168" s="1" t="n">
        <v>1302.821875</v>
      </c>
      <c r="DB168" s="1" t="n">
        <v>3633.44613095238</v>
      </c>
      <c r="DC168" s="1" t="n">
        <v>4449.4625</v>
      </c>
      <c r="DD168" s="1" t="n">
        <v>1100</v>
      </c>
      <c r="DE168" s="1" t="n">
        <v>230</v>
      </c>
      <c r="DF168" s="1" t="n">
        <v>1518</v>
      </c>
      <c r="DG168" s="1" t="n">
        <v>47.1</v>
      </c>
      <c r="DH168" s="1" t="n">
        <v>465.573214285714</v>
      </c>
      <c r="DI168" s="1" t="n">
        <v>600</v>
      </c>
      <c r="DJ168" s="1" t="n">
        <v>173.404761904762</v>
      </c>
      <c r="DK168" s="1" t="n">
        <v>1321.75</v>
      </c>
      <c r="DO168" s="1" t="n">
        <v>277.25</v>
      </c>
      <c r="DP168" s="1" t="n">
        <v>909.75</v>
      </c>
      <c r="DQ168" s="1" t="n">
        <v>0</v>
      </c>
      <c r="DR168" s="1" t="n">
        <v>0</v>
      </c>
      <c r="DS168" s="1" t="n">
        <v>0</v>
      </c>
      <c r="DU168" s="1" t="n">
        <v>0</v>
      </c>
      <c r="DV168" s="1" t="n">
        <v>0</v>
      </c>
      <c r="DW168" s="1" t="n">
        <v>135052.534035714</v>
      </c>
      <c r="DX168" s="1" t="s">
        <v>477</v>
      </c>
    </row>
    <row r="169" customFormat="false" ht="14.5" hidden="false" customHeight="false" outlineLevel="0" collapsed="false">
      <c r="A169" s="2" t="s">
        <v>478</v>
      </c>
      <c r="B169" s="1" t="n">
        <v>2746.345</v>
      </c>
      <c r="C169" s="1" t="n">
        <v>203.675</v>
      </c>
      <c r="D169" s="1" t="n">
        <v>2165.6575</v>
      </c>
      <c r="E169" s="1" t="n">
        <v>304.41</v>
      </c>
      <c r="F169" s="1" t="n">
        <v>2120.62857142857</v>
      </c>
      <c r="G169" s="1" t="n">
        <v>114</v>
      </c>
      <c r="H169" s="1" t="n">
        <v>500</v>
      </c>
      <c r="I169" s="1" t="n">
        <v>660.0525</v>
      </c>
      <c r="J169" s="1" t="n">
        <v>1287.61066666667</v>
      </c>
      <c r="K169" s="1" t="n">
        <v>254.35</v>
      </c>
      <c r="L169" s="1" t="n">
        <v>68.703125</v>
      </c>
      <c r="M169" s="1" t="n">
        <v>0</v>
      </c>
      <c r="N169" s="1" t="n">
        <v>770.0625</v>
      </c>
      <c r="O169" s="1" t="n">
        <v>331.75125</v>
      </c>
      <c r="P169" s="1" t="n">
        <v>566.84</v>
      </c>
      <c r="Q169" s="1" t="n">
        <v>767.76</v>
      </c>
      <c r="R169" s="1" t="n">
        <v>400</v>
      </c>
      <c r="S169" s="1" t="n">
        <v>13287.3116666667</v>
      </c>
      <c r="T169" s="1" t="n">
        <v>477.849107142857</v>
      </c>
      <c r="U169" s="1" t="n">
        <v>1780.765</v>
      </c>
      <c r="V169" s="1" t="n">
        <v>1161.33</v>
      </c>
      <c r="W169" s="1" t="n">
        <v>70</v>
      </c>
      <c r="X169" s="1" t="n">
        <v>1100</v>
      </c>
      <c r="Y169" s="1" t="n">
        <v>1942.45375</v>
      </c>
      <c r="Z169" s="1" t="n">
        <v>203.13</v>
      </c>
      <c r="AA169" s="1" t="n">
        <v>2796.45066666667</v>
      </c>
      <c r="AB169" s="1" t="n">
        <v>589.599999999999</v>
      </c>
      <c r="AC169" s="1" t="n">
        <v>5767.04</v>
      </c>
      <c r="AD169" s="1" t="n">
        <v>1707.15</v>
      </c>
      <c r="AE169" s="1" t="n">
        <v>150</v>
      </c>
      <c r="AF169" s="1" t="n">
        <v>500</v>
      </c>
      <c r="AG169" s="1" t="n">
        <v>924.962666666667</v>
      </c>
      <c r="AH169" s="1" t="n">
        <v>187.026</v>
      </c>
      <c r="AI169" s="1" t="n">
        <v>4525.05</v>
      </c>
      <c r="AJ169" s="1" t="n">
        <v>700</v>
      </c>
      <c r="AK169" s="1" t="n">
        <v>1915.2</v>
      </c>
      <c r="AL169" s="1" t="n">
        <v>638.595</v>
      </c>
      <c r="AM169" s="1" t="n">
        <v>13981.4957142857</v>
      </c>
      <c r="AN169" s="1" t="n">
        <v>178.2</v>
      </c>
      <c r="AO169" s="1" t="n">
        <v>2353.5</v>
      </c>
      <c r="AP169" s="1" t="n">
        <v>55.95</v>
      </c>
      <c r="AQ169" s="1" t="n">
        <v>1177.175</v>
      </c>
      <c r="AR169" s="1" t="n">
        <v>392.097</v>
      </c>
      <c r="AS169" s="1" t="n">
        <v>94.81375</v>
      </c>
      <c r="AT169" s="1" t="n">
        <v>104.265</v>
      </c>
      <c r="AU169" s="1" t="n">
        <v>36.72125</v>
      </c>
      <c r="AV169" s="1" t="n">
        <v>0</v>
      </c>
      <c r="AW169" s="1" t="n">
        <v>0</v>
      </c>
      <c r="AX169" s="1" t="n">
        <v>0</v>
      </c>
      <c r="AY169" s="1" t="n">
        <v>1632.36828571429</v>
      </c>
      <c r="AZ169" s="1" t="n">
        <v>356.87</v>
      </c>
      <c r="BA169" s="1" t="n">
        <v>670.78125</v>
      </c>
      <c r="BB169" s="1" t="n">
        <v>1446.13869047619</v>
      </c>
      <c r="BC169" s="1" t="n">
        <v>420</v>
      </c>
      <c r="BD169" s="1" t="n">
        <v>800</v>
      </c>
      <c r="BE169" s="1" t="n">
        <v>211.3125</v>
      </c>
      <c r="BF169" s="1" t="n">
        <v>252.9</v>
      </c>
      <c r="BG169" s="1" t="n">
        <v>320</v>
      </c>
      <c r="BH169" s="1" t="n">
        <v>300</v>
      </c>
      <c r="BI169" s="1" t="n">
        <v>170</v>
      </c>
      <c r="BJ169" s="1" t="n">
        <v>950</v>
      </c>
      <c r="BK169" s="1" t="n">
        <v>78.64125</v>
      </c>
      <c r="BL169" s="1" t="n">
        <v>114.741666666667</v>
      </c>
      <c r="BM169" s="1" t="n">
        <v>2626.37916666667</v>
      </c>
      <c r="BN169" s="1" t="n">
        <v>157.375</v>
      </c>
      <c r="BO169" s="1" t="n">
        <v>3343.49345238095</v>
      </c>
      <c r="BQ169" s="1" t="n">
        <v>175.65625</v>
      </c>
      <c r="BR169" s="1" t="n">
        <v>350</v>
      </c>
      <c r="BS169" s="1" t="n">
        <v>170</v>
      </c>
      <c r="BT169" s="1" t="n">
        <v>550</v>
      </c>
      <c r="BU169" s="1" t="n">
        <v>500</v>
      </c>
      <c r="BV169" s="1" t="n">
        <v>1000</v>
      </c>
      <c r="BW169" s="1" t="n">
        <v>2307.69375</v>
      </c>
      <c r="BX169" s="1" t="n">
        <v>0</v>
      </c>
      <c r="BZ169" s="1" t="n">
        <v>357.341785714286</v>
      </c>
      <c r="CA169" s="1" t="n">
        <v>102.795</v>
      </c>
      <c r="CB169" s="1" t="n">
        <v>138.766071428572</v>
      </c>
      <c r="CC169" s="1" t="n">
        <v>0</v>
      </c>
      <c r="CD169" s="1" t="n">
        <v>800</v>
      </c>
      <c r="CE169" s="1" t="n">
        <v>3922.78571428571</v>
      </c>
      <c r="CF169" s="1" t="n">
        <v>258</v>
      </c>
      <c r="CG169" s="1" t="n">
        <v>3000</v>
      </c>
      <c r="CH169" s="1" t="n">
        <v>912.75</v>
      </c>
      <c r="CI169" s="1" t="n">
        <v>250</v>
      </c>
      <c r="CJ169" s="1" t="n">
        <v>200</v>
      </c>
      <c r="CK169" s="1" t="n">
        <v>255</v>
      </c>
      <c r="CL169" s="1" t="n">
        <v>970.364285714286</v>
      </c>
      <c r="CM169" s="1" t="n">
        <v>381.805</v>
      </c>
      <c r="CN169" s="1" t="n">
        <v>442.505</v>
      </c>
      <c r="CO169" s="1" t="n">
        <v>57.6</v>
      </c>
      <c r="CP169" s="1" t="n">
        <v>426.6875</v>
      </c>
      <c r="CQ169" s="1" t="n">
        <v>150</v>
      </c>
      <c r="CR169" s="1" t="n">
        <v>480.4375</v>
      </c>
      <c r="CS169" s="1" t="n">
        <v>150</v>
      </c>
      <c r="CT169" s="1" t="n">
        <v>3436.95</v>
      </c>
      <c r="CU169" s="1" t="n">
        <v>2089.395</v>
      </c>
      <c r="CV169" s="1" t="n">
        <v>113.85</v>
      </c>
      <c r="CW169" s="1" t="n">
        <v>1150</v>
      </c>
      <c r="CX169" s="1" t="n">
        <v>99.225</v>
      </c>
      <c r="CY169" s="1" t="n">
        <v>715.28625</v>
      </c>
      <c r="CZ169" s="1" t="n">
        <v>298.1025</v>
      </c>
      <c r="DA169" s="1" t="n">
        <v>1302.821875</v>
      </c>
      <c r="DB169" s="1" t="n">
        <v>2383.44613095238</v>
      </c>
      <c r="DC169" s="1" t="n">
        <v>4449.4625</v>
      </c>
      <c r="DD169" s="1" t="n">
        <v>1100</v>
      </c>
      <c r="DE169" s="1" t="n">
        <v>230</v>
      </c>
      <c r="DF169" s="1" t="n">
        <v>1518</v>
      </c>
      <c r="DG169" s="1" t="n">
        <v>47.1</v>
      </c>
      <c r="DH169" s="1" t="n">
        <v>499.7625</v>
      </c>
      <c r="DI169" s="1" t="n">
        <v>600</v>
      </c>
      <c r="DJ169" s="1" t="n">
        <v>1150.625</v>
      </c>
      <c r="DK169" s="1" t="n">
        <v>1321.75</v>
      </c>
      <c r="DO169" s="1" t="n">
        <v>277.25</v>
      </c>
      <c r="DP169" s="1" t="n">
        <v>909.75</v>
      </c>
      <c r="DQ169" s="1" t="n">
        <v>0</v>
      </c>
      <c r="DR169" s="1" t="n">
        <v>0</v>
      </c>
      <c r="DS169" s="1" t="n">
        <v>0</v>
      </c>
      <c r="DU169" s="1" t="n">
        <v>0</v>
      </c>
      <c r="DV169" s="1" t="n">
        <v>0</v>
      </c>
      <c r="DW169" s="1" t="n">
        <v>127913.943559524</v>
      </c>
      <c r="DX169" s="1" t="s">
        <v>478</v>
      </c>
    </row>
    <row r="170" customFormat="false" ht="14.5" hidden="false" customHeight="false" outlineLevel="0" collapsed="false">
      <c r="A170" s="2"/>
    </row>
    <row r="171" customFormat="false" ht="14.5" hidden="false" customHeight="false" outlineLevel="0" collapsed="false">
      <c r="A171" s="2" t="s">
        <v>479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1" t="n">
        <v>0</v>
      </c>
      <c r="R171" s="1" t="n">
        <v>0</v>
      </c>
      <c r="S171" s="1" t="n">
        <v>0</v>
      </c>
      <c r="T171" s="1" t="n">
        <v>0</v>
      </c>
      <c r="U171" s="1" t="n">
        <v>0</v>
      </c>
      <c r="V171" s="1" t="n">
        <v>0</v>
      </c>
      <c r="W171" s="1" t="n">
        <v>0</v>
      </c>
      <c r="X171" s="1" t="n">
        <v>0</v>
      </c>
      <c r="Y171" s="1" t="n">
        <v>0</v>
      </c>
      <c r="Z171" s="1" t="n">
        <v>0</v>
      </c>
      <c r="AA171" s="1" t="n">
        <v>0</v>
      </c>
      <c r="AB171" s="1" t="n">
        <v>0</v>
      </c>
      <c r="AC171" s="1" t="n">
        <v>0</v>
      </c>
      <c r="AD171" s="1" t="n">
        <v>0</v>
      </c>
      <c r="AE171" s="1" t="n">
        <v>0</v>
      </c>
      <c r="AF171" s="1" t="n">
        <v>0</v>
      </c>
      <c r="AG171" s="1" t="n">
        <v>0</v>
      </c>
      <c r="AH171" s="1" t="n">
        <v>0</v>
      </c>
      <c r="AI171" s="1" t="n">
        <v>0</v>
      </c>
      <c r="AJ171" s="1" t="n">
        <v>0</v>
      </c>
      <c r="AK171" s="1" t="n">
        <v>0</v>
      </c>
      <c r="AL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0</v>
      </c>
      <c r="AV171" s="1" t="n">
        <v>0</v>
      </c>
      <c r="AW171" s="1" t="n">
        <v>0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0</v>
      </c>
      <c r="BC171" s="1" t="n">
        <v>0</v>
      </c>
      <c r="BD171" s="1" t="n">
        <v>0</v>
      </c>
      <c r="BE171" s="1" t="n">
        <v>0</v>
      </c>
      <c r="BF171" s="1" t="n">
        <v>0</v>
      </c>
      <c r="BG171" s="1" t="n">
        <v>0</v>
      </c>
      <c r="BH171" s="1" t="n">
        <v>0</v>
      </c>
      <c r="BI171" s="1" t="n">
        <v>0</v>
      </c>
      <c r="BJ171" s="1" t="n">
        <v>0</v>
      </c>
      <c r="BK171" s="1" t="n">
        <v>0</v>
      </c>
      <c r="BL171" s="1" t="n">
        <v>0</v>
      </c>
      <c r="BM171" s="1" t="n">
        <v>0</v>
      </c>
      <c r="BN171" s="1" t="n">
        <v>0</v>
      </c>
      <c r="BO171" s="1" t="n">
        <v>0</v>
      </c>
      <c r="BP171" s="1" t="n">
        <v>0</v>
      </c>
      <c r="BQ171" s="1" t="n">
        <v>0</v>
      </c>
      <c r="BR171" s="1" t="n">
        <v>0</v>
      </c>
      <c r="BS171" s="1" t="n">
        <v>0</v>
      </c>
      <c r="BT171" s="1" t="n">
        <v>0</v>
      </c>
      <c r="BU171" s="1" t="n">
        <v>0</v>
      </c>
      <c r="BV171" s="1" t="n">
        <v>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1" t="n">
        <v>0</v>
      </c>
      <c r="CL171" s="1" t="n">
        <v>0</v>
      </c>
      <c r="CM171" s="1" t="n">
        <v>0</v>
      </c>
      <c r="CN171" s="1" t="n">
        <v>0</v>
      </c>
      <c r="CO171" s="1" t="n">
        <v>0</v>
      </c>
      <c r="CP171" s="1" t="n">
        <v>0</v>
      </c>
      <c r="CQ171" s="1" t="n">
        <v>0</v>
      </c>
      <c r="CR171" s="1" t="n">
        <v>0</v>
      </c>
      <c r="CS171" s="1" t="n">
        <v>0</v>
      </c>
      <c r="CT171" s="1" t="n">
        <v>0</v>
      </c>
      <c r="CU171" s="1" t="n">
        <v>0</v>
      </c>
      <c r="CV171" s="1" t="n">
        <v>0</v>
      </c>
      <c r="CW171" s="1" t="n">
        <v>0</v>
      </c>
      <c r="CX171" s="1" t="n">
        <v>0</v>
      </c>
      <c r="CY171" s="1" t="n">
        <v>0</v>
      </c>
      <c r="CZ171" s="1" t="n">
        <v>0</v>
      </c>
      <c r="DA171" s="1" t="n">
        <v>0</v>
      </c>
      <c r="DB171" s="1" t="n">
        <v>0</v>
      </c>
      <c r="DC171" s="1" t="n">
        <v>0</v>
      </c>
      <c r="DD171" s="1" t="n">
        <v>0</v>
      </c>
      <c r="DE171" s="1" t="n">
        <v>0</v>
      </c>
      <c r="DF171" s="1" t="n">
        <v>0</v>
      </c>
      <c r="DG171" s="1" t="n">
        <v>0</v>
      </c>
      <c r="DH171" s="1" t="n">
        <v>0</v>
      </c>
      <c r="DI171" s="1" t="n">
        <v>0</v>
      </c>
      <c r="DJ171" s="1" t="n">
        <v>0</v>
      </c>
      <c r="DK171" s="1" t="n">
        <v>0</v>
      </c>
      <c r="DL171" s="1" t="n">
        <v>0</v>
      </c>
      <c r="DM171" s="1" t="n">
        <v>0</v>
      </c>
      <c r="DN171" s="1" t="n">
        <v>0</v>
      </c>
      <c r="DO171" s="1" t="n">
        <v>0</v>
      </c>
      <c r="DP171" s="1" t="n">
        <v>0</v>
      </c>
      <c r="DQ171" s="1" t="n">
        <v>0</v>
      </c>
      <c r="DR171" s="1" t="n">
        <v>0</v>
      </c>
      <c r="DS171" s="1" t="n">
        <v>0</v>
      </c>
      <c r="DT171" s="1" t="n">
        <v>0</v>
      </c>
      <c r="DU171" s="1" t="n">
        <v>0</v>
      </c>
      <c r="DV171" s="1" t="n">
        <v>0</v>
      </c>
      <c r="DW171" s="1" t="n">
        <v>0</v>
      </c>
      <c r="DX171" s="1" t="s">
        <v>479</v>
      </c>
    </row>
    <row r="172" customFormat="false" ht="14.5" hidden="false" customHeight="false" outlineLevel="0" collapsed="false">
      <c r="A172" s="3" t="n">
        <v>43938</v>
      </c>
      <c r="DW172" s="1" t="n">
        <v>0</v>
      </c>
      <c r="DX172" s="4" t="n">
        <v>43938</v>
      </c>
    </row>
    <row r="173" customFormat="false" ht="14.5" hidden="false" customHeight="false" outlineLevel="0" collapsed="false">
      <c r="A173" s="3" t="n">
        <v>43939</v>
      </c>
      <c r="DW173" s="1" t="n">
        <v>0</v>
      </c>
      <c r="DX173" s="4" t="n">
        <v>43939</v>
      </c>
    </row>
    <row r="174" customFormat="false" ht="14.5" hidden="false" customHeight="false" outlineLevel="0" collapsed="false">
      <c r="A174" s="3" t="n">
        <v>43940</v>
      </c>
      <c r="DW174" s="1" t="n">
        <v>0</v>
      </c>
      <c r="DX174" s="4" t="n">
        <v>43940</v>
      </c>
    </row>
    <row r="175" customFormat="false" ht="14.5" hidden="false" customHeight="false" outlineLevel="0" collapsed="false">
      <c r="A175" s="2"/>
      <c r="DW175" s="1" t="n">
        <v>0</v>
      </c>
      <c r="DX175" s="1" t="s">
        <v>480</v>
      </c>
    </row>
    <row r="176" customFormat="false" ht="14.5" hidden="false" customHeight="false" outlineLevel="0" collapsed="false">
      <c r="A176" s="2"/>
      <c r="DW176" s="1" t="n">
        <v>0</v>
      </c>
      <c r="DX176" s="1" t="s">
        <v>480</v>
      </c>
    </row>
    <row r="177" customFormat="false" ht="14.5" hidden="false" customHeight="false" outlineLevel="0" collapsed="false">
      <c r="A177" s="2" t="s">
        <v>471</v>
      </c>
      <c r="DW177" s="1" t="n">
        <v>0</v>
      </c>
      <c r="DX177" s="1" t="s">
        <v>471</v>
      </c>
    </row>
    <row r="178" customFormat="false" ht="14.5" hidden="false" customHeight="false" outlineLevel="0" collapsed="false">
      <c r="A178" s="2" t="s">
        <v>472</v>
      </c>
      <c r="DW178" s="1" t="n">
        <v>0</v>
      </c>
      <c r="DX178" s="1" t="s">
        <v>472</v>
      </c>
    </row>
    <row r="179" customFormat="false" ht="14.5" hidden="false" customHeight="false" outlineLevel="0" collapsed="false">
      <c r="A179" s="2" t="s">
        <v>473</v>
      </c>
      <c r="DW179" s="1" t="n">
        <v>0</v>
      </c>
      <c r="DX179" s="1" t="s">
        <v>473</v>
      </c>
    </row>
    <row r="180" customFormat="false" ht="14.5" hidden="false" customHeight="false" outlineLevel="0" collapsed="false">
      <c r="A180" s="2" t="s">
        <v>474</v>
      </c>
      <c r="DW180" s="1" t="n">
        <v>0</v>
      </c>
      <c r="DX180" s="1" t="s">
        <v>474</v>
      </c>
    </row>
    <row r="181" customFormat="false" ht="14.5" hidden="false" customHeight="false" outlineLevel="0" collapsed="false">
      <c r="A181" s="2" t="s">
        <v>475</v>
      </c>
      <c r="DW181" s="1" t="n">
        <v>0</v>
      </c>
      <c r="DX181" s="1" t="s">
        <v>475</v>
      </c>
    </row>
    <row r="182" customFormat="false" ht="14.5" hidden="false" customHeight="false" outlineLevel="0" collapsed="false">
      <c r="A182" s="2" t="s">
        <v>476</v>
      </c>
      <c r="DW182" s="1" t="n">
        <v>0</v>
      </c>
      <c r="DX182" s="1" t="s">
        <v>476</v>
      </c>
    </row>
    <row r="183" customFormat="false" ht="14.5" hidden="false" customHeight="false" outlineLevel="0" collapsed="false">
      <c r="A183" s="2" t="s">
        <v>477</v>
      </c>
      <c r="DW183" s="1" t="n">
        <v>0</v>
      </c>
      <c r="DX183" s="1" t="s">
        <v>477</v>
      </c>
    </row>
    <row r="184" customFormat="false" ht="14.5" hidden="false" customHeight="false" outlineLevel="0" collapsed="false">
      <c r="A184" s="2" t="s">
        <v>478</v>
      </c>
      <c r="DW184" s="1" t="n">
        <v>0</v>
      </c>
      <c r="DX184" s="1" t="s">
        <v>478</v>
      </c>
    </row>
    <row r="185" customFormat="false" ht="14.5" hidden="false" customHeight="false" outlineLevel="0" collapsed="false">
      <c r="A185" s="2"/>
    </row>
    <row r="186" customFormat="false" ht="14.5" hidden="false" customHeight="false" outlineLevel="0" collapsed="false">
      <c r="A186" s="2" t="s">
        <v>481</v>
      </c>
      <c r="B186" s="1" t="n">
        <v>-8736.55976190476</v>
      </c>
      <c r="C186" s="1" t="n">
        <v>-288.762904761905</v>
      </c>
      <c r="D186" s="1" t="n">
        <v>-4378.21111904762</v>
      </c>
      <c r="E186" s="1" t="n">
        <v>-395.359904761905</v>
      </c>
      <c r="F186" s="1" t="n">
        <v>-6064.92476190476</v>
      </c>
      <c r="G186" s="1" t="n">
        <v>-209.428571428571</v>
      </c>
      <c r="H186" s="1" t="n">
        <v>-497.04</v>
      </c>
      <c r="I186" s="1" t="n">
        <v>-1138.49316666667</v>
      </c>
      <c r="J186" s="1" t="n">
        <v>-1966.47733333333</v>
      </c>
      <c r="K186" s="1" t="n">
        <v>-375.505428571429</v>
      </c>
      <c r="L186" s="1" t="n">
        <v>-637.805220238095</v>
      </c>
      <c r="M186" s="1" t="n">
        <v>0</v>
      </c>
      <c r="N186" s="1" t="n">
        <v>-1719.97107142857</v>
      </c>
      <c r="O186" s="1" t="n">
        <v>-571.546488095238</v>
      </c>
      <c r="P186" s="1" t="n">
        <v>-913.441904761905</v>
      </c>
      <c r="Q186" s="1" t="n">
        <v>-902.693333333333</v>
      </c>
      <c r="R186" s="1" t="n">
        <v>-741.27939047619</v>
      </c>
      <c r="S186" s="1" t="n">
        <v>-24214.4183333333</v>
      </c>
      <c r="T186" s="1" t="n">
        <v>-606.839583333333</v>
      </c>
      <c r="U186" s="1" t="n">
        <v>-2872.42214285714</v>
      </c>
      <c r="V186" s="1" t="n">
        <v>-2133.27285714286</v>
      </c>
      <c r="W186" s="1" t="n">
        <v>-65.2571428571429</v>
      </c>
      <c r="X186" s="1" t="n">
        <v>-1100</v>
      </c>
      <c r="Y186" s="1" t="n">
        <v>-2633.57898809524</v>
      </c>
      <c r="Z186" s="1" t="n">
        <v>-345.421428571428</v>
      </c>
      <c r="AA186" s="1" t="n">
        <v>-4775.76114285714</v>
      </c>
      <c r="AB186" s="1" t="n">
        <v>-867.891428571428</v>
      </c>
      <c r="AC186" s="1" t="n">
        <v>-220.035238095238</v>
      </c>
      <c r="AD186" s="1" t="n">
        <v>-2746.80714285714</v>
      </c>
      <c r="AE186" s="1" t="n">
        <v>-69.7142857142857</v>
      </c>
      <c r="AF186" s="1" t="n">
        <v>-497.973333333333</v>
      </c>
      <c r="AG186" s="1" t="n">
        <v>-1639.98933333333</v>
      </c>
      <c r="AH186" s="1" t="n">
        <v>-205.359333333333</v>
      </c>
      <c r="AI186" s="1" t="n">
        <v>-6219.90714285714</v>
      </c>
      <c r="AJ186" s="1" t="n">
        <v>-687.4</v>
      </c>
      <c r="AK186" s="1" t="n">
        <v>-2264.55238095238</v>
      </c>
      <c r="AL186" s="1" t="n">
        <v>-1084.61976190476</v>
      </c>
      <c r="AM186" s="1" t="n">
        <v>-9840.63857142857</v>
      </c>
      <c r="AN186" s="1" t="n">
        <v>-246.6</v>
      </c>
      <c r="AO186" s="1" t="n">
        <v>-3904.64285714286</v>
      </c>
      <c r="AP186" s="1" t="n">
        <v>-68.4871428571429</v>
      </c>
      <c r="AQ186" s="1" t="n">
        <v>-1552.64928571429</v>
      </c>
      <c r="AR186" s="1" t="n">
        <v>-460.391285714286</v>
      </c>
      <c r="AS186" s="1" t="n">
        <v>-221.013928571429</v>
      </c>
      <c r="AT186" s="1" t="n">
        <v>-211.401428571429</v>
      </c>
      <c r="AU186" s="1" t="n">
        <v>-68.4669642857143</v>
      </c>
      <c r="AV186" s="1" t="n">
        <v>0</v>
      </c>
      <c r="AW186" s="1" t="n">
        <v>0</v>
      </c>
      <c r="AX186" s="1" t="n">
        <v>0</v>
      </c>
      <c r="AY186" s="1" t="n">
        <v>-4991.57066666667</v>
      </c>
      <c r="AZ186" s="1" t="n">
        <v>-491.37</v>
      </c>
      <c r="BA186" s="1" t="n">
        <v>-740.78125</v>
      </c>
      <c r="BB186" s="1" t="n">
        <v>-3023.13869047619</v>
      </c>
      <c r="BC186" s="1" t="n">
        <v>-640.8</v>
      </c>
      <c r="BD186" s="1" t="n">
        <v>-1485.5</v>
      </c>
      <c r="BE186" s="1" t="n">
        <v>-235.3125</v>
      </c>
      <c r="BF186" s="1" t="n">
        <v>-252.1</v>
      </c>
      <c r="BG186" s="1" t="n">
        <v>-319.2</v>
      </c>
      <c r="BH186" s="1" t="n">
        <v>-300</v>
      </c>
      <c r="BI186" s="1" t="n">
        <v>-170</v>
      </c>
      <c r="BJ186" s="1" t="n">
        <v>-1287</v>
      </c>
      <c r="BK186" s="1" t="n">
        <v>-110.64125</v>
      </c>
      <c r="BL186" s="1" t="n">
        <v>-451.741666666667</v>
      </c>
      <c r="BM186" s="1" t="n">
        <v>-3855.2125</v>
      </c>
      <c r="BN186" s="1" t="n">
        <v>-313.125</v>
      </c>
      <c r="BO186" s="1" t="n">
        <v>-6651.91845238095</v>
      </c>
      <c r="BP186" s="1" t="n">
        <v>0</v>
      </c>
      <c r="BQ186" s="1" t="n">
        <v>-189.15625</v>
      </c>
      <c r="BR186" s="1" t="n">
        <v>-348.8</v>
      </c>
      <c r="BS186" s="1" t="n">
        <v>-169</v>
      </c>
      <c r="BT186" s="1" t="n">
        <v>-550</v>
      </c>
      <c r="BU186" s="1" t="n">
        <v>-740</v>
      </c>
      <c r="BV186" s="1" t="n">
        <v>-1180</v>
      </c>
      <c r="BW186" s="1" t="n">
        <v>-3591.39017857143</v>
      </c>
      <c r="BX186" s="1" t="n">
        <v>0</v>
      </c>
      <c r="BY186" s="1" t="n">
        <v>0</v>
      </c>
      <c r="BZ186" s="1" t="n">
        <v>-989.514642857143</v>
      </c>
      <c r="CA186" s="1" t="n">
        <v>-5886.455</v>
      </c>
      <c r="CB186" s="1" t="n">
        <v>-398.1375</v>
      </c>
      <c r="CC186" s="1" t="n">
        <v>0</v>
      </c>
      <c r="CD186" s="1" t="n">
        <v>-23799.7142857143</v>
      </c>
      <c r="CE186" s="1" t="n">
        <v>-14643.0744047619</v>
      </c>
      <c r="CF186" s="1" t="n">
        <v>0</v>
      </c>
      <c r="CG186" s="1" t="n">
        <v>-4408.47428571429</v>
      </c>
      <c r="CH186" s="1" t="n">
        <v>-426.535714285714</v>
      </c>
      <c r="CI186" s="1" t="n">
        <v>-221.371428571429</v>
      </c>
      <c r="CJ186" s="1" t="n">
        <v>-177.371428571429</v>
      </c>
      <c r="CK186" s="1" t="n">
        <v>-157.971428571429</v>
      </c>
      <c r="CL186" s="1" t="n">
        <v>-819.907142857143</v>
      </c>
      <c r="CM186" s="1" t="n">
        <v>-988.437142857143</v>
      </c>
      <c r="CN186" s="1" t="n">
        <v>-1257.84785714286</v>
      </c>
      <c r="CO186" s="1" t="n">
        <v>-150.171428571429</v>
      </c>
      <c r="CP186" s="1" t="n">
        <v>-589.092261904762</v>
      </c>
      <c r="CQ186" s="1" t="n">
        <v>-136.571428571429</v>
      </c>
      <c r="CR186" s="1" t="n">
        <v>-870.9375</v>
      </c>
      <c r="CS186" s="1" t="n">
        <v>-93.7714285714286</v>
      </c>
      <c r="CT186" s="1" t="n">
        <v>-5385.12142857143</v>
      </c>
      <c r="CU186" s="1" t="n">
        <v>-3881.475</v>
      </c>
      <c r="CV186" s="1" t="n">
        <v>-183.278571428571</v>
      </c>
      <c r="CW186" s="1" t="n">
        <v>-2679.96819047619</v>
      </c>
      <c r="CX186" s="1" t="n">
        <v>-145.047857142857</v>
      </c>
      <c r="CY186" s="1" t="n">
        <v>-2179.18339285714</v>
      </c>
      <c r="CZ186" s="1" t="n">
        <v>-739.059642857143</v>
      </c>
      <c r="DA186" s="1" t="n">
        <v>-11147.5421130952</v>
      </c>
      <c r="DB186" s="1" t="n">
        <v>-7752.59791666667</v>
      </c>
      <c r="DC186" s="1" t="n">
        <v>-8729.31964285714</v>
      </c>
      <c r="DD186" s="1" t="n">
        <v>-1813.57142857143</v>
      </c>
      <c r="DE186" s="1" t="n">
        <v>-208.571428571429</v>
      </c>
      <c r="DF186" s="1" t="n">
        <v>-2559.42857142857</v>
      </c>
      <c r="DG186" s="1" t="n">
        <v>-96.8142857142857</v>
      </c>
      <c r="DH186" s="1" t="n">
        <v>0</v>
      </c>
      <c r="DI186" s="1" t="n">
        <v>-823.228571428572</v>
      </c>
      <c r="DJ186" s="1" t="n">
        <v>0</v>
      </c>
      <c r="DK186" s="1" t="n">
        <v>-2019.75</v>
      </c>
      <c r="DL186" s="1" t="n">
        <v>0</v>
      </c>
      <c r="DM186" s="1" t="n">
        <v>0</v>
      </c>
      <c r="DN186" s="1" t="n">
        <v>0</v>
      </c>
      <c r="DO186" s="1" t="n">
        <v>0</v>
      </c>
      <c r="DP186" s="1" t="n">
        <v>-123.464285714286</v>
      </c>
      <c r="DQ186" s="1" t="n">
        <v>0</v>
      </c>
      <c r="DR186" s="1" t="n">
        <v>0</v>
      </c>
      <c r="DS186" s="1" t="n">
        <v>0</v>
      </c>
      <c r="DT186" s="1" t="n">
        <v>0</v>
      </c>
      <c r="DU186" s="1" t="n">
        <v>0</v>
      </c>
      <c r="DV186" s="1" t="n">
        <v>0</v>
      </c>
      <c r="DW186" s="1" t="n">
        <v>-239933.549866667</v>
      </c>
      <c r="DX186" s="1" t="s">
        <v>481</v>
      </c>
    </row>
    <row r="187" customFormat="false" ht="14.5" hidden="false" customHeight="false" outlineLevel="0" collapsed="false">
      <c r="A187" s="2" t="s">
        <v>459</v>
      </c>
      <c r="B187" s="1" t="n">
        <v>-433.014761904762</v>
      </c>
      <c r="C187" s="1" t="n">
        <v>-55.0879047619048</v>
      </c>
      <c r="D187" s="1" t="n">
        <v>-532.553619047619</v>
      </c>
      <c r="E187" s="1" t="n">
        <v>-92.3599047619048</v>
      </c>
      <c r="F187" s="1" t="n">
        <v>-170.376190476191</v>
      </c>
      <c r="G187" s="1" t="n">
        <v>-35.4285714285714</v>
      </c>
      <c r="H187" s="1" t="n">
        <v>0</v>
      </c>
      <c r="I187" s="1" t="n">
        <v>-225.440666666667</v>
      </c>
      <c r="J187" s="1" t="n">
        <v>0</v>
      </c>
      <c r="K187" s="1" t="n">
        <v>-85.1554285714286</v>
      </c>
      <c r="L187" s="1" t="n">
        <v>-69.1020952380953</v>
      </c>
      <c r="M187" s="1" t="n">
        <v>0</v>
      </c>
      <c r="N187" s="1" t="n">
        <v>-134.468571428571</v>
      </c>
      <c r="O187" s="1" t="n">
        <v>-159.875238095238</v>
      </c>
      <c r="P187" s="1" t="n">
        <v>-148.281904761905</v>
      </c>
      <c r="Q187" s="1" t="n">
        <v>0</v>
      </c>
      <c r="R187" s="1" t="n">
        <v>-341.27939047619</v>
      </c>
      <c r="S187" s="1" t="n">
        <v>0</v>
      </c>
      <c r="T187" s="1" t="n">
        <v>-42.5904761904762</v>
      </c>
      <c r="U187" s="1" t="n">
        <v>-472.057142857143</v>
      </c>
      <c r="V187" s="1" t="n">
        <v>-265.862857142857</v>
      </c>
      <c r="W187" s="1" t="n">
        <v>0</v>
      </c>
      <c r="X187" s="1" t="n">
        <v>0</v>
      </c>
      <c r="Y187" s="1" t="n">
        <v>0</v>
      </c>
      <c r="Z187" s="1" t="n">
        <v>-111.211428571429</v>
      </c>
      <c r="AA187" s="1" t="n">
        <v>-418.64380952381</v>
      </c>
      <c r="AB187" s="1" t="n">
        <v>-39.3714285714285</v>
      </c>
      <c r="AC187" s="1" t="n">
        <v>-52.9952380952381</v>
      </c>
      <c r="AD187" s="1" t="n">
        <v>-508.057142857143</v>
      </c>
      <c r="AE187" s="1" t="n">
        <v>0</v>
      </c>
      <c r="AF187" s="1" t="n">
        <v>0</v>
      </c>
      <c r="AG187" s="1" t="n">
        <v>0</v>
      </c>
      <c r="AH187" s="1" t="n">
        <v>-1.53333333333333</v>
      </c>
      <c r="AI187" s="1" t="n">
        <v>-905.257142857143</v>
      </c>
      <c r="AJ187" s="1" t="n">
        <v>0</v>
      </c>
      <c r="AK187" s="1" t="n">
        <v>-349.352380952381</v>
      </c>
      <c r="AL187" s="1" t="n">
        <v>0</v>
      </c>
      <c r="AM187" s="1" t="n">
        <v>0</v>
      </c>
      <c r="AN187" s="1" t="n">
        <v>-68.4</v>
      </c>
      <c r="AO187" s="1" t="n">
        <v>-609.142857142857</v>
      </c>
      <c r="AP187" s="1" t="n">
        <v>0</v>
      </c>
      <c r="AQ187" s="1" t="n">
        <v>-163.874285714285</v>
      </c>
      <c r="AR187" s="1" t="n">
        <v>-55.9742857142857</v>
      </c>
      <c r="AS187" s="1" t="n">
        <v>-123.350178571429</v>
      </c>
      <c r="AT187" s="1" t="n">
        <v>-107.136428571429</v>
      </c>
      <c r="AU187" s="1" t="n">
        <v>-27.9457142857143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-998.821428571429</v>
      </c>
      <c r="BX187" s="1" t="n">
        <v>0</v>
      </c>
      <c r="BY187" s="1" t="n">
        <v>0</v>
      </c>
      <c r="BZ187" s="1" t="n">
        <v>-255.072857142857</v>
      </c>
      <c r="CA187" s="1" t="n">
        <v>-5774.7</v>
      </c>
      <c r="CB187" s="1" t="n">
        <v>0</v>
      </c>
      <c r="CC187" s="1" t="n">
        <v>0</v>
      </c>
      <c r="CD187" s="1" t="n">
        <v>-18787.7142857143</v>
      </c>
      <c r="CE187" s="1" t="n">
        <v>0</v>
      </c>
      <c r="CF187" s="1" t="n">
        <v>0</v>
      </c>
      <c r="CG187" s="1" t="n">
        <v>-393.274285714285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-209.542857142857</v>
      </c>
      <c r="CM187" s="1" t="n">
        <v>-316.657142857143</v>
      </c>
      <c r="CN187" s="1" t="n">
        <v>-539.942857142857</v>
      </c>
      <c r="CO187" s="1" t="n">
        <v>-62.5714285714286</v>
      </c>
      <c r="CP187" s="1" t="n">
        <v>-63.4047619047619</v>
      </c>
      <c r="CQ187" s="1" t="n">
        <v>0</v>
      </c>
      <c r="CR187" s="1" t="n">
        <v>-339.5</v>
      </c>
      <c r="CS187" s="1" t="n">
        <v>0</v>
      </c>
      <c r="CT187" s="1" t="n">
        <v>-38.9714285714285</v>
      </c>
      <c r="CU187" s="1" t="n">
        <v>-1036.08</v>
      </c>
      <c r="CV187" s="1" t="n">
        <v>-69.4285714285714</v>
      </c>
      <c r="CW187" s="1" t="n">
        <v>-1216.90285714286</v>
      </c>
      <c r="CX187" s="1" t="n">
        <v>-45.8228571428571</v>
      </c>
      <c r="CY187" s="1" t="n">
        <v>-525.137142857143</v>
      </c>
      <c r="CZ187" s="1" t="n">
        <v>-334.937142857143</v>
      </c>
      <c r="DA187" s="1" t="n">
        <v>-9027.92857142857</v>
      </c>
      <c r="DB187" s="1" t="n">
        <v>-3666.46428571429</v>
      </c>
      <c r="DC187" s="1" t="n">
        <v>-3001.85714285714</v>
      </c>
      <c r="DD187" s="1" t="n">
        <v>-343.071428571428</v>
      </c>
      <c r="DE187" s="1" t="n">
        <v>0</v>
      </c>
      <c r="DF187" s="1" t="n">
        <v>-651.428571428572</v>
      </c>
      <c r="DG187" s="1" t="n">
        <v>-42.2142857142857</v>
      </c>
      <c r="DH187" s="1" t="n">
        <v>0</v>
      </c>
      <c r="DI187" s="1" t="n">
        <v>-223.228571428571</v>
      </c>
      <c r="DJ187" s="1" t="n">
        <v>0</v>
      </c>
      <c r="DK187" s="1" t="n">
        <v>-460</v>
      </c>
      <c r="DO187" s="1" t="n">
        <v>0</v>
      </c>
      <c r="DP187" s="1" t="n">
        <v>0</v>
      </c>
      <c r="DQ187" s="1" t="n">
        <v>0</v>
      </c>
      <c r="DR187" s="1" t="n">
        <v>0</v>
      </c>
      <c r="DS187" s="1" t="n">
        <v>0</v>
      </c>
      <c r="DU187" s="1" t="n">
        <v>0</v>
      </c>
      <c r="DV187" s="1" t="n">
        <v>0</v>
      </c>
      <c r="DW187" s="1" t="n">
        <v>-55229.8551404762</v>
      </c>
      <c r="DX187" s="1" t="s">
        <v>459</v>
      </c>
    </row>
    <row r="188" customFormat="false" ht="14.5" hidden="false" customHeight="false" outlineLevel="0" collapsed="false">
      <c r="A188" s="2" t="s">
        <v>460</v>
      </c>
      <c r="B188" s="1" t="n">
        <v>-5474.7</v>
      </c>
      <c r="C188" s="1" t="n">
        <v>0</v>
      </c>
      <c r="D188" s="1" t="n">
        <v>-1620</v>
      </c>
      <c r="E188" s="1" t="n">
        <v>0</v>
      </c>
      <c r="F188" s="1" t="n">
        <v>-1240.24</v>
      </c>
      <c r="G188" s="1" t="n">
        <v>0</v>
      </c>
      <c r="H188" s="1" t="n">
        <v>0</v>
      </c>
      <c r="I188" s="1" t="n">
        <v>0</v>
      </c>
      <c r="J188" s="1" t="n">
        <v>-22.6666666666666</v>
      </c>
      <c r="K188" s="1" t="n">
        <v>0</v>
      </c>
      <c r="L188" s="1" t="n">
        <v>0</v>
      </c>
      <c r="M188" s="1" t="n">
        <v>0</v>
      </c>
      <c r="N188" s="1" t="n">
        <v>-26.64</v>
      </c>
      <c r="O188" s="1" t="n">
        <v>-20.72</v>
      </c>
      <c r="P188" s="1" t="n">
        <v>-14.8</v>
      </c>
      <c r="Q188" s="1" t="n">
        <v>0</v>
      </c>
      <c r="R188" s="1" t="n">
        <v>0</v>
      </c>
      <c r="S188" s="1" t="n">
        <v>0</v>
      </c>
      <c r="T188" s="1" t="n">
        <v>-18</v>
      </c>
      <c r="U188" s="1" t="n">
        <v>-121.2</v>
      </c>
      <c r="V188" s="1" t="n">
        <v>-15.6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-415.84</v>
      </c>
      <c r="AB188" s="1" t="n">
        <v>-91.3200000000001</v>
      </c>
      <c r="AC188" s="1" t="n">
        <v>0</v>
      </c>
      <c r="AD188" s="1" t="n">
        <v>-47.9999999999999</v>
      </c>
      <c r="AE188" s="1" t="n">
        <v>0</v>
      </c>
      <c r="AF188" s="1" t="n">
        <v>0</v>
      </c>
      <c r="AG188" s="1" t="n">
        <v>-108.786666666667</v>
      </c>
      <c r="AH188" s="1" t="n">
        <v>-6.72</v>
      </c>
      <c r="AI188" s="1" t="n">
        <v>0</v>
      </c>
      <c r="AJ188" s="1" t="n">
        <v>0</v>
      </c>
      <c r="AK188" s="1" t="n">
        <v>0</v>
      </c>
      <c r="AL188" s="1" t="n">
        <v>-162.664761904762</v>
      </c>
      <c r="AM188" s="1" t="n">
        <v>-241.742857142857</v>
      </c>
      <c r="AN188" s="1" t="n">
        <v>0</v>
      </c>
      <c r="AO188" s="1" t="n">
        <v>-6</v>
      </c>
      <c r="AP188" s="1" t="n">
        <v>-6.05714285714286</v>
      </c>
      <c r="AQ188" s="1" t="n">
        <v>0</v>
      </c>
      <c r="AR188" s="1" t="n">
        <v>-49.92</v>
      </c>
      <c r="AS188" s="1" t="n">
        <v>-2.85000000000001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-4.25</v>
      </c>
      <c r="AZ188" s="1" t="n">
        <v>-62</v>
      </c>
      <c r="BA188" s="1" t="n">
        <v>0</v>
      </c>
      <c r="BB188" s="1" t="n">
        <v>0</v>
      </c>
      <c r="BC188" s="1" t="n">
        <v>0</v>
      </c>
      <c r="BD188" s="1" t="n">
        <v>-42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-17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-12</v>
      </c>
      <c r="BW188" s="1" t="n">
        <v>-49.75</v>
      </c>
      <c r="BX188" s="1" t="n">
        <v>0</v>
      </c>
      <c r="BY188" s="1" t="n">
        <v>0</v>
      </c>
      <c r="BZ188" s="1" t="n">
        <v>-108.18</v>
      </c>
      <c r="CA188" s="1" t="n">
        <v>-1.68000000000029</v>
      </c>
      <c r="CB188" s="1" t="n">
        <v>0</v>
      </c>
      <c r="CC188" s="1" t="n">
        <v>0</v>
      </c>
      <c r="CD188" s="1" t="n">
        <v>-1035</v>
      </c>
      <c r="CE188" s="1" t="n">
        <v>0</v>
      </c>
      <c r="CF188" s="1" t="n">
        <v>0</v>
      </c>
      <c r="CG188" s="1" t="n">
        <v>-75.5999999999999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-51</v>
      </c>
      <c r="CQ188" s="1" t="n">
        <v>0</v>
      </c>
      <c r="CR188" s="1" t="n">
        <v>-15</v>
      </c>
      <c r="CS188" s="1" t="n">
        <v>0</v>
      </c>
      <c r="CT188" s="1" t="n">
        <v>-1.19999999999999</v>
      </c>
      <c r="CU188" s="1" t="n">
        <v>-43.2000000000001</v>
      </c>
      <c r="CV188" s="1" t="n">
        <v>0</v>
      </c>
      <c r="CW188" s="1" t="n">
        <v>-164.16</v>
      </c>
      <c r="CX188" s="1" t="n">
        <v>0</v>
      </c>
      <c r="CY188" s="1" t="n">
        <v>-31.32</v>
      </c>
      <c r="CZ188" s="1" t="n">
        <v>-5.57999999999998</v>
      </c>
      <c r="DA188" s="1" t="n">
        <v>-18.25</v>
      </c>
      <c r="DB188" s="1" t="n">
        <v>-30</v>
      </c>
      <c r="DC188" s="1" t="n">
        <v>-114</v>
      </c>
      <c r="DD188" s="1" t="n">
        <v>-22.5</v>
      </c>
      <c r="DE188" s="1" t="n">
        <v>0</v>
      </c>
      <c r="DF188" s="1" t="n">
        <v>-22.5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-12</v>
      </c>
      <c r="DO188" s="1" t="n">
        <v>0</v>
      </c>
      <c r="DP188" s="1" t="n">
        <v>0</v>
      </c>
      <c r="DQ188" s="1" t="n">
        <v>0</v>
      </c>
      <c r="DR188" s="1" t="n">
        <v>0</v>
      </c>
      <c r="DS188" s="1" t="n">
        <v>0</v>
      </c>
      <c r="DU188" s="1" t="n">
        <v>0</v>
      </c>
      <c r="DV188" s="1" t="n">
        <v>0</v>
      </c>
      <c r="DW188" s="1" t="n">
        <v>-11652.6380952381</v>
      </c>
      <c r="DX188" s="1" t="s">
        <v>460</v>
      </c>
    </row>
    <row r="189" customFormat="false" ht="14.5" hidden="false" customHeight="false" outlineLevel="0" collapsed="false">
      <c r="A189" s="2" t="s">
        <v>461</v>
      </c>
      <c r="B189" s="1" t="n">
        <v>-82.5</v>
      </c>
      <c r="C189" s="1" t="n">
        <v>-30</v>
      </c>
      <c r="D189" s="1" t="n">
        <v>-60</v>
      </c>
      <c r="E189" s="1" t="n">
        <v>-33</v>
      </c>
      <c r="F189" s="1" t="n">
        <v>-1133.68</v>
      </c>
      <c r="G189" s="1" t="n">
        <v>-60</v>
      </c>
      <c r="H189" s="1" t="n">
        <v>0</v>
      </c>
      <c r="I189" s="1" t="n">
        <v>-253</v>
      </c>
      <c r="J189" s="1" t="n">
        <v>-571.2</v>
      </c>
      <c r="K189" s="1" t="n">
        <v>-36</v>
      </c>
      <c r="L189" s="1" t="n">
        <v>0</v>
      </c>
      <c r="M189" s="1" t="n">
        <v>0</v>
      </c>
      <c r="N189" s="1" t="n">
        <v>-245.68</v>
      </c>
      <c r="O189" s="1" t="n">
        <v>-59.2</v>
      </c>
      <c r="P189" s="1" t="n">
        <v>-183.52</v>
      </c>
      <c r="Q189" s="1" t="n">
        <v>-134.933333333333</v>
      </c>
      <c r="R189" s="1" t="n">
        <v>0</v>
      </c>
      <c r="S189" s="1" t="n">
        <v>-4489.82666666667</v>
      </c>
      <c r="T189" s="1" t="n">
        <v>-68.4</v>
      </c>
      <c r="U189" s="1" t="n">
        <v>-434.4</v>
      </c>
      <c r="V189" s="1" t="n">
        <v>-690.48</v>
      </c>
      <c r="W189" s="1" t="n">
        <v>0</v>
      </c>
      <c r="X189" s="1" t="n">
        <v>0</v>
      </c>
      <c r="Y189" s="1" t="n">
        <v>-391.125238095238</v>
      </c>
      <c r="Z189" s="1" t="n">
        <v>-31.08</v>
      </c>
      <c r="AA189" s="1" t="n">
        <v>-1527.2</v>
      </c>
      <c r="AB189" s="1" t="n">
        <v>-147.6</v>
      </c>
      <c r="AC189" s="1" t="n">
        <v>0</v>
      </c>
      <c r="AD189" s="1" t="n">
        <v>-483.6</v>
      </c>
      <c r="AE189" s="1" t="n">
        <v>0</v>
      </c>
      <c r="AF189" s="1" t="n">
        <v>0</v>
      </c>
      <c r="AG189" s="1" t="n">
        <v>-226.24</v>
      </c>
      <c r="AH189" s="1" t="n">
        <v>-10.08</v>
      </c>
      <c r="AI189" s="1" t="n">
        <v>-789.6</v>
      </c>
      <c r="AJ189" s="1" t="n">
        <v>0</v>
      </c>
      <c r="AK189" s="1" t="n">
        <v>0</v>
      </c>
      <c r="AL189" s="1" t="n">
        <v>-283.36</v>
      </c>
      <c r="AM189" s="1" t="n">
        <v>-617.4</v>
      </c>
      <c r="AN189" s="1" t="n">
        <v>0</v>
      </c>
      <c r="AO189" s="1" t="n">
        <v>-936</v>
      </c>
      <c r="AP189" s="1" t="n">
        <v>-6.48</v>
      </c>
      <c r="AQ189" s="1" t="n">
        <v>-211.6</v>
      </c>
      <c r="AR189" s="1" t="n">
        <v>-62.4</v>
      </c>
      <c r="AS189" s="1" t="n">
        <v>0</v>
      </c>
      <c r="AT189" s="1" t="n">
        <v>0</v>
      </c>
      <c r="AU189" s="1" t="n">
        <v>-3.8</v>
      </c>
      <c r="AV189" s="1" t="n">
        <v>0</v>
      </c>
      <c r="AW189" s="1" t="n">
        <v>0</v>
      </c>
      <c r="AX189" s="1" t="n">
        <v>0</v>
      </c>
      <c r="AY189" s="1" t="n">
        <v>-309.5</v>
      </c>
      <c r="AZ189" s="1" t="n">
        <v>-72.5</v>
      </c>
      <c r="BA189" s="1" t="n">
        <v>-70</v>
      </c>
      <c r="BB189" s="1" t="n">
        <v>-303.2</v>
      </c>
      <c r="BC189" s="1" t="n">
        <v>-220.8</v>
      </c>
      <c r="BD189" s="1" t="n">
        <v>-643.5</v>
      </c>
      <c r="BE189" s="1" t="n">
        <v>-24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-320</v>
      </c>
      <c r="BK189" s="1" t="n">
        <v>-32</v>
      </c>
      <c r="BL189" s="1" t="n">
        <v>-4</v>
      </c>
      <c r="BM189" s="1" t="n">
        <v>-491.5</v>
      </c>
      <c r="BN189" s="1" t="n">
        <v>0</v>
      </c>
      <c r="BO189" s="1" t="n">
        <v>-924</v>
      </c>
      <c r="BP189" s="1" t="n">
        <v>0</v>
      </c>
      <c r="BQ189" s="1" t="n">
        <v>-13.5</v>
      </c>
      <c r="BR189" s="1" t="n">
        <v>0</v>
      </c>
      <c r="BS189" s="1" t="n">
        <v>0</v>
      </c>
      <c r="BT189" s="1" t="n">
        <v>0</v>
      </c>
      <c r="BU189" s="1" t="n">
        <v>-240</v>
      </c>
      <c r="BV189" s="1" t="n">
        <v>-168</v>
      </c>
      <c r="BW189" s="1" t="n">
        <v>-361</v>
      </c>
      <c r="BX189" s="1" t="n">
        <v>0</v>
      </c>
      <c r="BY189" s="1" t="n">
        <v>0</v>
      </c>
      <c r="BZ189" s="1" t="n">
        <v>-268.92</v>
      </c>
      <c r="CA189" s="1" t="n">
        <v>-7.27999999999975</v>
      </c>
      <c r="CB189" s="1" t="n">
        <v>0</v>
      </c>
      <c r="CC189" s="1" t="n">
        <v>0</v>
      </c>
      <c r="CD189" s="1" t="n">
        <v>-3177</v>
      </c>
      <c r="CE189" s="1" t="n">
        <v>-2033.14285714286</v>
      </c>
      <c r="CF189" s="1" t="n">
        <v>0</v>
      </c>
      <c r="CG189" s="1" t="n">
        <v>-939.6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-30</v>
      </c>
      <c r="CP189" s="1" t="n">
        <v>-48</v>
      </c>
      <c r="CQ189" s="1" t="n">
        <v>0</v>
      </c>
      <c r="CR189" s="1" t="n">
        <v>-36</v>
      </c>
      <c r="CS189" s="1" t="n">
        <v>0</v>
      </c>
      <c r="CT189" s="1" t="n">
        <v>-92</v>
      </c>
      <c r="CU189" s="1" t="n">
        <v>-712.8</v>
      </c>
      <c r="CV189" s="1" t="n">
        <v>0</v>
      </c>
      <c r="CW189" s="1" t="n">
        <v>-273.24</v>
      </c>
      <c r="CX189" s="1" t="n">
        <v>0</v>
      </c>
      <c r="CY189" s="1" t="n">
        <v>-127.44</v>
      </c>
      <c r="CZ189" s="1" t="n">
        <v>-100.44</v>
      </c>
      <c r="DA189" s="1" t="n">
        <v>-493.5</v>
      </c>
      <c r="DB189" s="1" t="n">
        <v>-523.5</v>
      </c>
      <c r="DC189" s="1" t="n">
        <v>-612</v>
      </c>
      <c r="DD189" s="1" t="n">
        <v>-348</v>
      </c>
      <c r="DE189" s="1" t="n">
        <v>0</v>
      </c>
      <c r="DF189" s="1" t="n">
        <v>-367.5</v>
      </c>
      <c r="DG189" s="1" t="n">
        <v>-7.5</v>
      </c>
      <c r="DH189" s="1" t="n">
        <v>0</v>
      </c>
      <c r="DI189" s="1" t="n">
        <v>0</v>
      </c>
      <c r="DJ189" s="1" t="n">
        <v>0</v>
      </c>
      <c r="DK189" s="1" t="n">
        <v>-226</v>
      </c>
      <c r="DO189" s="1" t="n">
        <v>0</v>
      </c>
      <c r="DP189" s="1" t="n">
        <v>0</v>
      </c>
      <c r="DQ189" s="1" t="n">
        <v>0</v>
      </c>
      <c r="DR189" s="1" t="n">
        <v>0</v>
      </c>
      <c r="DS189" s="1" t="n">
        <v>0</v>
      </c>
      <c r="DU189" s="1" t="n">
        <v>0</v>
      </c>
      <c r="DV189" s="1" t="n">
        <v>0</v>
      </c>
      <c r="DW189" s="1" t="n">
        <v>-28914.7480952381</v>
      </c>
      <c r="DX189" s="1" t="s">
        <v>461</v>
      </c>
    </row>
    <row r="190" customFormat="false" ht="14.5" hidden="false" customHeight="false" outlineLevel="0" collapsed="false">
      <c r="A190" s="2"/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0</v>
      </c>
      <c r="Q190" s="1" t="n">
        <v>0</v>
      </c>
      <c r="R190" s="1" t="n">
        <v>0</v>
      </c>
      <c r="S190" s="1" t="n">
        <v>0</v>
      </c>
      <c r="T190" s="1" t="n">
        <v>0</v>
      </c>
      <c r="U190" s="1" t="n">
        <v>0</v>
      </c>
      <c r="V190" s="1" t="n">
        <v>0</v>
      </c>
      <c r="W190" s="1" t="n">
        <v>0</v>
      </c>
      <c r="X190" s="1" t="n">
        <v>0</v>
      </c>
      <c r="Y190" s="1" t="n">
        <v>0</v>
      </c>
      <c r="Z190" s="1" t="n">
        <v>0</v>
      </c>
      <c r="AA190" s="1" t="n">
        <v>0</v>
      </c>
      <c r="AB190" s="1" t="n">
        <v>0</v>
      </c>
      <c r="AC190" s="1" t="n">
        <v>0</v>
      </c>
      <c r="AD190" s="1" t="n">
        <v>0</v>
      </c>
      <c r="AE190" s="1" t="n">
        <v>0</v>
      </c>
      <c r="AF190" s="1" t="n">
        <v>0</v>
      </c>
      <c r="AG190" s="1" t="n">
        <v>0</v>
      </c>
      <c r="AH190" s="1" t="n">
        <v>0</v>
      </c>
      <c r="AI190" s="1" t="n">
        <v>0</v>
      </c>
      <c r="AJ190" s="1" t="n">
        <v>0</v>
      </c>
      <c r="AK190" s="1" t="n">
        <v>0</v>
      </c>
      <c r="AL190" s="1" t="n">
        <v>0</v>
      </c>
      <c r="AM190" s="1" t="n">
        <v>0</v>
      </c>
      <c r="AN190" s="1" t="n">
        <v>0</v>
      </c>
      <c r="AO190" s="1" t="n">
        <v>0</v>
      </c>
      <c r="AP190" s="1" t="n">
        <v>0</v>
      </c>
      <c r="AQ190" s="1" t="n">
        <v>0</v>
      </c>
      <c r="AR190" s="1" t="n">
        <v>0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0</v>
      </c>
      <c r="AX190" s="1" t="n">
        <v>0</v>
      </c>
      <c r="AY190" s="1" t="n">
        <v>0</v>
      </c>
      <c r="AZ190" s="1" t="n">
        <v>0</v>
      </c>
      <c r="BA190" s="1" t="n">
        <v>0</v>
      </c>
      <c r="BB190" s="1" t="n">
        <v>0</v>
      </c>
      <c r="BC190" s="1" t="n">
        <v>0</v>
      </c>
      <c r="BD190" s="1" t="n">
        <v>0</v>
      </c>
      <c r="BE190" s="1" t="n">
        <v>0</v>
      </c>
      <c r="BF190" s="1" t="n">
        <v>0</v>
      </c>
      <c r="BG190" s="1" t="n">
        <v>0</v>
      </c>
      <c r="BH190" s="1" t="n">
        <v>0</v>
      </c>
      <c r="BI190" s="1" t="n">
        <v>0</v>
      </c>
      <c r="BJ190" s="1" t="n">
        <v>0</v>
      </c>
      <c r="BK190" s="1" t="n">
        <v>0</v>
      </c>
      <c r="BL190" s="1" t="n">
        <v>0</v>
      </c>
      <c r="BM190" s="1" t="n">
        <v>0</v>
      </c>
      <c r="BN190" s="1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1" t="n">
        <v>0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1" t="n">
        <v>0</v>
      </c>
      <c r="CL190" s="1" t="n">
        <v>0</v>
      </c>
      <c r="CM190" s="1" t="n">
        <v>0</v>
      </c>
      <c r="CN190" s="1" t="n">
        <v>0</v>
      </c>
      <c r="CO190" s="1" t="n">
        <v>0</v>
      </c>
      <c r="CP190" s="1" t="n">
        <v>0</v>
      </c>
      <c r="CQ190" s="1" t="n">
        <v>0</v>
      </c>
      <c r="CR190" s="1" t="n">
        <v>0</v>
      </c>
      <c r="CS190" s="1" t="n">
        <v>0</v>
      </c>
      <c r="CT190" s="1" t="n">
        <v>0</v>
      </c>
      <c r="CU190" s="1" t="n">
        <v>0</v>
      </c>
      <c r="CV190" s="1" t="n">
        <v>0</v>
      </c>
      <c r="CW190" s="1" t="n">
        <v>0</v>
      </c>
      <c r="CX190" s="1" t="n">
        <v>0</v>
      </c>
      <c r="CY190" s="1" t="n">
        <v>0</v>
      </c>
      <c r="CZ190" s="1" t="n">
        <v>0</v>
      </c>
      <c r="DA190" s="1" t="n">
        <v>0</v>
      </c>
      <c r="DB190" s="1" t="n">
        <v>0</v>
      </c>
      <c r="DC190" s="1" t="n">
        <v>0</v>
      </c>
      <c r="DD190" s="1" t="n">
        <v>0</v>
      </c>
      <c r="DE190" s="1" t="n">
        <v>0</v>
      </c>
      <c r="DF190" s="1" t="n">
        <v>0</v>
      </c>
      <c r="DG190" s="1" t="n">
        <v>0</v>
      </c>
      <c r="DH190" s="1" t="n">
        <v>0</v>
      </c>
      <c r="DI190" s="1" t="n">
        <v>0</v>
      </c>
      <c r="DJ190" s="1" t="n">
        <v>0</v>
      </c>
      <c r="DK190" s="1" t="n">
        <v>0</v>
      </c>
      <c r="DO190" s="1" t="n">
        <v>0</v>
      </c>
      <c r="DP190" s="1" t="n">
        <v>0</v>
      </c>
      <c r="DQ190" s="1" t="n">
        <v>0</v>
      </c>
      <c r="DR190" s="1" t="n">
        <v>0</v>
      </c>
      <c r="DS190" s="1" t="n">
        <v>0</v>
      </c>
      <c r="DU190" s="1" t="n">
        <v>0</v>
      </c>
      <c r="DV190" s="1" t="n">
        <v>0</v>
      </c>
      <c r="DW190" s="1" t="n">
        <v>0</v>
      </c>
    </row>
    <row r="191" customFormat="false" ht="14.5" hidden="false" customHeight="false" outlineLevel="0" collapsed="false">
      <c r="A191" s="2"/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1" t="n">
        <v>0</v>
      </c>
      <c r="AA191" s="1" t="n">
        <v>0</v>
      </c>
      <c r="AB191" s="1" t="n">
        <v>0</v>
      </c>
      <c r="AC191" s="1" t="n">
        <v>0</v>
      </c>
      <c r="AD191" s="1" t="n">
        <v>0</v>
      </c>
      <c r="AE191" s="1" t="n">
        <v>0</v>
      </c>
      <c r="AF191" s="1" t="n">
        <v>0</v>
      </c>
      <c r="AG191" s="1" t="n">
        <v>0</v>
      </c>
      <c r="AH191" s="1" t="n">
        <v>0</v>
      </c>
      <c r="AI191" s="1" t="n">
        <v>0</v>
      </c>
      <c r="AJ191" s="1" t="n">
        <v>0</v>
      </c>
      <c r="AK191" s="1" t="n">
        <v>0</v>
      </c>
      <c r="AL191" s="1" t="n">
        <v>0</v>
      </c>
      <c r="AM191" s="1" t="n">
        <v>0</v>
      </c>
      <c r="AN191" s="1" t="n">
        <v>0</v>
      </c>
      <c r="AO191" s="1" t="n">
        <v>0</v>
      </c>
      <c r="AP191" s="1" t="n">
        <v>0</v>
      </c>
      <c r="AQ191" s="1" t="n">
        <v>0</v>
      </c>
      <c r="AR191" s="1" t="n">
        <v>0</v>
      </c>
      <c r="AS191" s="1" t="n">
        <v>0</v>
      </c>
      <c r="AT191" s="1" t="n">
        <v>0</v>
      </c>
      <c r="AU191" s="1" t="n">
        <v>0</v>
      </c>
      <c r="AV191" s="1" t="n">
        <v>0</v>
      </c>
      <c r="AW191" s="1" t="n">
        <v>0</v>
      </c>
      <c r="AX191" s="1" t="n">
        <v>0</v>
      </c>
      <c r="AY191" s="1" t="n">
        <v>0</v>
      </c>
      <c r="AZ191" s="1" t="n">
        <v>0</v>
      </c>
      <c r="BA191" s="1" t="n">
        <v>0</v>
      </c>
      <c r="BB191" s="1" t="n">
        <v>0</v>
      </c>
      <c r="BC191" s="1" t="n">
        <v>0</v>
      </c>
      <c r="BD191" s="1" t="n">
        <v>0</v>
      </c>
      <c r="BE191" s="1" t="n">
        <v>0</v>
      </c>
      <c r="BF191" s="1" t="n">
        <v>0</v>
      </c>
      <c r="BG191" s="1" t="n">
        <v>0</v>
      </c>
      <c r="BH191" s="1" t="n">
        <v>0</v>
      </c>
      <c r="BI191" s="1" t="n">
        <v>0</v>
      </c>
      <c r="BJ191" s="1" t="n">
        <v>0</v>
      </c>
      <c r="BK191" s="1" t="n">
        <v>0</v>
      </c>
      <c r="BL191" s="1" t="n">
        <v>0</v>
      </c>
      <c r="BM191" s="1" t="n">
        <v>0</v>
      </c>
      <c r="BN191" s="1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0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0</v>
      </c>
      <c r="CB191" s="1" t="n">
        <v>0</v>
      </c>
      <c r="CC191" s="1" t="n">
        <v>0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0</v>
      </c>
      <c r="CK191" s="1" t="n">
        <v>0</v>
      </c>
      <c r="CL191" s="1" t="n">
        <v>0</v>
      </c>
      <c r="CM191" s="1" t="n">
        <v>0</v>
      </c>
      <c r="CN191" s="1" t="n">
        <v>0</v>
      </c>
      <c r="CO191" s="1" t="n">
        <v>0</v>
      </c>
      <c r="CP191" s="1" t="n">
        <v>0</v>
      </c>
      <c r="CQ191" s="1" t="n">
        <v>0</v>
      </c>
      <c r="CR191" s="1" t="n">
        <v>0</v>
      </c>
      <c r="CS191" s="1" t="n">
        <v>0</v>
      </c>
      <c r="CT191" s="1" t="n">
        <v>0</v>
      </c>
      <c r="CU191" s="1" t="n">
        <v>0</v>
      </c>
      <c r="CV191" s="1" t="n">
        <v>0</v>
      </c>
      <c r="CW191" s="1" t="n">
        <v>0</v>
      </c>
      <c r="CX191" s="1" t="n">
        <v>0</v>
      </c>
      <c r="CY191" s="1" t="n">
        <v>0</v>
      </c>
      <c r="CZ191" s="1" t="n">
        <v>0</v>
      </c>
      <c r="DA191" s="1" t="n">
        <v>0</v>
      </c>
      <c r="DB191" s="1" t="n">
        <v>0</v>
      </c>
      <c r="DC191" s="1" t="n">
        <v>0</v>
      </c>
      <c r="DD191" s="1" t="n">
        <v>0</v>
      </c>
      <c r="DE191" s="1" t="n">
        <v>0</v>
      </c>
      <c r="DF191" s="1" t="n">
        <v>0</v>
      </c>
      <c r="DG191" s="1" t="n">
        <v>0</v>
      </c>
      <c r="DH191" s="1" t="n">
        <v>0</v>
      </c>
      <c r="DI191" s="1" t="n">
        <v>0</v>
      </c>
      <c r="DJ191" s="1" t="n">
        <v>0</v>
      </c>
      <c r="DK191" s="1" t="n">
        <v>0</v>
      </c>
      <c r="DO191" s="1" t="n">
        <v>0</v>
      </c>
      <c r="DP191" s="1" t="n">
        <v>0</v>
      </c>
      <c r="DQ191" s="1" t="n">
        <v>0</v>
      </c>
      <c r="DR191" s="1" t="n">
        <v>0</v>
      </c>
      <c r="DS191" s="1" t="n">
        <v>0</v>
      </c>
      <c r="DU191" s="1" t="n">
        <v>0</v>
      </c>
      <c r="DV191" s="1" t="n">
        <v>0</v>
      </c>
      <c r="DW191" s="1" t="n">
        <v>0</v>
      </c>
    </row>
    <row r="192" customFormat="false" ht="14.5" hidden="false" customHeight="false" outlineLevel="0" collapsed="false">
      <c r="A192" s="2" t="s">
        <v>482</v>
      </c>
      <c r="B192" s="1" t="n">
        <v>-2746.345</v>
      </c>
      <c r="C192" s="1" t="n">
        <v>-203.675</v>
      </c>
      <c r="D192" s="1" t="n">
        <v>-2165.6575</v>
      </c>
      <c r="E192" s="1" t="n">
        <v>-270</v>
      </c>
      <c r="F192" s="1" t="n">
        <v>-3520.62857142857</v>
      </c>
      <c r="G192" s="1" t="n">
        <v>-114</v>
      </c>
      <c r="H192" s="1" t="n">
        <v>-497.04</v>
      </c>
      <c r="I192" s="1" t="n">
        <v>-660.0525</v>
      </c>
      <c r="J192" s="1" t="n">
        <v>-1372.61066666667</v>
      </c>
      <c r="K192" s="1" t="n">
        <v>-254.35</v>
      </c>
      <c r="L192" s="1" t="n">
        <v>-568.703125</v>
      </c>
      <c r="M192" s="1" t="n">
        <v>0</v>
      </c>
      <c r="N192" s="1" t="n">
        <v>-1313.1825</v>
      </c>
      <c r="O192" s="1" t="n">
        <v>-331.75125</v>
      </c>
      <c r="P192" s="1" t="n">
        <v>-566.84</v>
      </c>
      <c r="Q192" s="1" t="n">
        <v>-767.76</v>
      </c>
      <c r="R192" s="1" t="n">
        <v>-400</v>
      </c>
      <c r="S192" s="1" t="n">
        <v>-19724.5916666667</v>
      </c>
      <c r="T192" s="1" t="n">
        <v>-477.849107142857</v>
      </c>
      <c r="U192" s="1" t="n">
        <v>-1844.765</v>
      </c>
      <c r="V192" s="1" t="n">
        <v>-1161.33</v>
      </c>
      <c r="W192" s="1" t="n">
        <v>-65.2571428571429</v>
      </c>
      <c r="X192" s="1" t="n">
        <v>-1100</v>
      </c>
      <c r="Y192" s="1" t="n">
        <v>-2242.45375</v>
      </c>
      <c r="Z192" s="1" t="n">
        <v>-203.13</v>
      </c>
      <c r="AA192" s="1" t="n">
        <v>-2414.07733333333</v>
      </c>
      <c r="AB192" s="1" t="n">
        <v>-589.6</v>
      </c>
      <c r="AC192" s="1" t="n">
        <v>-167.04</v>
      </c>
      <c r="AD192" s="1" t="n">
        <v>-1707.15</v>
      </c>
      <c r="AE192" s="1" t="n">
        <v>-69.7142857142857</v>
      </c>
      <c r="AF192" s="1" t="n">
        <v>-497.973333333333</v>
      </c>
      <c r="AG192" s="1" t="n">
        <v>-1304.96266666667</v>
      </c>
      <c r="AH192" s="1" t="n">
        <v>-187.026</v>
      </c>
      <c r="AI192" s="1" t="n">
        <v>-4525.05</v>
      </c>
      <c r="AJ192" s="1" t="n">
        <v>-687.4</v>
      </c>
      <c r="AK192" s="1" t="n">
        <v>-1915.2</v>
      </c>
      <c r="AL192" s="1" t="n">
        <v>-638.595</v>
      </c>
      <c r="AM192" s="1" t="n">
        <v>-8981.49571428571</v>
      </c>
      <c r="AN192" s="1" t="n">
        <v>-178.2</v>
      </c>
      <c r="AO192" s="1" t="n">
        <v>-2353.5</v>
      </c>
      <c r="AP192" s="1" t="n">
        <v>-55.95</v>
      </c>
      <c r="AQ192" s="1" t="n">
        <v>-1177.175</v>
      </c>
      <c r="AR192" s="1" t="n">
        <v>-292.097</v>
      </c>
      <c r="AS192" s="1" t="n">
        <v>-94.81375</v>
      </c>
      <c r="AT192" s="1" t="n">
        <v>-104.265</v>
      </c>
      <c r="AU192" s="1" t="n">
        <v>-36.72125</v>
      </c>
      <c r="AV192" s="1" t="n">
        <v>0</v>
      </c>
      <c r="AW192" s="1" t="n">
        <v>0</v>
      </c>
      <c r="AX192" s="1" t="n">
        <v>0</v>
      </c>
      <c r="AY192" s="1" t="n">
        <v>-4677.82066666667</v>
      </c>
      <c r="AZ192" s="1" t="n">
        <v>-356.87</v>
      </c>
      <c r="BA192" s="1" t="n">
        <v>-670.78125</v>
      </c>
      <c r="BB192" s="1" t="n">
        <v>-2719.93869047619</v>
      </c>
      <c r="BC192" s="1" t="n">
        <v>-420</v>
      </c>
      <c r="BD192" s="1" t="n">
        <v>-800</v>
      </c>
      <c r="BE192" s="1" t="n">
        <v>-211.3125</v>
      </c>
      <c r="BF192" s="1" t="n">
        <v>-252.1</v>
      </c>
      <c r="BG192" s="1" t="n">
        <v>-319.2</v>
      </c>
      <c r="BH192" s="1" t="n">
        <v>-300</v>
      </c>
      <c r="BI192" s="1" t="n">
        <v>-170</v>
      </c>
      <c r="BJ192" s="1" t="n">
        <v>-950</v>
      </c>
      <c r="BK192" s="1" t="n">
        <v>-78.64125</v>
      </c>
      <c r="BL192" s="1" t="n">
        <v>-447.741666666667</v>
      </c>
      <c r="BM192" s="1" t="n">
        <v>-3363.7125</v>
      </c>
      <c r="BN192" s="1" t="n">
        <v>-313.125</v>
      </c>
      <c r="BO192" s="1" t="n">
        <v>-5727.91845238095</v>
      </c>
      <c r="BP192" s="1" t="n">
        <v>0</v>
      </c>
      <c r="BQ192" s="1" t="n">
        <v>-175.65625</v>
      </c>
      <c r="BR192" s="1" t="n">
        <v>-348.8</v>
      </c>
      <c r="BS192" s="1" t="n">
        <v>-169</v>
      </c>
      <c r="BT192" s="1" t="n">
        <v>-550</v>
      </c>
      <c r="BU192" s="1" t="n">
        <v>-500</v>
      </c>
      <c r="BV192" s="1" t="n">
        <v>-1000</v>
      </c>
      <c r="BW192" s="1" t="n">
        <v>-2181.81875</v>
      </c>
      <c r="BX192" s="1" t="n">
        <v>0</v>
      </c>
      <c r="BY192" s="1" t="n">
        <v>0</v>
      </c>
      <c r="BZ192" s="1" t="n">
        <v>-357.341785714286</v>
      </c>
      <c r="CA192" s="1" t="n">
        <v>-102.795</v>
      </c>
      <c r="CB192" s="1" t="n">
        <v>-398.1375</v>
      </c>
      <c r="CC192" s="1" t="n">
        <v>0</v>
      </c>
      <c r="CD192" s="1" t="n">
        <v>-800</v>
      </c>
      <c r="CE192" s="1" t="n">
        <v>-12609.931547619</v>
      </c>
      <c r="CF192" s="1" t="n">
        <v>0</v>
      </c>
      <c r="CG192" s="1" t="n">
        <v>-3000</v>
      </c>
      <c r="CH192" s="1" t="n">
        <v>-426.535714285714</v>
      </c>
      <c r="CI192" s="1" t="n">
        <v>-221.371428571429</v>
      </c>
      <c r="CJ192" s="1" t="n">
        <v>-177.371428571429</v>
      </c>
      <c r="CK192" s="1" t="n">
        <v>-157.971428571429</v>
      </c>
      <c r="CL192" s="1" t="n">
        <v>-610.364285714286</v>
      </c>
      <c r="CM192" s="1" t="n">
        <v>-671.78</v>
      </c>
      <c r="CN192" s="1" t="n">
        <v>-717.905</v>
      </c>
      <c r="CO192" s="1" t="n">
        <v>-57.6</v>
      </c>
      <c r="CP192" s="1" t="n">
        <v>-426.6875</v>
      </c>
      <c r="CQ192" s="1" t="n">
        <v>-136.571428571429</v>
      </c>
      <c r="CR192" s="1" t="n">
        <v>-480.4375</v>
      </c>
      <c r="CS192" s="1" t="n">
        <v>-93.7714285714286</v>
      </c>
      <c r="CT192" s="1" t="n">
        <v>-5252.95</v>
      </c>
      <c r="CU192" s="1" t="n">
        <v>-2089.395</v>
      </c>
      <c r="CV192" s="1" t="n">
        <v>-113.85</v>
      </c>
      <c r="CW192" s="1" t="n">
        <v>-1025.66533333333</v>
      </c>
      <c r="CX192" s="1" t="n">
        <v>-99.225</v>
      </c>
      <c r="CY192" s="1" t="n">
        <v>-1495.28625</v>
      </c>
      <c r="CZ192" s="1" t="n">
        <v>-298.1025</v>
      </c>
      <c r="DA192" s="1" t="n">
        <v>-1607.86354166667</v>
      </c>
      <c r="DB192" s="1" t="n">
        <v>-3532.63363095238</v>
      </c>
      <c r="DC192" s="1" t="n">
        <v>-5001.4625</v>
      </c>
      <c r="DD192" s="1" t="n">
        <v>-1100</v>
      </c>
      <c r="DE192" s="1" t="n">
        <v>-208.571428571429</v>
      </c>
      <c r="DF192" s="1" t="n">
        <v>-1518</v>
      </c>
      <c r="DG192" s="1" t="n">
        <v>-47.1</v>
      </c>
      <c r="DH192" s="1" t="n">
        <v>0</v>
      </c>
      <c r="DI192" s="1" t="n">
        <v>-600</v>
      </c>
      <c r="DJ192" s="1" t="n">
        <v>0</v>
      </c>
      <c r="DK192" s="1" t="n">
        <v>-1321.75</v>
      </c>
      <c r="DO192" s="1" t="n">
        <v>0</v>
      </c>
      <c r="DP192" s="1" t="n">
        <v>-123.464285714286</v>
      </c>
      <c r="DQ192" s="1" t="n">
        <v>0</v>
      </c>
      <c r="DR192" s="1" t="n">
        <v>0</v>
      </c>
      <c r="DS192" s="1" t="n">
        <v>0</v>
      </c>
      <c r="DU192" s="1" t="n">
        <v>0</v>
      </c>
      <c r="DV192" s="1" t="n">
        <v>0</v>
      </c>
      <c r="DW192" s="1" t="n">
        <v>-144136.308535714</v>
      </c>
      <c r="DX192" s="1" t="s">
        <v>482</v>
      </c>
    </row>
    <row r="193" customFormat="false" ht="14.5" hidden="false" customHeight="false" outlineLevel="0" collapsed="false">
      <c r="A193" s="2" t="s">
        <v>483</v>
      </c>
      <c r="B193" s="1" t="n">
        <v>-2746.345</v>
      </c>
      <c r="C193" s="1" t="n">
        <v>-203.675</v>
      </c>
      <c r="D193" s="1" t="n">
        <v>-1750</v>
      </c>
      <c r="E193" s="1" t="n">
        <v>-270</v>
      </c>
      <c r="F193" s="1" t="n">
        <v>-3120.62857142857</v>
      </c>
      <c r="G193" s="1" t="n">
        <v>-114</v>
      </c>
      <c r="H193" s="1" t="n">
        <v>-500</v>
      </c>
      <c r="I193" s="1" t="n">
        <v>-660.0525</v>
      </c>
      <c r="J193" s="1" t="n">
        <v>-1312.61066666667</v>
      </c>
      <c r="K193" s="1" t="n">
        <v>-254.35</v>
      </c>
      <c r="L193" s="1" t="n">
        <v>-68.703125</v>
      </c>
      <c r="M193" s="1" t="n">
        <v>0</v>
      </c>
      <c r="N193" s="1" t="n">
        <v>-1270.0625</v>
      </c>
      <c r="O193" s="1" t="n">
        <v>-331.75125</v>
      </c>
      <c r="P193" s="1" t="n">
        <v>-566.84</v>
      </c>
      <c r="Q193" s="1" t="n">
        <v>-767.76</v>
      </c>
      <c r="R193" s="1" t="n">
        <v>-400</v>
      </c>
      <c r="S193" s="1" t="n">
        <v>-24462.4716666667</v>
      </c>
      <c r="T193" s="1" t="n">
        <v>-477.849107142857</v>
      </c>
      <c r="U193" s="1" t="n">
        <v>-1780.765</v>
      </c>
      <c r="V193" s="1" t="n">
        <v>-1161.33</v>
      </c>
      <c r="W193" s="1" t="n">
        <v>-70</v>
      </c>
      <c r="X193" s="1" t="n">
        <v>-1100</v>
      </c>
      <c r="Y193" s="1" t="n">
        <v>-2230.29375</v>
      </c>
      <c r="Z193" s="1" t="n">
        <v>-203.13</v>
      </c>
      <c r="AA193" s="1" t="n">
        <v>-2414.07733333333</v>
      </c>
      <c r="AB193" s="1" t="n">
        <v>-589.599999999999</v>
      </c>
      <c r="AC193" s="1" t="n">
        <v>-167.04</v>
      </c>
      <c r="AD193" s="1" t="n">
        <v>-1707.15</v>
      </c>
      <c r="AE193" s="1" t="n">
        <v>-150</v>
      </c>
      <c r="AF193" s="1" t="n">
        <v>-500</v>
      </c>
      <c r="AG193" s="1" t="n">
        <v>-1304.96266666667</v>
      </c>
      <c r="AH193" s="1" t="n">
        <v>-187.026</v>
      </c>
      <c r="AI193" s="1" t="n">
        <v>-4525.05</v>
      </c>
      <c r="AJ193" s="1" t="n">
        <v>-700</v>
      </c>
      <c r="AK193" s="1" t="n">
        <v>-1915.2</v>
      </c>
      <c r="AL193" s="1" t="n">
        <v>-638.595</v>
      </c>
      <c r="AM193" s="1" t="n">
        <v>-6557.64571428571</v>
      </c>
      <c r="AN193" s="1" t="n">
        <v>-178.2</v>
      </c>
      <c r="AO193" s="1" t="n">
        <v>-2353.5</v>
      </c>
      <c r="AP193" s="1" t="n">
        <v>-55.95</v>
      </c>
      <c r="AQ193" s="1" t="n">
        <v>-1177.175</v>
      </c>
      <c r="AR193" s="1" t="n">
        <v>-263.057</v>
      </c>
      <c r="AS193" s="1" t="n">
        <v>-94.81375</v>
      </c>
      <c r="AT193" s="1" t="n">
        <v>-104.265</v>
      </c>
      <c r="AU193" s="1" t="n">
        <v>-36.72125</v>
      </c>
      <c r="AV193" s="1" t="n">
        <v>0</v>
      </c>
      <c r="AW193" s="1" t="n">
        <v>0</v>
      </c>
      <c r="AX193" s="1" t="n">
        <v>0</v>
      </c>
      <c r="AY193" s="1" t="n">
        <v>-3927.82066666667</v>
      </c>
      <c r="AZ193" s="1" t="n">
        <v>-356.87</v>
      </c>
      <c r="BA193" s="1" t="n">
        <v>-670.78125</v>
      </c>
      <c r="BB193" s="1" t="n">
        <v>-2719.93869047619</v>
      </c>
      <c r="BC193" s="1" t="n">
        <v>-420</v>
      </c>
      <c r="BD193" s="1" t="n">
        <v>-800</v>
      </c>
      <c r="BE193" s="1" t="n">
        <v>-211.3125</v>
      </c>
      <c r="BF193" s="1" t="n">
        <v>-252.9</v>
      </c>
      <c r="BG193" s="1" t="n">
        <v>-320</v>
      </c>
      <c r="BH193" s="1" t="n">
        <v>-300</v>
      </c>
      <c r="BI193" s="1" t="n">
        <v>-170</v>
      </c>
      <c r="BJ193" s="1" t="n">
        <v>-950</v>
      </c>
      <c r="BK193" s="1" t="n">
        <v>-78.64125</v>
      </c>
      <c r="BL193" s="1" t="n">
        <v>-114.741666666667</v>
      </c>
      <c r="BM193" s="1" t="n">
        <v>-926.379166666667</v>
      </c>
      <c r="BN193" s="1" t="n">
        <v>-157.375</v>
      </c>
      <c r="BO193" s="1" t="n">
        <v>-5036.31845238095</v>
      </c>
      <c r="BP193" s="1" t="n">
        <v>0</v>
      </c>
      <c r="BQ193" s="1" t="n">
        <v>-175.65625</v>
      </c>
      <c r="BR193" s="1" t="n">
        <v>-350</v>
      </c>
      <c r="BS193" s="1" t="n">
        <v>-170</v>
      </c>
      <c r="BT193" s="1" t="n">
        <v>-550</v>
      </c>
      <c r="BU193" s="1" t="n">
        <v>-500</v>
      </c>
      <c r="BV193" s="1" t="n">
        <v>-1000</v>
      </c>
      <c r="BW193" s="1" t="n">
        <v>-1905.69375</v>
      </c>
      <c r="BX193" s="1" t="n">
        <v>0</v>
      </c>
      <c r="BY193" s="1" t="n">
        <v>0</v>
      </c>
      <c r="BZ193" s="1" t="n">
        <v>-357.341785714286</v>
      </c>
      <c r="CA193" s="1" t="n">
        <v>-102.795</v>
      </c>
      <c r="CB193" s="1" t="n">
        <v>-378.766071428571</v>
      </c>
      <c r="CC193" s="1" t="n">
        <v>0</v>
      </c>
      <c r="CD193" s="1" t="n">
        <v>-800</v>
      </c>
      <c r="CE193" s="1" t="n">
        <v>-9410.43154761905</v>
      </c>
      <c r="CF193" s="1" t="n">
        <v>-97.3714285714285</v>
      </c>
      <c r="CG193" s="1" t="n">
        <v>-3000</v>
      </c>
      <c r="CH193" s="1" t="n">
        <v>-912.75</v>
      </c>
      <c r="CI193" s="1" t="n">
        <v>-250</v>
      </c>
      <c r="CJ193" s="1" t="n">
        <v>-200</v>
      </c>
      <c r="CK193" s="1" t="n">
        <v>-255</v>
      </c>
      <c r="CL193" s="1" t="n">
        <v>-810.364285714286</v>
      </c>
      <c r="CM193" s="1" t="n">
        <v>-621.805</v>
      </c>
      <c r="CN193" s="1" t="n">
        <v>-917.905</v>
      </c>
      <c r="CO193" s="1" t="n">
        <v>-57.6</v>
      </c>
      <c r="CP193" s="1" t="n">
        <v>-426.6875</v>
      </c>
      <c r="CQ193" s="1" t="n">
        <v>-150</v>
      </c>
      <c r="CR193" s="1" t="n">
        <v>-480.4375</v>
      </c>
      <c r="CS193" s="1" t="n">
        <v>-150</v>
      </c>
      <c r="CT193" s="1" t="n">
        <v>-436.949999999999</v>
      </c>
      <c r="CU193" s="1" t="n">
        <v>-2089.395</v>
      </c>
      <c r="CV193" s="1" t="n">
        <v>-113.85</v>
      </c>
      <c r="CW193" s="1" t="n">
        <v>-1025.66533333333</v>
      </c>
      <c r="CX193" s="1" t="n">
        <v>-99.225</v>
      </c>
      <c r="CY193" s="1" t="n">
        <v>-1495.28625</v>
      </c>
      <c r="CZ193" s="1" t="n">
        <v>-298.1025</v>
      </c>
      <c r="DA193" s="1" t="n">
        <v>-1532.86354166667</v>
      </c>
      <c r="DB193" s="1" t="n">
        <v>-6987.63363095238</v>
      </c>
      <c r="DC193" s="1" t="n">
        <v>-4749.4625</v>
      </c>
      <c r="DD193" s="1" t="n">
        <v>-1100</v>
      </c>
      <c r="DE193" s="1" t="n">
        <v>-230</v>
      </c>
      <c r="DF193" s="1" t="n">
        <v>-1518</v>
      </c>
      <c r="DG193" s="1" t="n">
        <v>-47.1</v>
      </c>
      <c r="DH193" s="1" t="n">
        <v>0</v>
      </c>
      <c r="DI193" s="1" t="n">
        <v>-600</v>
      </c>
      <c r="DJ193" s="1" t="n">
        <v>0</v>
      </c>
      <c r="DK193" s="1" t="n">
        <v>-1321.75</v>
      </c>
      <c r="DO193" s="1" t="n">
        <v>-204.880952380952</v>
      </c>
      <c r="DP193" s="1" t="n">
        <v>-909.75</v>
      </c>
      <c r="DQ193" s="1" t="n">
        <v>0</v>
      </c>
      <c r="DR193" s="1" t="n">
        <v>0</v>
      </c>
      <c r="DS193" s="1" t="n">
        <v>0</v>
      </c>
      <c r="DU193" s="1" t="n">
        <v>0</v>
      </c>
      <c r="DV193" s="1" t="n">
        <v>0</v>
      </c>
      <c r="DW193" s="1" t="n">
        <v>-137646.245321428</v>
      </c>
      <c r="DX193" s="1" t="s">
        <v>483</v>
      </c>
    </row>
    <row r="194" customFormat="false" ht="14.5" hidden="false" customHeight="false" outlineLevel="0" collapsed="false">
      <c r="A194" s="2" t="s">
        <v>484</v>
      </c>
      <c r="B194" s="1" t="n">
        <v>-2746.345</v>
      </c>
      <c r="C194" s="1" t="n">
        <v>-203.675</v>
      </c>
      <c r="D194" s="1" t="n">
        <v>-1750</v>
      </c>
      <c r="E194" s="1" t="n">
        <v>-270</v>
      </c>
      <c r="F194" s="1" t="n">
        <v>-3120.62857142857</v>
      </c>
      <c r="G194" s="1" t="n">
        <v>-114</v>
      </c>
      <c r="H194" s="1" t="n">
        <v>-500</v>
      </c>
      <c r="I194" s="1" t="n">
        <v>-1860.0525</v>
      </c>
      <c r="J194" s="1" t="n">
        <v>-1312.61066666667</v>
      </c>
      <c r="K194" s="1" t="n">
        <v>-754.35</v>
      </c>
      <c r="L194" s="1" t="n">
        <v>-68.703125</v>
      </c>
      <c r="M194" s="1" t="n">
        <v>0</v>
      </c>
      <c r="N194" s="1" t="n">
        <v>-1270.0625</v>
      </c>
      <c r="O194" s="1" t="n">
        <v>-331.75125</v>
      </c>
      <c r="P194" s="1" t="n">
        <v>-566.84</v>
      </c>
      <c r="Q194" s="1" t="n">
        <v>-767.76</v>
      </c>
      <c r="R194" s="1" t="n">
        <v>-400</v>
      </c>
      <c r="S194" s="1" t="n">
        <v>-34282.4716666667</v>
      </c>
      <c r="T194" s="1" t="n">
        <v>-477.849107142857</v>
      </c>
      <c r="U194" s="1" t="n">
        <v>-1780.765</v>
      </c>
      <c r="V194" s="1" t="n">
        <v>-1161.33</v>
      </c>
      <c r="W194" s="1" t="n">
        <v>-70</v>
      </c>
      <c r="X194" s="1" t="n">
        <v>-1100</v>
      </c>
      <c r="Y194" s="1" t="n">
        <v>-2629.59375</v>
      </c>
      <c r="Z194" s="1" t="n">
        <v>-203.13</v>
      </c>
      <c r="AA194" s="1" t="n">
        <v>-2496.45066666667</v>
      </c>
      <c r="AB194" s="1" t="n">
        <v>-1532.5</v>
      </c>
      <c r="AC194" s="1" t="n">
        <v>-167.04</v>
      </c>
      <c r="AD194" s="1" t="n">
        <v>-1707.15</v>
      </c>
      <c r="AE194" s="1" t="n">
        <v>-150</v>
      </c>
      <c r="AF194" s="1" t="n">
        <v>-500</v>
      </c>
      <c r="AG194" s="1" t="n">
        <v>-1876.16266666667</v>
      </c>
      <c r="AH194" s="1" t="n">
        <v>-187.026</v>
      </c>
      <c r="AI194" s="1" t="n">
        <v>-4525.05</v>
      </c>
      <c r="AJ194" s="1" t="n">
        <v>-700</v>
      </c>
      <c r="AK194" s="1" t="n">
        <v>-1915.2</v>
      </c>
      <c r="AL194" s="1" t="n">
        <v>-2404.995</v>
      </c>
      <c r="AM194" s="1" t="n">
        <v>-5621.64571428571</v>
      </c>
      <c r="AN194" s="1" t="n">
        <v>-178.2</v>
      </c>
      <c r="AO194" s="1" t="n">
        <v>-2353.5</v>
      </c>
      <c r="AP194" s="1" t="n">
        <v>-55.95</v>
      </c>
      <c r="AQ194" s="1" t="n">
        <v>-1177.175</v>
      </c>
      <c r="AR194" s="1" t="n">
        <v>-263.057</v>
      </c>
      <c r="AS194" s="1" t="n">
        <v>-94.81375</v>
      </c>
      <c r="AT194" s="1" t="n">
        <v>-104.265</v>
      </c>
      <c r="AU194" s="1" t="n">
        <v>-36.72125</v>
      </c>
      <c r="AV194" s="1" t="n">
        <v>0</v>
      </c>
      <c r="AW194" s="1" t="n">
        <v>0</v>
      </c>
      <c r="AX194" s="1" t="n">
        <v>0</v>
      </c>
      <c r="AY194" s="1" t="n">
        <v>-1232.36828571429</v>
      </c>
      <c r="AZ194" s="1" t="n">
        <v>-356.87</v>
      </c>
      <c r="BA194" s="1" t="n">
        <v>-670.78125</v>
      </c>
      <c r="BB194" s="1" t="n">
        <v>-1519.93869047619</v>
      </c>
      <c r="BC194" s="1" t="n">
        <v>-420</v>
      </c>
      <c r="BD194" s="1" t="n">
        <v>-800</v>
      </c>
      <c r="BE194" s="1" t="n">
        <v>-211.3125</v>
      </c>
      <c r="BF194" s="1" t="n">
        <v>-252.9</v>
      </c>
      <c r="BG194" s="1" t="n">
        <v>-320</v>
      </c>
      <c r="BH194" s="1" t="n">
        <v>-300</v>
      </c>
      <c r="BI194" s="1" t="n">
        <v>-170</v>
      </c>
      <c r="BJ194" s="1" t="n">
        <v>-950</v>
      </c>
      <c r="BK194" s="1" t="n">
        <v>-78.64125</v>
      </c>
      <c r="BL194" s="1" t="n">
        <v>-114.741666666667</v>
      </c>
      <c r="BM194" s="1" t="n">
        <v>-926.379166666667</v>
      </c>
      <c r="BN194" s="1" t="n">
        <v>-157.375</v>
      </c>
      <c r="BO194" s="1" t="n">
        <v>-4436.31845238095</v>
      </c>
      <c r="BP194" s="1" t="n">
        <v>0</v>
      </c>
      <c r="BQ194" s="1" t="n">
        <v>-175.65625</v>
      </c>
      <c r="BR194" s="1" t="n">
        <v>-350</v>
      </c>
      <c r="BS194" s="1" t="n">
        <v>-170</v>
      </c>
      <c r="BT194" s="1" t="n">
        <v>-550</v>
      </c>
      <c r="BU194" s="1" t="n">
        <v>-500</v>
      </c>
      <c r="BV194" s="1" t="n">
        <v>-1000</v>
      </c>
      <c r="BW194" s="1" t="n">
        <v>-2205.69375</v>
      </c>
      <c r="BX194" s="1" t="n">
        <v>0</v>
      </c>
      <c r="BY194" s="1" t="n">
        <v>0</v>
      </c>
      <c r="BZ194" s="1" t="n">
        <v>-357.341785714286</v>
      </c>
      <c r="CA194" s="1" t="n">
        <v>-102.795</v>
      </c>
      <c r="CB194" s="1" t="n">
        <v>-378.766071428571</v>
      </c>
      <c r="CC194" s="1" t="n">
        <v>0</v>
      </c>
      <c r="CD194" s="1" t="n">
        <v>-1100</v>
      </c>
      <c r="CE194" s="1" t="n">
        <v>-8708.29821428571</v>
      </c>
      <c r="CF194" s="1" t="n">
        <v>-258</v>
      </c>
      <c r="CG194" s="1" t="n">
        <v>-3000</v>
      </c>
      <c r="CH194" s="1" t="n">
        <v>-912.75</v>
      </c>
      <c r="CI194" s="1" t="n">
        <v>-250</v>
      </c>
      <c r="CJ194" s="1" t="n">
        <v>-200</v>
      </c>
      <c r="CK194" s="1" t="n">
        <v>-255</v>
      </c>
      <c r="CL194" s="1" t="n">
        <v>-810.364285714286</v>
      </c>
      <c r="CM194" s="1" t="n">
        <v>-621.805</v>
      </c>
      <c r="CN194" s="1" t="n">
        <v>-642.505</v>
      </c>
      <c r="CO194" s="1" t="n">
        <v>-57.6</v>
      </c>
      <c r="CP194" s="1" t="n">
        <v>-426.6875</v>
      </c>
      <c r="CQ194" s="1" t="n">
        <v>-150</v>
      </c>
      <c r="CR194" s="1" t="n">
        <v>-480.4375</v>
      </c>
      <c r="CS194" s="1" t="n">
        <v>-150</v>
      </c>
      <c r="CT194" s="1" t="n">
        <v>-556.950000000001</v>
      </c>
      <c r="CU194" s="1" t="n">
        <v>-2089.395</v>
      </c>
      <c r="CV194" s="1" t="n">
        <v>-113.85</v>
      </c>
      <c r="CW194" s="1" t="n">
        <v>-1176.98914285714</v>
      </c>
      <c r="CX194" s="1" t="n">
        <v>-99.2250000000001</v>
      </c>
      <c r="CY194" s="1" t="n">
        <v>-715.286249999999</v>
      </c>
      <c r="CZ194" s="1" t="n">
        <v>-298.1025</v>
      </c>
      <c r="DA194" s="1" t="n">
        <v>-1935.696875</v>
      </c>
      <c r="DB194" s="1" t="n">
        <v>-4629.67113095238</v>
      </c>
      <c r="DC194" s="1" t="n">
        <v>-5032.2125</v>
      </c>
      <c r="DD194" s="1" t="n">
        <v>-1100</v>
      </c>
      <c r="DE194" s="1" t="n">
        <v>-230</v>
      </c>
      <c r="DF194" s="1" t="n">
        <v>-1518</v>
      </c>
      <c r="DG194" s="1" t="n">
        <v>-47.1</v>
      </c>
      <c r="DH194" s="1" t="n">
        <v>-627.573214285714</v>
      </c>
      <c r="DI194" s="1" t="n">
        <v>-700</v>
      </c>
      <c r="DJ194" s="1" t="n">
        <v>0</v>
      </c>
      <c r="DK194" s="1" t="n">
        <v>-1321.75</v>
      </c>
      <c r="DO194" s="1" t="n">
        <v>-277.25</v>
      </c>
      <c r="DP194" s="1" t="n">
        <v>-909.75</v>
      </c>
      <c r="DQ194" s="1" t="n">
        <v>0</v>
      </c>
      <c r="DR194" s="1" t="n">
        <v>0</v>
      </c>
      <c r="DS194" s="1" t="n">
        <v>0</v>
      </c>
      <c r="DU194" s="1" t="n">
        <v>0</v>
      </c>
      <c r="DV194" s="1" t="n">
        <v>0</v>
      </c>
      <c r="DW194" s="1" t="n">
        <v>-145898.948416667</v>
      </c>
      <c r="DX194" s="1" t="s">
        <v>484</v>
      </c>
    </row>
    <row r="195" customFormat="false" ht="14.5" hidden="false" customHeight="false" outlineLevel="0" collapsed="false">
      <c r="A195" s="2" t="s">
        <v>485</v>
      </c>
      <c r="B195" s="1" t="n">
        <v>-2746.345</v>
      </c>
      <c r="C195" s="1" t="n">
        <v>-203.675</v>
      </c>
      <c r="D195" s="1" t="n">
        <v>-2165.6575</v>
      </c>
      <c r="E195" s="1" t="n">
        <v>-270</v>
      </c>
      <c r="F195" s="1" t="n">
        <v>-2120.62857142857</v>
      </c>
      <c r="G195" s="1" t="n">
        <v>-114</v>
      </c>
      <c r="H195" s="1" t="n">
        <v>-500</v>
      </c>
      <c r="I195" s="1" t="n">
        <v>-660.052499999999</v>
      </c>
      <c r="J195" s="1" t="n">
        <v>-1312.61066666667</v>
      </c>
      <c r="K195" s="1" t="n">
        <v>-254.35</v>
      </c>
      <c r="L195" s="1" t="n">
        <v>-68.703125</v>
      </c>
      <c r="M195" s="1" t="n">
        <v>0</v>
      </c>
      <c r="N195" s="1" t="n">
        <v>-770.0625</v>
      </c>
      <c r="O195" s="1" t="n">
        <v>-331.75125</v>
      </c>
      <c r="P195" s="1" t="n">
        <v>-566.84</v>
      </c>
      <c r="Q195" s="1" t="n">
        <v>-767.76</v>
      </c>
      <c r="R195" s="1" t="n">
        <v>-400</v>
      </c>
      <c r="S195" s="1" t="n">
        <v>-19905.2916666667</v>
      </c>
      <c r="T195" s="1" t="n">
        <v>-477.849107142857</v>
      </c>
      <c r="U195" s="1" t="n">
        <v>-1780.765</v>
      </c>
      <c r="V195" s="1" t="n">
        <v>-1161.33</v>
      </c>
      <c r="W195" s="1" t="n">
        <v>-70</v>
      </c>
      <c r="X195" s="1" t="n">
        <v>-1100</v>
      </c>
      <c r="Y195" s="1" t="n">
        <v>-1942.45375</v>
      </c>
      <c r="Z195" s="1" t="n">
        <v>-203.13</v>
      </c>
      <c r="AA195" s="1" t="n">
        <v>-2496.45066666667</v>
      </c>
      <c r="AB195" s="1" t="n">
        <v>-589.6</v>
      </c>
      <c r="AC195" s="1" t="n">
        <v>-167.04</v>
      </c>
      <c r="AD195" s="1" t="n">
        <v>-1707.15</v>
      </c>
      <c r="AE195" s="1" t="n">
        <v>-150</v>
      </c>
      <c r="AF195" s="1" t="n">
        <v>-500</v>
      </c>
      <c r="AG195" s="1" t="n">
        <v>-924.962666666667</v>
      </c>
      <c r="AH195" s="1" t="n">
        <v>-187.026</v>
      </c>
      <c r="AI195" s="1" t="n">
        <v>-4525.05</v>
      </c>
      <c r="AJ195" s="1" t="n">
        <v>-700</v>
      </c>
      <c r="AK195" s="1" t="n">
        <v>-1915.2</v>
      </c>
      <c r="AL195" s="1" t="n">
        <v>-638.595</v>
      </c>
      <c r="AM195" s="1" t="n">
        <v>-3781.49571428571</v>
      </c>
      <c r="AN195" s="1" t="n">
        <v>-178.2</v>
      </c>
      <c r="AO195" s="1" t="n">
        <v>-2353.5</v>
      </c>
      <c r="AP195" s="1" t="n">
        <v>-55.95</v>
      </c>
      <c r="AQ195" s="1" t="n">
        <v>-1177.175</v>
      </c>
      <c r="AR195" s="1" t="n">
        <v>-292.097</v>
      </c>
      <c r="AS195" s="1" t="n">
        <v>-94.8137500000001</v>
      </c>
      <c r="AT195" s="1" t="n">
        <v>-104.265</v>
      </c>
      <c r="AU195" s="1" t="n">
        <v>-36.72125</v>
      </c>
      <c r="AV195" s="1" t="n">
        <v>0</v>
      </c>
      <c r="AW195" s="1" t="n">
        <v>0</v>
      </c>
      <c r="AX195" s="1" t="n">
        <v>0</v>
      </c>
      <c r="AY195" s="1" t="n">
        <v>-1732.36828571429</v>
      </c>
      <c r="AZ195" s="1" t="n">
        <v>-356.87</v>
      </c>
      <c r="BA195" s="1" t="n">
        <v>-670.78125</v>
      </c>
      <c r="BB195" s="1" t="n">
        <v>-1419.93869047619</v>
      </c>
      <c r="BC195" s="1" t="n">
        <v>-420</v>
      </c>
      <c r="BD195" s="1" t="n">
        <v>-800</v>
      </c>
      <c r="BE195" s="1" t="n">
        <v>-211.3125</v>
      </c>
      <c r="BF195" s="1" t="n">
        <v>-252.9</v>
      </c>
      <c r="BG195" s="1" t="n">
        <v>-320</v>
      </c>
      <c r="BH195" s="1" t="n">
        <v>-300</v>
      </c>
      <c r="BI195" s="1" t="n">
        <v>-170</v>
      </c>
      <c r="BJ195" s="1" t="n">
        <v>-950</v>
      </c>
      <c r="BK195" s="1" t="n">
        <v>-78.64125</v>
      </c>
      <c r="BL195" s="1" t="n">
        <v>-114.741666666667</v>
      </c>
      <c r="BM195" s="1" t="n">
        <v>-6676.37916666667</v>
      </c>
      <c r="BN195" s="1" t="n">
        <v>-357.375</v>
      </c>
      <c r="BO195" s="1" t="n">
        <v>-3878.51845238095</v>
      </c>
      <c r="BP195" s="1" t="n">
        <v>0</v>
      </c>
      <c r="BQ195" s="1" t="n">
        <v>-175.65625</v>
      </c>
      <c r="BR195" s="1" t="n">
        <v>-350</v>
      </c>
      <c r="BS195" s="1" t="n">
        <v>-170</v>
      </c>
      <c r="BT195" s="1" t="n">
        <v>-550</v>
      </c>
      <c r="BU195" s="1" t="n">
        <v>-500</v>
      </c>
      <c r="BV195" s="1" t="n">
        <v>-1000</v>
      </c>
      <c r="BW195" s="1" t="n">
        <v>-1907.69375</v>
      </c>
      <c r="BX195" s="1" t="n">
        <v>0</v>
      </c>
      <c r="BY195" s="1" t="n">
        <v>0</v>
      </c>
      <c r="BZ195" s="1" t="n">
        <v>-357.341785714286</v>
      </c>
      <c r="CA195" s="1" t="n">
        <v>-102.795</v>
      </c>
      <c r="CB195" s="1" t="n">
        <v>-378.766071428571</v>
      </c>
      <c r="CC195" s="1" t="n">
        <v>0</v>
      </c>
      <c r="CD195" s="1" t="n">
        <v>-800</v>
      </c>
      <c r="CE195" s="1" t="n">
        <v>-13977.0982142857</v>
      </c>
      <c r="CF195" s="1" t="n">
        <v>-258</v>
      </c>
      <c r="CG195" s="1" t="n">
        <v>-3000</v>
      </c>
      <c r="CH195" s="1" t="n">
        <v>-912.750000000001</v>
      </c>
      <c r="CI195" s="1" t="n">
        <v>-250</v>
      </c>
      <c r="CJ195" s="1" t="n">
        <v>-200</v>
      </c>
      <c r="CK195" s="1" t="n">
        <v>-255</v>
      </c>
      <c r="CL195" s="1" t="n">
        <v>-810.364285714286</v>
      </c>
      <c r="CM195" s="1" t="n">
        <v>-621.805</v>
      </c>
      <c r="CN195" s="1" t="n">
        <v>-642.505</v>
      </c>
      <c r="CO195" s="1" t="n">
        <v>-57.6</v>
      </c>
      <c r="CP195" s="1" t="n">
        <v>-426.6875</v>
      </c>
      <c r="CQ195" s="1" t="n">
        <v>-150</v>
      </c>
      <c r="CR195" s="1" t="n">
        <v>-480.4375</v>
      </c>
      <c r="CS195" s="1" t="n">
        <v>-150</v>
      </c>
      <c r="CT195" s="1" t="n">
        <v>-436.949999999999</v>
      </c>
      <c r="CU195" s="1" t="n">
        <v>-2089.395</v>
      </c>
      <c r="CV195" s="1" t="n">
        <v>-113.85</v>
      </c>
      <c r="CW195" s="1" t="n">
        <v>-1068.98914285714</v>
      </c>
      <c r="CX195" s="1" t="n">
        <v>-99.225</v>
      </c>
      <c r="CY195" s="1" t="n">
        <v>-1015.28625</v>
      </c>
      <c r="CZ195" s="1" t="n">
        <v>-298.1025</v>
      </c>
      <c r="DA195" s="1" t="n">
        <v>-1485.696875</v>
      </c>
      <c r="DB195" s="1" t="n">
        <v>-4379.67113095238</v>
      </c>
      <c r="DC195" s="1" t="n">
        <v>-4724.4625</v>
      </c>
      <c r="DD195" s="1" t="n">
        <v>-1100</v>
      </c>
      <c r="DE195" s="1" t="n">
        <v>-230</v>
      </c>
      <c r="DF195" s="1" t="n">
        <v>-1518</v>
      </c>
      <c r="DG195" s="1" t="n">
        <v>-47.1</v>
      </c>
      <c r="DH195" s="1" t="n">
        <v>-499.7625</v>
      </c>
      <c r="DI195" s="1" t="n">
        <v>-600</v>
      </c>
      <c r="DJ195" s="1" t="n">
        <v>-1046.90476190476</v>
      </c>
      <c r="DK195" s="1" t="n">
        <v>-1321.75</v>
      </c>
      <c r="DO195" s="1" t="n">
        <v>-277.25</v>
      </c>
      <c r="DP195" s="1" t="n">
        <v>-909.75</v>
      </c>
      <c r="DQ195" s="1" t="n">
        <v>0</v>
      </c>
      <c r="DR195" s="1" t="n">
        <v>0</v>
      </c>
      <c r="DS195" s="1" t="n">
        <v>0</v>
      </c>
      <c r="DU195" s="1" t="n">
        <v>0</v>
      </c>
      <c r="DV195" s="1" t="n">
        <v>0</v>
      </c>
      <c r="DW195" s="1" t="n">
        <v>-132925.019964286</v>
      </c>
      <c r="DX195" s="1" t="s">
        <v>485</v>
      </c>
    </row>
    <row r="196" customFormat="false" ht="14.5" hidden="false" customHeight="false" outlineLevel="0" collapsed="false">
      <c r="A196" s="2" t="s">
        <v>486</v>
      </c>
      <c r="B196" s="1" t="n">
        <v>-2746.345</v>
      </c>
      <c r="C196" s="1" t="n">
        <v>-203.675</v>
      </c>
      <c r="D196" s="1" t="n">
        <v>-2165.6575</v>
      </c>
      <c r="E196" s="1" t="n">
        <v>-304.41</v>
      </c>
      <c r="F196" s="1" t="n">
        <v>-2620.62857142857</v>
      </c>
      <c r="G196" s="1" t="n">
        <v>-114</v>
      </c>
      <c r="H196" s="1" t="n">
        <v>-500</v>
      </c>
      <c r="I196" s="1" t="n">
        <v>-660.0525</v>
      </c>
      <c r="J196" s="1" t="n">
        <v>-1287.61066666667</v>
      </c>
      <c r="K196" s="1" t="n">
        <v>-254.35</v>
      </c>
      <c r="L196" s="1" t="n">
        <v>-68.703125</v>
      </c>
      <c r="M196" s="1" t="n">
        <v>0</v>
      </c>
      <c r="N196" s="1" t="n">
        <v>-770.0625</v>
      </c>
      <c r="O196" s="1" t="n">
        <v>-331.75125</v>
      </c>
      <c r="P196" s="1" t="n">
        <v>-566.84</v>
      </c>
      <c r="Q196" s="1" t="n">
        <v>-767.760000000001</v>
      </c>
      <c r="R196" s="1" t="n">
        <v>-400</v>
      </c>
      <c r="S196" s="1" t="n">
        <v>-15162.3116666667</v>
      </c>
      <c r="T196" s="1" t="n">
        <v>-477.849107142857</v>
      </c>
      <c r="U196" s="1" t="n">
        <v>-1780.765</v>
      </c>
      <c r="V196" s="1" t="n">
        <v>-1161.33</v>
      </c>
      <c r="W196" s="1" t="n">
        <v>-70</v>
      </c>
      <c r="X196" s="1" t="n">
        <v>-1100</v>
      </c>
      <c r="Y196" s="1" t="n">
        <v>-1942.45375</v>
      </c>
      <c r="Z196" s="1" t="n">
        <v>-203.13</v>
      </c>
      <c r="AA196" s="1" t="n">
        <v>-2496.45066666667</v>
      </c>
      <c r="AB196" s="1" t="n">
        <v>-589.599999999999</v>
      </c>
      <c r="AC196" s="1" t="n">
        <v>-167.04</v>
      </c>
      <c r="AD196" s="1" t="n">
        <v>-1707.15</v>
      </c>
      <c r="AE196" s="1" t="n">
        <v>-150</v>
      </c>
      <c r="AF196" s="1" t="n">
        <v>-500</v>
      </c>
      <c r="AG196" s="1" t="n">
        <v>-924.962666666668</v>
      </c>
      <c r="AH196" s="1" t="n">
        <v>-187.026</v>
      </c>
      <c r="AI196" s="1" t="n">
        <v>-4525.05</v>
      </c>
      <c r="AJ196" s="1" t="n">
        <v>-700</v>
      </c>
      <c r="AK196" s="1" t="n">
        <v>-1915.2</v>
      </c>
      <c r="AL196" s="1" t="n">
        <v>-638.594999999999</v>
      </c>
      <c r="AM196" s="1" t="n">
        <v>-4881.49571428571</v>
      </c>
      <c r="AN196" s="1" t="n">
        <v>-178.2</v>
      </c>
      <c r="AO196" s="1" t="n">
        <v>-2353.5</v>
      </c>
      <c r="AP196" s="1" t="n">
        <v>-55.9499999999999</v>
      </c>
      <c r="AQ196" s="1" t="n">
        <v>-1177.175</v>
      </c>
      <c r="AR196" s="1" t="n">
        <v>-292.097</v>
      </c>
      <c r="AS196" s="1" t="n">
        <v>-94.81375</v>
      </c>
      <c r="AT196" s="1" t="n">
        <v>-104.265</v>
      </c>
      <c r="AU196" s="1" t="n">
        <v>-36.72125</v>
      </c>
      <c r="AV196" s="1" t="n">
        <v>0</v>
      </c>
      <c r="AW196" s="1" t="n">
        <v>0</v>
      </c>
      <c r="AX196" s="1" t="n">
        <v>0</v>
      </c>
      <c r="AY196" s="1" t="n">
        <v>-7232.36828571429</v>
      </c>
      <c r="AZ196" s="1" t="n">
        <v>-356.87</v>
      </c>
      <c r="BA196" s="1" t="n">
        <v>-670.78125</v>
      </c>
      <c r="BB196" s="1" t="n">
        <v>-1246.13869047619</v>
      </c>
      <c r="BC196" s="1" t="n">
        <v>-420</v>
      </c>
      <c r="BD196" s="1" t="n">
        <v>-800</v>
      </c>
      <c r="BE196" s="1" t="n">
        <v>-211.3125</v>
      </c>
      <c r="BF196" s="1" t="n">
        <v>-252.9</v>
      </c>
      <c r="BG196" s="1" t="n">
        <v>-320</v>
      </c>
      <c r="BH196" s="1" t="n">
        <v>-300</v>
      </c>
      <c r="BI196" s="1" t="n">
        <v>-170</v>
      </c>
      <c r="BJ196" s="1" t="n">
        <v>-950</v>
      </c>
      <c r="BK196" s="1" t="n">
        <v>-78.64125</v>
      </c>
      <c r="BL196" s="1" t="n">
        <v>-114.741666666667</v>
      </c>
      <c r="BM196" s="1" t="n">
        <v>-2176.37916666667</v>
      </c>
      <c r="BN196" s="1" t="n">
        <v>-357.375</v>
      </c>
      <c r="BO196" s="1" t="n">
        <v>-4993.49345238095</v>
      </c>
      <c r="BP196" s="1" t="n">
        <v>0</v>
      </c>
      <c r="BQ196" s="1" t="n">
        <v>-175.65625</v>
      </c>
      <c r="BR196" s="1" t="n">
        <v>-350</v>
      </c>
      <c r="BS196" s="1" t="n">
        <v>-170</v>
      </c>
      <c r="BT196" s="1" t="n">
        <v>-550</v>
      </c>
      <c r="BU196" s="1" t="n">
        <v>-500</v>
      </c>
      <c r="BV196" s="1" t="n">
        <v>-1000</v>
      </c>
      <c r="BW196" s="1" t="n">
        <v>-1907.69375</v>
      </c>
      <c r="BX196" s="1" t="n">
        <v>0</v>
      </c>
      <c r="BY196" s="1" t="n">
        <v>0</v>
      </c>
      <c r="BZ196" s="1" t="n">
        <v>-357.341785714286</v>
      </c>
      <c r="CA196" s="1" t="n">
        <v>-102.795000000001</v>
      </c>
      <c r="CB196" s="1" t="n">
        <v>-378.766071428571</v>
      </c>
      <c r="CC196" s="1" t="n">
        <v>0</v>
      </c>
      <c r="CD196" s="1" t="n">
        <v>-800</v>
      </c>
      <c r="CE196" s="1" t="n">
        <v>-18622.7857142857</v>
      </c>
      <c r="CF196" s="1" t="n">
        <v>-258</v>
      </c>
      <c r="CG196" s="1" t="n">
        <v>-3000</v>
      </c>
      <c r="CH196" s="1" t="n">
        <v>-912.75</v>
      </c>
      <c r="CI196" s="1" t="n">
        <v>-250</v>
      </c>
      <c r="CJ196" s="1" t="n">
        <v>-200</v>
      </c>
      <c r="CK196" s="1" t="n">
        <v>-255</v>
      </c>
      <c r="CL196" s="1" t="n">
        <v>-610.364285714286</v>
      </c>
      <c r="CM196" s="1" t="n">
        <v>-621.805</v>
      </c>
      <c r="CN196" s="1" t="n">
        <v>-442.505</v>
      </c>
      <c r="CO196" s="1" t="n">
        <v>-57.6</v>
      </c>
      <c r="CP196" s="1" t="n">
        <v>-426.6875</v>
      </c>
      <c r="CQ196" s="1" t="n">
        <v>-150</v>
      </c>
      <c r="CR196" s="1" t="n">
        <v>-480.4375</v>
      </c>
      <c r="CS196" s="1" t="n">
        <v>-150</v>
      </c>
      <c r="CT196" s="1" t="n">
        <v>-436.950000000001</v>
      </c>
      <c r="CU196" s="1" t="n">
        <v>-2089.395</v>
      </c>
      <c r="CV196" s="1" t="n">
        <v>-113.85</v>
      </c>
      <c r="CW196" s="1" t="n">
        <v>-1768.98914285714</v>
      </c>
      <c r="CX196" s="1" t="n">
        <v>-99.225</v>
      </c>
      <c r="CY196" s="1" t="n">
        <v>-1015.28625</v>
      </c>
      <c r="CZ196" s="1" t="n">
        <v>-298.1025</v>
      </c>
      <c r="DA196" s="1" t="n">
        <v>-1352.821875</v>
      </c>
      <c r="DB196" s="1" t="n">
        <v>-8433.44613095239</v>
      </c>
      <c r="DC196" s="1" t="n">
        <v>-4724.4625</v>
      </c>
      <c r="DD196" s="1" t="n">
        <v>-1100</v>
      </c>
      <c r="DE196" s="1" t="n">
        <v>-230</v>
      </c>
      <c r="DF196" s="1" t="n">
        <v>-1518</v>
      </c>
      <c r="DG196" s="1" t="n">
        <v>-47.1</v>
      </c>
      <c r="DH196" s="1" t="n">
        <v>-499.7625</v>
      </c>
      <c r="DI196" s="1" t="n">
        <v>-600</v>
      </c>
      <c r="DJ196" s="1" t="n">
        <v>-1150.625</v>
      </c>
      <c r="DK196" s="1" t="n">
        <v>-1321.75</v>
      </c>
      <c r="DO196" s="1" t="n">
        <v>-277.25</v>
      </c>
      <c r="DP196" s="1" t="n">
        <v>-909.75</v>
      </c>
      <c r="DQ196" s="1" t="n">
        <v>0</v>
      </c>
      <c r="DR196" s="1" t="n">
        <v>0</v>
      </c>
      <c r="DS196" s="1" t="n">
        <v>0</v>
      </c>
      <c r="DU196" s="1" t="n">
        <v>0</v>
      </c>
      <c r="DV196" s="1" t="n">
        <v>0</v>
      </c>
      <c r="DW196" s="1" t="n">
        <v>-140702.932702381</v>
      </c>
      <c r="DX196" s="1" t="s">
        <v>486</v>
      </c>
    </row>
    <row r="197" customFormat="false" ht="14.5" hidden="false" customHeight="false" outlineLevel="0" collapsed="false">
      <c r="A197" s="2" t="s">
        <v>487</v>
      </c>
      <c r="B197" s="1" t="n">
        <v>-2746.345</v>
      </c>
      <c r="C197" s="1" t="n">
        <v>-203.675</v>
      </c>
      <c r="D197" s="1" t="n">
        <v>-2165.6575</v>
      </c>
      <c r="E197" s="1" t="n">
        <v>-304.41</v>
      </c>
      <c r="F197" s="1" t="n">
        <v>-2620.62857142857</v>
      </c>
      <c r="G197" s="1" t="n">
        <v>-114</v>
      </c>
      <c r="H197" s="1" t="n">
        <v>-500</v>
      </c>
      <c r="I197" s="1" t="n">
        <v>-660.0525</v>
      </c>
      <c r="J197" s="1" t="n">
        <v>-1287.61066666667</v>
      </c>
      <c r="K197" s="1" t="n">
        <v>-254.35</v>
      </c>
      <c r="L197" s="1" t="n">
        <v>-68.703125</v>
      </c>
      <c r="M197" s="1" t="n">
        <v>0</v>
      </c>
      <c r="N197" s="1" t="n">
        <v>-770.062500000001</v>
      </c>
      <c r="O197" s="1" t="n">
        <v>-331.75125</v>
      </c>
      <c r="P197" s="1" t="n">
        <v>-566.84</v>
      </c>
      <c r="Q197" s="1" t="n">
        <v>-767.76</v>
      </c>
      <c r="R197" s="1" t="n">
        <v>-400</v>
      </c>
      <c r="S197" s="1" t="n">
        <v>-42755.2916666667</v>
      </c>
      <c r="T197" s="1" t="n">
        <v>-477.849107142857</v>
      </c>
      <c r="U197" s="1" t="n">
        <v>-1780.765</v>
      </c>
      <c r="V197" s="1" t="n">
        <v>-1161.33</v>
      </c>
      <c r="W197" s="1" t="n">
        <v>-70</v>
      </c>
      <c r="X197" s="1" t="n">
        <v>-1100</v>
      </c>
      <c r="Y197" s="1" t="n">
        <v>-1942.45375</v>
      </c>
      <c r="Z197" s="1" t="n">
        <v>-203.13</v>
      </c>
      <c r="AA197" s="1" t="n">
        <v>-2796.45066666667</v>
      </c>
      <c r="AB197" s="1" t="n">
        <v>-589.6</v>
      </c>
      <c r="AC197" s="1" t="n">
        <v>-5767.04</v>
      </c>
      <c r="AD197" s="1" t="n">
        <v>-1707.15</v>
      </c>
      <c r="AE197" s="1" t="n">
        <v>-150</v>
      </c>
      <c r="AF197" s="1" t="n">
        <v>-500</v>
      </c>
      <c r="AG197" s="1" t="n">
        <v>-1224.96266666667</v>
      </c>
      <c r="AH197" s="1" t="n">
        <v>-187.026</v>
      </c>
      <c r="AI197" s="1" t="n">
        <v>-4525.05</v>
      </c>
      <c r="AJ197" s="1" t="n">
        <v>-700</v>
      </c>
      <c r="AK197" s="1" t="n">
        <v>-1915.2</v>
      </c>
      <c r="AL197" s="1" t="n">
        <v>-638.595</v>
      </c>
      <c r="AM197" s="1" t="n">
        <v>-16281.4957142857</v>
      </c>
      <c r="AN197" s="1" t="n">
        <v>-178.2</v>
      </c>
      <c r="AO197" s="1" t="n">
        <v>-2353.5</v>
      </c>
      <c r="AP197" s="1" t="n">
        <v>-55.95</v>
      </c>
      <c r="AQ197" s="1" t="n">
        <v>-1177.175</v>
      </c>
      <c r="AR197" s="1" t="n">
        <v>-392.097</v>
      </c>
      <c r="AS197" s="1" t="n">
        <v>-94.81375</v>
      </c>
      <c r="AT197" s="1" t="n">
        <v>-104.265</v>
      </c>
      <c r="AU197" s="1" t="n">
        <v>-36.72125</v>
      </c>
      <c r="AV197" s="1" t="n">
        <v>0</v>
      </c>
      <c r="AW197" s="1" t="n">
        <v>0</v>
      </c>
      <c r="AX197" s="1" t="n">
        <v>0</v>
      </c>
      <c r="AY197" s="1" t="n">
        <v>-1232.36828571429</v>
      </c>
      <c r="AZ197" s="1" t="n">
        <v>-356.87</v>
      </c>
      <c r="BA197" s="1" t="n">
        <v>-670.78125</v>
      </c>
      <c r="BB197" s="1" t="n">
        <v>-1446.13869047619</v>
      </c>
      <c r="BC197" s="1" t="n">
        <v>-420</v>
      </c>
      <c r="BD197" s="1" t="n">
        <v>-800</v>
      </c>
      <c r="BE197" s="1" t="n">
        <v>-211.3125</v>
      </c>
      <c r="BF197" s="1" t="n">
        <v>-252.9</v>
      </c>
      <c r="BG197" s="1" t="n">
        <v>-320</v>
      </c>
      <c r="BH197" s="1" t="n">
        <v>-300</v>
      </c>
      <c r="BI197" s="1" t="n">
        <v>-170</v>
      </c>
      <c r="BJ197" s="1" t="n">
        <v>-950</v>
      </c>
      <c r="BK197" s="1" t="n">
        <v>-78.64125</v>
      </c>
      <c r="BL197" s="1" t="n">
        <v>-414.741666666667</v>
      </c>
      <c r="BM197" s="1" t="n">
        <v>-1426.37916666667</v>
      </c>
      <c r="BN197" s="1" t="n">
        <v>-157.375</v>
      </c>
      <c r="BO197" s="1" t="n">
        <v>-5493.49345238095</v>
      </c>
      <c r="BP197" s="1" t="n">
        <v>0</v>
      </c>
      <c r="BQ197" s="1" t="n">
        <v>-175.65625</v>
      </c>
      <c r="BR197" s="1" t="n">
        <v>-350</v>
      </c>
      <c r="BS197" s="1" t="n">
        <v>-170</v>
      </c>
      <c r="BT197" s="1" t="n">
        <v>-550</v>
      </c>
      <c r="BU197" s="1" t="n">
        <v>-500</v>
      </c>
      <c r="BV197" s="1" t="n">
        <v>-1000</v>
      </c>
      <c r="BW197" s="1" t="n">
        <v>-1907.69375</v>
      </c>
      <c r="BX197" s="1" t="n">
        <v>0</v>
      </c>
      <c r="BY197" s="1" t="n">
        <v>0</v>
      </c>
      <c r="BZ197" s="1" t="n">
        <v>-357.341785714286</v>
      </c>
      <c r="CA197" s="1" t="n">
        <v>-102.795</v>
      </c>
      <c r="CB197" s="1" t="n">
        <v>-138.766071428571</v>
      </c>
      <c r="CC197" s="1" t="n">
        <v>0</v>
      </c>
      <c r="CD197" s="1" t="n">
        <v>-800</v>
      </c>
      <c r="CE197" s="1" t="n">
        <v>-9522.78571428571</v>
      </c>
      <c r="CF197" s="1" t="n">
        <v>-97.3714285714285</v>
      </c>
      <c r="CG197" s="1" t="n">
        <v>-3000</v>
      </c>
      <c r="CH197" s="1" t="n">
        <v>-912.75</v>
      </c>
      <c r="CI197" s="1" t="n">
        <v>-250</v>
      </c>
      <c r="CJ197" s="1" t="n">
        <v>-200</v>
      </c>
      <c r="CK197" s="1" t="n">
        <v>-255</v>
      </c>
      <c r="CL197" s="1" t="n">
        <v>-970.364285714286</v>
      </c>
      <c r="CM197" s="1" t="n">
        <v>-381.805</v>
      </c>
      <c r="CN197" s="1" t="n">
        <v>-442.505</v>
      </c>
      <c r="CO197" s="1" t="n">
        <v>-57.6</v>
      </c>
      <c r="CP197" s="1" t="n">
        <v>-426.6875</v>
      </c>
      <c r="CQ197" s="1" t="n">
        <v>-150</v>
      </c>
      <c r="CR197" s="1" t="n">
        <v>-480.4375</v>
      </c>
      <c r="CS197" s="1" t="n">
        <v>-150</v>
      </c>
      <c r="CT197" s="1" t="n">
        <v>-436.95</v>
      </c>
      <c r="CU197" s="1" t="n">
        <v>-2089.395</v>
      </c>
      <c r="CV197" s="1" t="n">
        <v>-113.85</v>
      </c>
      <c r="CW197" s="1" t="n">
        <v>-1768.98914285714</v>
      </c>
      <c r="CX197" s="1" t="n">
        <v>-99.225</v>
      </c>
      <c r="CY197" s="1" t="n">
        <v>-715.28625</v>
      </c>
      <c r="CZ197" s="1" t="n">
        <v>-298.1025</v>
      </c>
      <c r="DA197" s="1" t="n">
        <v>-1352.821875</v>
      </c>
      <c r="DB197" s="1" t="n">
        <v>-5383.44613095238</v>
      </c>
      <c r="DC197" s="1" t="n">
        <v>-4449.4625</v>
      </c>
      <c r="DD197" s="1" t="n">
        <v>-1100</v>
      </c>
      <c r="DE197" s="1" t="n">
        <v>-230</v>
      </c>
      <c r="DF197" s="1" t="n">
        <v>-1518</v>
      </c>
      <c r="DG197" s="1" t="n">
        <v>-47.1</v>
      </c>
      <c r="DH197" s="1" t="n">
        <v>0</v>
      </c>
      <c r="DI197" s="1" t="n">
        <v>-600</v>
      </c>
      <c r="DJ197" s="1" t="n">
        <v>0</v>
      </c>
      <c r="DK197" s="1" t="n">
        <v>-1321.75</v>
      </c>
      <c r="DO197" s="1" t="n">
        <v>-204.880952380952</v>
      </c>
      <c r="DP197" s="1" t="n">
        <v>-909.75</v>
      </c>
      <c r="DQ197" s="1" t="n">
        <v>0</v>
      </c>
      <c r="DR197" s="1" t="n">
        <v>0</v>
      </c>
      <c r="DS197" s="1" t="n">
        <v>0</v>
      </c>
      <c r="DU197" s="1" t="n">
        <v>0</v>
      </c>
      <c r="DV197" s="1" t="n">
        <v>0</v>
      </c>
      <c r="DW197" s="1" t="n">
        <v>-165317.527583333</v>
      </c>
      <c r="DX197" s="1" t="s">
        <v>487</v>
      </c>
    </row>
    <row r="198" customFormat="false" ht="14.5" hidden="false" customHeight="false" outlineLevel="0" collapsed="false">
      <c r="A198" s="2" t="s">
        <v>488</v>
      </c>
      <c r="B198" s="1" t="n">
        <v>-2746.345</v>
      </c>
      <c r="C198" s="1" t="n">
        <v>-203.675</v>
      </c>
      <c r="D198" s="1" t="n">
        <v>-2165.6575</v>
      </c>
      <c r="E198" s="1" t="n">
        <v>-304.41</v>
      </c>
      <c r="F198" s="1" t="n">
        <v>-2120.62857142857</v>
      </c>
      <c r="G198" s="1" t="n">
        <v>-114</v>
      </c>
      <c r="H198" s="1" t="n">
        <v>-500</v>
      </c>
      <c r="I198" s="1" t="n">
        <v>-660.0525</v>
      </c>
      <c r="J198" s="1" t="n">
        <v>-1287.61066666667</v>
      </c>
      <c r="K198" s="1" t="n">
        <v>-254.35</v>
      </c>
      <c r="L198" s="1" t="n">
        <v>-68.703125</v>
      </c>
      <c r="M198" s="1" t="n">
        <v>0</v>
      </c>
      <c r="N198" s="1" t="n">
        <v>-770.062500000001</v>
      </c>
      <c r="O198" s="1" t="n">
        <v>-331.75125</v>
      </c>
      <c r="P198" s="1" t="n">
        <v>-566.84</v>
      </c>
      <c r="Q198" s="1" t="n">
        <v>-5367.76</v>
      </c>
      <c r="R198" s="1" t="n">
        <v>-400</v>
      </c>
      <c r="S198" s="1" t="n">
        <v>-16687.3116666667</v>
      </c>
      <c r="T198" s="1" t="n">
        <v>-477.849107142857</v>
      </c>
      <c r="U198" s="1" t="n">
        <v>-1780.765</v>
      </c>
      <c r="V198" s="1" t="n">
        <v>-1161.33</v>
      </c>
      <c r="W198" s="1" t="n">
        <v>-70</v>
      </c>
      <c r="X198" s="1" t="n">
        <v>-1100</v>
      </c>
      <c r="Y198" s="1" t="n">
        <v>-1942.45375</v>
      </c>
      <c r="Z198" s="1" t="n">
        <v>-203.13</v>
      </c>
      <c r="AA198" s="1" t="n">
        <v>-2796.45066666667</v>
      </c>
      <c r="AB198" s="1" t="n">
        <v>-589.6</v>
      </c>
      <c r="AC198" s="1" t="n">
        <v>-5767.04</v>
      </c>
      <c r="AD198" s="1" t="n">
        <v>-1707.15</v>
      </c>
      <c r="AE198" s="1" t="n">
        <v>-150</v>
      </c>
      <c r="AF198" s="1" t="n">
        <v>-500</v>
      </c>
      <c r="AG198" s="1" t="n">
        <v>-1224.96266666667</v>
      </c>
      <c r="AH198" s="1" t="n">
        <v>-187.026</v>
      </c>
      <c r="AI198" s="1" t="n">
        <v>-4525.05</v>
      </c>
      <c r="AJ198" s="1" t="n">
        <v>-700</v>
      </c>
      <c r="AK198" s="1" t="n">
        <v>-1915.2</v>
      </c>
      <c r="AL198" s="1" t="n">
        <v>-638.595</v>
      </c>
      <c r="AM198" s="1" t="n">
        <v>-11381.4957142857</v>
      </c>
      <c r="AN198" s="1" t="n">
        <v>-178.2</v>
      </c>
      <c r="AO198" s="1" t="n">
        <v>-2353.5</v>
      </c>
      <c r="AP198" s="1" t="n">
        <v>-55.95</v>
      </c>
      <c r="AQ198" s="1" t="n">
        <v>-1177.175</v>
      </c>
      <c r="AR198" s="1" t="n">
        <v>-392.097</v>
      </c>
      <c r="AS198" s="1" t="n">
        <v>-94.81375</v>
      </c>
      <c r="AT198" s="1" t="n">
        <v>-104.265</v>
      </c>
      <c r="AU198" s="1" t="n">
        <v>-36.72125</v>
      </c>
      <c r="AV198" s="1" t="n">
        <v>0</v>
      </c>
      <c r="AW198" s="1" t="n">
        <v>0</v>
      </c>
      <c r="AX198" s="1" t="n">
        <v>0</v>
      </c>
      <c r="AY198" s="1" t="n">
        <v>-1532.36828571429</v>
      </c>
      <c r="AZ198" s="1" t="n">
        <v>-356.87</v>
      </c>
      <c r="BA198" s="1" t="n">
        <v>-670.78125</v>
      </c>
      <c r="BB198" s="1" t="n">
        <v>-1446.13869047619</v>
      </c>
      <c r="BC198" s="1" t="n">
        <v>-420</v>
      </c>
      <c r="BD198" s="1" t="n">
        <v>-800</v>
      </c>
      <c r="BE198" s="1" t="n">
        <v>-211.3125</v>
      </c>
      <c r="BF198" s="1" t="n">
        <v>-252.9</v>
      </c>
      <c r="BG198" s="1" t="n">
        <v>-320</v>
      </c>
      <c r="BH198" s="1" t="n">
        <v>-300</v>
      </c>
      <c r="BI198" s="1" t="n">
        <v>-170</v>
      </c>
      <c r="BJ198" s="1" t="n">
        <v>-950</v>
      </c>
      <c r="BK198" s="1" t="n">
        <v>-78.64125</v>
      </c>
      <c r="BL198" s="1" t="n">
        <v>-414.741666666667</v>
      </c>
      <c r="BM198" s="1" t="n">
        <v>-926.379166666667</v>
      </c>
      <c r="BN198" s="1" t="n">
        <v>-157.375</v>
      </c>
      <c r="BO198" s="1" t="n">
        <v>-6743.49345238095</v>
      </c>
      <c r="BP198" s="1" t="n">
        <v>0</v>
      </c>
      <c r="BQ198" s="1" t="n">
        <v>-175.65625</v>
      </c>
      <c r="BR198" s="1" t="n">
        <v>-350</v>
      </c>
      <c r="BS198" s="1" t="n">
        <v>-170</v>
      </c>
      <c r="BT198" s="1" t="n">
        <v>-550</v>
      </c>
      <c r="BU198" s="1" t="n">
        <v>-500</v>
      </c>
      <c r="BV198" s="1" t="n">
        <v>-1000</v>
      </c>
      <c r="BW198" s="1" t="n">
        <v>-2207.69375</v>
      </c>
      <c r="BX198" s="1" t="n">
        <v>0</v>
      </c>
      <c r="BY198" s="1" t="n">
        <v>0</v>
      </c>
      <c r="BZ198" s="1" t="n">
        <v>-357.341785714286</v>
      </c>
      <c r="CA198" s="1" t="n">
        <v>-102.795</v>
      </c>
      <c r="CB198" s="1" t="n">
        <v>-138.766071428571</v>
      </c>
      <c r="CC198" s="1" t="n">
        <v>0</v>
      </c>
      <c r="CD198" s="1" t="n">
        <v>-800</v>
      </c>
      <c r="CE198" s="1" t="n">
        <v>-6322.78571428571</v>
      </c>
      <c r="CF198" s="1" t="n">
        <v>-258</v>
      </c>
      <c r="CG198" s="1" t="n">
        <v>-3000</v>
      </c>
      <c r="CH198" s="1" t="n">
        <v>-912.75</v>
      </c>
      <c r="CI198" s="1" t="n">
        <v>-250</v>
      </c>
      <c r="CJ198" s="1" t="n">
        <v>-200</v>
      </c>
      <c r="CK198" s="1" t="n">
        <v>-255</v>
      </c>
      <c r="CL198" s="1" t="n">
        <v>-970.364285714286</v>
      </c>
      <c r="CM198" s="1" t="n">
        <v>-381.805</v>
      </c>
      <c r="CN198" s="1" t="n">
        <v>-442.505</v>
      </c>
      <c r="CO198" s="1" t="n">
        <v>-57.6</v>
      </c>
      <c r="CP198" s="1" t="n">
        <v>-426.6875</v>
      </c>
      <c r="CQ198" s="1" t="n">
        <v>-150</v>
      </c>
      <c r="CR198" s="1" t="n">
        <v>-480.4375</v>
      </c>
      <c r="CS198" s="1" t="n">
        <v>-150</v>
      </c>
      <c r="CT198" s="1" t="n">
        <v>-436.95</v>
      </c>
      <c r="CU198" s="1" t="n">
        <v>-2089.395</v>
      </c>
      <c r="CV198" s="1" t="n">
        <v>-113.85</v>
      </c>
      <c r="CW198" s="1" t="n">
        <v>-1150</v>
      </c>
      <c r="CX198" s="1" t="n">
        <v>-99.225</v>
      </c>
      <c r="CY198" s="1" t="n">
        <v>-715.28625</v>
      </c>
      <c r="CZ198" s="1" t="n">
        <v>-298.1025</v>
      </c>
      <c r="DA198" s="1" t="n">
        <v>-1302.821875</v>
      </c>
      <c r="DB198" s="1" t="n">
        <v>-3633.44613095238</v>
      </c>
      <c r="DC198" s="1" t="n">
        <v>-4449.4625</v>
      </c>
      <c r="DD198" s="1" t="n">
        <v>-1100</v>
      </c>
      <c r="DE198" s="1" t="n">
        <v>-230</v>
      </c>
      <c r="DF198" s="1" t="n">
        <v>-1518</v>
      </c>
      <c r="DG198" s="1" t="n">
        <v>-47.1</v>
      </c>
      <c r="DH198" s="1" t="n">
        <v>-465.573214285714</v>
      </c>
      <c r="DI198" s="1" t="n">
        <v>-600</v>
      </c>
      <c r="DJ198" s="1" t="n">
        <v>-173.404761904762</v>
      </c>
      <c r="DK198" s="1" t="n">
        <v>-1321.75</v>
      </c>
      <c r="DO198" s="1" t="n">
        <v>-277.25</v>
      </c>
      <c r="DP198" s="1" t="n">
        <v>-909.75</v>
      </c>
      <c r="DQ198" s="1" t="n">
        <v>0</v>
      </c>
      <c r="DR198" s="1" t="n">
        <v>0</v>
      </c>
      <c r="DS198" s="1" t="n">
        <v>0</v>
      </c>
      <c r="DU198" s="1" t="n">
        <v>0</v>
      </c>
      <c r="DV198" s="1" t="n">
        <v>0</v>
      </c>
      <c r="DW198" s="1" t="n">
        <v>-135052.534035714</v>
      </c>
      <c r="DX198" s="1" t="s">
        <v>488</v>
      </c>
    </row>
    <row r="199" customFormat="false" ht="14.5" hidden="false" customHeight="false" outlineLevel="0" collapsed="false">
      <c r="A199" s="2" t="s">
        <v>489</v>
      </c>
      <c r="B199" s="1" t="n">
        <v>-2746.345</v>
      </c>
      <c r="C199" s="1" t="n">
        <v>-203.675</v>
      </c>
      <c r="D199" s="1" t="n">
        <v>-2165.6575</v>
      </c>
      <c r="E199" s="1" t="n">
        <v>-304.41</v>
      </c>
      <c r="F199" s="1" t="n">
        <v>-2120.62857142857</v>
      </c>
      <c r="G199" s="1" t="n">
        <v>-114</v>
      </c>
      <c r="H199" s="1" t="n">
        <v>-500</v>
      </c>
      <c r="I199" s="1" t="n">
        <v>-660.0525</v>
      </c>
      <c r="J199" s="1" t="n">
        <v>-1287.61066666667</v>
      </c>
      <c r="K199" s="1" t="n">
        <v>-254.35</v>
      </c>
      <c r="L199" s="1" t="n">
        <v>-68.703125</v>
      </c>
      <c r="M199" s="1" t="n">
        <v>0</v>
      </c>
      <c r="N199" s="1" t="n">
        <v>-770.0625</v>
      </c>
      <c r="O199" s="1" t="n">
        <v>-331.75125</v>
      </c>
      <c r="P199" s="1" t="n">
        <v>-566.84</v>
      </c>
      <c r="Q199" s="1" t="n">
        <v>-767.76</v>
      </c>
      <c r="R199" s="1" t="n">
        <v>-400</v>
      </c>
      <c r="S199" s="1" t="n">
        <v>-13287.3116666667</v>
      </c>
      <c r="T199" s="1" t="n">
        <v>-477.849107142857</v>
      </c>
      <c r="U199" s="1" t="n">
        <v>-1780.765</v>
      </c>
      <c r="V199" s="1" t="n">
        <v>-1161.33</v>
      </c>
      <c r="W199" s="1" t="n">
        <v>-70</v>
      </c>
      <c r="X199" s="1" t="n">
        <v>-1100</v>
      </c>
      <c r="Y199" s="1" t="n">
        <v>-1942.45375</v>
      </c>
      <c r="Z199" s="1" t="n">
        <v>-203.13</v>
      </c>
      <c r="AA199" s="1" t="n">
        <v>-2796.45066666667</v>
      </c>
      <c r="AB199" s="1" t="n">
        <v>-589.599999999999</v>
      </c>
      <c r="AC199" s="1" t="n">
        <v>-5767.04</v>
      </c>
      <c r="AD199" s="1" t="n">
        <v>-1707.15</v>
      </c>
      <c r="AE199" s="1" t="n">
        <v>-150</v>
      </c>
      <c r="AF199" s="1" t="n">
        <v>-500</v>
      </c>
      <c r="AG199" s="1" t="n">
        <v>-924.962666666667</v>
      </c>
      <c r="AH199" s="1" t="n">
        <v>-187.026</v>
      </c>
      <c r="AI199" s="1" t="n">
        <v>-4525.05</v>
      </c>
      <c r="AJ199" s="1" t="n">
        <v>-700</v>
      </c>
      <c r="AK199" s="1" t="n">
        <v>-1915.2</v>
      </c>
      <c r="AL199" s="1" t="n">
        <v>-638.595</v>
      </c>
      <c r="AM199" s="1" t="n">
        <v>-13981.4957142857</v>
      </c>
      <c r="AN199" s="1" t="n">
        <v>-178.2</v>
      </c>
      <c r="AO199" s="1" t="n">
        <v>-2353.5</v>
      </c>
      <c r="AP199" s="1" t="n">
        <v>-55.95</v>
      </c>
      <c r="AQ199" s="1" t="n">
        <v>-1177.175</v>
      </c>
      <c r="AR199" s="1" t="n">
        <v>-392.097</v>
      </c>
      <c r="AS199" s="1" t="n">
        <v>-94.81375</v>
      </c>
      <c r="AT199" s="1" t="n">
        <v>-104.265</v>
      </c>
      <c r="AU199" s="1" t="n">
        <v>-36.72125</v>
      </c>
      <c r="AV199" s="1" t="n">
        <v>0</v>
      </c>
      <c r="AW199" s="1" t="n">
        <v>0</v>
      </c>
      <c r="AX199" s="1" t="n">
        <v>0</v>
      </c>
      <c r="AY199" s="1" t="n">
        <v>-1632.36828571429</v>
      </c>
      <c r="AZ199" s="1" t="n">
        <v>-356.87</v>
      </c>
      <c r="BA199" s="1" t="n">
        <v>-670.78125</v>
      </c>
      <c r="BB199" s="1" t="n">
        <v>-1446.13869047619</v>
      </c>
      <c r="BC199" s="1" t="n">
        <v>-420</v>
      </c>
      <c r="BD199" s="1" t="n">
        <v>-800</v>
      </c>
      <c r="BE199" s="1" t="n">
        <v>-211.3125</v>
      </c>
      <c r="BF199" s="1" t="n">
        <v>-252.9</v>
      </c>
      <c r="BG199" s="1" t="n">
        <v>-320</v>
      </c>
      <c r="BH199" s="1" t="n">
        <v>-300</v>
      </c>
      <c r="BI199" s="1" t="n">
        <v>-170</v>
      </c>
      <c r="BJ199" s="1" t="n">
        <v>-950</v>
      </c>
      <c r="BK199" s="1" t="n">
        <v>-78.64125</v>
      </c>
      <c r="BL199" s="1" t="n">
        <v>-114.741666666667</v>
      </c>
      <c r="BM199" s="1" t="n">
        <v>-2626.37916666667</v>
      </c>
      <c r="BN199" s="1" t="n">
        <v>-157.375</v>
      </c>
      <c r="BO199" s="1" t="n">
        <v>-3343.49345238095</v>
      </c>
      <c r="BP199" s="1" t="n">
        <v>0</v>
      </c>
      <c r="BQ199" s="1" t="n">
        <v>-175.65625</v>
      </c>
      <c r="BR199" s="1" t="n">
        <v>-350</v>
      </c>
      <c r="BS199" s="1" t="n">
        <v>-170</v>
      </c>
      <c r="BT199" s="1" t="n">
        <v>-550</v>
      </c>
      <c r="BU199" s="1" t="n">
        <v>-500</v>
      </c>
      <c r="BV199" s="1" t="n">
        <v>-1000</v>
      </c>
      <c r="BW199" s="1" t="n">
        <v>-2307.69375</v>
      </c>
      <c r="BX199" s="1" t="n">
        <v>0</v>
      </c>
      <c r="BY199" s="1" t="n">
        <v>0</v>
      </c>
      <c r="BZ199" s="1" t="n">
        <v>-357.341785714286</v>
      </c>
      <c r="CA199" s="1" t="n">
        <v>-102.795</v>
      </c>
      <c r="CB199" s="1" t="n">
        <v>-138.766071428572</v>
      </c>
      <c r="CC199" s="1" t="n">
        <v>0</v>
      </c>
      <c r="CD199" s="1" t="n">
        <v>-800</v>
      </c>
      <c r="CE199" s="1" t="n">
        <v>-3922.78571428571</v>
      </c>
      <c r="CF199" s="1" t="n">
        <v>-258</v>
      </c>
      <c r="CG199" s="1" t="n">
        <v>-3000</v>
      </c>
      <c r="CH199" s="1" t="n">
        <v>-912.75</v>
      </c>
      <c r="CI199" s="1" t="n">
        <v>-250</v>
      </c>
      <c r="CJ199" s="1" t="n">
        <v>-200</v>
      </c>
      <c r="CK199" s="1" t="n">
        <v>-255</v>
      </c>
      <c r="CL199" s="1" t="n">
        <v>-970.364285714286</v>
      </c>
      <c r="CM199" s="1" t="n">
        <v>-381.805</v>
      </c>
      <c r="CN199" s="1" t="n">
        <v>-442.505</v>
      </c>
      <c r="CO199" s="1" t="n">
        <v>-57.6</v>
      </c>
      <c r="CP199" s="1" t="n">
        <v>-426.6875</v>
      </c>
      <c r="CQ199" s="1" t="n">
        <v>-150</v>
      </c>
      <c r="CR199" s="1" t="n">
        <v>-480.4375</v>
      </c>
      <c r="CS199" s="1" t="n">
        <v>-150</v>
      </c>
      <c r="CT199" s="1" t="n">
        <v>-3436.95</v>
      </c>
      <c r="CU199" s="1" t="n">
        <v>-2089.395</v>
      </c>
      <c r="CV199" s="1" t="n">
        <v>-113.85</v>
      </c>
      <c r="CW199" s="1" t="n">
        <v>-1150</v>
      </c>
      <c r="CX199" s="1" t="n">
        <v>-99.225</v>
      </c>
      <c r="CY199" s="1" t="n">
        <v>-715.28625</v>
      </c>
      <c r="CZ199" s="1" t="n">
        <v>-298.1025</v>
      </c>
      <c r="DA199" s="1" t="n">
        <v>-1302.821875</v>
      </c>
      <c r="DB199" s="1" t="n">
        <v>-2383.44613095238</v>
      </c>
      <c r="DC199" s="1" t="n">
        <v>-4449.4625</v>
      </c>
      <c r="DD199" s="1" t="n">
        <v>-1100</v>
      </c>
      <c r="DE199" s="1" t="n">
        <v>-230</v>
      </c>
      <c r="DF199" s="1" t="n">
        <v>-1518</v>
      </c>
      <c r="DG199" s="1" t="n">
        <v>-47.1</v>
      </c>
      <c r="DH199" s="1" t="n">
        <v>-499.7625</v>
      </c>
      <c r="DI199" s="1" t="n">
        <v>-600</v>
      </c>
      <c r="DJ199" s="1" t="n">
        <v>-1150.625</v>
      </c>
      <c r="DK199" s="1" t="n">
        <v>-1321.75</v>
      </c>
      <c r="DO199" s="1" t="n">
        <v>-277.25</v>
      </c>
      <c r="DP199" s="1" t="n">
        <v>-909.75</v>
      </c>
      <c r="DQ199" s="1" t="n">
        <v>0</v>
      </c>
      <c r="DR199" s="1" t="n">
        <v>0</v>
      </c>
      <c r="DS199" s="1" t="n">
        <v>0</v>
      </c>
      <c r="DU199" s="1" t="n">
        <v>0</v>
      </c>
      <c r="DV199" s="1" t="n">
        <v>0</v>
      </c>
      <c r="DW199" s="1" t="n">
        <v>-127913.943559524</v>
      </c>
      <c r="DX199" s="1" t="s">
        <v>489</v>
      </c>
    </row>
    <row r="200" customFormat="false" ht="14.5" hidden="false" customHeight="false" outlineLevel="0" collapsed="false">
      <c r="A200" s="2"/>
    </row>
    <row r="201" customFormat="false" ht="14.5" hidden="false" customHeight="false" outlineLevel="0" collapsed="false">
      <c r="A201" s="2" t="s">
        <v>490</v>
      </c>
      <c r="B201" s="1" t="n">
        <v>0.475</v>
      </c>
      <c r="C201" s="1" t="n">
        <v>0.475</v>
      </c>
      <c r="D201" s="1" t="n">
        <v>0.475</v>
      </c>
      <c r="E201" s="1" t="n">
        <v>0.475</v>
      </c>
      <c r="F201" s="1" t="n">
        <v>0.475</v>
      </c>
      <c r="G201" s="1" t="n">
        <v>0.475</v>
      </c>
      <c r="I201" s="1" t="n">
        <v>0.475</v>
      </c>
      <c r="J201" s="1" t="n">
        <v>0.475</v>
      </c>
      <c r="K201" s="1" t="n">
        <v>0.475</v>
      </c>
      <c r="L201" s="1" t="n">
        <v>0.475</v>
      </c>
      <c r="M201" s="1" t="n">
        <v>0.475</v>
      </c>
      <c r="N201" s="1" t="n">
        <v>0.475</v>
      </c>
      <c r="O201" s="1" t="n">
        <v>0.475</v>
      </c>
      <c r="P201" s="1" t="n">
        <v>0.265</v>
      </c>
      <c r="Q201" s="1" t="n">
        <v>0.475</v>
      </c>
      <c r="R201" s="1" t="n">
        <v>0.475</v>
      </c>
      <c r="S201" s="1" t="n">
        <v>0.475</v>
      </c>
      <c r="T201" s="1" t="n">
        <v>0.475</v>
      </c>
      <c r="U201" s="1" t="n">
        <v>0.75</v>
      </c>
      <c r="V201" s="1" t="n">
        <v>0.475</v>
      </c>
      <c r="Y201" s="1" t="n">
        <v>0.514</v>
      </c>
      <c r="Z201" s="1" t="n">
        <v>0.514</v>
      </c>
      <c r="AA201" s="1" t="n">
        <v>0.514</v>
      </c>
      <c r="AB201" s="1" t="n">
        <v>0.514</v>
      </c>
      <c r="AC201" s="1" t="n">
        <v>0.514</v>
      </c>
      <c r="AD201" s="1" t="n">
        <v>0.514</v>
      </c>
      <c r="AG201" s="1" t="n">
        <v>0.514</v>
      </c>
      <c r="AH201" s="1" t="n">
        <v>0.514</v>
      </c>
      <c r="AI201" s="1" t="n">
        <v>0.514</v>
      </c>
      <c r="AL201" s="1" t="n">
        <v>0.514</v>
      </c>
      <c r="AM201" s="1" t="n">
        <v>0.514</v>
      </c>
      <c r="AN201" s="1" t="n">
        <v>0.514</v>
      </c>
      <c r="AO201" s="1" t="n">
        <v>0.514</v>
      </c>
      <c r="AP201" s="1" t="n">
        <v>0.514</v>
      </c>
      <c r="AQ201" s="1" t="n">
        <v>0.514</v>
      </c>
      <c r="AR201" s="1" t="n">
        <v>0.633</v>
      </c>
      <c r="AS201" s="1" t="n">
        <v>0.646</v>
      </c>
      <c r="AT201" s="1" t="n">
        <v>0.646</v>
      </c>
      <c r="AU201" s="1" t="n">
        <v>0.646</v>
      </c>
      <c r="AV201" s="1" t="n">
        <v>0.646</v>
      </c>
      <c r="AW201" s="1" t="n">
        <v>0.514</v>
      </c>
      <c r="AX201" s="1" t="n">
        <v>0.514</v>
      </c>
      <c r="AY201" s="1" t="n">
        <v>0.463</v>
      </c>
      <c r="AZ201" s="1" t="n">
        <v>0.463</v>
      </c>
      <c r="BA201" s="1" t="n">
        <v>0.463</v>
      </c>
      <c r="BB201" s="1" t="n">
        <v>0.463</v>
      </c>
      <c r="BC201" s="1" t="n">
        <v>0.463</v>
      </c>
      <c r="BD201" s="1" t="n">
        <v>0.463</v>
      </c>
      <c r="BE201" s="1" t="n">
        <v>0.463</v>
      </c>
      <c r="BF201" s="1" t="n">
        <v>0.463</v>
      </c>
      <c r="BG201" s="1" t="n">
        <v>0.463</v>
      </c>
      <c r="BH201" s="1" t="n">
        <v>0.463</v>
      </c>
      <c r="BI201" s="1" t="n">
        <v>0.463</v>
      </c>
      <c r="BJ201" s="1" t="n">
        <v>0.463</v>
      </c>
      <c r="BK201" s="1" t="n">
        <v>0.463</v>
      </c>
      <c r="BL201" s="1" t="n">
        <v>0.459</v>
      </c>
      <c r="BM201" s="1" t="n">
        <v>0.459</v>
      </c>
      <c r="BN201" s="1" t="n">
        <v>0.459</v>
      </c>
      <c r="BO201" s="1" t="n">
        <v>0.463</v>
      </c>
      <c r="BP201" s="1" t="n">
        <v>0.463</v>
      </c>
      <c r="BQ201" s="1" t="n">
        <v>0.459</v>
      </c>
      <c r="BR201" s="1" t="n">
        <v>0.463</v>
      </c>
      <c r="BS201" s="1" t="n">
        <v>0.463</v>
      </c>
      <c r="BT201" s="1" t="n">
        <v>0.459</v>
      </c>
      <c r="BU201" s="1" t="n">
        <v>0.459</v>
      </c>
      <c r="BV201" s="1" t="n">
        <v>0.459</v>
      </c>
      <c r="BW201" s="1" t="n">
        <v>0.3</v>
      </c>
      <c r="BX201" s="1" t="n">
        <v>0.3</v>
      </c>
      <c r="BY201" s="1" t="n">
        <v>0.3</v>
      </c>
      <c r="BZ201" s="1" t="n">
        <v>0.242</v>
      </c>
      <c r="CA201" s="1" t="n">
        <v>0.242</v>
      </c>
      <c r="CB201" s="1" t="n">
        <v>0.242</v>
      </c>
      <c r="CC201" s="1" t="n">
        <v>0.242</v>
      </c>
      <c r="CD201" s="1" t="n">
        <v>0.265</v>
      </c>
      <c r="CE201" s="1" t="n">
        <v>0.265</v>
      </c>
      <c r="CF201" s="1" t="n">
        <v>0.265</v>
      </c>
      <c r="CG201" s="1" t="n">
        <v>0.265</v>
      </c>
      <c r="CH201" s="1" t="n">
        <v>0.265</v>
      </c>
      <c r="CK201" s="1" t="n">
        <v>0.265</v>
      </c>
      <c r="CL201" s="1" t="n">
        <v>0.242</v>
      </c>
      <c r="CM201" s="1" t="n">
        <v>0.242</v>
      </c>
      <c r="CN201" s="1" t="n">
        <v>0.242</v>
      </c>
      <c r="CO201" s="1" t="n">
        <v>0.265</v>
      </c>
      <c r="CR201" s="1" t="n">
        <v>0.365</v>
      </c>
      <c r="CT201" s="1" t="n">
        <v>0.365</v>
      </c>
      <c r="CU201" s="1" t="n">
        <v>0.365</v>
      </c>
      <c r="CV201" s="1" t="n">
        <v>0.365</v>
      </c>
      <c r="CW201" s="1" t="n">
        <v>0.365</v>
      </c>
      <c r="CX201" s="1" t="n">
        <v>0.36</v>
      </c>
      <c r="CY201" s="1" t="n">
        <v>0.36</v>
      </c>
      <c r="CZ201" s="1" t="n">
        <v>0.357</v>
      </c>
      <c r="DA201" s="1" t="n">
        <v>0.49</v>
      </c>
      <c r="DB201" s="1" t="n">
        <v>0.49</v>
      </c>
      <c r="DC201" s="1" t="n">
        <v>0.49</v>
      </c>
      <c r="DD201" s="1" t="n">
        <v>0.49</v>
      </c>
      <c r="DF201" s="1" t="n">
        <v>0.49</v>
      </c>
      <c r="DG201" s="1" t="n">
        <v>0.49</v>
      </c>
      <c r="DH201" s="1" t="n">
        <v>0.49</v>
      </c>
      <c r="DI201" s="1" t="n">
        <v>0.49</v>
      </c>
      <c r="DJ201" s="1" t="n">
        <v>0.764</v>
      </c>
      <c r="DK201" s="1" t="n">
        <v>0.764</v>
      </c>
      <c r="DL201" s="1" t="n">
        <v>0.764</v>
      </c>
      <c r="DM201" s="1" t="n">
        <v>0.764</v>
      </c>
      <c r="DN201" s="1" t="n">
        <v>0.764</v>
      </c>
      <c r="DO201" s="1" t="n">
        <v>0.8557</v>
      </c>
      <c r="DP201" s="1" t="n">
        <v>0.852</v>
      </c>
      <c r="DX201" s="1" t="s">
        <v>490</v>
      </c>
    </row>
    <row r="202" customFormat="false" ht="14.5" hidden="false" customHeight="false" outlineLevel="0" collapsed="false">
      <c r="A202" s="2" t="s">
        <v>491</v>
      </c>
      <c r="B202" s="1" t="n">
        <v>68.5</v>
      </c>
      <c r="DX202" s="1" t="s">
        <v>491</v>
      </c>
    </row>
    <row r="203" customFormat="false" ht="14.5" hidden="false" customHeight="false" outlineLevel="0" collapsed="false">
      <c r="A203" s="2" t="s">
        <v>492</v>
      </c>
      <c r="B203" s="1" t="n">
        <v>0</v>
      </c>
      <c r="C203" s="1" t="n">
        <v>0</v>
      </c>
      <c r="D203" s="1" t="n">
        <v>0</v>
      </c>
      <c r="E203" s="1" t="n">
        <v>0</v>
      </c>
      <c r="F203" s="1" t="n">
        <v>0</v>
      </c>
      <c r="G203" s="1" t="n">
        <v>0</v>
      </c>
      <c r="H203" s="1" t="n">
        <v>0</v>
      </c>
      <c r="I203" s="1" t="n">
        <v>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1" t="n">
        <v>0</v>
      </c>
      <c r="AD203" s="1" t="n">
        <v>0</v>
      </c>
      <c r="AE203" s="1" t="n">
        <v>0</v>
      </c>
      <c r="AF203" s="1" t="n">
        <v>0</v>
      </c>
      <c r="AG203" s="1" t="n">
        <v>0</v>
      </c>
      <c r="AH203" s="1" t="n">
        <v>0</v>
      </c>
      <c r="AI203" s="1" t="n">
        <v>0</v>
      </c>
      <c r="AJ203" s="1" t="n">
        <v>0</v>
      </c>
      <c r="AK203" s="1" t="n">
        <v>0</v>
      </c>
      <c r="AL203" s="1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1" t="n">
        <v>0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v>0</v>
      </c>
      <c r="AW203" s="1" t="n">
        <v>0</v>
      </c>
      <c r="AX203" s="1" t="n">
        <v>0</v>
      </c>
      <c r="AY203" s="1" t="n">
        <v>0</v>
      </c>
      <c r="AZ203" s="1" t="n">
        <v>0</v>
      </c>
      <c r="BA203" s="1" t="n">
        <v>0</v>
      </c>
      <c r="BB203" s="1" t="n">
        <v>0</v>
      </c>
      <c r="BC203" s="1" t="n">
        <v>0</v>
      </c>
      <c r="BD203" s="1" t="n">
        <v>0</v>
      </c>
      <c r="BE203" s="1" t="n">
        <v>0</v>
      </c>
      <c r="BF203" s="1" t="n">
        <v>0</v>
      </c>
      <c r="BG203" s="1" t="n">
        <v>0</v>
      </c>
      <c r="BH203" s="1" t="n"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1" t="n">
        <v>0</v>
      </c>
      <c r="BN203" s="1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1" t="n">
        <v>0</v>
      </c>
      <c r="CL203" s="1" t="n">
        <v>0</v>
      </c>
      <c r="CM203" s="1" t="n">
        <v>0</v>
      </c>
      <c r="CN203" s="1" t="n">
        <v>0</v>
      </c>
      <c r="CO203" s="1" t="n">
        <v>0</v>
      </c>
      <c r="CP203" s="1" t="n">
        <v>0</v>
      </c>
      <c r="CQ203" s="1" t="n">
        <v>0</v>
      </c>
      <c r="CR203" s="1" t="n">
        <v>0</v>
      </c>
      <c r="CS203" s="1" t="n">
        <v>0</v>
      </c>
      <c r="CT203" s="1" t="n">
        <v>0</v>
      </c>
      <c r="CU203" s="1" t="n">
        <v>0</v>
      </c>
      <c r="CV203" s="1" t="n">
        <v>0</v>
      </c>
      <c r="CW203" s="1" t="n">
        <v>0</v>
      </c>
      <c r="CX203" s="1" t="n">
        <v>0</v>
      </c>
      <c r="CY203" s="1" t="n">
        <v>0</v>
      </c>
      <c r="CZ203" s="1" t="n">
        <v>0</v>
      </c>
      <c r="DA203" s="1" t="n">
        <v>0</v>
      </c>
      <c r="DB203" s="1" t="n">
        <v>0</v>
      </c>
      <c r="DC203" s="1" t="n">
        <v>0</v>
      </c>
      <c r="DD203" s="1" t="n">
        <v>0</v>
      </c>
      <c r="DE203" s="1" t="n">
        <v>0</v>
      </c>
      <c r="DF203" s="1" t="n">
        <v>0</v>
      </c>
      <c r="DG203" s="1" t="n">
        <v>0</v>
      </c>
      <c r="DH203" s="1" t="n">
        <v>0</v>
      </c>
      <c r="DI203" s="1" t="n">
        <v>0</v>
      </c>
      <c r="DJ203" s="1" t="n">
        <v>0</v>
      </c>
      <c r="DK203" s="1" t="n">
        <v>0</v>
      </c>
      <c r="DL203" s="1" t="n">
        <v>0</v>
      </c>
      <c r="DM203" s="1" t="n">
        <v>0</v>
      </c>
      <c r="DN203" s="1" t="n">
        <v>0</v>
      </c>
      <c r="DO203" s="1" t="n">
        <v>0</v>
      </c>
      <c r="DP203" s="1" t="n">
        <v>0</v>
      </c>
      <c r="DQ203" s="1" t="n">
        <v>0</v>
      </c>
      <c r="DR203" s="1" t="n">
        <v>0</v>
      </c>
      <c r="DS203" s="1" t="n">
        <v>0</v>
      </c>
      <c r="DU203" s="1" t="n">
        <v>0</v>
      </c>
      <c r="DV203" s="1" t="n">
        <v>0</v>
      </c>
      <c r="DW203" s="1" t="n">
        <v>0</v>
      </c>
      <c r="DX203" s="1" t="s">
        <v>492</v>
      </c>
    </row>
    <row r="204" customFormat="false" ht="14.5" hidden="false" customHeight="false" outlineLevel="0" collapsed="false">
      <c r="A204" s="2" t="s">
        <v>493</v>
      </c>
      <c r="B204" s="1" t="n">
        <v>0</v>
      </c>
      <c r="C204" s="1" t="n">
        <v>0</v>
      </c>
      <c r="D204" s="1" t="n">
        <v>0</v>
      </c>
      <c r="E204" s="1" t="n">
        <v>0</v>
      </c>
      <c r="F204" s="1" t="n">
        <v>0</v>
      </c>
      <c r="G204" s="1" t="n">
        <v>0</v>
      </c>
      <c r="H204" s="1" t="n">
        <v>0</v>
      </c>
      <c r="I204" s="1" t="n">
        <v>0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1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0</v>
      </c>
      <c r="AC204" s="1" t="n">
        <v>0</v>
      </c>
      <c r="AD204" s="1" t="n">
        <v>0</v>
      </c>
      <c r="AE204" s="1" t="n">
        <v>0</v>
      </c>
      <c r="AF204" s="1" t="n">
        <v>0</v>
      </c>
      <c r="AG204" s="1" t="n">
        <v>0</v>
      </c>
      <c r="AH204" s="1" t="n">
        <v>0</v>
      </c>
      <c r="AI204" s="1" t="n">
        <v>0</v>
      </c>
      <c r="AJ204" s="1" t="n">
        <v>0</v>
      </c>
      <c r="AK204" s="1" t="n">
        <v>0</v>
      </c>
      <c r="AL204" s="1" t="n">
        <v>0</v>
      </c>
      <c r="AM204" s="1" t="n">
        <v>0</v>
      </c>
      <c r="AN204" s="1" t="n">
        <v>0</v>
      </c>
      <c r="AO204" s="1" t="n">
        <v>0</v>
      </c>
      <c r="AP204" s="1" t="n">
        <v>0</v>
      </c>
      <c r="AQ204" s="1" t="n">
        <v>0</v>
      </c>
      <c r="AR204" s="1" t="n">
        <v>0</v>
      </c>
      <c r="AS204" s="1" t="n">
        <v>0</v>
      </c>
      <c r="AT204" s="1" t="n">
        <v>0</v>
      </c>
      <c r="AU204" s="1" t="n">
        <v>0</v>
      </c>
      <c r="AV204" s="1" t="n">
        <v>0</v>
      </c>
      <c r="AW204" s="1" t="n">
        <v>0</v>
      </c>
      <c r="AX204" s="1" t="n">
        <v>0</v>
      </c>
      <c r="AY204" s="1" t="n">
        <v>0</v>
      </c>
      <c r="AZ204" s="1" t="n">
        <v>0</v>
      </c>
      <c r="BA204" s="1" t="n">
        <v>0</v>
      </c>
      <c r="BB204" s="1" t="n">
        <v>0</v>
      </c>
      <c r="BC204" s="1" t="n">
        <v>0</v>
      </c>
      <c r="BD204" s="1" t="n">
        <v>0</v>
      </c>
      <c r="BE204" s="1" t="n">
        <v>0</v>
      </c>
      <c r="BF204" s="1" t="n">
        <v>0</v>
      </c>
      <c r="BG204" s="1" t="n">
        <v>0</v>
      </c>
      <c r="BH204" s="1" t="n"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1" t="n">
        <v>0</v>
      </c>
      <c r="BN204" s="1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1" t="n">
        <v>0</v>
      </c>
      <c r="CL204" s="1" t="n">
        <v>0</v>
      </c>
      <c r="CM204" s="1" t="n">
        <v>0</v>
      </c>
      <c r="CN204" s="1" t="n">
        <v>0</v>
      </c>
      <c r="CO204" s="1" t="n">
        <v>0</v>
      </c>
      <c r="CP204" s="1" t="n">
        <v>0</v>
      </c>
      <c r="CQ204" s="1" t="n">
        <v>0</v>
      </c>
      <c r="CR204" s="1" t="n">
        <v>0</v>
      </c>
      <c r="CS204" s="1" t="n">
        <v>0</v>
      </c>
      <c r="CT204" s="1" t="n">
        <v>0</v>
      </c>
      <c r="CU204" s="1" t="n">
        <v>0</v>
      </c>
      <c r="CV204" s="1" t="n">
        <v>0</v>
      </c>
      <c r="CW204" s="1" t="n">
        <v>0</v>
      </c>
      <c r="CX204" s="1" t="n">
        <v>0</v>
      </c>
      <c r="CY204" s="1" t="n">
        <v>0</v>
      </c>
      <c r="CZ204" s="1" t="n">
        <v>0</v>
      </c>
      <c r="DA204" s="1" t="n">
        <v>0</v>
      </c>
      <c r="DB204" s="1" t="n">
        <v>0</v>
      </c>
      <c r="DC204" s="1" t="n">
        <v>0</v>
      </c>
      <c r="DD204" s="1" t="n">
        <v>0</v>
      </c>
      <c r="DE204" s="1" t="n">
        <v>0</v>
      </c>
      <c r="DF204" s="1" t="n">
        <v>0</v>
      </c>
      <c r="DG204" s="1" t="n">
        <v>0</v>
      </c>
      <c r="DH204" s="1" t="n">
        <v>0</v>
      </c>
      <c r="DI204" s="1" t="n">
        <v>0</v>
      </c>
      <c r="DJ204" s="1" t="n">
        <v>0</v>
      </c>
      <c r="DK204" s="1" t="n">
        <v>0</v>
      </c>
      <c r="DL204" s="1" t="n">
        <v>0</v>
      </c>
      <c r="DM204" s="1" t="n">
        <v>0</v>
      </c>
      <c r="DN204" s="1" t="n">
        <v>0</v>
      </c>
      <c r="DO204" s="1" t="n">
        <v>0</v>
      </c>
      <c r="DP204" s="1" t="n">
        <v>0</v>
      </c>
      <c r="DQ204" s="1" t="n">
        <v>0</v>
      </c>
      <c r="DR204" s="1" t="n">
        <v>0</v>
      </c>
      <c r="DS204" s="1" t="n">
        <v>0</v>
      </c>
      <c r="DU204" s="1" t="n">
        <v>0</v>
      </c>
      <c r="DV204" s="1" t="n">
        <v>0</v>
      </c>
      <c r="DW204" s="1" t="n">
        <v>0</v>
      </c>
      <c r="DX204" s="1" t="s">
        <v>493</v>
      </c>
    </row>
    <row r="205" customFormat="false" ht="14.5" hidden="false" customHeight="false" outlineLevel="0" collapsed="false">
      <c r="A205" s="2" t="s">
        <v>494</v>
      </c>
      <c r="B205" s="1" t="n">
        <v>0</v>
      </c>
      <c r="C205" s="1" t="n">
        <v>0</v>
      </c>
      <c r="D205" s="1" t="n">
        <v>0</v>
      </c>
      <c r="E205" s="1" t="n">
        <v>0</v>
      </c>
      <c r="F205" s="1" t="n">
        <v>0</v>
      </c>
      <c r="G205" s="1" t="n">
        <v>0</v>
      </c>
      <c r="H205" s="1" t="n">
        <v>0</v>
      </c>
      <c r="I205" s="1" t="n">
        <v>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1" t="n">
        <v>0</v>
      </c>
      <c r="AD205" s="1" t="n">
        <v>0</v>
      </c>
      <c r="AE205" s="1" t="n">
        <v>0</v>
      </c>
      <c r="AF205" s="1" t="n">
        <v>0</v>
      </c>
      <c r="AG205" s="1" t="n">
        <v>0</v>
      </c>
      <c r="AH205" s="1" t="n">
        <v>0</v>
      </c>
      <c r="AI205" s="1" t="n">
        <v>0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1" t="n">
        <v>0</v>
      </c>
      <c r="AR205" s="1" t="n">
        <v>0</v>
      </c>
      <c r="AS205" s="1" t="n">
        <v>0</v>
      </c>
      <c r="AT205" s="1" t="n">
        <v>0</v>
      </c>
      <c r="AU205" s="1" t="n">
        <v>0</v>
      </c>
      <c r="AV205" s="1" t="n">
        <v>0</v>
      </c>
      <c r="AW205" s="1" t="n">
        <v>0</v>
      </c>
      <c r="AX205" s="1" t="n">
        <v>0</v>
      </c>
      <c r="AY205" s="1" t="n">
        <v>0</v>
      </c>
      <c r="AZ205" s="1" t="n">
        <v>0</v>
      </c>
      <c r="BA205" s="1" t="n">
        <v>0</v>
      </c>
      <c r="BB205" s="1" t="n">
        <v>0</v>
      </c>
      <c r="BC205" s="1" t="n">
        <v>0</v>
      </c>
      <c r="BD205" s="1" t="n">
        <v>0</v>
      </c>
      <c r="BE205" s="1" t="n">
        <v>0</v>
      </c>
      <c r="BF205" s="1" t="n">
        <v>0</v>
      </c>
      <c r="BG205" s="1" t="n">
        <v>0</v>
      </c>
      <c r="BH205" s="1" t="n"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1" t="n">
        <v>0</v>
      </c>
      <c r="BN205" s="1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1" t="n">
        <v>0</v>
      </c>
      <c r="CL205" s="1" t="n">
        <v>0</v>
      </c>
      <c r="CM205" s="1" t="n">
        <v>0</v>
      </c>
      <c r="CN205" s="1" t="n">
        <v>0</v>
      </c>
      <c r="CO205" s="1" t="n">
        <v>0</v>
      </c>
      <c r="CP205" s="1" t="n">
        <v>0</v>
      </c>
      <c r="CQ205" s="1" t="n">
        <v>0</v>
      </c>
      <c r="CR205" s="1" t="n">
        <v>0</v>
      </c>
      <c r="CS205" s="1" t="n">
        <v>0</v>
      </c>
      <c r="CT205" s="1" t="n">
        <v>0</v>
      </c>
      <c r="CU205" s="1" t="n">
        <v>0</v>
      </c>
      <c r="CV205" s="1" t="n">
        <v>0</v>
      </c>
      <c r="CW205" s="1" t="n">
        <v>0</v>
      </c>
      <c r="CX205" s="1" t="n">
        <v>0</v>
      </c>
      <c r="CY205" s="1" t="n">
        <v>0</v>
      </c>
      <c r="CZ205" s="1" t="n">
        <v>0</v>
      </c>
      <c r="DA205" s="1" t="n">
        <v>0</v>
      </c>
      <c r="DB205" s="1" t="n">
        <v>0</v>
      </c>
      <c r="DC205" s="1" t="n">
        <v>0</v>
      </c>
      <c r="DD205" s="1" t="n">
        <v>0</v>
      </c>
      <c r="DE205" s="1" t="n">
        <v>0</v>
      </c>
      <c r="DF205" s="1" t="n">
        <v>0</v>
      </c>
      <c r="DG205" s="1" t="n">
        <v>0</v>
      </c>
      <c r="DH205" s="1" t="n">
        <v>0</v>
      </c>
      <c r="DI205" s="1" t="n">
        <v>0</v>
      </c>
      <c r="DJ205" s="1" t="n">
        <v>0</v>
      </c>
      <c r="DK205" s="1" t="n">
        <v>0</v>
      </c>
      <c r="DL205" s="1" t="n">
        <v>0</v>
      </c>
      <c r="DM205" s="1" t="n">
        <v>0</v>
      </c>
      <c r="DN205" s="1" t="n">
        <v>0</v>
      </c>
      <c r="DO205" s="1" t="n">
        <v>0</v>
      </c>
      <c r="DP205" s="1" t="n">
        <v>0</v>
      </c>
      <c r="DQ205" s="1" t="n">
        <v>0</v>
      </c>
      <c r="DR205" s="1" t="n">
        <v>0</v>
      </c>
      <c r="DS205" s="1" t="n">
        <v>0</v>
      </c>
      <c r="DU205" s="1" t="n">
        <v>0</v>
      </c>
      <c r="DV205" s="1" t="n">
        <v>0</v>
      </c>
      <c r="DW205" s="1" t="n">
        <v>0</v>
      </c>
      <c r="DX205" s="1" t="s">
        <v>494</v>
      </c>
    </row>
    <row r="206" customFormat="false" ht="14.5" hidden="false" customHeight="false" outlineLevel="0" collapsed="false">
      <c r="A206" s="2" t="s">
        <v>495</v>
      </c>
      <c r="B206" s="1" t="n">
        <v>0</v>
      </c>
      <c r="C206" s="1" t="n">
        <v>0</v>
      </c>
      <c r="D206" s="1" t="n">
        <v>0</v>
      </c>
      <c r="E206" s="1" t="n">
        <v>0</v>
      </c>
      <c r="F206" s="1" t="n">
        <v>0</v>
      </c>
      <c r="G206" s="1" t="n">
        <v>0</v>
      </c>
      <c r="H206" s="1" t="n">
        <v>0</v>
      </c>
      <c r="I206" s="1" t="n">
        <v>0</v>
      </c>
      <c r="J206" s="1" t="n">
        <v>0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Q206" s="1" t="n">
        <v>0</v>
      </c>
      <c r="R206" s="1" t="n">
        <v>0</v>
      </c>
      <c r="S206" s="1" t="n">
        <v>0</v>
      </c>
      <c r="T206" s="1" t="n">
        <v>0</v>
      </c>
      <c r="U206" s="1" t="n">
        <v>0</v>
      </c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1" t="n">
        <v>0</v>
      </c>
      <c r="AE206" s="1" t="n">
        <v>0</v>
      </c>
      <c r="AF206" s="1" t="n">
        <v>0</v>
      </c>
      <c r="AG206" s="1" t="n">
        <v>0</v>
      </c>
      <c r="AH206" s="1" t="n">
        <v>0</v>
      </c>
      <c r="AI206" s="1" t="n">
        <v>0</v>
      </c>
      <c r="AJ206" s="1" t="n">
        <v>0</v>
      </c>
      <c r="AK206" s="1" t="n">
        <v>0</v>
      </c>
      <c r="AL206" s="1" t="n">
        <v>0</v>
      </c>
      <c r="AM206" s="1" t="n">
        <v>0</v>
      </c>
      <c r="AN206" s="1" t="n">
        <v>0</v>
      </c>
      <c r="AO206" s="1" t="n">
        <v>0</v>
      </c>
      <c r="AP206" s="1" t="n">
        <v>0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0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0</v>
      </c>
      <c r="CK206" s="1" t="n">
        <v>0</v>
      </c>
      <c r="CL206" s="1" t="n">
        <v>0</v>
      </c>
      <c r="CM206" s="1" t="n">
        <v>0</v>
      </c>
      <c r="CN206" s="1" t="n">
        <v>0</v>
      </c>
      <c r="CO206" s="1" t="n">
        <v>0</v>
      </c>
      <c r="CP206" s="1" t="n">
        <v>0</v>
      </c>
      <c r="CQ206" s="1" t="n">
        <v>0</v>
      </c>
      <c r="CR206" s="1" t="n">
        <v>0</v>
      </c>
      <c r="CS206" s="1" t="n">
        <v>0</v>
      </c>
      <c r="CT206" s="1" t="n">
        <v>0</v>
      </c>
      <c r="CU206" s="1" t="n">
        <v>0</v>
      </c>
      <c r="CV206" s="1" t="n">
        <v>0</v>
      </c>
      <c r="CW206" s="1" t="n">
        <v>0</v>
      </c>
      <c r="CX206" s="1" t="n">
        <v>0</v>
      </c>
      <c r="CY206" s="1" t="n">
        <v>0</v>
      </c>
      <c r="CZ206" s="1" t="n">
        <v>0</v>
      </c>
      <c r="DA206" s="1" t="n">
        <v>0</v>
      </c>
      <c r="DB206" s="1" t="n">
        <v>0</v>
      </c>
      <c r="DC206" s="1" t="n">
        <v>0</v>
      </c>
      <c r="DD206" s="1" t="n">
        <v>0</v>
      </c>
      <c r="DE206" s="1" t="n">
        <v>0</v>
      </c>
      <c r="DF206" s="1" t="n">
        <v>0</v>
      </c>
      <c r="DG206" s="1" t="n">
        <v>0</v>
      </c>
      <c r="DH206" s="1" t="n">
        <v>0</v>
      </c>
      <c r="DI206" s="1" t="n">
        <v>0</v>
      </c>
      <c r="DJ206" s="1" t="n">
        <v>0</v>
      </c>
      <c r="DK206" s="1" t="n">
        <v>0</v>
      </c>
      <c r="DL206" s="1" t="n">
        <v>0</v>
      </c>
      <c r="DM206" s="1" t="n">
        <v>0</v>
      </c>
      <c r="DN206" s="1" t="n">
        <v>0</v>
      </c>
      <c r="DO206" s="1" t="n">
        <v>0</v>
      </c>
      <c r="DP206" s="1" t="n">
        <v>0</v>
      </c>
      <c r="DQ206" s="1" t="n">
        <v>0</v>
      </c>
      <c r="DR206" s="1" t="n">
        <v>0</v>
      </c>
      <c r="DS206" s="1" t="n">
        <v>0</v>
      </c>
      <c r="DU206" s="1" t="n">
        <v>0</v>
      </c>
      <c r="DV206" s="1" t="n">
        <v>0</v>
      </c>
      <c r="DW206" s="1" t="n">
        <v>0</v>
      </c>
      <c r="DX206" s="1" t="s">
        <v>495</v>
      </c>
    </row>
    <row r="207" customFormat="false" ht="14.5" hidden="false" customHeight="false" outlineLevel="0" collapsed="false">
      <c r="A207" s="2" t="s">
        <v>496</v>
      </c>
      <c r="DX207" s="1" t="s">
        <v>496</v>
      </c>
    </row>
    <row r="208" customFormat="false" ht="14.5" hidden="false" customHeight="false" outlineLevel="0" collapsed="false">
      <c r="A208" s="2" t="s">
        <v>497</v>
      </c>
      <c r="B208" s="1" t="n">
        <v>50</v>
      </c>
      <c r="C208" s="1" t="n">
        <v>50</v>
      </c>
      <c r="D208" s="1" t="n">
        <v>50</v>
      </c>
      <c r="E208" s="1" t="n">
        <v>50</v>
      </c>
      <c r="F208" s="1" t="n">
        <v>50</v>
      </c>
      <c r="G208" s="1" t="n">
        <v>50</v>
      </c>
      <c r="H208" s="1" t="n">
        <v>50</v>
      </c>
      <c r="I208" s="1" t="n">
        <v>50</v>
      </c>
      <c r="J208" s="1" t="n">
        <v>50</v>
      </c>
      <c r="K208" s="1" t="n">
        <v>50</v>
      </c>
      <c r="L208" s="1" t="n">
        <v>50</v>
      </c>
      <c r="M208" s="1" t="n">
        <v>50</v>
      </c>
      <c r="N208" s="1" t="n">
        <v>50</v>
      </c>
      <c r="O208" s="1" t="n">
        <v>50</v>
      </c>
      <c r="P208" s="1" t="n">
        <v>35</v>
      </c>
      <c r="Q208" s="1" t="n">
        <v>65</v>
      </c>
      <c r="R208" s="1" t="n">
        <v>45</v>
      </c>
      <c r="S208" s="1" t="n">
        <v>50</v>
      </c>
      <c r="T208" s="1" t="n">
        <v>50</v>
      </c>
      <c r="U208" s="1" t="n">
        <v>50</v>
      </c>
      <c r="V208" s="1" t="n">
        <v>45</v>
      </c>
      <c r="W208" s="1" t="n">
        <v>50</v>
      </c>
      <c r="X208" s="1" t="n">
        <v>30</v>
      </c>
      <c r="Y208" s="1" t="n">
        <v>50</v>
      </c>
      <c r="Z208" s="1" t="n">
        <v>65</v>
      </c>
      <c r="AA208" s="1" t="n">
        <v>65</v>
      </c>
      <c r="AB208" s="1" t="n">
        <v>65</v>
      </c>
      <c r="AC208" s="1" t="n">
        <v>65</v>
      </c>
      <c r="AD208" s="1" t="n">
        <v>35</v>
      </c>
      <c r="AE208" s="1" t="n">
        <v>65</v>
      </c>
      <c r="AF208" s="1" t="n">
        <v>65</v>
      </c>
      <c r="AG208" s="1" t="n">
        <v>65</v>
      </c>
      <c r="AH208" s="1" t="n">
        <v>65</v>
      </c>
      <c r="AI208" s="1" t="n">
        <v>75</v>
      </c>
      <c r="AJ208" s="1" t="n">
        <v>65</v>
      </c>
      <c r="AK208" s="1" t="n">
        <v>75</v>
      </c>
      <c r="AL208" s="1" t="n">
        <v>65</v>
      </c>
      <c r="AM208" s="1" t="n">
        <v>65</v>
      </c>
      <c r="AN208" s="1" t="n">
        <v>65</v>
      </c>
      <c r="AO208" s="1" t="n">
        <v>45</v>
      </c>
      <c r="AP208" s="1" t="n">
        <v>45</v>
      </c>
      <c r="AQ208" s="1" t="n">
        <v>65</v>
      </c>
      <c r="AR208" s="1" t="n">
        <v>120</v>
      </c>
      <c r="AS208" s="1" t="n">
        <v>120</v>
      </c>
      <c r="AT208" s="1" t="n">
        <v>120</v>
      </c>
      <c r="AU208" s="1" t="n">
        <v>120</v>
      </c>
      <c r="AV208" s="1" t="n">
        <v>120</v>
      </c>
      <c r="AW208" s="1" t="n">
        <v>20</v>
      </c>
      <c r="AX208" s="1" t="n">
        <v>35</v>
      </c>
      <c r="AY208" s="1" t="n">
        <v>31</v>
      </c>
      <c r="AZ208" s="1" t="n">
        <v>31</v>
      </c>
      <c r="BA208" s="1" t="n">
        <v>31</v>
      </c>
      <c r="BB208" s="1" t="n">
        <v>31</v>
      </c>
      <c r="BC208" s="1" t="n">
        <v>25</v>
      </c>
      <c r="BD208" s="1" t="n">
        <v>25</v>
      </c>
      <c r="BE208" s="1" t="n">
        <v>25</v>
      </c>
      <c r="BF208" s="1" t="n">
        <v>31</v>
      </c>
      <c r="BG208" s="1" t="n">
        <v>31</v>
      </c>
      <c r="BH208" s="1" t="n">
        <v>31</v>
      </c>
      <c r="BI208" s="1" t="n">
        <v>31</v>
      </c>
      <c r="BJ208" s="1" t="n">
        <v>25</v>
      </c>
      <c r="BK208" s="1" t="n">
        <v>31</v>
      </c>
      <c r="BL208" s="1" t="n">
        <v>31</v>
      </c>
      <c r="BM208" s="1" t="n">
        <v>31</v>
      </c>
      <c r="BN208" s="1" t="n">
        <v>31</v>
      </c>
      <c r="BO208" s="1" t="n">
        <v>31</v>
      </c>
      <c r="BP208" s="1" t="n">
        <v>31</v>
      </c>
      <c r="BQ208" s="1" t="n">
        <v>25</v>
      </c>
      <c r="BR208" s="1" t="n">
        <v>31</v>
      </c>
      <c r="BS208" s="1" t="n">
        <v>31</v>
      </c>
      <c r="BT208" s="1" t="n">
        <v>31</v>
      </c>
      <c r="BU208" s="1" t="n">
        <v>25</v>
      </c>
      <c r="BV208" s="1" t="n">
        <v>25</v>
      </c>
      <c r="BW208" s="1" t="n">
        <v>90</v>
      </c>
      <c r="BX208" s="1" t="n">
        <v>90</v>
      </c>
      <c r="BY208" s="1" t="n">
        <v>90</v>
      </c>
      <c r="BZ208" s="1" t="n">
        <v>120</v>
      </c>
      <c r="CA208" s="1" t="n">
        <v>120</v>
      </c>
      <c r="CB208" s="1" t="n">
        <v>25</v>
      </c>
      <c r="CC208" s="1" t="n">
        <v>25</v>
      </c>
      <c r="CD208" s="1" t="n">
        <v>120</v>
      </c>
      <c r="CE208" s="1" t="n">
        <v>120</v>
      </c>
      <c r="CF208" s="1" t="n">
        <v>120</v>
      </c>
      <c r="CG208" s="1" t="n">
        <v>90</v>
      </c>
      <c r="CH208" s="1" t="n">
        <v>90</v>
      </c>
      <c r="CI208" s="1" t="n">
        <v>90</v>
      </c>
      <c r="CJ208" s="1" t="n">
        <v>90</v>
      </c>
      <c r="CK208" s="1" t="n">
        <v>120</v>
      </c>
      <c r="CL208" s="1" t="n">
        <v>90</v>
      </c>
      <c r="CM208" s="1" t="n">
        <v>90</v>
      </c>
      <c r="CN208" s="1" t="n">
        <v>90</v>
      </c>
      <c r="CO208" s="1" t="n">
        <v>90</v>
      </c>
      <c r="CP208" s="1" t="n">
        <v>45</v>
      </c>
      <c r="CQ208" s="1" t="n">
        <v>45</v>
      </c>
      <c r="CR208" s="1" t="n">
        <v>120</v>
      </c>
      <c r="CS208" s="1" t="n">
        <v>120</v>
      </c>
      <c r="CT208" s="1" t="n">
        <v>120</v>
      </c>
      <c r="CU208" s="1" t="n">
        <v>60</v>
      </c>
      <c r="CV208" s="1" t="n">
        <v>120</v>
      </c>
      <c r="CW208" s="1" t="n">
        <v>120</v>
      </c>
      <c r="CX208" s="1" t="n">
        <v>90</v>
      </c>
      <c r="CY208" s="1" t="n">
        <v>90</v>
      </c>
      <c r="CZ208" s="1" t="n">
        <v>120</v>
      </c>
      <c r="DA208" s="1" t="n">
        <v>120</v>
      </c>
      <c r="DB208" s="1" t="n">
        <v>120</v>
      </c>
      <c r="DC208" s="1" t="n">
        <v>120</v>
      </c>
      <c r="DD208" s="1" t="n">
        <v>90</v>
      </c>
      <c r="DE208" s="1" t="n">
        <v>120</v>
      </c>
      <c r="DF208" s="1" t="n">
        <v>90</v>
      </c>
      <c r="DG208" s="1" t="n">
        <v>90</v>
      </c>
      <c r="DH208" s="1" t="n">
        <v>120</v>
      </c>
      <c r="DI208" s="1" t="n">
        <v>90</v>
      </c>
      <c r="DJ208" s="1" t="n">
        <v>60</v>
      </c>
      <c r="DK208" s="1" t="n">
        <v>60</v>
      </c>
      <c r="DL208" s="1" t="n">
        <v>60</v>
      </c>
      <c r="DM208" s="1" t="n">
        <v>60</v>
      </c>
      <c r="DN208" s="1" t="n">
        <v>60</v>
      </c>
      <c r="DO208" s="1" t="n">
        <v>60</v>
      </c>
      <c r="DP208" s="1" t="n">
        <v>60</v>
      </c>
      <c r="DX208" s="1" t="s">
        <v>497</v>
      </c>
    </row>
    <row r="209" customFormat="false" ht="14.5" hidden="false" customHeight="false" outlineLevel="0" collapsed="false">
      <c r="A209" s="2" t="s">
        <v>498</v>
      </c>
      <c r="B209" s="1" t="n">
        <v>10</v>
      </c>
      <c r="C209" s="1" t="n">
        <v>10</v>
      </c>
      <c r="D209" s="1" t="n">
        <v>10</v>
      </c>
      <c r="E209" s="1" t="n">
        <v>10</v>
      </c>
      <c r="F209" s="1" t="n">
        <v>10</v>
      </c>
      <c r="G209" s="1" t="n">
        <v>10</v>
      </c>
      <c r="H209" s="1" t="n">
        <v>10</v>
      </c>
      <c r="I209" s="1" t="n">
        <v>10</v>
      </c>
      <c r="J209" s="1" t="n">
        <v>10</v>
      </c>
      <c r="K209" s="1" t="n">
        <v>10</v>
      </c>
      <c r="L209" s="1" t="n">
        <v>10</v>
      </c>
      <c r="M209" s="1" t="n">
        <v>10</v>
      </c>
      <c r="N209" s="1" t="n">
        <v>10</v>
      </c>
      <c r="O209" s="1" t="n">
        <v>10</v>
      </c>
      <c r="P209" s="1" t="n">
        <v>7</v>
      </c>
      <c r="Q209" s="1" t="n">
        <v>13</v>
      </c>
      <c r="R209" s="1" t="n">
        <v>10</v>
      </c>
      <c r="S209" s="1" t="n">
        <v>10</v>
      </c>
      <c r="T209" s="1" t="n">
        <v>10</v>
      </c>
      <c r="U209" s="1" t="n">
        <v>10</v>
      </c>
      <c r="V209" s="1" t="n">
        <v>10</v>
      </c>
      <c r="W209" s="1" t="n">
        <v>10</v>
      </c>
      <c r="X209" s="1" t="n">
        <v>3</v>
      </c>
      <c r="Y209" s="1" t="n">
        <v>10</v>
      </c>
      <c r="Z209" s="1" t="n">
        <v>13</v>
      </c>
      <c r="AA209" s="1" t="n">
        <v>13</v>
      </c>
      <c r="AB209" s="1" t="n">
        <v>13</v>
      </c>
      <c r="AC209" s="1" t="n">
        <v>13</v>
      </c>
      <c r="AD209" s="1" t="n">
        <v>7</v>
      </c>
      <c r="AE209" s="1" t="n">
        <v>13</v>
      </c>
      <c r="AF209" s="1" t="n">
        <v>13</v>
      </c>
      <c r="AG209" s="1" t="n">
        <v>13</v>
      </c>
      <c r="AH209" s="1" t="n">
        <v>13</v>
      </c>
      <c r="AI209" s="1" t="n">
        <v>15</v>
      </c>
      <c r="AJ209" s="1" t="n">
        <v>13</v>
      </c>
      <c r="AK209" s="1" t="n">
        <v>15</v>
      </c>
      <c r="AL209" s="1" t="n">
        <v>13</v>
      </c>
      <c r="AM209" s="1" t="n">
        <v>13</v>
      </c>
      <c r="AN209" s="1" t="n">
        <v>13</v>
      </c>
      <c r="AO209" s="1" t="n">
        <v>10</v>
      </c>
      <c r="AP209" s="1" t="n">
        <v>10</v>
      </c>
      <c r="AQ209" s="1" t="n">
        <v>13</v>
      </c>
      <c r="AR209" s="1" t="n">
        <v>24</v>
      </c>
      <c r="AS209" s="1" t="n">
        <v>24</v>
      </c>
      <c r="AT209" s="1" t="n">
        <v>24</v>
      </c>
      <c r="AU209" s="1" t="n">
        <v>24</v>
      </c>
      <c r="AV209" s="1" t="n">
        <v>24</v>
      </c>
      <c r="AW209" s="1" t="n">
        <v>4</v>
      </c>
      <c r="AX209" s="1" t="n">
        <v>7</v>
      </c>
      <c r="AY209" s="1" t="n">
        <v>6</v>
      </c>
      <c r="AZ209" s="1" t="n">
        <v>6</v>
      </c>
      <c r="BA209" s="1" t="n">
        <v>6</v>
      </c>
      <c r="BB209" s="1" t="n">
        <v>6</v>
      </c>
      <c r="BC209" s="1" t="n">
        <v>5</v>
      </c>
      <c r="BD209" s="1" t="n">
        <v>5</v>
      </c>
      <c r="BE209" s="1" t="n">
        <v>5</v>
      </c>
      <c r="BF209" s="1" t="n">
        <v>6</v>
      </c>
      <c r="BG209" s="1" t="n">
        <v>6</v>
      </c>
      <c r="BH209" s="1" t="n">
        <v>6</v>
      </c>
      <c r="BI209" s="1" t="n">
        <v>6</v>
      </c>
      <c r="BJ209" s="1" t="n">
        <v>3</v>
      </c>
      <c r="BK209" s="1" t="n">
        <v>6</v>
      </c>
      <c r="BL209" s="1" t="n">
        <v>6</v>
      </c>
      <c r="BM209" s="1" t="n">
        <v>6</v>
      </c>
      <c r="BN209" s="1" t="n">
        <v>6</v>
      </c>
      <c r="BO209" s="1" t="n">
        <v>6</v>
      </c>
      <c r="BP209" s="1" t="n">
        <v>6</v>
      </c>
      <c r="BQ209" s="1" t="n">
        <v>5</v>
      </c>
      <c r="BR209" s="1" t="n">
        <v>6</v>
      </c>
      <c r="BS209" s="1" t="n">
        <v>6</v>
      </c>
      <c r="BT209" s="1" t="n">
        <v>6</v>
      </c>
      <c r="BU209" s="1" t="n">
        <v>5</v>
      </c>
      <c r="BV209" s="1" t="n">
        <v>5</v>
      </c>
      <c r="BW209" s="1" t="n">
        <v>18</v>
      </c>
      <c r="BX209" s="1" t="n">
        <v>18</v>
      </c>
      <c r="BY209" s="1" t="n">
        <v>18</v>
      </c>
      <c r="BZ209" s="1" t="n">
        <v>24</v>
      </c>
      <c r="CA209" s="1" t="n">
        <v>24</v>
      </c>
      <c r="CB209" s="1" t="n">
        <v>3</v>
      </c>
      <c r="CC209" s="1" t="n">
        <v>3</v>
      </c>
      <c r="CD209" s="1" t="n">
        <v>24</v>
      </c>
      <c r="CE209" s="1" t="n">
        <v>24</v>
      </c>
      <c r="CF209" s="1" t="n">
        <v>24</v>
      </c>
      <c r="CG209" s="1" t="n">
        <v>18</v>
      </c>
      <c r="CH209" s="1" t="n">
        <v>18</v>
      </c>
      <c r="CI209" s="1" t="n">
        <v>18</v>
      </c>
      <c r="CJ209" s="1" t="n">
        <v>18</v>
      </c>
      <c r="CK209" s="1" t="n">
        <v>24</v>
      </c>
      <c r="CL209" s="1" t="n">
        <v>18</v>
      </c>
      <c r="CM209" s="1" t="n">
        <v>18</v>
      </c>
      <c r="CN209" s="1" t="n">
        <v>18</v>
      </c>
      <c r="CO209" s="1" t="n">
        <v>18</v>
      </c>
      <c r="CP209" s="1" t="n">
        <v>10</v>
      </c>
      <c r="CQ209" s="1" t="n">
        <v>10</v>
      </c>
      <c r="CR209" s="1" t="n">
        <v>24</v>
      </c>
      <c r="CS209" s="1" t="n">
        <v>24</v>
      </c>
      <c r="CT209" s="1" t="n">
        <v>24</v>
      </c>
      <c r="CU209" s="1" t="n">
        <v>12</v>
      </c>
      <c r="CV209" s="1" t="n">
        <v>24</v>
      </c>
      <c r="CW209" s="1" t="n">
        <v>24</v>
      </c>
      <c r="CX209" s="1" t="n">
        <v>18</v>
      </c>
      <c r="CY209" s="1" t="n">
        <v>18</v>
      </c>
      <c r="CZ209" s="1" t="n">
        <v>24</v>
      </c>
      <c r="DA209" s="1" t="n">
        <v>24</v>
      </c>
      <c r="DB209" s="1" t="n">
        <v>24</v>
      </c>
      <c r="DC209" s="1" t="n">
        <v>24</v>
      </c>
      <c r="DD209" s="1" t="n">
        <v>18</v>
      </c>
      <c r="DE209" s="1" t="n">
        <v>24</v>
      </c>
      <c r="DF209" s="1" t="n">
        <v>18</v>
      </c>
      <c r="DG209" s="1" t="n">
        <v>18</v>
      </c>
      <c r="DH209" s="1" t="n">
        <v>24</v>
      </c>
      <c r="DI209" s="1" t="n">
        <v>18</v>
      </c>
      <c r="DJ209" s="1" t="n">
        <v>12</v>
      </c>
      <c r="DK209" s="1" t="n">
        <v>12</v>
      </c>
      <c r="DL209" s="1" t="n">
        <v>12</v>
      </c>
      <c r="DM209" s="1" t="n">
        <v>12</v>
      </c>
      <c r="DN209" s="1" t="n">
        <v>12</v>
      </c>
      <c r="DO209" s="1" t="n">
        <v>12</v>
      </c>
      <c r="DP209" s="1" t="n">
        <v>12</v>
      </c>
      <c r="DQ209" s="1" t="n">
        <v>0</v>
      </c>
      <c r="DR209" s="1" t="n">
        <v>0</v>
      </c>
      <c r="DS209" s="1" t="n">
        <v>0</v>
      </c>
      <c r="DU209" s="1" t="n">
        <v>0</v>
      </c>
      <c r="DV209" s="1" t="n">
        <v>0</v>
      </c>
      <c r="DX209" s="1" t="s">
        <v>498</v>
      </c>
    </row>
    <row r="210" customFormat="false" ht="14.5" hidden="false" customHeight="false" outlineLevel="0" collapsed="false">
      <c r="A210" s="2" t="s">
        <v>499</v>
      </c>
      <c r="B210" s="1" t="n">
        <v>2</v>
      </c>
      <c r="C210" s="1" t="n">
        <v>2</v>
      </c>
      <c r="D210" s="1" t="n">
        <v>2</v>
      </c>
      <c r="E210" s="1" t="n">
        <v>2</v>
      </c>
      <c r="F210" s="1" t="n">
        <v>2</v>
      </c>
      <c r="G210" s="1" t="n">
        <v>2</v>
      </c>
      <c r="H210" s="1" t="n">
        <v>2</v>
      </c>
      <c r="I210" s="1" t="n">
        <v>2</v>
      </c>
      <c r="J210" s="1" t="n">
        <v>2</v>
      </c>
      <c r="K210" s="1" t="n">
        <v>2</v>
      </c>
      <c r="L210" s="1" t="n">
        <v>2</v>
      </c>
      <c r="M210" s="1" t="n">
        <v>2</v>
      </c>
      <c r="N210" s="1" t="n">
        <v>2</v>
      </c>
      <c r="O210" s="1" t="n">
        <v>2</v>
      </c>
      <c r="P210" s="1" t="n">
        <v>2</v>
      </c>
      <c r="Q210" s="1" t="n">
        <v>4</v>
      </c>
      <c r="R210" s="1" t="n">
        <v>2</v>
      </c>
      <c r="S210" s="1" t="n">
        <v>2</v>
      </c>
      <c r="T210" s="1" t="n">
        <v>2</v>
      </c>
      <c r="U210" s="1" t="n">
        <v>2</v>
      </c>
      <c r="V210" s="1" t="n">
        <v>2</v>
      </c>
      <c r="W210" s="1" t="n">
        <v>2</v>
      </c>
      <c r="X210" s="1" t="n">
        <v>0</v>
      </c>
      <c r="Y210" s="1" t="n">
        <v>2</v>
      </c>
      <c r="Z210" s="1" t="n">
        <v>4</v>
      </c>
      <c r="AA210" s="1" t="n">
        <v>4</v>
      </c>
      <c r="AB210" s="1" t="n">
        <v>4</v>
      </c>
      <c r="AC210" s="1" t="n">
        <v>4</v>
      </c>
      <c r="AD210" s="1" t="n">
        <v>2</v>
      </c>
      <c r="AE210" s="1" t="n">
        <v>4</v>
      </c>
      <c r="AF210" s="1" t="n">
        <v>4</v>
      </c>
      <c r="AG210" s="1" t="n">
        <v>4</v>
      </c>
      <c r="AH210" s="1" t="n">
        <v>4</v>
      </c>
      <c r="AI210" s="1" t="n">
        <v>4</v>
      </c>
      <c r="AJ210" s="1" t="n">
        <v>4</v>
      </c>
      <c r="AK210" s="1" t="n">
        <v>4</v>
      </c>
      <c r="AL210" s="1" t="n">
        <v>4</v>
      </c>
      <c r="AM210" s="1" t="n">
        <v>4</v>
      </c>
      <c r="AN210" s="1" t="n">
        <v>4</v>
      </c>
      <c r="AO210" s="1" t="n">
        <v>2</v>
      </c>
      <c r="AP210" s="1" t="n">
        <v>2</v>
      </c>
      <c r="AQ210" s="1" t="n">
        <v>4</v>
      </c>
      <c r="AR210" s="1" t="n">
        <v>6</v>
      </c>
      <c r="AS210" s="1" t="n">
        <v>6</v>
      </c>
      <c r="AT210" s="1" t="n">
        <v>6</v>
      </c>
      <c r="AU210" s="1" t="n">
        <v>6</v>
      </c>
      <c r="AV210" s="1" t="n">
        <v>6</v>
      </c>
      <c r="AW210" s="1" t="n">
        <v>2</v>
      </c>
      <c r="AX210" s="1" t="n">
        <v>2</v>
      </c>
      <c r="AY210" s="1" t="n">
        <v>0</v>
      </c>
      <c r="AZ210" s="1" t="n">
        <v>0</v>
      </c>
      <c r="BA210" s="1" t="n">
        <v>0</v>
      </c>
      <c r="BB210" s="1" t="n">
        <v>0</v>
      </c>
      <c r="BC210" s="1" t="n">
        <v>0</v>
      </c>
      <c r="BD210" s="1" t="n">
        <v>0</v>
      </c>
      <c r="BE210" s="1" t="n">
        <v>0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6</v>
      </c>
      <c r="BX210" s="1" t="n">
        <v>6</v>
      </c>
      <c r="BY210" s="1" t="n">
        <v>6</v>
      </c>
      <c r="BZ210" s="1" t="n">
        <v>9</v>
      </c>
      <c r="CA210" s="1" t="n">
        <v>9</v>
      </c>
      <c r="CB210" s="1" t="n">
        <v>0</v>
      </c>
      <c r="CC210" s="1" t="n">
        <v>0</v>
      </c>
      <c r="CD210" s="1" t="n">
        <v>6</v>
      </c>
      <c r="CE210" s="1" t="n">
        <v>6</v>
      </c>
      <c r="CF210" s="1" t="n">
        <v>6</v>
      </c>
      <c r="CG210" s="1" t="n">
        <v>6</v>
      </c>
      <c r="CH210" s="1" t="n">
        <v>6</v>
      </c>
      <c r="CI210" s="1" t="n">
        <v>6</v>
      </c>
      <c r="CJ210" s="1" t="n">
        <v>6</v>
      </c>
      <c r="CK210" s="1" t="n">
        <v>6</v>
      </c>
      <c r="CL210" s="1" t="n">
        <v>6</v>
      </c>
      <c r="CM210" s="1" t="n">
        <v>6</v>
      </c>
      <c r="CN210" s="1" t="n">
        <v>6</v>
      </c>
      <c r="CO210" s="1" t="n">
        <v>6</v>
      </c>
      <c r="CP210" s="1" t="n">
        <v>2</v>
      </c>
      <c r="CQ210" s="1" t="n">
        <v>2</v>
      </c>
      <c r="CR210" s="1" t="n">
        <v>6</v>
      </c>
      <c r="CS210" s="1" t="n">
        <v>6</v>
      </c>
      <c r="CT210" s="1" t="n">
        <v>6</v>
      </c>
      <c r="CU210" s="1" t="n">
        <v>4</v>
      </c>
      <c r="CV210" s="1" t="n">
        <v>6</v>
      </c>
      <c r="CW210" s="1" t="n">
        <v>6</v>
      </c>
      <c r="CX210" s="1" t="n">
        <v>6</v>
      </c>
      <c r="CY210" s="1" t="n">
        <v>6</v>
      </c>
      <c r="CZ210" s="1" t="n">
        <v>6</v>
      </c>
      <c r="DA210" s="1" t="n">
        <v>6</v>
      </c>
      <c r="DB210" s="1" t="n">
        <v>6</v>
      </c>
      <c r="DC210" s="1" t="n">
        <v>6</v>
      </c>
      <c r="DD210" s="1" t="n">
        <v>6</v>
      </c>
      <c r="DE210" s="1" t="n">
        <v>6</v>
      </c>
      <c r="DF210" s="1" t="n">
        <v>6</v>
      </c>
      <c r="DG210" s="1" t="n">
        <v>6</v>
      </c>
      <c r="DH210" s="1" t="n">
        <v>6</v>
      </c>
      <c r="DI210" s="1" t="n">
        <v>6</v>
      </c>
      <c r="DJ210" s="1" t="n">
        <v>4</v>
      </c>
      <c r="DK210" s="1" t="n">
        <v>4</v>
      </c>
      <c r="DL210" s="1" t="n">
        <v>4</v>
      </c>
      <c r="DM210" s="1" t="n">
        <v>4</v>
      </c>
      <c r="DN210" s="1" t="n">
        <v>4</v>
      </c>
      <c r="DO210" s="1" t="n">
        <v>4</v>
      </c>
      <c r="DP210" s="1" t="n">
        <v>4</v>
      </c>
      <c r="DQ210" s="1" t="n">
        <v>0</v>
      </c>
      <c r="DR210" s="1" t="n">
        <v>0</v>
      </c>
      <c r="DS210" s="1" t="n">
        <v>0</v>
      </c>
      <c r="DU210" s="1" t="n">
        <v>0</v>
      </c>
      <c r="DV210" s="1" t="n">
        <v>0</v>
      </c>
      <c r="DX210" s="1" t="s">
        <v>499</v>
      </c>
    </row>
    <row r="211" customFormat="false" ht="14.5" hidden="false" customHeight="false" outlineLevel="0" collapsed="false">
      <c r="A211" s="2" t="s">
        <v>500</v>
      </c>
      <c r="DX211" s="1" t="s">
        <v>500</v>
      </c>
    </row>
    <row r="212" customFormat="false" ht="14.5" hidden="false" customHeight="false" outlineLevel="0" collapsed="false">
      <c r="A212" s="2" t="s">
        <v>501</v>
      </c>
      <c r="B212" s="1" t="n">
        <v>0</v>
      </c>
      <c r="C212" s="1" t="n">
        <v>0</v>
      </c>
      <c r="D212" s="1" t="n">
        <v>0</v>
      </c>
      <c r="E212" s="1" t="n">
        <v>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0</v>
      </c>
      <c r="AF212" s="1" t="n">
        <v>0</v>
      </c>
      <c r="AG212" s="1" t="n">
        <v>0</v>
      </c>
      <c r="AH212" s="1" t="n">
        <v>0</v>
      </c>
      <c r="AI212" s="1" t="n">
        <v>0</v>
      </c>
      <c r="AJ212" s="1" t="n">
        <v>0</v>
      </c>
      <c r="AK212" s="1" t="n">
        <v>0</v>
      </c>
      <c r="AL212" s="1" t="n">
        <v>0</v>
      </c>
      <c r="AM212" s="1" t="n">
        <v>0</v>
      </c>
      <c r="AN212" s="1" t="n">
        <v>0</v>
      </c>
      <c r="AO212" s="1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0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1" t="n">
        <v>0</v>
      </c>
      <c r="CL212" s="1" t="n">
        <v>0</v>
      </c>
      <c r="CM212" s="1" t="n">
        <v>0</v>
      </c>
      <c r="CN212" s="1" t="n">
        <v>0</v>
      </c>
      <c r="CO212" s="1" t="n">
        <v>0</v>
      </c>
      <c r="CP212" s="1" t="n">
        <v>0</v>
      </c>
      <c r="CQ212" s="1" t="n">
        <v>0</v>
      </c>
      <c r="CR212" s="1" t="n">
        <v>0</v>
      </c>
      <c r="CS212" s="1" t="n">
        <v>0</v>
      </c>
      <c r="CT212" s="1" t="n">
        <v>0</v>
      </c>
      <c r="CU212" s="1" t="n">
        <v>0</v>
      </c>
      <c r="CV212" s="1" t="n">
        <v>0</v>
      </c>
      <c r="CW212" s="1" t="n">
        <v>0</v>
      </c>
      <c r="CX212" s="1" t="n">
        <v>0</v>
      </c>
      <c r="CY212" s="1" t="n">
        <v>0</v>
      </c>
      <c r="CZ212" s="1" t="n">
        <v>0</v>
      </c>
      <c r="DA212" s="1" t="n">
        <v>0</v>
      </c>
      <c r="DB212" s="1" t="n">
        <v>0</v>
      </c>
      <c r="DC212" s="1" t="n">
        <v>0</v>
      </c>
      <c r="DD212" s="1" t="n">
        <v>0</v>
      </c>
      <c r="DE212" s="1" t="n">
        <v>0</v>
      </c>
      <c r="DF212" s="1" t="n">
        <v>0</v>
      </c>
      <c r="DG212" s="1" t="n">
        <v>0</v>
      </c>
      <c r="DH212" s="1" t="n">
        <v>0</v>
      </c>
      <c r="DI212" s="1" t="n">
        <v>0</v>
      </c>
      <c r="DJ212" s="1" t="n">
        <v>0</v>
      </c>
      <c r="DK212" s="1" t="n">
        <v>0</v>
      </c>
      <c r="DL212" s="1" t="n">
        <v>0</v>
      </c>
      <c r="DM212" s="1" t="n">
        <v>0</v>
      </c>
      <c r="DN212" s="1" t="n">
        <v>0</v>
      </c>
      <c r="DO212" s="1" t="n">
        <v>0</v>
      </c>
      <c r="DP212" s="1" t="n">
        <v>0</v>
      </c>
      <c r="DQ212" s="1" t="n">
        <v>0</v>
      </c>
      <c r="DR212" s="1" t="n">
        <v>0</v>
      </c>
      <c r="DS212" s="1" t="n">
        <v>0</v>
      </c>
      <c r="DU212" s="1" t="n">
        <v>0</v>
      </c>
      <c r="DV212" s="1" t="n">
        <v>0</v>
      </c>
      <c r="DX212" s="1" t="s">
        <v>501</v>
      </c>
    </row>
    <row r="213" customFormat="false" ht="14.5" hidden="false" customHeight="false" outlineLevel="0" collapsed="false">
      <c r="A213" s="2" t="s">
        <v>502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 t="n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503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 t="n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 t="n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504</v>
      </c>
      <c r="CJ213" s="1" t="s">
        <v>505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 t="n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 t="n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 t="n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502</v>
      </c>
    </row>
    <row r="214" customFormat="false" ht="14.5" hidden="false" customHeight="false" outlineLevel="0" collapsed="false">
      <c r="A214" s="2"/>
    </row>
    <row r="215" customFormat="false" ht="14.5" hidden="false" customHeight="false" outlineLevel="0" collapsed="false">
      <c r="A215" s="2" t="s">
        <v>506</v>
      </c>
      <c r="B215" s="1" t="n">
        <v>1350.644</v>
      </c>
      <c r="C215" s="1" t="n">
        <v>65.182</v>
      </c>
      <c r="D215" s="1" t="n">
        <v>1291.258</v>
      </c>
      <c r="E215" s="1" t="n">
        <v>83.052</v>
      </c>
      <c r="F215" s="1" t="n">
        <v>1575.09</v>
      </c>
      <c r="G215" s="1" t="n">
        <v>0</v>
      </c>
      <c r="H215" s="1" t="n">
        <v>59.2</v>
      </c>
      <c r="I215" s="1" t="n">
        <v>181.518</v>
      </c>
      <c r="J215" s="1" t="n">
        <v>1242.64</v>
      </c>
      <c r="K215" s="1" t="n">
        <v>67.942</v>
      </c>
      <c r="L215" s="1" t="n">
        <v>15.68</v>
      </c>
      <c r="M215" s="1" t="n">
        <v>0</v>
      </c>
      <c r="N215" s="1" t="n">
        <v>329.3</v>
      </c>
      <c r="O215" s="1" t="n">
        <v>112.11</v>
      </c>
      <c r="P215" s="1" t="n">
        <v>337.07</v>
      </c>
      <c r="Q215" s="1" t="n">
        <v>589.12</v>
      </c>
      <c r="R215" s="1" t="n">
        <v>8.96</v>
      </c>
      <c r="S215" s="1" t="n">
        <v>15395.92</v>
      </c>
      <c r="T215" s="1" t="n">
        <v>235.8</v>
      </c>
      <c r="U215" s="1" t="n">
        <v>591.72</v>
      </c>
      <c r="V215" s="1" t="n">
        <v>119.76</v>
      </c>
      <c r="W215" s="1" t="n">
        <v>39.6</v>
      </c>
      <c r="X215" s="1" t="n">
        <v>12</v>
      </c>
      <c r="Y215" s="1" t="n">
        <v>1719.76</v>
      </c>
      <c r="Z215" s="1" t="n">
        <v>0</v>
      </c>
      <c r="AA215" s="1" t="n">
        <v>2788.52</v>
      </c>
      <c r="AB215" s="1" t="n">
        <v>851.64</v>
      </c>
      <c r="AC215" s="1" t="n">
        <v>170.64</v>
      </c>
      <c r="AD215" s="1" t="n">
        <v>2.4</v>
      </c>
      <c r="AE215" s="1" t="n">
        <v>92.4</v>
      </c>
      <c r="AF215" s="1" t="n">
        <v>60.48</v>
      </c>
      <c r="AG215" s="1" t="n">
        <v>1720.04</v>
      </c>
      <c r="AH215" s="1" t="n">
        <v>147</v>
      </c>
      <c r="AI215" s="1" t="n">
        <v>2898</v>
      </c>
      <c r="AJ215" s="1" t="n">
        <v>59.4</v>
      </c>
      <c r="AK215" s="1" t="n">
        <v>2266.8</v>
      </c>
      <c r="AL215" s="1" t="n">
        <v>1192.78</v>
      </c>
      <c r="AM215" s="1" t="n">
        <v>6776.2</v>
      </c>
      <c r="AN215" s="1" t="n">
        <v>18</v>
      </c>
      <c r="AO215" s="1" t="n">
        <v>273</v>
      </c>
      <c r="AP215" s="1" t="n">
        <v>39.48</v>
      </c>
      <c r="AQ215" s="1" t="n">
        <v>680.8</v>
      </c>
      <c r="AR215" s="1" t="n">
        <v>376.06</v>
      </c>
      <c r="AS215" s="1" t="n">
        <v>36.585</v>
      </c>
      <c r="AT215" s="1" t="n">
        <v>0.065</v>
      </c>
      <c r="AU215" s="1" t="n">
        <v>2.852</v>
      </c>
      <c r="AV215" s="1" t="n">
        <v>0</v>
      </c>
      <c r="AW215" s="1" t="n">
        <v>0</v>
      </c>
      <c r="AX215" s="1" t="n">
        <v>15.228</v>
      </c>
      <c r="AY215" s="1" t="n">
        <v>690.125</v>
      </c>
      <c r="AZ215" s="1" t="n">
        <v>131.75</v>
      </c>
      <c r="BA215" s="1" t="n">
        <v>1334.25</v>
      </c>
      <c r="BB215" s="1" t="n">
        <v>740.102</v>
      </c>
      <c r="BC215" s="1" t="n">
        <v>1.2</v>
      </c>
      <c r="BD215" s="1" t="n">
        <v>184.5</v>
      </c>
      <c r="BE215" s="1" t="n">
        <v>51</v>
      </c>
      <c r="BF215" s="1" t="n">
        <v>104.8</v>
      </c>
      <c r="BG215" s="1" t="n">
        <v>253.6</v>
      </c>
      <c r="BH215" s="1" t="n">
        <v>119.6</v>
      </c>
      <c r="BI215" s="1" t="n">
        <v>33</v>
      </c>
      <c r="BJ215" s="1" t="n">
        <v>1</v>
      </c>
      <c r="BK215" s="1" t="n">
        <v>46</v>
      </c>
      <c r="BL215" s="1" t="n">
        <v>42.6</v>
      </c>
      <c r="BM215" s="1" t="n">
        <v>2836.5</v>
      </c>
      <c r="BN215" s="1" t="n">
        <v>236.875</v>
      </c>
      <c r="BO215" s="1" t="n">
        <v>1128.6</v>
      </c>
      <c r="BP215" s="1" t="n">
        <v>2.4</v>
      </c>
      <c r="BQ215" s="1" t="n">
        <v>45</v>
      </c>
      <c r="BR215" s="1" t="n">
        <v>111.6</v>
      </c>
      <c r="BS215" s="1" t="n">
        <v>31</v>
      </c>
      <c r="BT215" s="1" t="n">
        <v>203.2</v>
      </c>
      <c r="BU215" s="1" t="n">
        <v>1.2</v>
      </c>
      <c r="BV215" s="1" t="n">
        <v>148.5</v>
      </c>
      <c r="BW215" s="1" t="n">
        <v>2263.5</v>
      </c>
      <c r="BX215" s="1" t="n">
        <v>2719</v>
      </c>
      <c r="BY215" s="1" t="n">
        <v>976.8</v>
      </c>
      <c r="BZ215" s="1" t="n">
        <v>215.46</v>
      </c>
      <c r="CA215" s="1" t="n">
        <v>118.3</v>
      </c>
      <c r="CB215" s="1" t="n">
        <v>40.2</v>
      </c>
      <c r="CC215" s="1" t="n">
        <v>0</v>
      </c>
      <c r="CD215" s="1" t="n">
        <v>11621</v>
      </c>
      <c r="CE215" s="1" t="n">
        <v>14676.6</v>
      </c>
      <c r="CF215" s="1" t="n">
        <v>631.2</v>
      </c>
      <c r="CG215" s="1" t="n">
        <v>887.76</v>
      </c>
      <c r="CH215" s="1" t="n">
        <v>1737</v>
      </c>
      <c r="CI215" s="1" t="n">
        <v>38.4</v>
      </c>
      <c r="CJ215" s="1" t="n">
        <v>39.6</v>
      </c>
      <c r="CK215" s="1" t="n">
        <v>285.6</v>
      </c>
      <c r="CL215" s="1" t="n">
        <v>422.6</v>
      </c>
      <c r="CM215" s="1" t="n">
        <v>352.4</v>
      </c>
      <c r="CN215" s="1" t="n">
        <v>178.6</v>
      </c>
      <c r="CO215" s="1" t="n">
        <v>82.5</v>
      </c>
      <c r="CP215" s="1" t="n">
        <v>150.5</v>
      </c>
      <c r="CQ215" s="1" t="n">
        <v>43.5</v>
      </c>
      <c r="CR215" s="1" t="n">
        <v>545.5</v>
      </c>
      <c r="CS215" s="1" t="n">
        <v>97.2</v>
      </c>
      <c r="CT215" s="1" t="n">
        <v>2411.6</v>
      </c>
      <c r="CU215" s="1" t="n">
        <v>47.52</v>
      </c>
      <c r="CV215" s="1" t="n">
        <v>6</v>
      </c>
      <c r="CW215" s="1" t="n">
        <v>873.54</v>
      </c>
      <c r="CX215" s="1" t="n">
        <v>32.4</v>
      </c>
      <c r="CY215" s="1" t="n">
        <v>208.08</v>
      </c>
      <c r="CZ215" s="1" t="n">
        <v>124.74</v>
      </c>
      <c r="DA215" s="1" t="n">
        <v>681.25</v>
      </c>
      <c r="DB215" s="1" t="n">
        <v>2149.25</v>
      </c>
      <c r="DC215" s="1" t="n">
        <v>2619.5</v>
      </c>
      <c r="DD215" s="1" t="n">
        <v>906</v>
      </c>
      <c r="DE215" s="1" t="n">
        <v>34.8</v>
      </c>
      <c r="DF215" s="1" t="n">
        <v>481.5</v>
      </c>
      <c r="DG215" s="1" t="n">
        <v>22.5</v>
      </c>
      <c r="DH215" s="1" t="n">
        <v>2091.5</v>
      </c>
      <c r="DI215" s="1" t="n">
        <v>509.4</v>
      </c>
      <c r="DJ215" s="1" t="n">
        <v>4464.5</v>
      </c>
      <c r="DK215" s="1" t="n">
        <v>1008</v>
      </c>
      <c r="DL215" s="1" t="n">
        <v>918</v>
      </c>
      <c r="DM215" s="1" t="n">
        <v>1016.5</v>
      </c>
      <c r="DN215" s="1" t="n">
        <v>451</v>
      </c>
      <c r="DO215" s="1" t="n">
        <v>922</v>
      </c>
      <c r="DP215" s="1" t="n">
        <v>1836</v>
      </c>
      <c r="DQ215" s="1" t="n">
        <v>0</v>
      </c>
      <c r="DR215" s="1" t="n">
        <v>0</v>
      </c>
      <c r="DS215" s="1" t="n">
        <v>0</v>
      </c>
      <c r="DU215" s="1" t="n">
        <v>0</v>
      </c>
      <c r="DV215" s="1" t="n">
        <v>0</v>
      </c>
      <c r="DW215" s="1" t="n">
        <v>116308.898</v>
      </c>
      <c r="DX215" s="1" t="s">
        <v>506</v>
      </c>
    </row>
    <row r="216" customFormat="false" ht="14.5" hidden="false" customHeight="false" outlineLevel="0" collapsed="false">
      <c r="A216" s="2" t="s">
        <v>428</v>
      </c>
      <c r="B216" s="1" t="n">
        <v>1331.328</v>
      </c>
      <c r="C216" s="1" t="n">
        <v>65.222</v>
      </c>
      <c r="D216" s="1" t="n">
        <v>1288.158</v>
      </c>
      <c r="E216" s="1" t="n">
        <v>83.042</v>
      </c>
      <c r="F216" s="1" t="n">
        <v>1354.2</v>
      </c>
      <c r="H216" s="1" t="n">
        <v>5.92</v>
      </c>
      <c r="I216" s="1" t="n">
        <v>153.046</v>
      </c>
      <c r="J216" s="1" t="n">
        <v>1067.92</v>
      </c>
      <c r="K216" s="1" t="n">
        <v>46.984</v>
      </c>
      <c r="L216" s="1" t="n">
        <v>15.68</v>
      </c>
      <c r="N216" s="1" t="n">
        <v>280.46</v>
      </c>
      <c r="O216" s="1" t="n">
        <v>64.75</v>
      </c>
      <c r="P216" s="1" t="n">
        <v>194.99</v>
      </c>
      <c r="Q216" s="1" t="n">
        <v>530.88</v>
      </c>
      <c r="R216" s="1" t="n">
        <v>8.96</v>
      </c>
      <c r="S216" s="1" t="n">
        <v>6584.88</v>
      </c>
      <c r="T216" s="1" t="n">
        <v>196.2</v>
      </c>
      <c r="U216" s="1" t="n">
        <v>402.84</v>
      </c>
      <c r="V216" s="1" t="n">
        <v>96.96</v>
      </c>
      <c r="W216" s="1" t="n">
        <v>6</v>
      </c>
      <c r="X216" s="1" t="n">
        <v>12</v>
      </c>
      <c r="Y216" s="1" t="n">
        <v>1346.8</v>
      </c>
      <c r="AA216" s="1" t="n">
        <v>2453.64</v>
      </c>
      <c r="AB216" s="1" t="n">
        <v>762.36</v>
      </c>
      <c r="AC216" s="1" t="n">
        <v>120.96</v>
      </c>
      <c r="AD216" s="1" t="n">
        <v>2.4</v>
      </c>
      <c r="AE216" s="1" t="n">
        <v>80.4</v>
      </c>
      <c r="AF216" s="1" t="n">
        <v>11.2</v>
      </c>
      <c r="AG216" s="1" t="n">
        <v>1625.96</v>
      </c>
      <c r="AH216" s="1" t="n">
        <v>139</v>
      </c>
      <c r="AI216" s="1" t="n">
        <v>1521.6</v>
      </c>
      <c r="AJ216" s="1" t="n">
        <v>59.4</v>
      </c>
      <c r="AK216" s="1" t="n">
        <v>2228.4</v>
      </c>
      <c r="AL216" s="1" t="n">
        <v>946.22</v>
      </c>
      <c r="AM216" s="1" t="n">
        <v>6144.4</v>
      </c>
      <c r="AN216" s="1" t="n">
        <v>18</v>
      </c>
      <c r="AO216" s="1" t="n">
        <v>273</v>
      </c>
      <c r="AP216" s="1" t="n">
        <v>28.68</v>
      </c>
      <c r="AQ216" s="1" t="n">
        <v>680.8</v>
      </c>
      <c r="AR216" s="1" t="n">
        <v>340.7</v>
      </c>
      <c r="AS216" s="1" t="n">
        <v>23.907</v>
      </c>
      <c r="AT216" s="1" t="n">
        <v>0.065</v>
      </c>
      <c r="AU216" s="1" t="n">
        <v>2.852</v>
      </c>
      <c r="AX216" s="1" t="n">
        <v>15.228</v>
      </c>
      <c r="AY216" s="1" t="n">
        <v>515.125</v>
      </c>
      <c r="AZ216" s="1" t="n">
        <v>90.75</v>
      </c>
      <c r="BA216" s="1" t="n">
        <v>1052.25</v>
      </c>
      <c r="BB216" s="1" t="n">
        <v>653.702</v>
      </c>
      <c r="BC216" s="1" t="n">
        <v>1.2</v>
      </c>
      <c r="BD216" s="1" t="n">
        <v>76.5</v>
      </c>
      <c r="BE216" s="1" t="n">
        <v>48</v>
      </c>
      <c r="BF216" s="1" t="n">
        <v>104.8</v>
      </c>
      <c r="BG216" s="1" t="n">
        <v>127.2</v>
      </c>
      <c r="BH216" s="1" t="n">
        <v>40.4</v>
      </c>
      <c r="BI216" s="1" t="n">
        <v>4</v>
      </c>
      <c r="BJ216" s="1" t="n">
        <v>1</v>
      </c>
      <c r="BK216" s="1" t="n">
        <v>28</v>
      </c>
      <c r="BL216" s="1" t="n">
        <v>26.4</v>
      </c>
      <c r="BM216" s="1" t="n">
        <v>1976.5</v>
      </c>
      <c r="BN216" s="1" t="n">
        <v>48.875</v>
      </c>
      <c r="BO216" s="1" t="n">
        <v>769.4</v>
      </c>
      <c r="BP216" s="1" t="n">
        <v>2.4</v>
      </c>
      <c r="BQ216" s="1" t="n">
        <v>45</v>
      </c>
      <c r="BS216" s="1" t="n">
        <v>10</v>
      </c>
      <c r="BU216" s="1" t="n">
        <v>1.2</v>
      </c>
      <c r="BV216" s="1" t="n">
        <v>12</v>
      </c>
      <c r="BW216" s="1" t="n">
        <v>1272</v>
      </c>
      <c r="BX216" s="1" t="n">
        <v>1237</v>
      </c>
      <c r="BY216" s="1" t="n">
        <v>904.8</v>
      </c>
      <c r="BZ216" s="1" t="n">
        <v>201.42</v>
      </c>
      <c r="CA216" s="1" t="n">
        <v>114.1</v>
      </c>
      <c r="CB216" s="1" t="n">
        <v>34.8</v>
      </c>
      <c r="CD216" s="1" t="n">
        <v>11543</v>
      </c>
      <c r="CE216" s="1" t="n">
        <v>2951.6</v>
      </c>
      <c r="CF216" s="1" t="n">
        <v>631.2</v>
      </c>
      <c r="CG216" s="1" t="n">
        <v>887.76</v>
      </c>
      <c r="CH216" s="1" t="n">
        <v>1647</v>
      </c>
      <c r="CI216" s="1" t="n">
        <v>32.4</v>
      </c>
      <c r="CJ216" s="1" t="n">
        <v>27.6</v>
      </c>
      <c r="CK216" s="1" t="n">
        <v>285.6</v>
      </c>
      <c r="CL216" s="1" t="n">
        <v>335.6</v>
      </c>
      <c r="CM216" s="1" t="n">
        <v>335</v>
      </c>
      <c r="CN216" s="1" t="n">
        <v>142</v>
      </c>
      <c r="CO216" s="1" t="n">
        <v>82.5</v>
      </c>
      <c r="CP216" s="1" t="n">
        <v>144.5</v>
      </c>
      <c r="CQ216" s="1" t="n">
        <v>43.5</v>
      </c>
      <c r="CR216" s="1" t="n">
        <v>470.5</v>
      </c>
      <c r="CS216" s="1" t="n">
        <v>60</v>
      </c>
      <c r="CT216" s="1" t="n">
        <v>2306</v>
      </c>
      <c r="CU216" s="1" t="n">
        <v>47.52</v>
      </c>
      <c r="CV216" s="1" t="n">
        <v>6</v>
      </c>
      <c r="CW216" s="1" t="n">
        <v>657.54</v>
      </c>
      <c r="CX216" s="1" t="n">
        <v>32.4</v>
      </c>
      <c r="CY216" s="1" t="n">
        <v>21.24</v>
      </c>
      <c r="CZ216" s="1" t="n">
        <v>41.58</v>
      </c>
      <c r="DA216" s="1" t="n">
        <v>444.5</v>
      </c>
      <c r="DB216" s="1" t="n">
        <v>1744.25</v>
      </c>
      <c r="DC216" s="1" t="n">
        <v>2400.5</v>
      </c>
      <c r="DD216" s="1" t="n">
        <v>723</v>
      </c>
      <c r="DE216" s="1" t="n">
        <v>22.8</v>
      </c>
      <c r="DF216" s="1" t="n">
        <v>481.5</v>
      </c>
      <c r="DG216" s="1" t="n">
        <v>22.5</v>
      </c>
      <c r="DH216" s="1" t="n">
        <v>2001.5</v>
      </c>
      <c r="DI216" s="1" t="n">
        <v>490.8</v>
      </c>
      <c r="DJ216" s="1" t="n">
        <v>4434.5</v>
      </c>
      <c r="DK216" s="1" t="n">
        <v>1008</v>
      </c>
      <c r="DL216" s="1" t="n">
        <v>876</v>
      </c>
      <c r="DM216" s="1" t="n">
        <v>998.5</v>
      </c>
      <c r="DN216" s="1" t="n">
        <v>438</v>
      </c>
      <c r="DO216" s="1" t="n">
        <v>922</v>
      </c>
      <c r="DP216" s="1" t="n">
        <v>1836</v>
      </c>
      <c r="DW216" s="1" t="n">
        <v>83591.604</v>
      </c>
      <c r="DX216" s="1" t="s">
        <v>433</v>
      </c>
    </row>
    <row r="217" customFormat="false" ht="14.5" hidden="false" customHeight="false" outlineLevel="0" collapsed="false">
      <c r="A217" s="2" t="s">
        <v>429</v>
      </c>
      <c r="B217" s="1" t="n">
        <v>19.316</v>
      </c>
      <c r="C217" s="1" t="n">
        <v>-0.04</v>
      </c>
      <c r="D217" s="1" t="n">
        <v>3.1</v>
      </c>
      <c r="E217" s="1" t="n">
        <v>0.01</v>
      </c>
      <c r="F217" s="1" t="n">
        <v>220.89</v>
      </c>
      <c r="H217" s="1" t="n">
        <v>53.28</v>
      </c>
      <c r="I217" s="1" t="n">
        <v>28.472</v>
      </c>
      <c r="J217" s="1" t="n">
        <v>174.72</v>
      </c>
      <c r="K217" s="1" t="n">
        <v>20.958</v>
      </c>
      <c r="N217" s="1" t="n">
        <v>48.84</v>
      </c>
      <c r="O217" s="1" t="n">
        <v>47.36</v>
      </c>
      <c r="P217" s="1" t="n">
        <v>142.08</v>
      </c>
      <c r="Q217" s="1" t="n">
        <v>58.24</v>
      </c>
      <c r="S217" s="1" t="n">
        <v>8811.04</v>
      </c>
      <c r="T217" s="1" t="n">
        <v>39.6</v>
      </c>
      <c r="U217" s="1" t="n">
        <v>188.88</v>
      </c>
      <c r="V217" s="1" t="n">
        <v>22.8</v>
      </c>
      <c r="W217" s="1" t="n">
        <v>33.6</v>
      </c>
      <c r="Y217" s="1" t="n">
        <v>372.96</v>
      </c>
      <c r="AA217" s="1" t="n">
        <v>334.88</v>
      </c>
      <c r="AB217" s="1" t="n">
        <v>89.28</v>
      </c>
      <c r="AC217" s="1" t="n">
        <v>49.68</v>
      </c>
      <c r="AE217" s="1" t="n">
        <v>12</v>
      </c>
      <c r="AF217" s="1" t="n">
        <v>49.28</v>
      </c>
      <c r="AG217" s="1" t="n">
        <v>94.08</v>
      </c>
      <c r="AH217" s="1" t="n">
        <v>8</v>
      </c>
      <c r="AI217" s="1" t="n">
        <v>1376.4</v>
      </c>
      <c r="AK217" s="1" t="n">
        <v>38.4</v>
      </c>
      <c r="AL217" s="1" t="n">
        <v>246.56</v>
      </c>
      <c r="AM217" s="1" t="n">
        <v>631.8</v>
      </c>
      <c r="AP217" s="1" t="n">
        <v>10.8</v>
      </c>
      <c r="AR217" s="1" t="n">
        <v>35.36</v>
      </c>
      <c r="AS217" s="1" t="n">
        <v>12.678</v>
      </c>
      <c r="AY217" s="1" t="n">
        <v>175</v>
      </c>
      <c r="AZ217" s="1" t="n">
        <v>41</v>
      </c>
      <c r="BA217" s="1" t="n">
        <v>282</v>
      </c>
      <c r="BB217" s="1" t="n">
        <v>86.4</v>
      </c>
      <c r="BD217" s="1" t="n">
        <v>108</v>
      </c>
      <c r="BE217" s="1" t="n">
        <v>3</v>
      </c>
      <c r="BG217" s="1" t="n">
        <v>126.4</v>
      </c>
      <c r="BH217" s="1" t="n">
        <v>79.2</v>
      </c>
      <c r="BI217" s="1" t="n">
        <v>29</v>
      </c>
      <c r="BK217" s="1" t="n">
        <v>18</v>
      </c>
      <c r="BL217" s="1" t="n">
        <v>16.2</v>
      </c>
      <c r="BM217" s="1" t="n">
        <v>860</v>
      </c>
      <c r="BN217" s="1" t="n">
        <v>188</v>
      </c>
      <c r="BO217" s="1" t="n">
        <v>359.2</v>
      </c>
      <c r="BR217" s="1" t="n">
        <v>111.6</v>
      </c>
      <c r="BS217" s="1" t="n">
        <v>21</v>
      </c>
      <c r="BT217" s="1" t="n">
        <v>203.2</v>
      </c>
      <c r="BV217" s="1" t="n">
        <v>136.5</v>
      </c>
      <c r="BW217" s="1" t="n">
        <v>991.5</v>
      </c>
      <c r="BX217" s="1" t="n">
        <v>1482</v>
      </c>
      <c r="BY217" s="1" t="n">
        <v>72</v>
      </c>
      <c r="BZ217" s="1" t="n">
        <v>14.04</v>
      </c>
      <c r="CA217" s="1" t="n">
        <v>4.2</v>
      </c>
      <c r="CB217" s="1" t="n">
        <v>5.4</v>
      </c>
      <c r="CD217" s="1" t="n">
        <v>78</v>
      </c>
      <c r="CE217" s="1" t="n">
        <v>11725</v>
      </c>
      <c r="CH217" s="1" t="n">
        <v>90</v>
      </c>
      <c r="CI217" s="1" t="n">
        <v>6</v>
      </c>
      <c r="CJ217" s="1" t="n">
        <v>12</v>
      </c>
      <c r="CL217" s="1" t="n">
        <v>87</v>
      </c>
      <c r="CM217" s="1" t="n">
        <v>17.4</v>
      </c>
      <c r="CN217" s="1" t="n">
        <v>36.6</v>
      </c>
      <c r="CP217" s="1" t="n">
        <v>6</v>
      </c>
      <c r="CR217" s="1" t="n">
        <v>75</v>
      </c>
      <c r="CS217" s="1" t="n">
        <v>37.2</v>
      </c>
      <c r="CT217" s="1" t="n">
        <v>105.6</v>
      </c>
      <c r="CW217" s="1" t="n">
        <v>216</v>
      </c>
      <c r="CY217" s="1" t="n">
        <v>186.84</v>
      </c>
      <c r="CZ217" s="1" t="n">
        <v>83.16</v>
      </c>
      <c r="DA217" s="1" t="n">
        <v>236.75</v>
      </c>
      <c r="DB217" s="1" t="n">
        <v>405</v>
      </c>
      <c r="DC217" s="1" t="n">
        <v>219</v>
      </c>
      <c r="DD217" s="1" t="n">
        <v>183</v>
      </c>
      <c r="DE217" s="1" t="n">
        <v>12</v>
      </c>
      <c r="DH217" s="1" t="n">
        <v>90</v>
      </c>
      <c r="DI217" s="1" t="n">
        <v>18.6</v>
      </c>
      <c r="DJ217" s="1" t="n">
        <v>30</v>
      </c>
      <c r="DL217" s="1" t="n">
        <v>42</v>
      </c>
      <c r="DM217" s="1" t="n">
        <v>18</v>
      </c>
      <c r="DN217" s="1" t="n">
        <v>13</v>
      </c>
      <c r="DW217" s="1" t="n">
        <v>32717.294</v>
      </c>
      <c r="DX217" s="1" t="s">
        <v>434</v>
      </c>
    </row>
    <row r="218" customFormat="false" ht="14.5" hidden="false" customHeight="false" outlineLevel="0" collapsed="false">
      <c r="A218" s="2" t="n">
        <v>0</v>
      </c>
      <c r="Q218" s="1" t="n">
        <v>0</v>
      </c>
      <c r="Y218" s="1" t="n">
        <v>0</v>
      </c>
      <c r="DW218" s="1" t="n">
        <v>0</v>
      </c>
    </row>
    <row r="219" customFormat="false" ht="14.5" hidden="false" customHeight="false" outlineLevel="0" collapsed="false">
      <c r="A219" s="2" t="n">
        <v>0</v>
      </c>
      <c r="Q219" s="1" t="n">
        <v>0</v>
      </c>
      <c r="Y219" s="1" t="n">
        <v>0</v>
      </c>
      <c r="DW219" s="1" t="n">
        <v>0</v>
      </c>
    </row>
    <row r="220" customFormat="false" ht="14.5" hidden="false" customHeight="false" outlineLevel="0" collapsed="false">
      <c r="A220" s="2" t="s">
        <v>430</v>
      </c>
      <c r="Q220" s="1" t="n">
        <v>0</v>
      </c>
      <c r="Y220" s="1" t="n">
        <v>0</v>
      </c>
      <c r="DW220" s="1" t="n">
        <v>0</v>
      </c>
      <c r="DX220" s="1" t="s">
        <v>435</v>
      </c>
    </row>
    <row r="221" customFormat="false" ht="14.5" hidden="false" customHeight="false" outlineLevel="0" collapsed="false">
      <c r="A221" s="2" t="s">
        <v>431</v>
      </c>
      <c r="DW221" s="1" t="n">
        <v>0</v>
      </c>
      <c r="DX221" s="1" t="s">
        <v>436</v>
      </c>
    </row>
    <row r="222" customFormat="false" ht="14.5" hidden="false" customHeight="false" outlineLevel="0" collapsed="false">
      <c r="A222" s="2"/>
    </row>
    <row r="223" customFormat="false" ht="14.5" hidden="false" customHeight="false" outlineLevel="0" collapsed="false">
      <c r="A223" s="2" t="s">
        <v>507</v>
      </c>
      <c r="B223" s="1" t="n">
        <v>-1006.348</v>
      </c>
      <c r="C223" s="1" t="n">
        <v>-65.182</v>
      </c>
      <c r="D223" s="1" t="n">
        <v>-1231.258</v>
      </c>
      <c r="E223" s="1" t="n">
        <v>-83.052</v>
      </c>
      <c r="F223" s="1" t="n">
        <v>-1131.09</v>
      </c>
      <c r="G223" s="1" t="n">
        <v>0</v>
      </c>
      <c r="H223" s="1" t="n">
        <v>-56.24</v>
      </c>
      <c r="I223" s="1" t="n">
        <v>-175.518</v>
      </c>
      <c r="J223" s="1" t="n">
        <v>-644.56</v>
      </c>
      <c r="K223" s="1" t="n">
        <v>-55.942</v>
      </c>
      <c r="L223" s="1" t="n">
        <v>0</v>
      </c>
      <c r="M223" s="1" t="n">
        <v>0</v>
      </c>
      <c r="N223" s="1" t="n">
        <v>-228.66</v>
      </c>
      <c r="O223" s="1" t="n">
        <v>-106.19</v>
      </c>
      <c r="P223" s="1" t="n">
        <v>-310.43</v>
      </c>
      <c r="Q223" s="1" t="n">
        <v>-80.64</v>
      </c>
      <c r="R223" s="1" t="n">
        <v>-8.96</v>
      </c>
      <c r="S223" s="1" t="n">
        <v>-5799.76</v>
      </c>
      <c r="T223" s="1" t="n">
        <v>-136.8</v>
      </c>
      <c r="U223" s="1" t="n">
        <v>-533.4</v>
      </c>
      <c r="V223" s="1" t="n">
        <v>-71.76</v>
      </c>
      <c r="W223" s="1" t="n">
        <v>-34.8</v>
      </c>
      <c r="X223" s="1" t="n">
        <v>-12</v>
      </c>
      <c r="Y223" s="1" t="n">
        <v>-714.1</v>
      </c>
      <c r="Z223" s="1" t="n">
        <v>0</v>
      </c>
      <c r="AA223" s="1" t="n">
        <v>-819.72</v>
      </c>
      <c r="AB223" s="1" t="n">
        <v>-244.92</v>
      </c>
      <c r="AC223" s="1" t="n">
        <v>-124.32</v>
      </c>
      <c r="AD223" s="1" t="n">
        <v>0</v>
      </c>
      <c r="AE223" s="1" t="n">
        <v>-12</v>
      </c>
      <c r="AF223" s="1" t="n">
        <v>-58.24</v>
      </c>
      <c r="AG223" s="1" t="n">
        <v>-407.4</v>
      </c>
      <c r="AH223" s="1" t="n">
        <v>-38.08</v>
      </c>
      <c r="AI223" s="1" t="n">
        <v>-742.8</v>
      </c>
      <c r="AJ223" s="1" t="n">
        <v>-46.8</v>
      </c>
      <c r="AK223" s="1" t="n">
        <v>-1191.6</v>
      </c>
      <c r="AL223" s="1" t="n">
        <v>-574.54</v>
      </c>
      <c r="AM223" s="1" t="n">
        <v>-1891</v>
      </c>
      <c r="AN223" s="1" t="n">
        <v>0</v>
      </c>
      <c r="AO223" s="1" t="n">
        <v>-273</v>
      </c>
      <c r="AP223" s="1" t="n">
        <v>-23.88</v>
      </c>
      <c r="AQ223" s="1" t="n">
        <v>-165.6</v>
      </c>
      <c r="AR223" s="1" t="n">
        <v>-136.86</v>
      </c>
      <c r="AS223" s="1" t="n">
        <v>-34.585</v>
      </c>
      <c r="AT223" s="1" t="n">
        <v>-0.065</v>
      </c>
      <c r="AU223" s="1" t="n">
        <v>-2.852</v>
      </c>
      <c r="AV223" s="1" t="n">
        <v>0</v>
      </c>
      <c r="AW223" s="1" t="n">
        <v>0</v>
      </c>
      <c r="AX223" s="1" t="n">
        <v>-15.228</v>
      </c>
      <c r="AY223" s="1" t="n">
        <v>-533.125</v>
      </c>
      <c r="AZ223" s="1" t="n">
        <v>-131.75</v>
      </c>
      <c r="BA223" s="1" t="n">
        <v>-1248.25</v>
      </c>
      <c r="BB223" s="1" t="n">
        <v>-575.302</v>
      </c>
      <c r="BC223" s="1" t="n">
        <v>0</v>
      </c>
      <c r="BD223" s="1" t="n">
        <v>-183</v>
      </c>
      <c r="BE223" s="1" t="n">
        <v>-51</v>
      </c>
      <c r="BF223" s="1" t="n">
        <v>-104</v>
      </c>
      <c r="BG223" s="1" t="n">
        <v>-252.8</v>
      </c>
      <c r="BH223" s="1" t="n">
        <v>-119.6</v>
      </c>
      <c r="BI223" s="1" t="n">
        <v>-33</v>
      </c>
      <c r="BJ223" s="1" t="n">
        <v>0</v>
      </c>
      <c r="BK223" s="1" t="n">
        <v>-42</v>
      </c>
      <c r="BL223" s="1" t="n">
        <v>-39.4</v>
      </c>
      <c r="BM223" s="1" t="n">
        <v>-2264.5</v>
      </c>
      <c r="BN223" s="1" t="n">
        <v>-224.875</v>
      </c>
      <c r="BO223" s="1" t="n">
        <v>-610.2</v>
      </c>
      <c r="BP223" s="1" t="n">
        <v>-2.4</v>
      </c>
      <c r="BQ223" s="1" t="n">
        <v>-45</v>
      </c>
      <c r="BR223" s="1" t="n">
        <v>-110.4</v>
      </c>
      <c r="BS223" s="1" t="n">
        <v>-30</v>
      </c>
      <c r="BT223" s="1" t="n">
        <v>-203.2</v>
      </c>
      <c r="BU223" s="1" t="n">
        <v>-1.2</v>
      </c>
      <c r="BV223" s="1" t="n">
        <v>-136.5</v>
      </c>
      <c r="BW223" s="1" t="n">
        <v>-1024.5</v>
      </c>
      <c r="BX223" s="1" t="n">
        <v>-97</v>
      </c>
      <c r="BY223" s="1" t="n">
        <v>219.6</v>
      </c>
      <c r="BZ223" s="1" t="n">
        <v>-35.1</v>
      </c>
      <c r="CA223" s="1" t="n">
        <v>-23.38</v>
      </c>
      <c r="CB223" s="1" t="n">
        <v>-15</v>
      </c>
      <c r="CC223" s="1" t="n">
        <v>0</v>
      </c>
      <c r="CD223" s="1" t="n">
        <v>-2480</v>
      </c>
      <c r="CE223" s="1" t="n">
        <v>-37.7999999999993</v>
      </c>
      <c r="CF223" s="1" t="n">
        <v>0</v>
      </c>
      <c r="CG223" s="1" t="n">
        <v>802.44</v>
      </c>
      <c r="CH223" s="1" t="n">
        <v>-106.5</v>
      </c>
      <c r="CI223" s="1" t="n">
        <v>-9.6</v>
      </c>
      <c r="CJ223" s="1" t="n">
        <v>-16.8</v>
      </c>
      <c r="CK223" s="1" t="n">
        <v>0</v>
      </c>
      <c r="CL223" s="1" t="n">
        <v>-183.2</v>
      </c>
      <c r="CM223" s="1" t="n">
        <v>-105.8</v>
      </c>
      <c r="CN223" s="1" t="n">
        <v>-116.8</v>
      </c>
      <c r="CO223" s="1" t="n">
        <v>-82.5</v>
      </c>
      <c r="CP223" s="1" t="n">
        <v>-81.5</v>
      </c>
      <c r="CQ223" s="1" t="n">
        <v>-30</v>
      </c>
      <c r="CR223" s="1" t="n">
        <v>-377.5</v>
      </c>
      <c r="CS223" s="1" t="n">
        <v>-40.8</v>
      </c>
      <c r="CT223" s="1" t="n">
        <v>-2028.8</v>
      </c>
      <c r="CU223" s="1" t="n">
        <v>30.24</v>
      </c>
      <c r="CW223" s="1" t="n">
        <v>-633.78</v>
      </c>
      <c r="CX223" s="1" t="n">
        <v>-1.08</v>
      </c>
      <c r="CY223" s="1" t="n">
        <v>-133.56</v>
      </c>
      <c r="CZ223" s="1" t="n">
        <v>-104.28</v>
      </c>
      <c r="DA223" s="1" t="n">
        <v>833.75</v>
      </c>
      <c r="DB223" s="1" t="n">
        <v>-1393.25</v>
      </c>
      <c r="DC223" s="1" t="n">
        <v>-1041.5</v>
      </c>
      <c r="DD223" s="1" t="n">
        <v>-265.5</v>
      </c>
      <c r="DE223" s="1" t="n">
        <v>-13.2</v>
      </c>
      <c r="DF223" s="1" t="n">
        <v>0</v>
      </c>
      <c r="DG223" s="1" t="n">
        <v>-22.5</v>
      </c>
      <c r="DH223" s="1" t="n">
        <v>-282.5</v>
      </c>
      <c r="DI223" s="1" t="n">
        <v>-183.6</v>
      </c>
      <c r="DJ223" s="1" t="n">
        <v>-276.5</v>
      </c>
      <c r="DK223" s="1" t="n">
        <v>-648</v>
      </c>
      <c r="DL223" s="1" t="n">
        <v>-114</v>
      </c>
      <c r="DM223" s="1" t="n">
        <v>18.5</v>
      </c>
      <c r="DN223" s="1" t="n">
        <v>-40</v>
      </c>
      <c r="DO223" s="1" t="n">
        <v>-142</v>
      </c>
      <c r="DP223" s="1" t="n">
        <v>-264</v>
      </c>
      <c r="DQ223" s="1" t="n">
        <v>0</v>
      </c>
      <c r="DR223" s="1" t="n">
        <v>0</v>
      </c>
      <c r="DV223" s="1" t="n">
        <v>0</v>
      </c>
      <c r="DW223" s="1" t="n">
        <v>-36778.982</v>
      </c>
      <c r="DX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-987.032</v>
      </c>
      <c r="C224" s="1" t="n">
        <v>-65.222</v>
      </c>
      <c r="D224" s="1" t="n">
        <v>-1228.158</v>
      </c>
      <c r="E224" s="1" t="n">
        <v>-83.042</v>
      </c>
      <c r="F224" s="1" t="n">
        <v>-910.2</v>
      </c>
      <c r="G224" s="1" t="n">
        <v>0</v>
      </c>
      <c r="H224" s="1" t="n">
        <v>-2.96</v>
      </c>
      <c r="I224" s="1" t="n">
        <v>-147.046</v>
      </c>
      <c r="J224" s="1" t="n">
        <v>-469.84</v>
      </c>
      <c r="K224" s="1" t="n">
        <v>-34.984</v>
      </c>
      <c r="L224" s="1" t="n">
        <v>0</v>
      </c>
      <c r="M224" s="1" t="n">
        <v>0</v>
      </c>
      <c r="N224" s="1" t="n">
        <v>-179.82</v>
      </c>
      <c r="O224" s="1" t="n">
        <v>-58.83</v>
      </c>
      <c r="P224" s="1" t="n">
        <v>-168.35</v>
      </c>
      <c r="Q224" s="1" t="n">
        <v>-22.4</v>
      </c>
      <c r="R224" s="1" t="n">
        <v>-8.96</v>
      </c>
      <c r="S224" s="1" t="n">
        <v>-3522.8</v>
      </c>
      <c r="T224" s="1" t="n">
        <v>-97.2</v>
      </c>
      <c r="U224" s="1" t="n">
        <v>-344.52</v>
      </c>
      <c r="V224" s="1" t="n">
        <v>-48.96</v>
      </c>
      <c r="W224" s="1" t="n">
        <v>-1.2</v>
      </c>
      <c r="X224" s="1" t="n">
        <v>-12</v>
      </c>
      <c r="Y224" s="1" t="n">
        <v>-341.14</v>
      </c>
      <c r="Z224" s="1" t="n">
        <v>0</v>
      </c>
      <c r="AA224" s="1" t="n">
        <v>-484.84</v>
      </c>
      <c r="AB224" s="1" t="n">
        <v>-155.64</v>
      </c>
      <c r="AC224" s="1" t="n">
        <v>-74.64</v>
      </c>
      <c r="AD224" s="1" t="n">
        <v>0</v>
      </c>
      <c r="AE224" s="1" t="n">
        <v>0</v>
      </c>
      <c r="AF224" s="1" t="n">
        <v>-8.96</v>
      </c>
      <c r="AG224" s="1" t="n">
        <v>-313.32</v>
      </c>
      <c r="AH224" s="1" t="n">
        <v>-30.08</v>
      </c>
      <c r="AI224" s="1" t="n">
        <v>-518.4</v>
      </c>
      <c r="AJ224" s="1" t="n">
        <v>-46.8</v>
      </c>
      <c r="AK224" s="1" t="n">
        <v>-1153.2</v>
      </c>
      <c r="AL224" s="1" t="n">
        <v>-327.98</v>
      </c>
      <c r="AM224" s="1" t="n">
        <v>-1259.2</v>
      </c>
      <c r="AN224" s="1" t="n">
        <v>0</v>
      </c>
      <c r="AO224" s="1" t="n">
        <v>-273</v>
      </c>
      <c r="AP224" s="1" t="n">
        <v>-13.08</v>
      </c>
      <c r="AQ224" s="1" t="n">
        <v>-165.6</v>
      </c>
      <c r="AR224" s="1" t="n">
        <v>-101.5</v>
      </c>
      <c r="AS224" s="1" t="n">
        <v>-21.907</v>
      </c>
      <c r="AT224" s="1" t="n">
        <v>-0.065</v>
      </c>
      <c r="AU224" s="1" t="n">
        <v>-2.852</v>
      </c>
      <c r="AV224" s="1" t="n">
        <v>0</v>
      </c>
      <c r="AW224" s="1" t="n">
        <v>0</v>
      </c>
      <c r="AX224" s="1" t="n">
        <v>-15.228</v>
      </c>
      <c r="AY224" s="1" t="n">
        <v>-358.125</v>
      </c>
      <c r="AZ224" s="1" t="n">
        <v>-90.75</v>
      </c>
      <c r="BA224" s="1" t="n">
        <v>-966.25</v>
      </c>
      <c r="BB224" s="1" t="n">
        <v>-488.902</v>
      </c>
      <c r="BC224" s="1" t="n">
        <v>0</v>
      </c>
      <c r="BD224" s="1" t="n">
        <v>-75</v>
      </c>
      <c r="BE224" s="1" t="n">
        <v>-48</v>
      </c>
      <c r="BF224" s="1" t="n">
        <v>-104</v>
      </c>
      <c r="BG224" s="1" t="n">
        <v>-126.4</v>
      </c>
      <c r="BH224" s="1" t="n">
        <v>-40.4</v>
      </c>
      <c r="BI224" s="1" t="n">
        <v>-4</v>
      </c>
      <c r="BJ224" s="1" t="n">
        <v>0</v>
      </c>
      <c r="BK224" s="1" t="n">
        <v>-24</v>
      </c>
      <c r="BL224" s="1" t="n">
        <v>-23.2</v>
      </c>
      <c r="BM224" s="1" t="n">
        <v>-1404.5</v>
      </c>
      <c r="BN224" s="1" t="n">
        <v>-36.875</v>
      </c>
      <c r="BO224" s="1" t="n">
        <v>-251</v>
      </c>
      <c r="BP224" s="1" t="n">
        <v>-2.4</v>
      </c>
      <c r="BQ224" s="1" t="n">
        <v>-45</v>
      </c>
      <c r="BR224" s="1" t="n">
        <v>1.2</v>
      </c>
      <c r="BS224" s="1" t="n">
        <v>-9</v>
      </c>
      <c r="BT224" s="1" t="n">
        <v>0</v>
      </c>
      <c r="BU224" s="1" t="n">
        <v>-1.2</v>
      </c>
      <c r="BV224" s="1" t="n">
        <v>0</v>
      </c>
      <c r="BW224" s="1" t="n">
        <v>-33</v>
      </c>
      <c r="BX224" s="1" t="n">
        <v>-94</v>
      </c>
      <c r="BY224" s="1" t="n">
        <v>291.6</v>
      </c>
      <c r="BZ224" s="1" t="n">
        <v>-21.06</v>
      </c>
      <c r="CA224" s="1" t="n">
        <v>-19.18</v>
      </c>
      <c r="CB224" s="1" t="n">
        <v>-9.6</v>
      </c>
      <c r="CC224" s="1" t="n">
        <v>0</v>
      </c>
      <c r="CD224" s="1" t="n">
        <v>-9902</v>
      </c>
      <c r="CE224" s="1" t="n">
        <v>-2780</v>
      </c>
      <c r="CF224" s="1" t="n">
        <v>0</v>
      </c>
      <c r="CG224" s="1" t="n">
        <v>802.44</v>
      </c>
      <c r="CH224" s="1" t="n">
        <v>-16.5</v>
      </c>
      <c r="CI224" s="1" t="n">
        <v>-3.6</v>
      </c>
      <c r="CJ224" s="1" t="n">
        <v>-4.8</v>
      </c>
      <c r="CK224" s="1" t="n">
        <v>0</v>
      </c>
      <c r="CL224" s="1" t="n">
        <v>-96.2</v>
      </c>
      <c r="CM224" s="1" t="n">
        <v>-88.4</v>
      </c>
      <c r="CN224" s="1" t="n">
        <v>-80.2</v>
      </c>
      <c r="CO224" s="1" t="n">
        <v>-82.5</v>
      </c>
      <c r="CP224" s="1" t="n">
        <v>-75.5</v>
      </c>
      <c r="CQ224" s="1" t="n">
        <v>-30</v>
      </c>
      <c r="CR224" s="1" t="n">
        <v>-302.5</v>
      </c>
      <c r="CS224" s="1" t="n">
        <v>-3.6</v>
      </c>
      <c r="CT224" s="1" t="n">
        <v>-1923.2</v>
      </c>
      <c r="CU224" s="1" t="n">
        <v>30.24</v>
      </c>
      <c r="CW224" s="1" t="n">
        <v>-417.78</v>
      </c>
      <c r="CX224" s="1" t="n">
        <v>-1.08</v>
      </c>
      <c r="CY224" s="1" t="n">
        <v>53.28</v>
      </c>
      <c r="CZ224" s="1" t="n">
        <v>-21.12</v>
      </c>
      <c r="DA224" s="1" t="n">
        <v>1070.5</v>
      </c>
      <c r="DB224" s="1" t="n">
        <v>-988.25</v>
      </c>
      <c r="DC224" s="1" t="n">
        <v>-822.5</v>
      </c>
      <c r="DD224" s="1" t="n">
        <v>-82.5</v>
      </c>
      <c r="DE224" s="1" t="n">
        <v>-1.2</v>
      </c>
      <c r="DF224" s="1" t="n">
        <v>0</v>
      </c>
      <c r="DG224" s="1" t="n">
        <v>-22.5</v>
      </c>
      <c r="DH224" s="1" t="n">
        <v>-1317.5</v>
      </c>
      <c r="DI224" s="1" t="n">
        <v>-165</v>
      </c>
      <c r="DJ224" s="1" t="n">
        <v>-1491.5</v>
      </c>
      <c r="DK224" s="1" t="n">
        <v>-648</v>
      </c>
      <c r="DL224" s="1" t="n">
        <v>-72</v>
      </c>
      <c r="DM224" s="1" t="n">
        <v>36.5</v>
      </c>
      <c r="DN224" s="1" t="n">
        <v>-27</v>
      </c>
      <c r="DO224" s="1" t="n">
        <v>-142</v>
      </c>
      <c r="DP224" s="1" t="n">
        <v>-264</v>
      </c>
      <c r="DQ224" s="1" t="n">
        <v>0</v>
      </c>
      <c r="DR224" s="1" t="n">
        <v>0</v>
      </c>
      <c r="DS224" s="1" t="n">
        <v>0</v>
      </c>
      <c r="DT224" s="1" t="n">
        <v>0</v>
      </c>
      <c r="DU224" s="1" t="n">
        <v>0</v>
      </c>
      <c r="DV224" s="1" t="n">
        <v>0</v>
      </c>
      <c r="DW224" s="1" t="n">
        <v>-37563.968</v>
      </c>
      <c r="DX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-19.316</v>
      </c>
      <c r="C225" s="1" t="n">
        <v>0.04</v>
      </c>
      <c r="D225" s="1" t="n">
        <v>-3.1</v>
      </c>
      <c r="E225" s="1" t="n">
        <v>-0.01</v>
      </c>
      <c r="F225" s="1" t="n">
        <v>-220.89</v>
      </c>
      <c r="G225" s="1" t="n">
        <v>0</v>
      </c>
      <c r="H225" s="1" t="n">
        <v>-53.28</v>
      </c>
      <c r="I225" s="1" t="n">
        <v>-28.472</v>
      </c>
      <c r="J225" s="1" t="n">
        <v>-174.72</v>
      </c>
      <c r="K225" s="1" t="n">
        <v>-20.958</v>
      </c>
      <c r="L225" s="1" t="n">
        <v>0</v>
      </c>
      <c r="M225" s="1" t="n">
        <v>0</v>
      </c>
      <c r="N225" s="1" t="n">
        <v>-48.84</v>
      </c>
      <c r="O225" s="1" t="n">
        <v>-47.36</v>
      </c>
      <c r="P225" s="1" t="n">
        <v>-142.08</v>
      </c>
      <c r="Q225" s="1" t="n">
        <v>-58.24</v>
      </c>
      <c r="R225" s="1" t="n">
        <v>0</v>
      </c>
      <c r="S225" s="1" t="n">
        <v>-2276.96</v>
      </c>
      <c r="T225" s="1" t="n">
        <v>-39.6</v>
      </c>
      <c r="U225" s="1" t="n">
        <v>-188.88</v>
      </c>
      <c r="V225" s="1" t="n">
        <v>-22.8</v>
      </c>
      <c r="W225" s="1" t="n">
        <v>-33.6</v>
      </c>
      <c r="X225" s="1" t="n">
        <v>0</v>
      </c>
      <c r="Y225" s="1" t="n">
        <v>-372.96</v>
      </c>
      <c r="Z225" s="1" t="n">
        <v>0</v>
      </c>
      <c r="AA225" s="1" t="n">
        <v>-334.88</v>
      </c>
      <c r="AB225" s="1" t="n">
        <v>-89.28</v>
      </c>
      <c r="AC225" s="1" t="n">
        <v>-49.68</v>
      </c>
      <c r="AD225" s="1" t="n">
        <v>0</v>
      </c>
      <c r="AE225" s="1" t="n">
        <v>-12</v>
      </c>
      <c r="AF225" s="1" t="n">
        <v>-49.28</v>
      </c>
      <c r="AG225" s="1" t="n">
        <v>-94.08</v>
      </c>
      <c r="AH225" s="1" t="n">
        <v>-8</v>
      </c>
      <c r="AI225" s="1" t="n">
        <v>-224.4</v>
      </c>
      <c r="AJ225" s="1" t="n">
        <v>0</v>
      </c>
      <c r="AK225" s="1" t="n">
        <v>-38.4</v>
      </c>
      <c r="AL225" s="1" t="n">
        <v>-246.56</v>
      </c>
      <c r="AM225" s="1" t="n">
        <v>-631.8</v>
      </c>
      <c r="AN225" s="1" t="n">
        <v>0</v>
      </c>
      <c r="AO225" s="1" t="n">
        <v>0</v>
      </c>
      <c r="AP225" s="1" t="n">
        <v>-10.8</v>
      </c>
      <c r="AQ225" s="1" t="n">
        <v>0</v>
      </c>
      <c r="AR225" s="1" t="n">
        <v>-35.36</v>
      </c>
      <c r="AS225" s="1" t="n">
        <v>-12.678</v>
      </c>
      <c r="AT225" s="1" t="n">
        <v>0</v>
      </c>
      <c r="AU225" s="1" t="n">
        <v>0</v>
      </c>
      <c r="AV225" s="1" t="n">
        <v>0</v>
      </c>
      <c r="AW225" s="1" t="n">
        <v>0</v>
      </c>
      <c r="AX225" s="1" t="n">
        <v>0</v>
      </c>
      <c r="AY225" s="1" t="n">
        <v>-175</v>
      </c>
      <c r="AZ225" s="1" t="n">
        <v>-41</v>
      </c>
      <c r="BA225" s="1" t="n">
        <v>-282</v>
      </c>
      <c r="BB225" s="1" t="n">
        <v>-86.4</v>
      </c>
      <c r="BC225" s="1" t="n">
        <v>0</v>
      </c>
      <c r="BD225" s="1" t="n">
        <v>-108</v>
      </c>
      <c r="BE225" s="1" t="n">
        <v>-3</v>
      </c>
      <c r="BF225" s="1" t="n">
        <v>0</v>
      </c>
      <c r="BG225" s="1" t="n">
        <v>-126.4</v>
      </c>
      <c r="BH225" s="1" t="n">
        <v>-79.2</v>
      </c>
      <c r="BI225" s="1" t="n">
        <v>-29</v>
      </c>
      <c r="BJ225" s="1" t="n">
        <v>0</v>
      </c>
      <c r="BK225" s="1" t="n">
        <v>-18</v>
      </c>
      <c r="BL225" s="1" t="n">
        <v>-16.2</v>
      </c>
      <c r="BM225" s="1" t="n">
        <v>-860</v>
      </c>
      <c r="BN225" s="1" t="n">
        <v>-188</v>
      </c>
      <c r="BO225" s="1" t="n">
        <v>-359.2</v>
      </c>
      <c r="BP225" s="1" t="n">
        <v>0</v>
      </c>
      <c r="BQ225" s="1" t="n">
        <v>0</v>
      </c>
      <c r="BR225" s="1" t="n">
        <v>-111.6</v>
      </c>
      <c r="BS225" s="1" t="n">
        <v>-21</v>
      </c>
      <c r="BT225" s="1" t="n">
        <v>-203.2</v>
      </c>
      <c r="BU225" s="1" t="n">
        <v>0</v>
      </c>
      <c r="BV225" s="1" t="n">
        <v>-136.5</v>
      </c>
      <c r="BW225" s="1" t="n">
        <v>-991.5</v>
      </c>
      <c r="BX225" s="1" t="n">
        <v>-3</v>
      </c>
      <c r="BY225" s="1" t="n">
        <v>-72</v>
      </c>
      <c r="BZ225" s="1" t="n">
        <v>-14.04</v>
      </c>
      <c r="CA225" s="1" t="n">
        <v>-4.2</v>
      </c>
      <c r="CB225" s="1" t="n">
        <v>-5.4</v>
      </c>
      <c r="CC225" s="1" t="n">
        <v>0</v>
      </c>
      <c r="CD225" s="1" t="n">
        <v>7422</v>
      </c>
      <c r="CE225" s="1" t="n">
        <v>2742.2</v>
      </c>
      <c r="CF225" s="1" t="n">
        <v>0</v>
      </c>
      <c r="CG225" s="1" t="n">
        <v>0</v>
      </c>
      <c r="CH225" s="1" t="n">
        <v>-90</v>
      </c>
      <c r="CI225" s="1" t="n">
        <v>-6</v>
      </c>
      <c r="CJ225" s="1" t="n">
        <v>-12</v>
      </c>
      <c r="CK225" s="1" t="n">
        <v>0</v>
      </c>
      <c r="CL225" s="1" t="n">
        <v>-87</v>
      </c>
      <c r="CM225" s="1" t="n">
        <v>-17.4</v>
      </c>
      <c r="CN225" s="1" t="n">
        <v>-36.6</v>
      </c>
      <c r="CO225" s="1" t="n">
        <v>0</v>
      </c>
      <c r="CP225" s="1" t="n">
        <v>-6</v>
      </c>
      <c r="CQ225" s="1" t="n">
        <v>0</v>
      </c>
      <c r="CR225" s="1" t="n">
        <v>-75</v>
      </c>
      <c r="CS225" s="1" t="n">
        <v>-37.2</v>
      </c>
      <c r="CT225" s="1" t="n">
        <v>-105.6</v>
      </c>
      <c r="CU225" s="1" t="n">
        <v>0</v>
      </c>
      <c r="CW225" s="1" t="n">
        <v>-216</v>
      </c>
      <c r="CX225" s="1" t="n">
        <v>0</v>
      </c>
      <c r="CY225" s="1" t="n">
        <v>-186.84</v>
      </c>
      <c r="CZ225" s="1" t="n">
        <v>-83.16</v>
      </c>
      <c r="DA225" s="1" t="n">
        <v>-236.75</v>
      </c>
      <c r="DB225" s="1" t="n">
        <v>-405</v>
      </c>
      <c r="DC225" s="1" t="n">
        <v>-219</v>
      </c>
      <c r="DD225" s="1" t="n">
        <v>-183</v>
      </c>
      <c r="DE225" s="1" t="n">
        <v>-12</v>
      </c>
      <c r="DF225" s="1" t="n">
        <v>0</v>
      </c>
      <c r="DG225" s="1" t="n">
        <v>0</v>
      </c>
      <c r="DH225" s="1" t="n">
        <v>1035</v>
      </c>
      <c r="DI225" s="1" t="n">
        <v>-18.6</v>
      </c>
      <c r="DJ225" s="1" t="n">
        <v>1215</v>
      </c>
      <c r="DK225" s="1" t="n">
        <v>0</v>
      </c>
      <c r="DL225" s="1" t="n">
        <v>-42</v>
      </c>
      <c r="DM225" s="1" t="n">
        <v>-18</v>
      </c>
      <c r="DN225" s="1" t="n">
        <v>-13</v>
      </c>
      <c r="DO225" s="1" t="n">
        <v>0</v>
      </c>
      <c r="DP225" s="1" t="n">
        <v>0</v>
      </c>
      <c r="DQ225" s="1" t="n">
        <v>0</v>
      </c>
      <c r="DR225" s="1" t="n">
        <v>0</v>
      </c>
      <c r="DS225" s="1" t="n">
        <v>0</v>
      </c>
      <c r="DT225" s="1" t="n">
        <v>0</v>
      </c>
      <c r="DU225" s="1" t="n">
        <v>0</v>
      </c>
      <c r="DV225" s="1" t="n">
        <v>0</v>
      </c>
      <c r="DW225" s="1" t="n">
        <v>784.985999999997</v>
      </c>
      <c r="DX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0</v>
      </c>
      <c r="C226" s="1" t="n">
        <v>0</v>
      </c>
      <c r="D226" s="1" t="n">
        <v>0</v>
      </c>
      <c r="E226" s="1" t="n">
        <v>0</v>
      </c>
      <c r="F226" s="1" t="n">
        <v>0</v>
      </c>
      <c r="G226" s="1" t="n">
        <v>0</v>
      </c>
      <c r="H226" s="1" t="n">
        <v>0</v>
      </c>
      <c r="I226" s="1" t="n">
        <v>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0</v>
      </c>
      <c r="AI226" s="1" t="n">
        <v>0</v>
      </c>
      <c r="AJ226" s="1" t="n">
        <v>0</v>
      </c>
      <c r="AK226" s="1" t="n">
        <v>0</v>
      </c>
      <c r="AL226" s="1" t="n">
        <v>0</v>
      </c>
      <c r="AM226" s="1" t="n">
        <v>0</v>
      </c>
      <c r="AN226" s="1" t="n">
        <v>0</v>
      </c>
      <c r="AO226" s="1" t="n">
        <v>0</v>
      </c>
      <c r="AP226" s="1" t="n">
        <v>0</v>
      </c>
      <c r="AQ226" s="1" t="n">
        <v>0</v>
      </c>
      <c r="AR226" s="1" t="n">
        <v>0</v>
      </c>
      <c r="AS226" s="1" t="n">
        <v>0</v>
      </c>
      <c r="AT226" s="1" t="n">
        <v>0</v>
      </c>
      <c r="AU226" s="1" t="n">
        <v>0</v>
      </c>
      <c r="AV226" s="1" t="n">
        <v>0</v>
      </c>
      <c r="AW226" s="1" t="n">
        <v>0</v>
      </c>
      <c r="AX226" s="1" t="n">
        <v>0</v>
      </c>
      <c r="AY226" s="1" t="n">
        <v>0</v>
      </c>
      <c r="AZ226" s="1" t="n">
        <v>0</v>
      </c>
      <c r="BA226" s="1" t="n">
        <v>0</v>
      </c>
      <c r="BB226" s="1" t="n">
        <v>0</v>
      </c>
      <c r="BC226" s="1" t="n">
        <v>0</v>
      </c>
      <c r="BD226" s="1" t="n">
        <v>0</v>
      </c>
      <c r="BE226" s="1" t="n">
        <v>0</v>
      </c>
      <c r="BF226" s="1" t="n">
        <v>0</v>
      </c>
      <c r="BG226" s="1" t="n">
        <v>0</v>
      </c>
      <c r="BH226" s="1" t="n">
        <v>0</v>
      </c>
      <c r="BI226" s="1" t="n">
        <v>0</v>
      </c>
      <c r="BJ226" s="1" t="n">
        <v>0</v>
      </c>
      <c r="BK226" s="1" t="n">
        <v>0</v>
      </c>
      <c r="BL226" s="1" t="n">
        <v>0</v>
      </c>
      <c r="BM226" s="1" t="n">
        <v>0</v>
      </c>
      <c r="BN226" s="1" t="n">
        <v>0</v>
      </c>
      <c r="BO226" s="1" t="n">
        <v>0</v>
      </c>
      <c r="BP226" s="1" t="n">
        <v>0</v>
      </c>
      <c r="BQ226" s="1" t="n">
        <v>0</v>
      </c>
      <c r="BR226" s="1" t="n">
        <v>0</v>
      </c>
      <c r="BS226" s="1" t="n">
        <v>0</v>
      </c>
      <c r="BT226" s="1" t="n">
        <v>0</v>
      </c>
      <c r="BU226" s="1" t="n">
        <v>0</v>
      </c>
      <c r="BV226" s="1" t="n">
        <v>0</v>
      </c>
      <c r="BW226" s="1" t="n">
        <v>0</v>
      </c>
      <c r="BX226" s="1" t="n">
        <v>0</v>
      </c>
      <c r="BY226" s="1" t="n">
        <v>0</v>
      </c>
      <c r="BZ226" s="1" t="n">
        <v>0</v>
      </c>
      <c r="CA226" s="1" t="n">
        <v>0</v>
      </c>
      <c r="CB226" s="1" t="n">
        <v>0</v>
      </c>
      <c r="CC226" s="1" t="n">
        <v>0</v>
      </c>
      <c r="CD226" s="1" t="n">
        <v>0</v>
      </c>
      <c r="CE226" s="1" t="n">
        <v>0</v>
      </c>
      <c r="CF226" s="1" t="n">
        <v>0</v>
      </c>
      <c r="CG226" s="1" t="n">
        <v>0</v>
      </c>
      <c r="CH226" s="1" t="n">
        <v>0</v>
      </c>
      <c r="CI226" s="1" t="n">
        <v>0</v>
      </c>
      <c r="CJ226" s="1" t="n">
        <v>0</v>
      </c>
      <c r="CK226" s="1" t="n">
        <v>0</v>
      </c>
      <c r="CL226" s="1" t="n">
        <v>0</v>
      </c>
      <c r="CM226" s="1" t="n">
        <v>0</v>
      </c>
      <c r="CN226" s="1" t="n">
        <v>0</v>
      </c>
      <c r="CO226" s="1" t="n">
        <v>0</v>
      </c>
      <c r="CP226" s="1" t="n">
        <v>0</v>
      </c>
      <c r="CQ226" s="1" t="n">
        <v>0</v>
      </c>
      <c r="CR226" s="1" t="n">
        <v>0</v>
      </c>
      <c r="CS226" s="1" t="n">
        <v>0</v>
      </c>
      <c r="CT226" s="1" t="n">
        <v>0</v>
      </c>
      <c r="CU226" s="1" t="n">
        <v>0</v>
      </c>
      <c r="CW226" s="1" t="n">
        <v>0</v>
      </c>
      <c r="CX226" s="1" t="n">
        <v>0</v>
      </c>
      <c r="CY226" s="1" t="n">
        <v>0</v>
      </c>
      <c r="CZ226" s="1" t="n">
        <v>0</v>
      </c>
      <c r="DA226" s="1" t="n">
        <v>0</v>
      </c>
      <c r="DB226" s="1" t="n">
        <v>0</v>
      </c>
      <c r="DC226" s="1" t="n">
        <v>0</v>
      </c>
      <c r="DD226" s="1" t="n">
        <v>0</v>
      </c>
      <c r="DE226" s="1" t="n">
        <v>0</v>
      </c>
      <c r="DF226" s="1" t="n">
        <v>0</v>
      </c>
      <c r="DG226" s="1" t="n">
        <v>0</v>
      </c>
      <c r="DH226" s="1" t="n">
        <v>0</v>
      </c>
      <c r="DI226" s="1" t="n">
        <v>0</v>
      </c>
      <c r="DJ226" s="1" t="n">
        <v>0</v>
      </c>
      <c r="DK226" s="1" t="n">
        <v>0</v>
      </c>
      <c r="DL226" s="1" t="n">
        <v>0</v>
      </c>
      <c r="DM226" s="1" t="n">
        <v>0</v>
      </c>
      <c r="DN226" s="1" t="n">
        <v>0</v>
      </c>
      <c r="DO226" s="1" t="n">
        <v>0</v>
      </c>
      <c r="DP226" s="1" t="n">
        <v>0</v>
      </c>
      <c r="DQ226" s="1" t="n">
        <v>0</v>
      </c>
      <c r="DR226" s="1" t="n">
        <v>0</v>
      </c>
      <c r="DV226" s="1" t="n">
        <v>0</v>
      </c>
      <c r="DW226" s="1" t="n">
        <v>0</v>
      </c>
      <c r="DX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0</v>
      </c>
      <c r="C227" s="1" t="n">
        <v>0</v>
      </c>
      <c r="D227" s="1" t="n">
        <v>0</v>
      </c>
      <c r="E227" s="1" t="n">
        <v>0</v>
      </c>
      <c r="F227" s="1" t="n">
        <v>0</v>
      </c>
      <c r="G227" s="1" t="n">
        <v>0</v>
      </c>
      <c r="H227" s="1" t="n">
        <v>0</v>
      </c>
      <c r="I227" s="1" t="n">
        <v>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0</v>
      </c>
      <c r="AH227" s="1" t="n">
        <v>0</v>
      </c>
      <c r="AI227" s="1" t="n">
        <v>0</v>
      </c>
      <c r="AJ227" s="1" t="n">
        <v>0</v>
      </c>
      <c r="AK227" s="1" t="n">
        <v>0</v>
      </c>
      <c r="AL227" s="1" t="n">
        <v>0</v>
      </c>
      <c r="AM227" s="1" t="n">
        <v>0</v>
      </c>
      <c r="AN227" s="1" t="n">
        <v>0</v>
      </c>
      <c r="AO227" s="1" t="n">
        <v>0</v>
      </c>
      <c r="AP227" s="1" t="n">
        <v>0</v>
      </c>
      <c r="AQ227" s="1" t="n">
        <v>0</v>
      </c>
      <c r="AR227" s="1" t="n">
        <v>0</v>
      </c>
      <c r="AS227" s="1" t="n">
        <v>0</v>
      </c>
      <c r="AT227" s="1" t="n">
        <v>0</v>
      </c>
      <c r="AU227" s="1" t="n">
        <v>0</v>
      </c>
      <c r="AV227" s="1" t="n">
        <v>0</v>
      </c>
      <c r="AW227" s="1" t="n">
        <v>0</v>
      </c>
      <c r="AX227" s="1" t="n">
        <v>0</v>
      </c>
      <c r="AY227" s="1" t="n">
        <v>0</v>
      </c>
      <c r="AZ227" s="1" t="n">
        <v>0</v>
      </c>
      <c r="BA227" s="1" t="n">
        <v>0</v>
      </c>
      <c r="BB227" s="1" t="n">
        <v>0</v>
      </c>
      <c r="BC227" s="1" t="n">
        <v>0</v>
      </c>
      <c r="BD227" s="1" t="n">
        <v>0</v>
      </c>
      <c r="BE227" s="1" t="n">
        <v>0</v>
      </c>
      <c r="BF227" s="1" t="n">
        <v>0</v>
      </c>
      <c r="BG227" s="1" t="n">
        <v>0</v>
      </c>
      <c r="BH227" s="1" t="n">
        <v>0</v>
      </c>
      <c r="BI227" s="1" t="n">
        <v>0</v>
      </c>
      <c r="BJ227" s="1" t="n">
        <v>0</v>
      </c>
      <c r="BK227" s="1" t="n">
        <v>0</v>
      </c>
      <c r="BL227" s="1" t="n">
        <v>0</v>
      </c>
      <c r="BM227" s="1" t="n">
        <v>0</v>
      </c>
      <c r="BN227" s="1" t="n">
        <v>0</v>
      </c>
      <c r="BO227" s="1" t="n">
        <v>0</v>
      </c>
      <c r="BP227" s="1" t="n">
        <v>0</v>
      </c>
      <c r="BQ227" s="1" t="n">
        <v>0</v>
      </c>
      <c r="BR227" s="1" t="n">
        <v>0</v>
      </c>
      <c r="BS227" s="1" t="n">
        <v>0</v>
      </c>
      <c r="BT227" s="1" t="n">
        <v>0</v>
      </c>
      <c r="BU227" s="1" t="n">
        <v>0</v>
      </c>
      <c r="BV227" s="1" t="n">
        <v>0</v>
      </c>
      <c r="BW227" s="1" t="n">
        <v>0</v>
      </c>
      <c r="BX227" s="1" t="n">
        <v>0</v>
      </c>
      <c r="BY227" s="1" t="n">
        <v>0</v>
      </c>
      <c r="BZ227" s="1" t="n">
        <v>0</v>
      </c>
      <c r="CA227" s="1" t="n">
        <v>0</v>
      </c>
      <c r="CB227" s="1" t="n">
        <v>0</v>
      </c>
      <c r="CC227" s="1" t="n">
        <v>0</v>
      </c>
      <c r="CD227" s="1" t="n">
        <v>0</v>
      </c>
      <c r="CE227" s="1" t="n">
        <v>0</v>
      </c>
      <c r="CF227" s="1" t="n">
        <v>0</v>
      </c>
      <c r="CG227" s="1" t="n">
        <v>0</v>
      </c>
      <c r="CH227" s="1" t="n">
        <v>0</v>
      </c>
      <c r="CI227" s="1" t="n">
        <v>0</v>
      </c>
      <c r="CJ227" s="1" t="n">
        <v>0</v>
      </c>
      <c r="CK227" s="1" t="n">
        <v>0</v>
      </c>
      <c r="CL227" s="1" t="n">
        <v>0</v>
      </c>
      <c r="CM227" s="1" t="n">
        <v>0</v>
      </c>
      <c r="CN227" s="1" t="n">
        <v>0</v>
      </c>
      <c r="CO227" s="1" t="n">
        <v>0</v>
      </c>
      <c r="CP227" s="1" t="n">
        <v>0</v>
      </c>
      <c r="CQ227" s="1" t="n">
        <v>0</v>
      </c>
      <c r="CR227" s="1" t="n">
        <v>0</v>
      </c>
      <c r="CS227" s="1" t="n">
        <v>0</v>
      </c>
      <c r="CT227" s="1" t="n">
        <v>0</v>
      </c>
      <c r="CU227" s="1" t="n">
        <v>0</v>
      </c>
      <c r="CW227" s="1" t="n">
        <v>0</v>
      </c>
      <c r="CX227" s="1" t="n">
        <v>0</v>
      </c>
      <c r="CY227" s="1" t="n">
        <v>0</v>
      </c>
      <c r="CZ227" s="1" t="n">
        <v>0</v>
      </c>
      <c r="DA227" s="1" t="n">
        <v>0</v>
      </c>
      <c r="DB227" s="1" t="n">
        <v>0</v>
      </c>
      <c r="DC227" s="1" t="n">
        <v>0</v>
      </c>
      <c r="DD227" s="1" t="n">
        <v>0</v>
      </c>
      <c r="DE227" s="1" t="n">
        <v>0</v>
      </c>
      <c r="DF227" s="1" t="n">
        <v>0</v>
      </c>
      <c r="DG227" s="1" t="n">
        <v>0</v>
      </c>
      <c r="DH227" s="1" t="n">
        <v>0</v>
      </c>
      <c r="DI227" s="1" t="n">
        <v>0</v>
      </c>
      <c r="DJ227" s="1" t="n">
        <v>0</v>
      </c>
      <c r="DK227" s="1" t="n">
        <v>0</v>
      </c>
      <c r="DL227" s="1" t="n">
        <v>0</v>
      </c>
      <c r="DM227" s="1" t="n">
        <v>0</v>
      </c>
      <c r="DN227" s="1" t="n">
        <v>0</v>
      </c>
      <c r="DO227" s="1" t="n">
        <v>0</v>
      </c>
      <c r="DP227" s="1" t="n">
        <v>0</v>
      </c>
      <c r="DQ227" s="1" t="n">
        <v>0</v>
      </c>
      <c r="DR227" s="1" t="n">
        <v>0</v>
      </c>
      <c r="DV227" s="1" t="n">
        <v>0</v>
      </c>
      <c r="DW227" s="1" t="n">
        <v>0</v>
      </c>
      <c r="DX227" s="1" t="s">
        <v>511</v>
      </c>
    </row>
    <row r="228" customFormat="false" ht="14.5" hidden="false" customHeight="false" outlineLevel="0" collapsed="false">
      <c r="A228" s="2" t="s">
        <v>512</v>
      </c>
      <c r="B228" s="1" t="n">
        <v>0</v>
      </c>
      <c r="C228" s="1" t="n">
        <v>0</v>
      </c>
      <c r="D228" s="1" t="n">
        <v>0</v>
      </c>
      <c r="E228" s="1" t="n">
        <v>0</v>
      </c>
      <c r="F228" s="1" t="n">
        <v>0</v>
      </c>
      <c r="G228" s="1" t="n">
        <v>0</v>
      </c>
      <c r="H228" s="1" t="n">
        <v>0</v>
      </c>
      <c r="I228" s="1" t="n">
        <v>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1" t="n">
        <v>0</v>
      </c>
      <c r="AJ228" s="1" t="n">
        <v>0</v>
      </c>
      <c r="AK228" s="1" t="n">
        <v>0</v>
      </c>
      <c r="AL228" s="1" t="n">
        <v>0</v>
      </c>
      <c r="AM228" s="1" t="n">
        <v>0</v>
      </c>
      <c r="AN228" s="1" t="n">
        <v>0</v>
      </c>
      <c r="AO228" s="1" t="n">
        <v>0</v>
      </c>
      <c r="AP228" s="1" t="n">
        <v>0</v>
      </c>
      <c r="AQ228" s="1" t="n">
        <v>0</v>
      </c>
      <c r="AR228" s="1" t="n">
        <v>0</v>
      </c>
      <c r="AS228" s="1" t="n">
        <v>0</v>
      </c>
      <c r="AT228" s="1" t="n">
        <v>0</v>
      </c>
      <c r="AU228" s="1" t="n">
        <v>0</v>
      </c>
      <c r="AV228" s="1" t="n">
        <v>0</v>
      </c>
      <c r="AW228" s="1" t="n">
        <v>0</v>
      </c>
      <c r="AX228" s="1" t="n">
        <v>0</v>
      </c>
      <c r="AY228" s="1" t="n">
        <v>0</v>
      </c>
      <c r="AZ228" s="1" t="n">
        <v>0</v>
      </c>
      <c r="BA228" s="1" t="n">
        <v>0</v>
      </c>
      <c r="BB228" s="1" t="n">
        <v>0</v>
      </c>
      <c r="BC228" s="1" t="n">
        <v>0</v>
      </c>
      <c r="BD228" s="1" t="n">
        <v>0</v>
      </c>
      <c r="BE228" s="1" t="n">
        <v>0</v>
      </c>
      <c r="BF228" s="1" t="n">
        <v>0</v>
      </c>
      <c r="BG228" s="1" t="n">
        <v>0</v>
      </c>
      <c r="BH228" s="1" t="n">
        <v>0</v>
      </c>
      <c r="BI228" s="1" t="n">
        <v>0</v>
      </c>
      <c r="BJ228" s="1" t="n">
        <v>0</v>
      </c>
      <c r="BK228" s="1" t="n">
        <v>0</v>
      </c>
      <c r="BL228" s="1" t="n">
        <v>0</v>
      </c>
      <c r="BM228" s="1" t="n">
        <v>0</v>
      </c>
      <c r="BN228" s="1" t="n">
        <v>0</v>
      </c>
      <c r="BO228" s="1" t="n">
        <v>0</v>
      </c>
      <c r="BP228" s="1" t="n">
        <v>0</v>
      </c>
      <c r="BQ228" s="1" t="n">
        <v>0</v>
      </c>
      <c r="BR228" s="1" t="n">
        <v>0</v>
      </c>
      <c r="BS228" s="1" t="n">
        <v>0</v>
      </c>
      <c r="BT228" s="1" t="n">
        <v>0</v>
      </c>
      <c r="BU228" s="1" t="n">
        <v>0</v>
      </c>
      <c r="BV228" s="1" t="n">
        <v>0</v>
      </c>
      <c r="BW228" s="1" t="n">
        <v>0</v>
      </c>
      <c r="BX228" s="1" t="n">
        <v>0</v>
      </c>
      <c r="BY228" s="1" t="n">
        <v>0</v>
      </c>
      <c r="BZ228" s="1" t="n">
        <v>0</v>
      </c>
      <c r="CA228" s="1" t="n">
        <v>0</v>
      </c>
      <c r="CB228" s="1" t="n">
        <v>0</v>
      </c>
      <c r="CC228" s="1" t="n">
        <v>0</v>
      </c>
      <c r="CD228" s="1" t="n">
        <v>0</v>
      </c>
      <c r="CE228" s="1" t="n">
        <v>0</v>
      </c>
      <c r="CF228" s="1" t="n">
        <v>0</v>
      </c>
      <c r="CG228" s="1" t="n">
        <v>0</v>
      </c>
      <c r="CH228" s="1" t="n">
        <v>0</v>
      </c>
      <c r="CI228" s="1" t="n">
        <v>0</v>
      </c>
      <c r="CJ228" s="1" t="n">
        <v>0</v>
      </c>
      <c r="CK228" s="1" t="n">
        <v>0</v>
      </c>
      <c r="CL228" s="1" t="n">
        <v>0</v>
      </c>
      <c r="CM228" s="1" t="n">
        <v>0</v>
      </c>
      <c r="CN228" s="1" t="n">
        <v>0</v>
      </c>
      <c r="CO228" s="1" t="n">
        <v>0</v>
      </c>
      <c r="CP228" s="1" t="n">
        <v>0</v>
      </c>
      <c r="CQ228" s="1" t="n">
        <v>0</v>
      </c>
      <c r="CR228" s="1" t="n">
        <v>0</v>
      </c>
      <c r="CS228" s="1" t="n">
        <v>0</v>
      </c>
      <c r="CT228" s="1" t="n">
        <v>0</v>
      </c>
      <c r="CU228" s="1" t="n">
        <v>0</v>
      </c>
      <c r="CW228" s="1" t="n">
        <v>0</v>
      </c>
      <c r="CX228" s="1" t="n">
        <v>0</v>
      </c>
      <c r="CY228" s="1" t="n">
        <v>0</v>
      </c>
      <c r="CZ228" s="1" t="n">
        <v>0</v>
      </c>
      <c r="DA228" s="1" t="n">
        <v>0</v>
      </c>
      <c r="DB228" s="1" t="n">
        <v>0</v>
      </c>
      <c r="DC228" s="1" t="n">
        <v>0</v>
      </c>
      <c r="DD228" s="1" t="n">
        <v>0</v>
      </c>
      <c r="DE228" s="1" t="n">
        <v>0</v>
      </c>
      <c r="DF228" s="1" t="n">
        <v>0</v>
      </c>
      <c r="DG228" s="1" t="n">
        <v>0</v>
      </c>
      <c r="DH228" s="1" t="n">
        <v>0</v>
      </c>
      <c r="DI228" s="1" t="n">
        <v>0</v>
      </c>
      <c r="DJ228" s="1" t="n">
        <v>0</v>
      </c>
      <c r="DK228" s="1" t="n">
        <v>0</v>
      </c>
      <c r="DL228" s="1" t="n">
        <v>0</v>
      </c>
      <c r="DM228" s="1" t="n">
        <v>0</v>
      </c>
      <c r="DN228" s="1" t="n">
        <v>0</v>
      </c>
      <c r="DO228" s="1" t="n">
        <v>0</v>
      </c>
      <c r="DP228" s="1" t="n">
        <v>0</v>
      </c>
      <c r="DQ228" s="1" t="n">
        <v>0</v>
      </c>
      <c r="DR228" s="1" t="n">
        <v>0</v>
      </c>
      <c r="DV228" s="1" t="n">
        <v>0</v>
      </c>
      <c r="DW228" s="1" t="n">
        <v>0</v>
      </c>
      <c r="DX228" s="1" t="s">
        <v>512</v>
      </c>
    </row>
    <row r="229" customFormat="false" ht="14.5" hidden="false" customHeight="false" outlineLevel="0" collapsed="false">
      <c r="A229" s="2" t="s">
        <v>513</v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0</v>
      </c>
      <c r="M229" s="1" t="n">
        <v>0</v>
      </c>
      <c r="N229" s="1" t="n">
        <v>0</v>
      </c>
      <c r="O229" s="1" t="n">
        <v>0</v>
      </c>
      <c r="P229" s="1" t="n">
        <v>0</v>
      </c>
      <c r="Q229" s="1" t="n">
        <v>0</v>
      </c>
      <c r="R229" s="1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1" t="n">
        <v>0</v>
      </c>
      <c r="AC229" s="1" t="n">
        <v>0</v>
      </c>
      <c r="AD229" s="1" t="n">
        <v>0</v>
      </c>
      <c r="AE229" s="1" t="n">
        <v>0</v>
      </c>
      <c r="AF229" s="1" t="n">
        <v>0</v>
      </c>
      <c r="AG229" s="1" t="n">
        <v>0</v>
      </c>
      <c r="AH229" s="1" t="n">
        <v>0</v>
      </c>
      <c r="AI229" s="1" t="n">
        <v>0</v>
      </c>
      <c r="AJ229" s="1" t="n">
        <v>0</v>
      </c>
      <c r="AK229" s="1" t="n">
        <v>0</v>
      </c>
      <c r="AL229" s="1" t="n">
        <v>0</v>
      </c>
      <c r="AM229" s="1" t="n">
        <v>0</v>
      </c>
      <c r="AN229" s="1" t="n">
        <v>0</v>
      </c>
      <c r="AO229" s="1" t="n">
        <v>0</v>
      </c>
      <c r="AP229" s="1" t="n">
        <v>0</v>
      </c>
      <c r="AQ229" s="1" t="n">
        <v>0</v>
      </c>
      <c r="AR229" s="1" t="n">
        <v>0</v>
      </c>
      <c r="AS229" s="1" t="n">
        <v>0</v>
      </c>
      <c r="AT229" s="1" t="n">
        <v>0</v>
      </c>
      <c r="AU229" s="1" t="n">
        <v>0</v>
      </c>
      <c r="AV229" s="1" t="n">
        <v>0</v>
      </c>
      <c r="AW229" s="1" t="n">
        <v>0</v>
      </c>
      <c r="AX229" s="1" t="n">
        <v>0</v>
      </c>
      <c r="AY229" s="1" t="n">
        <v>0</v>
      </c>
      <c r="AZ229" s="1" t="n">
        <v>0</v>
      </c>
      <c r="BA229" s="1" t="n">
        <v>0</v>
      </c>
      <c r="BB229" s="1" t="n">
        <v>0</v>
      </c>
      <c r="BC229" s="1" t="n">
        <v>0</v>
      </c>
      <c r="BD229" s="1" t="n">
        <v>0</v>
      </c>
      <c r="BE229" s="1" t="n">
        <v>0</v>
      </c>
      <c r="BF229" s="1" t="n">
        <v>0</v>
      </c>
      <c r="BG229" s="1" t="n">
        <v>0</v>
      </c>
      <c r="BH229" s="1" t="n">
        <v>0</v>
      </c>
      <c r="BI229" s="1" t="n">
        <v>0</v>
      </c>
      <c r="BJ229" s="1" t="n">
        <v>0</v>
      </c>
      <c r="BK229" s="1" t="n">
        <v>0</v>
      </c>
      <c r="BL229" s="1" t="n">
        <v>0</v>
      </c>
      <c r="BM229" s="1" t="n">
        <v>0</v>
      </c>
      <c r="BN229" s="1" t="n">
        <v>0</v>
      </c>
      <c r="BO229" s="1" t="n">
        <v>0</v>
      </c>
      <c r="BP229" s="1" t="n">
        <v>0</v>
      </c>
      <c r="BQ229" s="1" t="n">
        <v>0</v>
      </c>
      <c r="BR229" s="1" t="n">
        <v>0</v>
      </c>
      <c r="BS229" s="1" t="n">
        <v>0</v>
      </c>
      <c r="BT229" s="1" t="n">
        <v>0</v>
      </c>
      <c r="BU229" s="1" t="n">
        <v>0</v>
      </c>
      <c r="BV229" s="1" t="n">
        <v>0</v>
      </c>
      <c r="BW229" s="1" t="n">
        <v>0</v>
      </c>
      <c r="BX229" s="1" t="n">
        <v>0</v>
      </c>
      <c r="BY229" s="1" t="n">
        <v>0</v>
      </c>
      <c r="BZ229" s="1" t="n">
        <v>0</v>
      </c>
      <c r="CA229" s="1" t="n">
        <v>0</v>
      </c>
      <c r="CB229" s="1" t="n">
        <v>0</v>
      </c>
      <c r="CC229" s="1" t="n">
        <v>0</v>
      </c>
      <c r="CD229" s="1" t="n">
        <v>0</v>
      </c>
      <c r="CE229" s="1" t="n">
        <v>0</v>
      </c>
      <c r="CF229" s="1" t="n">
        <v>0</v>
      </c>
      <c r="CG229" s="1" t="n">
        <v>0</v>
      </c>
      <c r="CH229" s="1" t="n">
        <v>0</v>
      </c>
      <c r="CI229" s="1" t="n">
        <v>0</v>
      </c>
      <c r="CJ229" s="1" t="n">
        <v>0</v>
      </c>
      <c r="CK229" s="1" t="n">
        <v>0</v>
      </c>
      <c r="CL229" s="1" t="n">
        <v>0</v>
      </c>
      <c r="CM229" s="1" t="n">
        <v>0</v>
      </c>
      <c r="CN229" s="1" t="n">
        <v>0</v>
      </c>
      <c r="CO229" s="1" t="n">
        <v>0</v>
      </c>
      <c r="CP229" s="1" t="n">
        <v>0</v>
      </c>
      <c r="CQ229" s="1" t="n">
        <v>0</v>
      </c>
      <c r="CR229" s="1" t="n">
        <v>0</v>
      </c>
      <c r="CS229" s="1" t="n">
        <v>0</v>
      </c>
      <c r="CT229" s="1" t="n">
        <v>0</v>
      </c>
      <c r="CU229" s="1" t="n">
        <v>0</v>
      </c>
      <c r="CW229" s="1" t="n">
        <v>0</v>
      </c>
      <c r="CX229" s="1" t="n">
        <v>0</v>
      </c>
      <c r="CY229" s="1" t="n">
        <v>0</v>
      </c>
      <c r="CZ229" s="1" t="n">
        <v>0</v>
      </c>
      <c r="DA229" s="1" t="n">
        <v>0</v>
      </c>
      <c r="DB229" s="1" t="n">
        <v>0</v>
      </c>
      <c r="DC229" s="1" t="n">
        <v>0</v>
      </c>
      <c r="DD229" s="1" t="n">
        <v>0</v>
      </c>
      <c r="DE229" s="1" t="n">
        <v>0</v>
      </c>
      <c r="DF229" s="1" t="n">
        <v>0</v>
      </c>
      <c r="DG229" s="1" t="n">
        <v>0</v>
      </c>
      <c r="DH229" s="1" t="n">
        <v>0</v>
      </c>
      <c r="DI229" s="1" t="n">
        <v>0</v>
      </c>
      <c r="DJ229" s="1" t="n">
        <v>0</v>
      </c>
      <c r="DK229" s="1" t="n">
        <v>0</v>
      </c>
      <c r="DL229" s="1" t="n">
        <v>0</v>
      </c>
      <c r="DM229" s="1" t="n">
        <v>0</v>
      </c>
      <c r="DN229" s="1" t="n">
        <v>0</v>
      </c>
      <c r="DO229" s="1" t="n">
        <v>0</v>
      </c>
      <c r="DP229" s="1" t="n">
        <v>0</v>
      </c>
      <c r="DQ229" s="1" t="n">
        <v>0</v>
      </c>
      <c r="DR229" s="1" t="n">
        <v>0</v>
      </c>
      <c r="DV229" s="1" t="n">
        <v>0</v>
      </c>
      <c r="DW229" s="1" t="n">
        <v>0</v>
      </c>
      <c r="DX229" s="1" t="s">
        <v>513</v>
      </c>
    </row>
    <row r="230" customFormat="false" ht="14.5" hidden="false" customHeight="false" outlineLevel="0" collapsed="false">
      <c r="A230" s="2"/>
    </row>
    <row r="231" customFormat="false" ht="14.5" hidden="false" customHeight="false" outlineLevel="0" collapsed="false">
      <c r="A231" s="2" t="s">
        <v>514</v>
      </c>
    </row>
    <row r="232" customFormat="false" ht="14.5" hidden="false" customHeight="false" outlineLevel="0" collapsed="false">
      <c r="A232" s="2" t="s">
        <v>515</v>
      </c>
      <c r="B232" s="1" t="n">
        <v>3419.986</v>
      </c>
      <c r="C232" s="1" t="n">
        <v>184.364</v>
      </c>
      <c r="D232" s="1" t="n">
        <v>1352.332</v>
      </c>
      <c r="E232" s="1" t="n">
        <v>444.37</v>
      </c>
      <c r="F232" s="1" t="n">
        <v>1891.44</v>
      </c>
      <c r="G232" s="1" t="n">
        <v>174</v>
      </c>
      <c r="H232" s="1" t="n">
        <v>0</v>
      </c>
      <c r="I232" s="1" t="n">
        <v>668.998</v>
      </c>
      <c r="J232" s="1" t="n">
        <v>1537.76</v>
      </c>
      <c r="K232" s="1" t="n">
        <v>703.12</v>
      </c>
      <c r="L232" s="1" t="n">
        <v>880.11</v>
      </c>
      <c r="M232" s="1" t="n">
        <v>0</v>
      </c>
      <c r="N232" s="1" t="n">
        <v>679.32</v>
      </c>
      <c r="O232" s="1" t="n">
        <v>251.6</v>
      </c>
      <c r="P232" s="1" t="n">
        <v>624.56</v>
      </c>
      <c r="Q232" s="1" t="n">
        <v>362.88</v>
      </c>
      <c r="R232" s="1" t="n">
        <v>408</v>
      </c>
      <c r="S232" s="1" t="n">
        <v>19175.52</v>
      </c>
      <c r="T232" s="1" t="n">
        <v>521</v>
      </c>
      <c r="U232" s="1" t="n">
        <v>1659.6</v>
      </c>
      <c r="V232" s="1" t="n">
        <v>847.2</v>
      </c>
      <c r="W232" s="1" t="n">
        <v>0</v>
      </c>
      <c r="X232" s="1" t="n">
        <v>0</v>
      </c>
      <c r="Y232" s="1" t="n">
        <v>3093.57</v>
      </c>
      <c r="Z232" s="1" t="n">
        <v>195.36</v>
      </c>
      <c r="AA232" s="1" t="n">
        <v>2693.76</v>
      </c>
      <c r="AB232" s="1" t="n">
        <v>910.8</v>
      </c>
      <c r="AC232" s="1" t="n">
        <v>51.6</v>
      </c>
      <c r="AD232" s="1" t="n">
        <v>1560</v>
      </c>
      <c r="AE232" s="1" t="n">
        <v>0</v>
      </c>
      <c r="AF232" s="1" t="n">
        <v>0</v>
      </c>
      <c r="AG232" s="1" t="n">
        <v>1579.2</v>
      </c>
      <c r="AH232" s="1" t="n">
        <v>104.16</v>
      </c>
      <c r="AI232" s="1" t="n">
        <v>4809.6</v>
      </c>
      <c r="AJ232" s="1" t="n">
        <v>0</v>
      </c>
      <c r="AK232" s="1" t="n">
        <v>6624</v>
      </c>
      <c r="AL232" s="1" t="n">
        <v>805.46</v>
      </c>
      <c r="AM232" s="1" t="n">
        <v>17223</v>
      </c>
      <c r="AN232" s="1" t="n">
        <v>108</v>
      </c>
      <c r="AO232" s="1" t="n">
        <v>1470</v>
      </c>
      <c r="AP232" s="1" t="n">
        <v>45.6</v>
      </c>
      <c r="AQ232" s="1" t="n">
        <v>920</v>
      </c>
      <c r="AR232" s="1" t="n">
        <v>239.2</v>
      </c>
      <c r="AS232" s="1" t="n">
        <v>102.675</v>
      </c>
      <c r="AT232" s="1" t="n">
        <v>75.16</v>
      </c>
      <c r="AU232" s="1" t="n">
        <v>34.545</v>
      </c>
      <c r="AV232" s="1" t="n">
        <v>0</v>
      </c>
      <c r="AW232" s="1" t="n">
        <v>0</v>
      </c>
      <c r="AX232" s="1" t="n">
        <v>0</v>
      </c>
      <c r="AY232" s="1" t="n">
        <v>2005.5</v>
      </c>
      <c r="AZ232" s="1" t="n">
        <v>317.625</v>
      </c>
      <c r="BA232" s="1" t="n">
        <v>542</v>
      </c>
      <c r="BB232" s="1" t="n">
        <v>2219.2</v>
      </c>
      <c r="BC232" s="1" t="n">
        <v>238.8</v>
      </c>
      <c r="BD232" s="1" t="n">
        <v>657</v>
      </c>
      <c r="BE232" s="1" t="n">
        <v>162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822</v>
      </c>
      <c r="BK232" s="1" t="n">
        <v>72.5</v>
      </c>
      <c r="BL232" s="1" t="n">
        <v>199.2</v>
      </c>
      <c r="BM232" s="1" t="n">
        <v>9141.38</v>
      </c>
      <c r="BN232" s="1" t="n">
        <v>59.625</v>
      </c>
      <c r="BO232" s="1" t="n">
        <v>5755.8</v>
      </c>
      <c r="BP232" s="1" t="n">
        <v>0</v>
      </c>
      <c r="BQ232" s="1" t="n">
        <v>162</v>
      </c>
      <c r="BR232" s="1" t="n">
        <v>0</v>
      </c>
      <c r="BS232" s="1" t="n">
        <v>0</v>
      </c>
      <c r="BT232" s="1" t="n">
        <v>480</v>
      </c>
      <c r="BU232" s="1" t="n">
        <v>518.4</v>
      </c>
      <c r="BV232" s="1" t="n">
        <v>858</v>
      </c>
      <c r="BW232" s="1" t="n">
        <v>2158.5</v>
      </c>
      <c r="BX232" s="1" t="n">
        <v>246</v>
      </c>
      <c r="BY232" s="1" t="n">
        <v>0</v>
      </c>
      <c r="BZ232" s="1" t="n">
        <v>363.42</v>
      </c>
      <c r="CA232" s="1" t="n">
        <v>18047.4</v>
      </c>
      <c r="CB232" s="1" t="n">
        <v>167.4</v>
      </c>
      <c r="CC232" s="1" t="n">
        <v>0</v>
      </c>
      <c r="CD232" s="1" t="n">
        <v>33957</v>
      </c>
      <c r="CE232" s="1" t="n">
        <v>10283.4</v>
      </c>
      <c r="CF232" s="1" t="n">
        <v>192</v>
      </c>
      <c r="CG232" s="1" t="n">
        <v>2334.96</v>
      </c>
      <c r="CH232" s="1" t="n">
        <v>633</v>
      </c>
      <c r="CI232" s="1" t="n">
        <v>0</v>
      </c>
      <c r="CJ232" s="1" t="n">
        <v>0</v>
      </c>
      <c r="CK232" s="1" t="n">
        <v>288</v>
      </c>
      <c r="CL232" s="1" t="n">
        <v>225</v>
      </c>
      <c r="CM232" s="1" t="n">
        <v>160.2</v>
      </c>
      <c r="CN232" s="1" t="n">
        <v>382.2</v>
      </c>
      <c r="CO232" s="1" t="n">
        <v>190.5</v>
      </c>
      <c r="CP232" s="1" t="n">
        <v>585</v>
      </c>
      <c r="CQ232" s="1" t="n">
        <v>0</v>
      </c>
      <c r="CR232" s="1" t="n">
        <v>441</v>
      </c>
      <c r="CS232" s="1" t="n">
        <v>0</v>
      </c>
      <c r="CT232" s="1" t="n">
        <v>418.2</v>
      </c>
      <c r="CU232" s="1" t="n">
        <v>1746.36</v>
      </c>
      <c r="CV232" s="1" t="n">
        <v>0</v>
      </c>
      <c r="CW232" s="1" t="n">
        <v>983.34</v>
      </c>
      <c r="CX232" s="1" t="n">
        <v>86.4</v>
      </c>
      <c r="CY232" s="1" t="n">
        <v>477</v>
      </c>
      <c r="CZ232" s="1" t="n">
        <v>271.08</v>
      </c>
      <c r="DA232" s="1" t="n">
        <v>1332.75</v>
      </c>
      <c r="DB232" s="1" t="n">
        <v>11889.75</v>
      </c>
      <c r="DC232" s="1" t="n">
        <v>5166</v>
      </c>
      <c r="DD232" s="1" t="n">
        <v>810</v>
      </c>
      <c r="DE232" s="1" t="n">
        <v>0</v>
      </c>
      <c r="DF232" s="1" t="n">
        <v>1177.5</v>
      </c>
      <c r="DG232" s="1" t="n">
        <v>66</v>
      </c>
      <c r="DH232" s="1" t="n">
        <v>345</v>
      </c>
      <c r="DI232" s="1" t="n">
        <v>205.2</v>
      </c>
      <c r="DJ232" s="1" t="n">
        <v>580.5</v>
      </c>
      <c r="DK232" s="1" t="n">
        <v>1098</v>
      </c>
      <c r="DL232" s="1" t="n">
        <v>42</v>
      </c>
      <c r="DM232" s="1" t="n">
        <v>57</v>
      </c>
      <c r="DN232" s="1" t="n">
        <v>51</v>
      </c>
      <c r="DO232" s="1" t="n">
        <v>360</v>
      </c>
      <c r="DP232" s="1" t="n">
        <v>1464</v>
      </c>
      <c r="DW232" s="1" t="n">
        <v>134164.329</v>
      </c>
      <c r="DX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2432.668</v>
      </c>
      <c r="C233" s="1" t="n">
        <v>112.094</v>
      </c>
      <c r="D233" s="1" t="n">
        <v>2749.284</v>
      </c>
      <c r="E233" s="1" t="n">
        <v>391.394</v>
      </c>
      <c r="F233" s="1" t="n">
        <v>1820.4</v>
      </c>
      <c r="G233" s="1" t="n">
        <v>144</v>
      </c>
      <c r="H233" s="1" t="n">
        <v>0</v>
      </c>
      <c r="I233" s="1" t="n">
        <v>2111.076</v>
      </c>
      <c r="J233" s="1" t="n">
        <v>1492.96</v>
      </c>
      <c r="K233" s="1" t="n">
        <v>540.654</v>
      </c>
      <c r="L233" s="1" t="n">
        <v>806.4</v>
      </c>
      <c r="M233" s="1" t="n">
        <v>0</v>
      </c>
      <c r="N233" s="1" t="n">
        <v>686.72</v>
      </c>
      <c r="O233" s="1" t="n">
        <v>372.96</v>
      </c>
      <c r="P233" s="1" t="n">
        <v>512.08</v>
      </c>
      <c r="Q233" s="1" t="n">
        <v>719.04</v>
      </c>
      <c r="R233" s="1" t="n">
        <v>1004</v>
      </c>
      <c r="S233" s="1" t="n">
        <v>30254.56</v>
      </c>
      <c r="T233" s="1" t="n">
        <v>742.4</v>
      </c>
      <c r="U233" s="1" t="n">
        <v>2458.8</v>
      </c>
      <c r="V233" s="1" t="n">
        <v>902.4</v>
      </c>
      <c r="W233" s="1" t="n">
        <v>0</v>
      </c>
      <c r="X233" s="1" t="n">
        <v>0</v>
      </c>
      <c r="Y233" s="1" t="n">
        <v>3523.14</v>
      </c>
      <c r="Z233" s="1" t="n">
        <v>144.3</v>
      </c>
      <c r="AA233" s="1" t="n">
        <v>2697.44</v>
      </c>
      <c r="AB233" s="1" t="n">
        <v>3006.12</v>
      </c>
      <c r="AC233" s="1" t="n">
        <v>116.4</v>
      </c>
      <c r="AD233" s="1" t="n">
        <v>2628</v>
      </c>
      <c r="AE233" s="1" t="n">
        <v>0</v>
      </c>
      <c r="AF233" s="1" t="n">
        <v>0</v>
      </c>
      <c r="AG233" s="1" t="n">
        <v>2986.2</v>
      </c>
      <c r="AH233" s="1" t="n">
        <v>152.32</v>
      </c>
      <c r="AI233" s="1" t="n">
        <v>6732</v>
      </c>
      <c r="AJ233" s="1" t="n">
        <v>0</v>
      </c>
      <c r="AK233" s="1" t="n">
        <v>364.8</v>
      </c>
      <c r="AL233" s="1" t="n">
        <v>2360.72</v>
      </c>
      <c r="AM233" s="1" t="n">
        <v>9738</v>
      </c>
      <c r="AN233" s="1" t="n">
        <v>108</v>
      </c>
      <c r="AO233" s="1" t="n">
        <v>1710</v>
      </c>
      <c r="AP233" s="1" t="n">
        <v>38.4</v>
      </c>
      <c r="AQ233" s="1" t="n">
        <v>975.2</v>
      </c>
      <c r="AR233" s="1" t="n">
        <v>277.16</v>
      </c>
      <c r="AS233" s="1" t="n">
        <v>88.655</v>
      </c>
      <c r="AT233" s="1" t="n">
        <v>124.595</v>
      </c>
      <c r="AU233" s="1" t="n">
        <v>33.11</v>
      </c>
      <c r="AV233" s="1" t="n">
        <v>0</v>
      </c>
      <c r="AW233" s="1" t="n">
        <v>0</v>
      </c>
      <c r="AX233" s="1" t="n">
        <v>0</v>
      </c>
      <c r="AY233" s="1" t="n">
        <v>1863.25</v>
      </c>
      <c r="AZ233" s="1" t="n">
        <v>324</v>
      </c>
      <c r="BA233" s="1" t="n">
        <v>952</v>
      </c>
      <c r="BB233" s="1" t="n">
        <v>2166.8</v>
      </c>
      <c r="BC233" s="1" t="n">
        <v>244.8</v>
      </c>
      <c r="BD233" s="1" t="n">
        <v>772.5</v>
      </c>
      <c r="BE233" s="1" t="n">
        <v>135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890</v>
      </c>
      <c r="BK233" s="1" t="n">
        <v>77.5</v>
      </c>
      <c r="BL233" s="1" t="n">
        <v>114.4</v>
      </c>
      <c r="BM233" s="1" t="n">
        <v>3001</v>
      </c>
      <c r="BN233" s="1" t="n">
        <v>104</v>
      </c>
      <c r="BO233" s="1" t="n">
        <v>6212.6</v>
      </c>
      <c r="BP233" s="1" t="n">
        <v>0</v>
      </c>
      <c r="BQ233" s="1" t="n">
        <v>123</v>
      </c>
      <c r="BR233" s="1" t="n">
        <v>0</v>
      </c>
      <c r="BS233" s="1" t="n">
        <v>0</v>
      </c>
      <c r="BT233" s="1" t="n">
        <v>613.6</v>
      </c>
      <c r="BU233" s="1" t="n">
        <v>423.6</v>
      </c>
      <c r="BV233" s="1" t="n">
        <v>910.5</v>
      </c>
      <c r="BW233" s="1" t="n">
        <v>2044.75</v>
      </c>
      <c r="BX233" s="1" t="n">
        <v>534</v>
      </c>
      <c r="BY233" s="1" t="n">
        <v>0</v>
      </c>
      <c r="BZ233" s="1" t="n">
        <v>462.42</v>
      </c>
      <c r="CA233" s="1" t="n">
        <v>3995.04</v>
      </c>
      <c r="CB233" s="1" t="n">
        <v>151.2</v>
      </c>
      <c r="CC233" s="1" t="n">
        <v>0</v>
      </c>
      <c r="CD233" s="1" t="n">
        <v>16488</v>
      </c>
      <c r="CE233" s="1" t="n">
        <v>22080</v>
      </c>
      <c r="CF233" s="1" t="n">
        <v>228</v>
      </c>
      <c r="CG233" s="1" t="n">
        <v>2337.12</v>
      </c>
      <c r="CH233" s="1" t="n">
        <v>720</v>
      </c>
      <c r="CI233" s="1" t="n">
        <v>0</v>
      </c>
      <c r="CJ233" s="1" t="n">
        <v>0</v>
      </c>
      <c r="CK233" s="1" t="n">
        <v>480</v>
      </c>
      <c r="CL233" s="1" t="n">
        <v>308.8</v>
      </c>
      <c r="CM233" s="1" t="n">
        <v>351.6</v>
      </c>
      <c r="CN233" s="1" t="n">
        <v>254.4</v>
      </c>
      <c r="CO233" s="1" t="n">
        <v>76.5</v>
      </c>
      <c r="CP233" s="1" t="n">
        <v>339</v>
      </c>
      <c r="CQ233" s="1" t="n">
        <v>0</v>
      </c>
      <c r="CR233" s="1" t="n">
        <v>978</v>
      </c>
      <c r="CS233" s="1" t="n">
        <v>0</v>
      </c>
      <c r="CT233" s="1" t="n">
        <v>489</v>
      </c>
      <c r="CU233" s="1" t="n">
        <v>1937.52</v>
      </c>
      <c r="CV233" s="1" t="n">
        <v>72</v>
      </c>
      <c r="CW233" s="1" t="n">
        <v>1773.9</v>
      </c>
      <c r="CX233" s="1" t="n">
        <v>86.4</v>
      </c>
      <c r="CY233" s="1" t="n">
        <v>594</v>
      </c>
      <c r="CZ233" s="1" t="n">
        <v>304.74</v>
      </c>
      <c r="DA233" s="1" t="n">
        <v>1714</v>
      </c>
      <c r="DB233" s="1" t="n">
        <v>4833</v>
      </c>
      <c r="DC233" s="1" t="n">
        <v>5826</v>
      </c>
      <c r="DD233" s="1" t="n">
        <v>942</v>
      </c>
      <c r="DE233" s="1" t="n">
        <v>0</v>
      </c>
      <c r="DF233" s="1" t="n">
        <v>1387.5</v>
      </c>
      <c r="DG233" s="1" t="n">
        <v>76.5</v>
      </c>
      <c r="DH233" s="1" t="n">
        <v>405</v>
      </c>
      <c r="DI233" s="1" t="n">
        <v>340.8</v>
      </c>
      <c r="DJ233" s="1" t="n">
        <v>1051</v>
      </c>
      <c r="DK233" s="1" t="n">
        <v>1984</v>
      </c>
      <c r="DL233" s="1" t="n">
        <v>90</v>
      </c>
      <c r="DM233" s="1" t="n">
        <v>110</v>
      </c>
      <c r="DN233" s="1" t="n">
        <v>16.5</v>
      </c>
      <c r="DO233" s="1" t="n">
        <v>456</v>
      </c>
      <c r="DP233" s="1" t="n">
        <v>1788</v>
      </c>
      <c r="DW233" s="1" t="n">
        <v>157553.578</v>
      </c>
      <c r="DX233" s="1" t="s">
        <v>517</v>
      </c>
    </row>
    <row r="234" customFormat="false" ht="14.5" hidden="false" customHeight="false" outlineLevel="0" collapsed="false">
      <c r="A234" s="2" t="s">
        <v>518</v>
      </c>
      <c r="B234" s="1" t="n">
        <v>3785.23</v>
      </c>
      <c r="C234" s="1" t="n">
        <v>175.744</v>
      </c>
      <c r="D234" s="1" t="n">
        <v>1843.658</v>
      </c>
      <c r="E234" s="1" t="n">
        <v>196.916</v>
      </c>
      <c r="F234" s="1" t="n">
        <v>2020.2</v>
      </c>
      <c r="G234" s="1" t="n">
        <v>18</v>
      </c>
      <c r="H234" s="1" t="n">
        <v>0</v>
      </c>
      <c r="I234" s="1" t="n">
        <v>427.802</v>
      </c>
      <c r="J234" s="1" t="n">
        <v>1435.84</v>
      </c>
      <c r="K234" s="1" t="n">
        <v>29.882</v>
      </c>
      <c r="L234" s="1" t="n">
        <v>0</v>
      </c>
      <c r="M234" s="1" t="n">
        <v>0</v>
      </c>
      <c r="N234" s="1" t="n">
        <v>845.08</v>
      </c>
      <c r="O234" s="1" t="n">
        <v>328.56</v>
      </c>
      <c r="P234" s="1" t="n">
        <v>651.2</v>
      </c>
      <c r="Q234" s="1" t="n">
        <v>752.64</v>
      </c>
      <c r="R234" s="1" t="n">
        <v>1208</v>
      </c>
      <c r="S234" s="1" t="n">
        <v>16403.52</v>
      </c>
      <c r="T234" s="1" t="n">
        <v>322.2</v>
      </c>
      <c r="U234" s="1" t="n">
        <v>2420.4</v>
      </c>
      <c r="V234" s="1" t="n">
        <v>1155</v>
      </c>
      <c r="W234" s="1" t="n">
        <v>0</v>
      </c>
      <c r="X234" s="1" t="n">
        <v>0</v>
      </c>
      <c r="Y234" s="1" t="n">
        <v>2793.5</v>
      </c>
      <c r="Z234" s="1" t="n">
        <v>177.6</v>
      </c>
      <c r="AA234" s="1" t="n">
        <v>4254.08</v>
      </c>
      <c r="AB234" s="1" t="n">
        <v>1319.04</v>
      </c>
      <c r="AC234" s="1" t="n">
        <v>97.57</v>
      </c>
      <c r="AD234" s="1" t="n">
        <v>1596</v>
      </c>
      <c r="AE234" s="1" t="n">
        <v>0</v>
      </c>
      <c r="AF234" s="1" t="n">
        <v>0</v>
      </c>
      <c r="AG234" s="1" t="n">
        <v>2247.84</v>
      </c>
      <c r="AH234" s="1" t="n">
        <v>64.4</v>
      </c>
      <c r="AI234" s="1" t="n">
        <v>4676.4</v>
      </c>
      <c r="AJ234" s="1" t="n">
        <v>0</v>
      </c>
      <c r="AK234" s="1" t="n">
        <v>2448</v>
      </c>
      <c r="AL234" s="1" t="n">
        <v>1021.2</v>
      </c>
      <c r="AM234" s="1" t="n">
        <v>6756</v>
      </c>
      <c r="AN234" s="1" t="n">
        <v>194.4</v>
      </c>
      <c r="AO234" s="1" t="n">
        <v>2082</v>
      </c>
      <c r="AP234" s="1" t="n">
        <v>52.8</v>
      </c>
      <c r="AQ234" s="1" t="n">
        <v>1066.8</v>
      </c>
      <c r="AR234" s="1" t="n">
        <v>263.12</v>
      </c>
      <c r="AS234" s="1" t="n">
        <v>125.13</v>
      </c>
      <c r="AT234" s="1" t="n">
        <v>17</v>
      </c>
      <c r="AU234" s="1" t="n">
        <v>1.74</v>
      </c>
      <c r="AV234" s="1" t="n">
        <v>0</v>
      </c>
      <c r="AW234" s="1" t="n">
        <v>0</v>
      </c>
      <c r="AX234" s="1" t="n">
        <v>0</v>
      </c>
      <c r="AY234" s="1" t="n">
        <v>2259</v>
      </c>
      <c r="AZ234" s="1" t="n">
        <v>567.5</v>
      </c>
      <c r="BA234" s="1" t="n">
        <v>307</v>
      </c>
      <c r="BB234" s="1" t="n">
        <v>1399.2</v>
      </c>
      <c r="BC234" s="1" t="n">
        <v>267.6</v>
      </c>
      <c r="BD234" s="1" t="n">
        <v>1110</v>
      </c>
      <c r="BE234" s="1" t="n">
        <v>111</v>
      </c>
      <c r="BF234" s="1" t="n">
        <v>0.8</v>
      </c>
      <c r="BG234" s="1" t="n">
        <v>619.2</v>
      </c>
      <c r="BH234" s="1" t="n">
        <v>0</v>
      </c>
      <c r="BI234" s="1" t="n">
        <v>0</v>
      </c>
      <c r="BJ234" s="1" t="n">
        <v>818</v>
      </c>
      <c r="BK234" s="1" t="n">
        <v>65.5</v>
      </c>
      <c r="BL234" s="1" t="n">
        <v>99.2</v>
      </c>
      <c r="BM234" s="1" t="n">
        <v>2208</v>
      </c>
      <c r="BN234" s="1" t="n">
        <v>154</v>
      </c>
      <c r="BO234" s="1" t="n">
        <v>4170.5</v>
      </c>
      <c r="BP234" s="1" t="n">
        <v>0.8</v>
      </c>
      <c r="BQ234" s="1" t="n">
        <v>93</v>
      </c>
      <c r="BR234" s="1" t="n">
        <v>0</v>
      </c>
      <c r="BS234" s="1" t="n">
        <v>0</v>
      </c>
      <c r="BT234" s="1" t="n">
        <v>308.8</v>
      </c>
      <c r="BU234" s="1" t="n">
        <v>378</v>
      </c>
      <c r="BV234" s="1" t="n">
        <v>942</v>
      </c>
      <c r="BW234" s="1" t="n">
        <v>2526.5</v>
      </c>
      <c r="BX234" s="1" t="n">
        <v>226</v>
      </c>
      <c r="BY234" s="1" t="n">
        <v>0</v>
      </c>
      <c r="BZ234" s="1" t="n">
        <v>387</v>
      </c>
      <c r="CA234" s="1" t="n">
        <v>4908.96</v>
      </c>
      <c r="CB234" s="1" t="n">
        <v>118.2</v>
      </c>
      <c r="CC234" s="1" t="n">
        <v>0</v>
      </c>
      <c r="CD234" s="1" t="n">
        <v>49350</v>
      </c>
      <c r="CE234" s="1" t="n">
        <v>12304.2</v>
      </c>
      <c r="CF234" s="1" t="n">
        <v>420</v>
      </c>
      <c r="CG234" s="1" t="n">
        <v>2373.84</v>
      </c>
      <c r="CH234" s="1" t="n">
        <v>825</v>
      </c>
      <c r="CI234" s="1" t="n">
        <v>0</v>
      </c>
      <c r="CJ234" s="1" t="n">
        <v>0</v>
      </c>
      <c r="CK234" s="1" t="n">
        <v>276</v>
      </c>
      <c r="CL234" s="1" t="n">
        <v>630.4</v>
      </c>
      <c r="CM234" s="1" t="n">
        <v>598.6</v>
      </c>
      <c r="CN234" s="1" t="n">
        <v>1260</v>
      </c>
      <c r="CO234" s="1" t="n">
        <v>4.5</v>
      </c>
      <c r="CP234" s="1" t="n">
        <v>377</v>
      </c>
      <c r="CQ234" s="1" t="n">
        <v>0</v>
      </c>
      <c r="CR234" s="1" t="n">
        <v>867</v>
      </c>
      <c r="CS234" s="1" t="n">
        <v>0</v>
      </c>
      <c r="CT234" s="1" t="n">
        <v>487.2</v>
      </c>
      <c r="CU234" s="1" t="n">
        <v>1871.64</v>
      </c>
      <c r="CV234" s="1" t="n">
        <v>192</v>
      </c>
      <c r="CW234" s="1" t="n">
        <v>1897.56</v>
      </c>
      <c r="CX234" s="1" t="n">
        <v>97.2</v>
      </c>
      <c r="CY234" s="1" t="n">
        <v>563.76</v>
      </c>
      <c r="CZ234" s="1" t="n">
        <v>489.24</v>
      </c>
      <c r="DA234" s="1" t="n">
        <v>1750.5</v>
      </c>
      <c r="DB234" s="1" t="n">
        <v>5259</v>
      </c>
      <c r="DC234" s="1" t="n">
        <v>5619</v>
      </c>
      <c r="DD234" s="1" t="n">
        <v>933</v>
      </c>
      <c r="DE234" s="1" t="n">
        <v>0</v>
      </c>
      <c r="DF234" s="1" t="n">
        <v>1410</v>
      </c>
      <c r="DG234" s="1" t="n">
        <v>13.5</v>
      </c>
      <c r="DH234" s="1" t="n">
        <v>495</v>
      </c>
      <c r="DI234" s="1" t="n">
        <v>642.8</v>
      </c>
      <c r="DJ234" s="1" t="n">
        <v>1311</v>
      </c>
      <c r="DK234" s="1" t="n">
        <v>1386</v>
      </c>
      <c r="DL234" s="1" t="n">
        <v>244.5</v>
      </c>
      <c r="DM234" s="1" t="n">
        <v>231.5</v>
      </c>
      <c r="DN234" s="1" t="n">
        <v>33.5</v>
      </c>
      <c r="DO234" s="1" t="n">
        <v>280</v>
      </c>
      <c r="DP234" s="1" t="n">
        <v>870</v>
      </c>
      <c r="DW234" s="1" t="n">
        <v>185876.263</v>
      </c>
      <c r="DX234" s="1" t="s">
        <v>519</v>
      </c>
    </row>
    <row r="235" customFormat="false" ht="14.5" hidden="false" customHeight="false" outlineLevel="0" collapsed="false">
      <c r="A235" s="2" t="s">
        <v>520</v>
      </c>
      <c r="B235" s="1" t="n">
        <v>2435.86</v>
      </c>
      <c r="C235" s="1" t="n">
        <v>227.75</v>
      </c>
      <c r="D235" s="1" t="n">
        <v>2372.064</v>
      </c>
      <c r="E235" s="1" t="n">
        <v>230.298</v>
      </c>
      <c r="F235" s="1" t="n">
        <v>2113.44</v>
      </c>
      <c r="G235" s="1" t="n">
        <v>36</v>
      </c>
      <c r="H235" s="1" t="n">
        <v>0</v>
      </c>
      <c r="I235" s="1" t="n">
        <v>571.184</v>
      </c>
      <c r="J235" s="1" t="n">
        <v>1877.12</v>
      </c>
      <c r="K235" s="1" t="n">
        <v>621.202</v>
      </c>
      <c r="L235" s="1" t="n">
        <v>0</v>
      </c>
      <c r="M235" s="1" t="n">
        <v>0</v>
      </c>
      <c r="N235" s="1" t="n">
        <v>781.44</v>
      </c>
      <c r="O235" s="1" t="n">
        <v>301.92</v>
      </c>
      <c r="P235" s="1" t="n">
        <v>479.52</v>
      </c>
      <c r="Q235" s="1" t="n">
        <v>1079.68</v>
      </c>
      <c r="R235" s="1" t="n">
        <v>1812.6272</v>
      </c>
      <c r="S235" s="1" t="n">
        <v>17008.88</v>
      </c>
      <c r="T235" s="1" t="n">
        <v>498.6</v>
      </c>
      <c r="U235" s="1" t="n">
        <v>1954.8</v>
      </c>
      <c r="V235" s="1" t="n">
        <v>1060.92</v>
      </c>
      <c r="W235" s="1" t="n">
        <v>0</v>
      </c>
      <c r="X235" s="1" t="n">
        <v>0</v>
      </c>
      <c r="Y235" s="1" t="n">
        <v>2091.24</v>
      </c>
      <c r="Z235" s="1" t="n">
        <v>222</v>
      </c>
      <c r="AA235" s="1" t="n">
        <v>4003.84</v>
      </c>
      <c r="AB235" s="1" t="n">
        <v>475.32</v>
      </c>
      <c r="AC235" s="1" t="n">
        <v>241.8</v>
      </c>
      <c r="AD235" s="1" t="n">
        <v>1638</v>
      </c>
      <c r="AE235" s="1" t="n">
        <v>0</v>
      </c>
      <c r="AF235" s="1" t="n">
        <v>0</v>
      </c>
      <c r="AG235" s="1" t="n">
        <v>1713.88</v>
      </c>
      <c r="AH235" s="1" t="n">
        <v>280</v>
      </c>
      <c r="AI235" s="1" t="n">
        <v>7257.6</v>
      </c>
      <c r="AJ235" s="1" t="n">
        <v>0</v>
      </c>
      <c r="AK235" s="1" t="n">
        <v>2524.8</v>
      </c>
      <c r="AL235" s="1" t="n">
        <v>460</v>
      </c>
      <c r="AM235" s="1" t="n">
        <v>9417.6</v>
      </c>
      <c r="AN235" s="1" t="n">
        <v>151.2</v>
      </c>
      <c r="AO235" s="1" t="n">
        <v>3582</v>
      </c>
      <c r="AP235" s="1" t="n">
        <v>60</v>
      </c>
      <c r="AQ235" s="1" t="n">
        <v>1306.57</v>
      </c>
      <c r="AR235" s="1" t="n">
        <v>426.4</v>
      </c>
      <c r="AS235" s="1" t="n">
        <v>305.335</v>
      </c>
      <c r="AT235" s="1" t="n">
        <v>223.805</v>
      </c>
      <c r="AU235" s="1" t="n">
        <v>30.79</v>
      </c>
      <c r="AV235" s="1" t="n">
        <v>0</v>
      </c>
      <c r="AW235" s="1" t="n">
        <v>0</v>
      </c>
      <c r="AX235" s="1" t="n">
        <v>0</v>
      </c>
      <c r="AY235" s="1" t="n">
        <v>3429.75</v>
      </c>
      <c r="AZ235" s="1" t="n">
        <v>602</v>
      </c>
      <c r="BA235" s="1" t="n">
        <v>453</v>
      </c>
      <c r="BB235" s="1" t="n">
        <v>1192.8</v>
      </c>
      <c r="BC235" s="1" t="n">
        <v>248.4</v>
      </c>
      <c r="BD235" s="1" t="n">
        <v>844.5</v>
      </c>
      <c r="BE235" s="1" t="n">
        <v>189</v>
      </c>
      <c r="BF235" s="1" t="n">
        <v>153.6</v>
      </c>
      <c r="BG235" s="1" t="n">
        <v>124.8</v>
      </c>
      <c r="BH235" s="1" t="n">
        <v>0</v>
      </c>
      <c r="BI235" s="1" t="n">
        <v>0</v>
      </c>
      <c r="BJ235" s="1" t="n">
        <v>735</v>
      </c>
      <c r="BK235" s="1" t="n">
        <v>47</v>
      </c>
      <c r="BL235" s="1" t="n">
        <v>108.8</v>
      </c>
      <c r="BM235" s="1" t="n">
        <v>10750</v>
      </c>
      <c r="BN235" s="1" t="n">
        <v>210</v>
      </c>
      <c r="BO235" s="1" t="n">
        <v>3371.3</v>
      </c>
      <c r="BP235" s="1" t="n">
        <v>153.6</v>
      </c>
      <c r="BQ235" s="1" t="n">
        <v>132</v>
      </c>
      <c r="BR235" s="1" t="n">
        <v>0</v>
      </c>
      <c r="BS235" s="1" t="n">
        <v>0</v>
      </c>
      <c r="BT235" s="1" t="n">
        <v>345.6</v>
      </c>
      <c r="BU235" s="1" t="n">
        <v>481.2</v>
      </c>
      <c r="BV235" s="1" t="n">
        <v>1513.5</v>
      </c>
      <c r="BW235" s="1" t="n">
        <v>3664.25</v>
      </c>
      <c r="BX235" s="1" t="n">
        <v>378</v>
      </c>
      <c r="BY235" s="1" t="n">
        <v>0</v>
      </c>
      <c r="BZ235" s="1" t="n">
        <v>263.7</v>
      </c>
      <c r="CA235" s="1" t="n">
        <v>208.32</v>
      </c>
      <c r="CB235" s="1" t="n">
        <v>93.6</v>
      </c>
      <c r="CC235" s="1" t="n">
        <v>0</v>
      </c>
      <c r="CD235" s="1" t="n">
        <v>31899</v>
      </c>
      <c r="CE235" s="1" t="n">
        <v>20288.4</v>
      </c>
      <c r="CF235" s="1" t="n">
        <v>72</v>
      </c>
      <c r="CG235" s="1" t="n">
        <v>2370.6</v>
      </c>
      <c r="CH235" s="1" t="n">
        <v>765</v>
      </c>
      <c r="CI235" s="1" t="n">
        <v>0</v>
      </c>
      <c r="CJ235" s="1" t="n">
        <v>0</v>
      </c>
      <c r="CK235" s="1" t="n">
        <v>0</v>
      </c>
      <c r="CL235" s="1" t="n">
        <v>450.8</v>
      </c>
      <c r="CM235" s="1" t="n">
        <v>974.2</v>
      </c>
      <c r="CN235" s="1" t="n">
        <v>1199.4</v>
      </c>
      <c r="CO235" s="1" t="n">
        <v>25.5</v>
      </c>
      <c r="CP235" s="1" t="n">
        <v>471</v>
      </c>
      <c r="CQ235" s="1" t="n">
        <v>0</v>
      </c>
      <c r="CR235" s="1" t="n">
        <v>342</v>
      </c>
      <c r="CS235" s="1" t="n">
        <v>0</v>
      </c>
      <c r="CT235" s="1" t="n">
        <v>678</v>
      </c>
      <c r="CU235" s="1" t="n">
        <v>1755</v>
      </c>
      <c r="CV235" s="1" t="n">
        <v>168</v>
      </c>
      <c r="CW235" s="1" t="n">
        <v>1480.68</v>
      </c>
      <c r="CX235" s="1" t="n">
        <v>151.2</v>
      </c>
      <c r="CY235" s="1" t="n">
        <v>798.12</v>
      </c>
      <c r="CZ235" s="1" t="n">
        <v>687.78</v>
      </c>
      <c r="DA235" s="1" t="n">
        <v>24506.75</v>
      </c>
      <c r="DB235" s="1" t="n">
        <v>4145.5</v>
      </c>
      <c r="DC235" s="1" t="n">
        <v>3900.5</v>
      </c>
      <c r="DD235" s="1" t="n">
        <v>808.5</v>
      </c>
      <c r="DE235" s="1" t="n">
        <v>0</v>
      </c>
      <c r="DF235" s="1" t="n">
        <v>1267.5</v>
      </c>
      <c r="DG235" s="1" t="n">
        <v>1.5</v>
      </c>
      <c r="DH235" s="1" t="n">
        <v>1050</v>
      </c>
      <c r="DI235" s="1" t="n">
        <v>709.6</v>
      </c>
      <c r="DJ235" s="1" t="n">
        <v>1113.5</v>
      </c>
      <c r="DK235" s="1" t="n">
        <v>1356</v>
      </c>
      <c r="DL235" s="1" t="n">
        <v>241</v>
      </c>
      <c r="DM235" s="1" t="n">
        <v>198.5</v>
      </c>
      <c r="DN235" s="1" t="n">
        <v>35</v>
      </c>
      <c r="DO235" s="1" t="n">
        <v>312</v>
      </c>
      <c r="DP235" s="1" t="n">
        <v>576</v>
      </c>
      <c r="DW235" s="1" t="n">
        <v>206367.7352</v>
      </c>
      <c r="DX235" s="1" t="s">
        <v>521</v>
      </c>
    </row>
    <row r="236" customFormat="false" ht="14.5" hidden="false" customHeight="false" outlineLevel="0" collapsed="false">
      <c r="A236" s="2" t="s">
        <v>522</v>
      </c>
      <c r="B236" s="1" t="n">
        <v>2971.896</v>
      </c>
      <c r="C236" s="1" t="n">
        <v>212.654</v>
      </c>
      <c r="D236" s="1" t="n">
        <v>1722.26</v>
      </c>
      <c r="E236" s="1" t="n">
        <v>344.044</v>
      </c>
      <c r="F236" s="1" t="n">
        <v>2145.63</v>
      </c>
      <c r="G236" s="1" t="n">
        <v>102</v>
      </c>
      <c r="H236" s="1" t="n">
        <v>0</v>
      </c>
      <c r="I236" s="1" t="n">
        <v>413.644</v>
      </c>
      <c r="J236" s="1" t="n">
        <v>1149.68</v>
      </c>
      <c r="K236" s="1" t="n">
        <v>81.916</v>
      </c>
      <c r="L236" s="1" t="n">
        <v>0</v>
      </c>
      <c r="M236" s="1" t="n">
        <v>0</v>
      </c>
      <c r="N236" s="1" t="n">
        <v>852.48</v>
      </c>
      <c r="O236" s="1" t="n">
        <v>817.7</v>
      </c>
      <c r="P236" s="1" t="n">
        <v>701.52</v>
      </c>
      <c r="Q236" s="1" t="n">
        <v>922.88</v>
      </c>
      <c r="R236" s="1" t="n">
        <v>1114.24</v>
      </c>
      <c r="S236" s="1" t="n">
        <v>26354.72</v>
      </c>
      <c r="T236" s="1" t="n">
        <v>435.6</v>
      </c>
      <c r="U236" s="1" t="n">
        <v>1346.4</v>
      </c>
      <c r="V236" s="1" t="n">
        <v>1208.4</v>
      </c>
      <c r="W236" s="1" t="n">
        <v>0</v>
      </c>
      <c r="X236" s="1" t="n">
        <v>0</v>
      </c>
      <c r="Y236" s="1" t="n">
        <v>1882.56</v>
      </c>
      <c r="Z236" s="1" t="n">
        <v>213.12</v>
      </c>
      <c r="AA236" s="1" t="n">
        <v>4861.28</v>
      </c>
      <c r="AB236" s="1" t="n">
        <v>536.4</v>
      </c>
      <c r="AC236" s="1" t="n">
        <v>345.6</v>
      </c>
      <c r="AD236" s="1" t="n">
        <v>1134</v>
      </c>
      <c r="AE236" s="1" t="n">
        <v>0</v>
      </c>
      <c r="AF236" s="1" t="n">
        <v>0</v>
      </c>
      <c r="AG236" s="1" t="n">
        <v>2442.16</v>
      </c>
      <c r="AH236" s="1" t="n">
        <v>333.76</v>
      </c>
      <c r="AI236" s="1" t="n">
        <v>4598.4</v>
      </c>
      <c r="AJ236" s="1" t="n">
        <v>0</v>
      </c>
      <c r="AK236" s="1" t="n">
        <v>1075.2</v>
      </c>
      <c r="AL236" s="1" t="n">
        <v>689.08</v>
      </c>
      <c r="AM236" s="1" t="n">
        <v>3081.6</v>
      </c>
      <c r="AN236" s="1" t="n">
        <v>172.8</v>
      </c>
      <c r="AO236" s="1" t="n">
        <v>1254</v>
      </c>
      <c r="AP236" s="1" t="n">
        <v>52.8</v>
      </c>
      <c r="AQ236" s="1" t="n">
        <v>1316.11</v>
      </c>
      <c r="AR236" s="1" t="n">
        <v>386.88</v>
      </c>
      <c r="AS236" s="1" t="n">
        <v>81.92</v>
      </c>
      <c r="AT236" s="1" t="n">
        <v>173.435</v>
      </c>
      <c r="AU236" s="1" t="n">
        <v>30.525</v>
      </c>
      <c r="AV236" s="1" t="n">
        <v>0</v>
      </c>
      <c r="AW236" s="1" t="n">
        <v>0</v>
      </c>
      <c r="AX236" s="1" t="n">
        <v>0</v>
      </c>
      <c r="AY236" s="1" t="n">
        <v>5220.25</v>
      </c>
      <c r="AZ236" s="1" t="n">
        <v>1376</v>
      </c>
      <c r="BA236" s="1" t="n">
        <v>508</v>
      </c>
      <c r="BB236" s="1" t="n">
        <v>1164.8</v>
      </c>
      <c r="BC236" s="1" t="n">
        <v>319.2</v>
      </c>
      <c r="BD236" s="1" t="n">
        <v>838.5</v>
      </c>
      <c r="BE236" s="1" t="n">
        <v>268.5</v>
      </c>
      <c r="BF236" s="1" t="n">
        <v>339.2</v>
      </c>
      <c r="BG236" s="1" t="n">
        <v>386.4</v>
      </c>
      <c r="BH236" s="1" t="n">
        <v>0</v>
      </c>
      <c r="BI236" s="1" t="n">
        <v>0</v>
      </c>
      <c r="BJ236" s="1" t="n">
        <v>660</v>
      </c>
      <c r="BK236" s="1" t="n">
        <v>94</v>
      </c>
      <c r="BL236" s="1" t="n">
        <v>153.6</v>
      </c>
      <c r="BM236" s="1" t="n">
        <v>16033.75</v>
      </c>
      <c r="BN236" s="1" t="n">
        <v>172</v>
      </c>
      <c r="BO236" s="1" t="n">
        <v>4573</v>
      </c>
      <c r="BP236" s="1" t="n">
        <v>319.2</v>
      </c>
      <c r="BQ236" s="1" t="n">
        <v>201</v>
      </c>
      <c r="BR236" s="1" t="n">
        <v>0</v>
      </c>
      <c r="BS236" s="1" t="n">
        <v>0</v>
      </c>
      <c r="BT236" s="1" t="n">
        <v>470.4</v>
      </c>
      <c r="BU236" s="1" t="n">
        <v>688.8</v>
      </c>
      <c r="BV236" s="1" t="n">
        <v>667.5</v>
      </c>
      <c r="BW236" s="1" t="n">
        <v>2512</v>
      </c>
      <c r="BX236" s="1" t="n">
        <v>591</v>
      </c>
      <c r="BY236" s="1" t="n">
        <v>579.6</v>
      </c>
      <c r="BZ236" s="1" t="n">
        <v>259.56</v>
      </c>
      <c r="CA236" s="1" t="n">
        <v>101.64</v>
      </c>
      <c r="CB236" s="1" t="n">
        <v>198</v>
      </c>
      <c r="CC236" s="1" t="n">
        <v>0</v>
      </c>
      <c r="CD236" s="1" t="n">
        <v>43620</v>
      </c>
      <c r="CE236" s="1" t="n">
        <v>8974.8</v>
      </c>
      <c r="CF236" s="1" t="n">
        <v>576</v>
      </c>
      <c r="CG236" s="1" t="n">
        <v>2073.6</v>
      </c>
      <c r="CH236" s="1" t="n">
        <v>931.5</v>
      </c>
      <c r="CI236" s="1" t="n">
        <v>0</v>
      </c>
      <c r="CJ236" s="1" t="n">
        <v>0</v>
      </c>
      <c r="CK236" s="1" t="n">
        <v>36</v>
      </c>
      <c r="CL236" s="1" t="n">
        <v>762.8</v>
      </c>
      <c r="CM236" s="1" t="n">
        <v>947.8</v>
      </c>
      <c r="CN236" s="1" t="n">
        <v>638.6</v>
      </c>
      <c r="CO236" s="1" t="n">
        <v>36</v>
      </c>
      <c r="CP236" s="1" t="n">
        <v>389</v>
      </c>
      <c r="CQ236" s="1" t="n">
        <v>0</v>
      </c>
      <c r="CR236" s="1" t="n">
        <v>342.5</v>
      </c>
      <c r="CS236" s="1" t="n">
        <v>0</v>
      </c>
      <c r="CT236" s="1" t="n">
        <v>458.4</v>
      </c>
      <c r="CU236" s="1" t="n">
        <v>2041.2</v>
      </c>
      <c r="CV236" s="1" t="n">
        <v>0</v>
      </c>
      <c r="CW236" s="1" t="n">
        <v>2181.6</v>
      </c>
      <c r="CX236" s="1" t="n">
        <v>0</v>
      </c>
      <c r="CY236" s="1" t="n">
        <v>748.26</v>
      </c>
      <c r="CZ236" s="1" t="n">
        <v>364.68</v>
      </c>
      <c r="DA236" s="1" t="n">
        <v>26738.5</v>
      </c>
      <c r="DB236" s="1" t="n">
        <v>2697</v>
      </c>
      <c r="DC236" s="1" t="n">
        <v>4536.5</v>
      </c>
      <c r="DD236" s="1" t="n">
        <v>1084.5</v>
      </c>
      <c r="DE236" s="1" t="n">
        <v>0</v>
      </c>
      <c r="DF236" s="1" t="n">
        <v>945</v>
      </c>
      <c r="DG236" s="1" t="n">
        <v>18</v>
      </c>
      <c r="DH236" s="1" t="n">
        <v>1140</v>
      </c>
      <c r="DI236" s="1" t="n">
        <v>1095.2</v>
      </c>
      <c r="DJ236" s="1" t="n">
        <v>1272</v>
      </c>
      <c r="DK236" s="1" t="n">
        <v>1326</v>
      </c>
      <c r="DL236" s="1" t="n">
        <v>273</v>
      </c>
      <c r="DM236" s="1" t="n">
        <v>143.5</v>
      </c>
      <c r="DN236" s="1" t="n">
        <v>48</v>
      </c>
      <c r="DO236" s="1" t="n">
        <v>486</v>
      </c>
      <c r="DP236" s="1" t="n">
        <v>1056</v>
      </c>
      <c r="DW236" s="1" t="n">
        <v>214237.134</v>
      </c>
      <c r="DX236" s="1" t="s">
        <v>521</v>
      </c>
    </row>
    <row r="237" customFormat="false" ht="14.5" hidden="false" customHeight="false" outlineLevel="0" collapsed="false">
      <c r="A237" s="2" t="s">
        <v>523</v>
      </c>
      <c r="B237" s="1" t="n">
        <v>1277.886</v>
      </c>
      <c r="C237" s="1" t="n">
        <v>244.24</v>
      </c>
      <c r="D237" s="1" t="n">
        <v>2404.028</v>
      </c>
      <c r="E237" s="1" t="n">
        <v>332.536</v>
      </c>
      <c r="F237" s="1" t="n">
        <v>2910.79</v>
      </c>
      <c r="G237" s="1" t="n">
        <v>270</v>
      </c>
      <c r="H237" s="1" t="n">
        <v>0</v>
      </c>
      <c r="I237" s="1" t="n">
        <v>667.55</v>
      </c>
      <c r="J237" s="1" t="n">
        <v>2202.48</v>
      </c>
      <c r="K237" s="1" t="n">
        <v>63.49</v>
      </c>
      <c r="L237" s="1" t="n">
        <v>93.914</v>
      </c>
      <c r="M237" s="1" t="n">
        <v>0</v>
      </c>
      <c r="N237" s="1" t="n">
        <v>1092.24</v>
      </c>
      <c r="O237" s="1" t="n">
        <v>1408.96</v>
      </c>
      <c r="P237" s="1" t="n">
        <v>704.48</v>
      </c>
      <c r="Q237" s="1" t="n">
        <v>990.08</v>
      </c>
      <c r="R237" s="1" t="n">
        <v>1620</v>
      </c>
      <c r="S237" s="1" t="n">
        <v>15571.08</v>
      </c>
      <c r="T237" s="1" t="n">
        <v>453.6</v>
      </c>
      <c r="U237" s="1" t="n">
        <v>1297.92</v>
      </c>
      <c r="V237" s="1" t="n">
        <v>1417.2</v>
      </c>
      <c r="W237" s="1" t="n">
        <v>1.2</v>
      </c>
      <c r="X237" s="1" t="n">
        <v>1707.6</v>
      </c>
      <c r="Y237" s="1" t="n">
        <v>3454.32</v>
      </c>
      <c r="Z237" s="1" t="n">
        <v>215.34</v>
      </c>
      <c r="AA237" s="1" t="n">
        <v>6557.76</v>
      </c>
      <c r="AB237" s="1" t="n">
        <v>536.28</v>
      </c>
      <c r="AC237" s="1" t="n">
        <v>189.84</v>
      </c>
      <c r="AD237" s="1" t="n">
        <v>2163.6</v>
      </c>
      <c r="AE237" s="1" t="n">
        <v>1.2</v>
      </c>
      <c r="AF237" s="1" t="n">
        <v>2.24</v>
      </c>
      <c r="AG237" s="1" t="n">
        <v>2165.24</v>
      </c>
      <c r="AH237" s="1" t="n">
        <v>225.12</v>
      </c>
      <c r="AI237" s="1" t="n">
        <v>4060.8</v>
      </c>
      <c r="AJ237" s="1" t="n">
        <v>0</v>
      </c>
      <c r="AK237" s="1" t="n">
        <v>1921</v>
      </c>
      <c r="AL237" s="1" t="n">
        <v>931.04</v>
      </c>
      <c r="AM237" s="1" t="n">
        <v>4195.8</v>
      </c>
      <c r="AN237" s="1" t="n">
        <v>172.8</v>
      </c>
      <c r="AO237" s="1" t="n">
        <v>2694</v>
      </c>
      <c r="AP237" s="1" t="n">
        <v>54</v>
      </c>
      <c r="AQ237" s="1" t="n">
        <v>1545.6</v>
      </c>
      <c r="AR237" s="1" t="n">
        <v>473.46</v>
      </c>
      <c r="AS237" s="1" t="n">
        <v>173.73625</v>
      </c>
      <c r="AT237" s="1" t="n">
        <v>135.96</v>
      </c>
      <c r="AU237" s="1" t="n">
        <v>64.91</v>
      </c>
      <c r="AV237" s="1" t="n">
        <v>0</v>
      </c>
      <c r="AW237" s="1" t="n">
        <v>0</v>
      </c>
      <c r="AX237" s="1" t="n">
        <v>0</v>
      </c>
      <c r="AY237" s="1" t="n">
        <v>4541.875</v>
      </c>
      <c r="AZ237" s="1" t="n">
        <v>1123.625</v>
      </c>
      <c r="BA237" s="1" t="n">
        <v>849.25</v>
      </c>
      <c r="BB237" s="1" t="n">
        <v>1445.6</v>
      </c>
      <c r="BC237" s="1" t="n">
        <v>878.4</v>
      </c>
      <c r="BD237" s="1" t="n">
        <v>1591.5</v>
      </c>
      <c r="BE237" s="1" t="n">
        <v>337.5</v>
      </c>
      <c r="BF237" s="1" t="n">
        <v>1444</v>
      </c>
      <c r="BG237" s="1" t="n">
        <v>620.8</v>
      </c>
      <c r="BH237" s="1" t="n">
        <v>250.8</v>
      </c>
      <c r="BI237" s="1" t="n">
        <v>261</v>
      </c>
      <c r="BJ237" s="1" t="n">
        <v>1075</v>
      </c>
      <c r="BK237" s="1" t="n">
        <v>125</v>
      </c>
      <c r="BL237" s="1" t="n">
        <v>180</v>
      </c>
      <c r="BM237" s="1" t="n">
        <v>16095</v>
      </c>
      <c r="BN237" s="1" t="n">
        <v>259.375</v>
      </c>
      <c r="BO237" s="1" t="n">
        <v>4845.1</v>
      </c>
      <c r="BP237" s="1" t="n">
        <v>31.2</v>
      </c>
      <c r="BQ237" s="1" t="n">
        <v>261</v>
      </c>
      <c r="BR237" s="1" t="n">
        <v>250.8</v>
      </c>
      <c r="BS237" s="1" t="n">
        <v>261</v>
      </c>
      <c r="BT237" s="1" t="n">
        <v>1028</v>
      </c>
      <c r="BU237" s="1" t="n">
        <v>1575.6</v>
      </c>
      <c r="BV237" s="1" t="n">
        <v>1803</v>
      </c>
      <c r="BW237" s="1" t="n">
        <v>2758.75</v>
      </c>
      <c r="BX237" s="1" t="n">
        <v>747</v>
      </c>
      <c r="BY237" s="1" t="n">
        <v>0</v>
      </c>
      <c r="BZ237" s="1" t="n">
        <v>295.92</v>
      </c>
      <c r="CA237" s="1" t="n">
        <v>130.2</v>
      </c>
      <c r="CB237" s="1" t="n">
        <v>222</v>
      </c>
      <c r="CC237" s="1" t="n">
        <v>0</v>
      </c>
      <c r="CD237" s="1" t="n">
        <v>20187</v>
      </c>
      <c r="CE237" s="1" t="n">
        <v>18706.8</v>
      </c>
      <c r="CF237" s="1" t="n">
        <v>0</v>
      </c>
      <c r="CG237" s="1" t="n">
        <v>3094.2</v>
      </c>
      <c r="CH237" s="1" t="n">
        <v>1636.5</v>
      </c>
      <c r="CI237" s="1" t="n">
        <v>1.2</v>
      </c>
      <c r="CJ237" s="1" t="n">
        <v>1.2</v>
      </c>
      <c r="CK237" s="1" t="n">
        <v>240</v>
      </c>
      <c r="CL237" s="1" t="n">
        <v>764.8</v>
      </c>
      <c r="CM237" s="1" t="n">
        <v>910.4</v>
      </c>
      <c r="CN237" s="1" t="n">
        <v>477.6</v>
      </c>
      <c r="CO237" s="1" t="n">
        <v>105</v>
      </c>
      <c r="CP237" s="1" t="n">
        <v>619.5</v>
      </c>
      <c r="CQ237" s="1" t="n">
        <v>1.5</v>
      </c>
      <c r="CR237" s="1" t="n">
        <v>582</v>
      </c>
      <c r="CS237" s="1" t="n">
        <v>1.2</v>
      </c>
      <c r="CT237" s="1" t="n">
        <v>421.6</v>
      </c>
      <c r="CU237" s="1" t="n">
        <v>2343.6</v>
      </c>
      <c r="CV237" s="1" t="n">
        <v>96</v>
      </c>
      <c r="CW237" s="1" t="n">
        <v>1879.56</v>
      </c>
      <c r="CX237" s="1" t="n">
        <v>118.8</v>
      </c>
      <c r="CY237" s="1" t="n">
        <v>1016.46</v>
      </c>
      <c r="CZ237" s="1" t="n">
        <v>370.26</v>
      </c>
      <c r="DA237" s="1" t="n">
        <v>17758</v>
      </c>
      <c r="DB237" s="1" t="n">
        <v>2133</v>
      </c>
      <c r="DC237" s="1" t="n">
        <v>7011</v>
      </c>
      <c r="DD237" s="1" t="n">
        <v>2307</v>
      </c>
      <c r="DE237" s="1" t="n">
        <v>1.2</v>
      </c>
      <c r="DF237" s="1" t="n">
        <v>1743</v>
      </c>
      <c r="DG237" s="1" t="n">
        <v>120</v>
      </c>
      <c r="DH237" s="1" t="n">
        <v>1467</v>
      </c>
      <c r="DI237" s="1" t="n">
        <v>849.6</v>
      </c>
      <c r="DJ237" s="1" t="n">
        <v>1380.5</v>
      </c>
      <c r="DK237" s="1" t="n">
        <v>1460</v>
      </c>
      <c r="DL237" s="1" t="n">
        <v>234</v>
      </c>
      <c r="DM237" s="1" t="n">
        <v>175</v>
      </c>
      <c r="DN237" s="1" t="n">
        <v>29</v>
      </c>
      <c r="DO237" s="1" t="n">
        <v>420</v>
      </c>
      <c r="DP237" s="1" t="n">
        <v>1488</v>
      </c>
      <c r="DW237" s="1" t="n">
        <v>206105.09525</v>
      </c>
      <c r="DX237" s="1" t="s">
        <v>521</v>
      </c>
    </row>
    <row r="238" customFormat="false" ht="14.5" hidden="false" customHeight="false" outlineLevel="0" collapsed="false">
      <c r="A238" s="2"/>
    </row>
    <row r="239" customFormat="false" ht="14.5" hidden="false" customHeight="false" outlineLevel="0" collapsed="false">
      <c r="A239" s="2"/>
    </row>
    <row r="240" customFormat="false" ht="14.5" hidden="false" customHeight="false" outlineLevel="0" collapsed="false">
      <c r="A240" s="2"/>
    </row>
    <row r="241" customFormat="false" ht="14.5" hidden="false" customHeight="false" outlineLevel="0" collapsed="false">
      <c r="A241" s="2" t="s">
        <v>524</v>
      </c>
      <c r="B241" s="1" t="n">
        <v>1606.344</v>
      </c>
      <c r="C241" s="1" t="n">
        <v>255.01</v>
      </c>
      <c r="D241" s="1" t="n">
        <v>2933.152</v>
      </c>
      <c r="E241" s="1" t="n">
        <v>331.308</v>
      </c>
      <c r="F241" s="1" t="n">
        <v>2772.78</v>
      </c>
      <c r="G241" s="1" t="n">
        <v>162</v>
      </c>
      <c r="I241" s="1" t="n">
        <v>1028.323</v>
      </c>
      <c r="J241" s="1" t="n">
        <v>3386.88</v>
      </c>
      <c r="K241" s="1" t="n">
        <v>310.186</v>
      </c>
      <c r="L241" s="1" t="n">
        <v>0</v>
      </c>
      <c r="M241" s="1" t="n">
        <v>3947.68</v>
      </c>
      <c r="N241" s="1" t="n">
        <v>1989.12</v>
      </c>
      <c r="O241" s="1" t="n">
        <v>6674.8</v>
      </c>
      <c r="P241" s="1" t="n">
        <v>631.59</v>
      </c>
      <c r="Q241" s="1" t="n">
        <v>3727.36</v>
      </c>
      <c r="S241" s="1" t="n">
        <v>11181.52</v>
      </c>
      <c r="T241" s="1" t="n">
        <v>208.8</v>
      </c>
      <c r="U241" s="1" t="n">
        <v>3318</v>
      </c>
      <c r="V241" s="1" t="n">
        <v>416.4</v>
      </c>
      <c r="Y241" s="1" t="n">
        <v>2999.96</v>
      </c>
      <c r="Z241" s="1" t="n">
        <v>0</v>
      </c>
      <c r="AA241" s="1" t="n">
        <v>3334.08</v>
      </c>
      <c r="AB241" s="1" t="n">
        <v>439.08</v>
      </c>
      <c r="AD241" s="1" t="n">
        <v>1317.6</v>
      </c>
      <c r="AG241" s="1" t="n">
        <v>1955.24</v>
      </c>
      <c r="AL241" s="1" t="n">
        <v>1151.84</v>
      </c>
      <c r="AM241" s="1" t="n">
        <v>11571</v>
      </c>
      <c r="AO241" s="1" t="n">
        <v>534</v>
      </c>
      <c r="AP241" s="1" t="n">
        <v>135.6</v>
      </c>
      <c r="AQ241" s="1" t="n">
        <v>809.6</v>
      </c>
      <c r="AR241" s="1" t="n">
        <v>173.94</v>
      </c>
      <c r="AS241" s="1" t="n">
        <v>34.45</v>
      </c>
      <c r="AU241" s="1" t="n">
        <v>24.708</v>
      </c>
      <c r="AV241" s="1" t="n">
        <v>11.382</v>
      </c>
      <c r="AW241" s="1" t="n">
        <v>0</v>
      </c>
      <c r="AX241" s="1" t="n">
        <v>0</v>
      </c>
      <c r="AY241" s="1" t="n">
        <v>1740</v>
      </c>
      <c r="AZ241" s="1" t="n">
        <v>334</v>
      </c>
      <c r="BA241" s="1" t="n">
        <v>297</v>
      </c>
      <c r="BB241" s="1" t="n">
        <v>1488.2</v>
      </c>
      <c r="BC241" s="1" t="n">
        <v>423.6</v>
      </c>
      <c r="BD241" s="1" t="n">
        <v>930</v>
      </c>
      <c r="BE241" s="1" t="n">
        <v>190.5</v>
      </c>
      <c r="BK241" s="1" t="n">
        <v>139</v>
      </c>
      <c r="BL241" s="1" t="n">
        <v>4.2</v>
      </c>
      <c r="BM241" s="1" t="n">
        <v>1419</v>
      </c>
      <c r="BO241" s="1" t="n">
        <v>1857.2</v>
      </c>
      <c r="BQ241" s="1" t="n">
        <v>157.5</v>
      </c>
      <c r="BU241" s="1" t="n">
        <v>618</v>
      </c>
      <c r="BV241" s="1" t="n">
        <v>864</v>
      </c>
      <c r="BW241" s="1" t="n">
        <v>3481.75</v>
      </c>
      <c r="BX241" s="1" t="n">
        <v>42</v>
      </c>
      <c r="BZ241" s="1" t="n">
        <v>1553.22</v>
      </c>
      <c r="CA241" s="1" t="n">
        <v>0</v>
      </c>
      <c r="CD241" s="1" t="n">
        <v>26034</v>
      </c>
      <c r="CE241" s="1" t="n">
        <v>16494</v>
      </c>
      <c r="CG241" s="1" t="n">
        <v>3153.6</v>
      </c>
      <c r="CK241" s="1" t="n">
        <v>240</v>
      </c>
      <c r="CO241" s="1" t="n">
        <v>61.5</v>
      </c>
      <c r="CP241" s="1" t="n">
        <v>425</v>
      </c>
      <c r="CR241" s="1" t="n">
        <v>204</v>
      </c>
      <c r="CT241" s="1" t="n">
        <v>385.2</v>
      </c>
      <c r="CU241" s="1" t="n">
        <v>2035.8</v>
      </c>
      <c r="CW241" s="1" t="n">
        <v>1184.76</v>
      </c>
      <c r="CY241" s="1" t="n">
        <v>636.66</v>
      </c>
      <c r="CZ241" s="1" t="n">
        <v>421.56</v>
      </c>
      <c r="DA241" s="1" t="n">
        <v>2380.75</v>
      </c>
      <c r="DB241" s="1" t="n">
        <v>7995</v>
      </c>
      <c r="DC241" s="1" t="n">
        <v>3060</v>
      </c>
      <c r="DF241" s="1" t="n">
        <v>1852.5</v>
      </c>
      <c r="DG241" s="1" t="n">
        <v>25.5</v>
      </c>
      <c r="DH241" s="1" t="n">
        <v>924</v>
      </c>
      <c r="DJ241" s="1" t="n">
        <v>1225</v>
      </c>
      <c r="DK241" s="1" t="n">
        <v>604</v>
      </c>
      <c r="DO241" s="1" t="n">
        <v>144</v>
      </c>
      <c r="DP241" s="1" t="n">
        <v>438</v>
      </c>
      <c r="DW241" s="1" t="n">
        <v>185876.263</v>
      </c>
      <c r="DX241" s="1" t="s">
        <v>524</v>
      </c>
    </row>
    <row r="242" customFormat="false" ht="14.5" hidden="false" customHeight="false" outlineLevel="0" collapsed="false">
      <c r="A242" s="2" t="s">
        <v>525</v>
      </c>
    </row>
    <row r="243" customFormat="false" ht="14.5" hidden="false" customHeight="false" outlineLevel="0" collapsed="false">
      <c r="A243" s="2"/>
      <c r="B243" s="1" t="s">
        <v>148</v>
      </c>
      <c r="E243" s="1" t="s">
        <v>526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527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528</v>
      </c>
      <c r="T243" s="1" t="s">
        <v>193</v>
      </c>
      <c r="U243" s="1" t="s">
        <v>276</v>
      </c>
      <c r="V243" s="1" t="s">
        <v>279</v>
      </c>
      <c r="Y243" s="1" t="s">
        <v>529</v>
      </c>
      <c r="Z243" s="1" t="s">
        <v>285</v>
      </c>
      <c r="AA243" s="1" t="s">
        <v>283</v>
      </c>
      <c r="AB243" s="1" t="s">
        <v>530</v>
      </c>
      <c r="AD243" s="1" t="s">
        <v>288</v>
      </c>
      <c r="AG243" s="1" t="s">
        <v>289</v>
      </c>
      <c r="AL243" s="1" t="s">
        <v>531</v>
      </c>
      <c r="AM243" s="1" t="s">
        <v>297</v>
      </c>
      <c r="AO243" s="1" t="s">
        <v>532</v>
      </c>
      <c r="AP243" s="1" t="s">
        <v>298</v>
      </c>
      <c r="AQ243" s="1" t="s">
        <v>293</v>
      </c>
      <c r="AR243" s="1" t="s">
        <v>533</v>
      </c>
      <c r="AS243" s="1" t="s">
        <v>217</v>
      </c>
      <c r="AT243" s="1" t="s">
        <v>534</v>
      </c>
      <c r="AU243" s="1" t="s">
        <v>534</v>
      </c>
      <c r="AV243" s="1" t="s">
        <v>535</v>
      </c>
      <c r="AW243" s="1" t="s">
        <v>536</v>
      </c>
      <c r="AX243" s="1" t="s">
        <v>220</v>
      </c>
      <c r="AY243" s="1" t="s">
        <v>219</v>
      </c>
      <c r="AZ243" s="1" t="s">
        <v>537</v>
      </c>
      <c r="BA243" s="1" t="s">
        <v>538</v>
      </c>
      <c r="BB243" s="1" t="s">
        <v>539</v>
      </c>
      <c r="BC243" s="1" t="s">
        <v>540</v>
      </c>
      <c r="BD243" s="1" t="s">
        <v>541</v>
      </c>
      <c r="BE243" s="1" t="s">
        <v>542</v>
      </c>
      <c r="BK243" s="1" t="s">
        <v>543</v>
      </c>
      <c r="BL243" s="1" t="s">
        <v>211</v>
      </c>
      <c r="BM243" s="1" t="s">
        <v>206</v>
      </c>
      <c r="BO243" s="1" t="s">
        <v>208</v>
      </c>
      <c r="BQ243" s="1" t="s">
        <v>544</v>
      </c>
      <c r="BU243" s="1" t="s">
        <v>545</v>
      </c>
      <c r="BV243" s="1" t="s">
        <v>546</v>
      </c>
      <c r="BW243" s="1" t="s">
        <v>547</v>
      </c>
      <c r="BX243" s="1" t="s">
        <v>548</v>
      </c>
      <c r="BZ243" s="1" t="s">
        <v>549</v>
      </c>
      <c r="CA243" s="1" t="s">
        <v>550</v>
      </c>
      <c r="CD243" s="1" t="s">
        <v>551</v>
      </c>
      <c r="CE243" s="1" t="s">
        <v>552</v>
      </c>
      <c r="CG243" s="1" t="s">
        <v>553</v>
      </c>
      <c r="CH243" s="1" t="s">
        <v>554</v>
      </c>
      <c r="CK243" s="1" t="s">
        <v>555</v>
      </c>
      <c r="CO243" s="1" t="s">
        <v>556</v>
      </c>
      <c r="CP243" s="1" t="s">
        <v>221</v>
      </c>
      <c r="CR243" s="1" t="s">
        <v>557</v>
      </c>
      <c r="CT243" s="1" t="s">
        <v>194</v>
      </c>
      <c r="CU243" s="1" t="s">
        <v>558</v>
      </c>
      <c r="CW243" s="1" t="s">
        <v>261</v>
      </c>
      <c r="CY243" s="1" t="s">
        <v>260</v>
      </c>
      <c r="CZ243" s="1" t="s">
        <v>559</v>
      </c>
      <c r="DA243" s="1" t="s">
        <v>253</v>
      </c>
      <c r="DB243" s="1" t="s">
        <v>254</v>
      </c>
      <c r="DC243" s="1" t="s">
        <v>271</v>
      </c>
      <c r="DD243" s="1" t="s">
        <v>560</v>
      </c>
      <c r="DF243" s="1" t="s">
        <v>561</v>
      </c>
      <c r="DG243" s="1" t="s">
        <v>257</v>
      </c>
      <c r="DH243" s="1" t="s">
        <v>256</v>
      </c>
      <c r="DJ243" s="1" t="s">
        <v>282</v>
      </c>
      <c r="DK243" s="1" t="s">
        <v>562</v>
      </c>
      <c r="DO243" s="1" t="s">
        <v>272</v>
      </c>
      <c r="DP243" s="1" t="s">
        <v>200</v>
      </c>
      <c r="DQ243" s="1" t="s">
        <v>198</v>
      </c>
      <c r="DR243" s="1" t="s">
        <v>563</v>
      </c>
      <c r="DS243" s="1" t="s">
        <v>197</v>
      </c>
      <c r="DT243" s="1" t="s">
        <v>564</v>
      </c>
      <c r="DU243" s="1" t="s">
        <v>565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customFormat="false" ht="14.5" hidden="false" customHeight="false" outlineLevel="0" collapsed="false">
      <c r="A244" s="2"/>
      <c r="E244" s="1" t="n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566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 t="n">
        <v>326636013</v>
      </c>
      <c r="AL244" s="1" t="s">
        <v>567</v>
      </c>
      <c r="AM244" s="1" t="s">
        <v>415</v>
      </c>
      <c r="AO244" s="1" t="s">
        <v>568</v>
      </c>
      <c r="AP244" s="1" t="s">
        <v>416</v>
      </c>
      <c r="AQ244" s="1" t="s">
        <v>411</v>
      </c>
      <c r="AR244" s="1" t="s">
        <v>569</v>
      </c>
      <c r="AS244" s="1" t="s">
        <v>339</v>
      </c>
      <c r="AT244" s="1" t="s">
        <v>570</v>
      </c>
      <c r="AU244" s="1" t="s">
        <v>570</v>
      </c>
      <c r="AV244" s="1" t="s">
        <v>571</v>
      </c>
      <c r="AW244" s="1" t="s">
        <v>572</v>
      </c>
      <c r="AX244" s="1" t="s">
        <v>342</v>
      </c>
      <c r="AY244" s="1" t="s">
        <v>341</v>
      </c>
      <c r="AZ244" s="1" t="s">
        <v>573</v>
      </c>
      <c r="BA244" s="1" t="s">
        <v>352</v>
      </c>
      <c r="BB244" s="1" t="s">
        <v>363</v>
      </c>
      <c r="BC244" s="1" t="s">
        <v>574</v>
      </c>
      <c r="BD244" s="1" t="s">
        <v>338</v>
      </c>
      <c r="BE244" s="1" t="s">
        <v>575</v>
      </c>
      <c r="BK244" s="1" t="s">
        <v>576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577</v>
      </c>
      <c r="BX244" s="1" t="s">
        <v>578</v>
      </c>
      <c r="BZ244" s="1" t="s">
        <v>351</v>
      </c>
      <c r="CA244" s="1" t="s">
        <v>579</v>
      </c>
      <c r="CD244" s="1" t="s">
        <v>355</v>
      </c>
      <c r="CE244" s="1" t="s">
        <v>368</v>
      </c>
      <c r="CG244" s="1" t="s">
        <v>366</v>
      </c>
      <c r="CH244" s="1" t="s">
        <v>580</v>
      </c>
      <c r="CK244" s="1" t="s">
        <v>581</v>
      </c>
      <c r="CO244" s="1" t="n">
        <v>327192013</v>
      </c>
      <c r="CP244" s="1" t="s">
        <v>343</v>
      </c>
      <c r="CR244" s="1" t="s">
        <v>582</v>
      </c>
      <c r="CT244" s="1" t="s">
        <v>317</v>
      </c>
      <c r="CU244" s="1" t="s">
        <v>583</v>
      </c>
      <c r="CW244" s="1" t="s">
        <v>381</v>
      </c>
      <c r="CY244" s="1" t="s">
        <v>380</v>
      </c>
      <c r="CZ244" s="1" t="s">
        <v>584</v>
      </c>
      <c r="DA244" s="1" t="s">
        <v>373</v>
      </c>
      <c r="DB244" s="1" t="s">
        <v>374</v>
      </c>
      <c r="DC244" s="1" t="n">
        <v>326635016</v>
      </c>
      <c r="DD244" s="1" t="s">
        <v>383</v>
      </c>
      <c r="DF244" s="1" t="s">
        <v>585</v>
      </c>
      <c r="DG244" s="1" t="s">
        <v>377</v>
      </c>
      <c r="DH244" s="1" t="s">
        <v>376</v>
      </c>
      <c r="DJ244" s="1" t="s">
        <v>401</v>
      </c>
      <c r="DK244" s="1" t="s">
        <v>586</v>
      </c>
      <c r="DO244" s="1" t="s">
        <v>391</v>
      </c>
      <c r="DP244" s="1" t="s">
        <v>322</v>
      </c>
      <c r="DQ244" s="1" t="s">
        <v>320</v>
      </c>
      <c r="DR244" s="1" t="s">
        <v>587</v>
      </c>
      <c r="DS244" s="1" t="s">
        <v>319</v>
      </c>
      <c r="DT244" s="1" t="s">
        <v>588</v>
      </c>
      <c r="DU244" s="1" t="s">
        <v>589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customFormat="false" ht="14.5" hidden="false" customHeight="false" outlineLevel="0" collapsed="false">
      <c r="A245" s="2" t="s">
        <v>148</v>
      </c>
      <c r="B245" s="1" t="n">
        <v>157659.8281</v>
      </c>
      <c r="F245" s="1" t="n">
        <v>222</v>
      </c>
      <c r="G245" s="1" t="n">
        <v>260.356</v>
      </c>
      <c r="J245" s="1" t="n">
        <v>817.366</v>
      </c>
      <c r="L245" s="1" t="n">
        <v>2805.27</v>
      </c>
      <c r="M245" s="1" t="n">
        <v>2481.858</v>
      </c>
      <c r="N245" s="1" t="n">
        <v>193.202</v>
      </c>
      <c r="O245" s="1" t="n">
        <v>12.758</v>
      </c>
      <c r="P245" s="1" t="n">
        <v>276.64</v>
      </c>
      <c r="Q245" s="1" t="n">
        <v>28.1131</v>
      </c>
      <c r="S245" s="1" t="n">
        <v>18.2</v>
      </c>
      <c r="T245" s="1" t="n">
        <v>5526.32</v>
      </c>
      <c r="U245" s="1" t="n">
        <v>421.2</v>
      </c>
      <c r="V245" s="1" t="n">
        <v>1280.88</v>
      </c>
      <c r="Y245" s="1" t="n">
        <v>243</v>
      </c>
      <c r="Z245" s="1" t="n">
        <v>4023</v>
      </c>
      <c r="AA245" s="1" t="n">
        <v>2164.75</v>
      </c>
      <c r="AB245" s="1" t="n">
        <v>240</v>
      </c>
      <c r="AD245" s="1" t="n">
        <v>1381.5</v>
      </c>
      <c r="AG245" s="1" t="n">
        <v>49.5</v>
      </c>
      <c r="AL245" s="1" t="n">
        <v>543</v>
      </c>
      <c r="AM245" s="1" t="n">
        <v>50</v>
      </c>
      <c r="AO245" s="1" t="n">
        <v>219</v>
      </c>
      <c r="AP245" s="1" t="n">
        <v>564</v>
      </c>
      <c r="AQ245" s="1" t="n">
        <v>600</v>
      </c>
      <c r="AR245" s="1" t="n">
        <v>162</v>
      </c>
      <c r="AS245" s="1" t="n">
        <v>5559.8</v>
      </c>
      <c r="AT245" s="1" t="n">
        <v>184</v>
      </c>
      <c r="AU245" s="1" t="n">
        <v>184</v>
      </c>
      <c r="AV245" s="1" t="n">
        <v>4140</v>
      </c>
      <c r="AX245" s="1" t="n">
        <v>110.4</v>
      </c>
      <c r="AY245" s="1" t="n">
        <v>942</v>
      </c>
      <c r="BA245" s="1" t="n">
        <v>631.125</v>
      </c>
      <c r="BB245" s="1" t="n">
        <v>1.6</v>
      </c>
      <c r="BC245" s="1" t="n">
        <v>173.9</v>
      </c>
      <c r="BD245" s="1" t="n">
        <v>1078.24</v>
      </c>
      <c r="BE245" s="1" t="n">
        <v>8.28</v>
      </c>
      <c r="BL245" s="1" t="n">
        <v>1536.92</v>
      </c>
      <c r="BM245" s="1" t="n">
        <v>462.24</v>
      </c>
      <c r="BO245" s="1" t="n">
        <v>1198.8</v>
      </c>
      <c r="BQ245" s="1" t="n">
        <v>209</v>
      </c>
      <c r="BU245" s="1" t="n">
        <v>169.5</v>
      </c>
      <c r="BV245" s="1" t="n">
        <v>1839.3</v>
      </c>
      <c r="BW245" s="1" t="n">
        <v>12.6</v>
      </c>
      <c r="BZ245" s="1" t="n">
        <v>3175.5</v>
      </c>
      <c r="CA245" s="1" t="n">
        <v>9</v>
      </c>
      <c r="CD245" s="1" t="n">
        <v>963</v>
      </c>
      <c r="CE245" s="1" t="n">
        <v>120</v>
      </c>
      <c r="CG245" s="1" t="n">
        <v>4170.2</v>
      </c>
      <c r="CH245" s="1" t="n">
        <v>259</v>
      </c>
      <c r="CK245" s="1" t="n">
        <v>33.75</v>
      </c>
      <c r="CO245" s="1" t="n">
        <v>842.4</v>
      </c>
      <c r="CP245" s="1" t="n">
        <v>1352.4</v>
      </c>
      <c r="CR245" s="1" t="n">
        <v>48</v>
      </c>
      <c r="CT245" s="1" t="n">
        <v>713.36</v>
      </c>
      <c r="CU245" s="1" t="n">
        <v>60</v>
      </c>
      <c r="CW245" s="1" t="n">
        <v>8436.4</v>
      </c>
      <c r="CY245" s="1" t="n">
        <v>27823</v>
      </c>
      <c r="CZ245" s="1" t="n">
        <v>309</v>
      </c>
      <c r="DA245" s="1" t="n">
        <v>2090.75</v>
      </c>
      <c r="DB245" s="1" t="n">
        <v>84</v>
      </c>
      <c r="DC245" s="1" t="n">
        <v>91.5</v>
      </c>
      <c r="DD245" s="1" t="n">
        <v>2949.48</v>
      </c>
      <c r="DF245" s="1" t="n">
        <v>381</v>
      </c>
      <c r="DG245" s="1" t="n">
        <v>9.24</v>
      </c>
      <c r="DH245" s="1" t="n">
        <v>1200.78</v>
      </c>
      <c r="DJ245" s="1" t="n">
        <v>451.62</v>
      </c>
      <c r="DK245" s="1" t="n">
        <v>444</v>
      </c>
      <c r="DO245" s="1" t="n">
        <v>484</v>
      </c>
      <c r="DP245" s="1" t="n">
        <v>348</v>
      </c>
      <c r="DQ245" s="1" t="n">
        <v>313.2</v>
      </c>
      <c r="DR245" s="1" t="n">
        <v>470.96</v>
      </c>
      <c r="DS245" s="1" t="n">
        <v>19722.64</v>
      </c>
      <c r="DT245" s="1" t="n">
        <v>3.7</v>
      </c>
      <c r="DU245" s="1" t="n">
        <v>606.96</v>
      </c>
      <c r="DV245" s="1" t="n">
        <v>2421.72</v>
      </c>
      <c r="DW245" s="1" t="n">
        <v>41.83</v>
      </c>
      <c r="DX245" s="1" t="n">
        <v>1639.68</v>
      </c>
      <c r="DY245" s="1" t="n">
        <v>207.884</v>
      </c>
      <c r="DZ245" s="1" t="n">
        <v>814.5</v>
      </c>
    </row>
    <row r="246" customFormat="false" ht="14.5" hidden="false" customHeight="false" outlineLevel="0" collapsed="false">
      <c r="A246" s="2"/>
    </row>
    <row r="247" customFormat="false" ht="14.5" hidden="false" customHeight="false" outlineLevel="0" collapsed="false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 t="n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 t="n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 t="n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customFormat="false" ht="14.5" hidden="false" customHeight="false" outlineLevel="0" collapsed="false">
      <c r="A248" s="2"/>
    </row>
    <row r="249" customFormat="false" ht="14.5" hidden="false" customHeight="false" outlineLevel="0" collapsed="false">
      <c r="A249" s="2"/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/>
    </row>
    <row r="252" customFormat="false" ht="14.5" hidden="false" customHeight="false" outlineLevel="0" collapsed="false">
      <c r="A252" s="2"/>
    </row>
    <row r="253" customFormat="false" ht="14.5" hidden="false" customHeight="false" outlineLevel="0" collapsed="false">
      <c r="A253" s="2"/>
    </row>
    <row r="254" customFormat="false" ht="14.5" hidden="false" customHeight="false" outlineLevel="0" collapsed="false">
      <c r="A254" s="2"/>
    </row>
    <row r="255" customFormat="false" ht="14.5" hidden="false" customHeight="false" outlineLevel="0" collapsed="false">
      <c r="A255" s="2"/>
    </row>
    <row r="256" customFormat="false" ht="14.5" hidden="false" customHeight="false" outlineLevel="0" collapsed="false">
      <c r="A256" s="2"/>
    </row>
    <row r="257" customFormat="false" ht="14.5" hidden="false" customHeight="false" outlineLevel="0" collapsed="false">
      <c r="A257" s="2"/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/>
    </row>
    <row r="260" customFormat="false" ht="14.5" hidden="false" customHeight="false" outlineLevel="0" collapsed="false">
      <c r="A260" s="2"/>
    </row>
    <row r="261" customFormat="false" ht="14.5" hidden="false" customHeight="false" outlineLevel="0" collapsed="false">
      <c r="A261" s="2"/>
    </row>
    <row r="262" customFormat="false" ht="14.5" hidden="false" customHeight="false" outlineLevel="0" collapsed="false">
      <c r="A262" s="2"/>
    </row>
    <row r="263" customFormat="false" ht="14.5" hidden="false" customHeight="false" outlineLevel="0" collapsed="false">
      <c r="A263" s="2"/>
    </row>
    <row r="264" customFormat="false" ht="14.5" hidden="false" customHeight="false" outlineLevel="0" collapsed="false">
      <c r="A264" s="2"/>
    </row>
    <row r="265" customFormat="false" ht="14.5" hidden="false" customHeight="false" outlineLevel="0" collapsed="false">
      <c r="A265" s="2"/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/>
    </row>
    <row r="270" customFormat="false" ht="14.5" hidden="false" customHeight="false" outlineLevel="0" collapsed="false">
      <c r="A270" s="2"/>
    </row>
    <row r="271" customFormat="false" ht="14.5" hidden="false" customHeight="false" outlineLevel="0" collapsed="false">
      <c r="A271" s="2"/>
    </row>
    <row r="272" customFormat="false" ht="14.5" hidden="false" customHeight="false" outlineLevel="0" collapsed="false">
      <c r="A272" s="2"/>
    </row>
    <row r="273" customFormat="false" ht="14.5" hidden="false" customHeight="false" outlineLevel="0" collapsed="false">
      <c r="A273" s="2"/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  <c r="B280" s="1" t="s">
        <v>181</v>
      </c>
      <c r="C280" s="1" t="s">
        <v>180</v>
      </c>
      <c r="D280" s="1" t="s">
        <v>590</v>
      </c>
      <c r="E280" s="1" t="s">
        <v>591</v>
      </c>
      <c r="F280" s="1" t="s">
        <v>184</v>
      </c>
      <c r="I280" s="1" t="s">
        <v>528</v>
      </c>
      <c r="N280" s="1" t="s">
        <v>276</v>
      </c>
      <c r="P280" s="1" t="s">
        <v>592</v>
      </c>
      <c r="Q280" s="1" t="s">
        <v>530</v>
      </c>
      <c r="Y280" s="1" t="s">
        <v>289</v>
      </c>
      <c r="Z280" s="1" t="s">
        <v>593</v>
      </c>
      <c r="AA280" s="1" t="s">
        <v>594</v>
      </c>
      <c r="AL280" s="1" t="s">
        <v>298</v>
      </c>
      <c r="AQ280" s="1" t="s">
        <v>595</v>
      </c>
      <c r="AR280" s="1" t="s">
        <v>596</v>
      </c>
      <c r="AX280" s="1" t="s">
        <v>597</v>
      </c>
      <c r="AY280" s="1" t="s">
        <v>540</v>
      </c>
      <c r="BA280" s="1" t="s">
        <v>598</v>
      </c>
      <c r="BB280" s="1" t="s">
        <v>599</v>
      </c>
      <c r="BC280" s="1" t="s">
        <v>600</v>
      </c>
      <c r="BE280" s="1" t="s">
        <v>545</v>
      </c>
      <c r="BL280" s="1" t="s">
        <v>601</v>
      </c>
      <c r="BM280" s="1" t="s">
        <v>601</v>
      </c>
      <c r="BO280" s="1" t="s">
        <v>552</v>
      </c>
      <c r="BQ280" s="1" t="s">
        <v>602</v>
      </c>
      <c r="BU280" s="1" t="s">
        <v>603</v>
      </c>
      <c r="BZ280" s="1" t="s">
        <v>604</v>
      </c>
      <c r="CA280" s="1" t="s">
        <v>604</v>
      </c>
      <c r="CD280" s="1" t="s">
        <v>605</v>
      </c>
      <c r="CE280" s="1" t="s">
        <v>606</v>
      </c>
      <c r="CO280" s="1" t="s">
        <v>194</v>
      </c>
      <c r="CR280" s="1" t="s">
        <v>607</v>
      </c>
      <c r="CT280" s="1" t="s">
        <v>608</v>
      </c>
      <c r="CW280" s="1" t="s">
        <v>609</v>
      </c>
      <c r="CY280" s="1" t="s">
        <v>559</v>
      </c>
      <c r="CZ280" s="1" t="s">
        <v>610</v>
      </c>
      <c r="DA280" s="1" t="s">
        <v>271</v>
      </c>
      <c r="DB280" s="1" t="s">
        <v>611</v>
      </c>
      <c r="DC280" s="1" t="s">
        <v>612</v>
      </c>
      <c r="DG280" s="1" t="s">
        <v>282</v>
      </c>
      <c r="DH280" s="1" t="s">
        <v>613</v>
      </c>
      <c r="DJ280" s="1" t="s">
        <v>614</v>
      </c>
      <c r="DK280" s="1" t="s">
        <v>195</v>
      </c>
      <c r="DP280" s="1" t="s">
        <v>615</v>
      </c>
      <c r="DQ280" s="1" t="s">
        <v>192</v>
      </c>
      <c r="DR280" s="1" t="s">
        <v>616</v>
      </c>
      <c r="DV280" s="1" t="s">
        <v>617</v>
      </c>
      <c r="DW280" s="1" t="s">
        <v>618</v>
      </c>
    </row>
    <row r="281" customFormat="false" ht="14.5" hidden="false" customHeight="false" outlineLevel="0" collapsed="false">
      <c r="A281" s="2" t="s">
        <v>619</v>
      </c>
      <c r="B281" s="1" t="n">
        <v>6</v>
      </c>
      <c r="C281" s="1" t="n">
        <v>70.7</v>
      </c>
      <c r="D281" s="1" t="n">
        <v>7.768</v>
      </c>
      <c r="E281" s="1" t="n">
        <v>82.017</v>
      </c>
      <c r="F281" s="1" t="n">
        <v>344.1</v>
      </c>
      <c r="I281" s="1" t="n">
        <v>849.68</v>
      </c>
      <c r="N281" s="1" t="n">
        <v>130.4</v>
      </c>
      <c r="P281" s="1" t="n">
        <v>571.85</v>
      </c>
      <c r="Q281" s="1" t="n">
        <v>551</v>
      </c>
      <c r="Y281" s="1" t="n">
        <v>12</v>
      </c>
      <c r="Z281" s="1" t="n">
        <v>1013.66</v>
      </c>
      <c r="AA281" s="1" t="n">
        <v>319.5</v>
      </c>
      <c r="AL281" s="1" t="n">
        <v>392</v>
      </c>
      <c r="AQ281" s="1" t="n">
        <v>12</v>
      </c>
      <c r="AR281" s="1" t="n">
        <v>40</v>
      </c>
      <c r="AX281" s="1" t="n">
        <v>2</v>
      </c>
      <c r="AY281" s="1" t="n">
        <v>25.9</v>
      </c>
      <c r="BA281" s="1" t="n">
        <v>83.72</v>
      </c>
      <c r="BB281" s="1" t="n">
        <v>929.2</v>
      </c>
      <c r="BC281" s="1" t="n">
        <v>432.4</v>
      </c>
      <c r="BL281" s="1" t="n">
        <v>42</v>
      </c>
      <c r="BM281" s="1" t="n">
        <v>42</v>
      </c>
      <c r="BO281" s="1" t="n">
        <v>-1.5</v>
      </c>
      <c r="BQ281" s="1" t="n">
        <v>2.1</v>
      </c>
      <c r="BU281" s="1" t="n">
        <v>3</v>
      </c>
      <c r="BZ281" s="1" t="n">
        <v>241.5</v>
      </c>
      <c r="CA281" s="1" t="n">
        <v>241.5</v>
      </c>
      <c r="CD281" s="1" t="n">
        <v>-45</v>
      </c>
      <c r="CE281" s="1" t="n">
        <v>168</v>
      </c>
      <c r="CO281" s="1" t="n">
        <v>-4.07</v>
      </c>
      <c r="CR281" s="1" t="n">
        <v>2776</v>
      </c>
      <c r="CT281" s="1" t="n">
        <v>157.25</v>
      </c>
      <c r="CW281" s="1" t="n">
        <v>660.298</v>
      </c>
      <c r="CY281" s="1" t="n">
        <v>429</v>
      </c>
      <c r="CZ281" s="1" t="n">
        <v>5152</v>
      </c>
      <c r="DA281" s="1" t="n">
        <v>7.5</v>
      </c>
      <c r="DB281" s="1" t="n">
        <v>954.5</v>
      </c>
      <c r="DC281" s="1" t="n">
        <v>16.84</v>
      </c>
      <c r="DG281" s="1" t="n">
        <v>439.02</v>
      </c>
      <c r="DH281" s="1" t="n">
        <v>-4.25</v>
      </c>
      <c r="DJ281" s="1" t="n">
        <v>409.28</v>
      </c>
      <c r="DK281" s="1" t="n">
        <v>120.96</v>
      </c>
      <c r="DP281" s="1" t="n">
        <v>70.4</v>
      </c>
      <c r="DQ281" s="1" t="n">
        <v>136.6</v>
      </c>
      <c r="DR281" s="1" t="n">
        <v>121.41</v>
      </c>
      <c r="DV281" s="1" t="n">
        <v>429.405</v>
      </c>
      <c r="DW281" s="1" t="n">
        <v>46756.085</v>
      </c>
      <c r="DX281" s="1" t="n">
        <v>36835.519</v>
      </c>
    </row>
    <row r="282" customFormat="false" ht="14.5" hidden="false" customHeight="false" outlineLevel="0" collapsed="false">
      <c r="A282" s="2" t="s">
        <v>620</v>
      </c>
      <c r="B282" s="1" t="n">
        <v>6</v>
      </c>
      <c r="D282" s="1" t="n">
        <v>1.946</v>
      </c>
      <c r="E282" s="1" t="n">
        <v>0.002</v>
      </c>
      <c r="F282" s="1" t="n">
        <v>11.84</v>
      </c>
      <c r="I282" s="1" t="n">
        <v>5.2</v>
      </c>
      <c r="P282" s="1" t="n">
        <v>1.08</v>
      </c>
      <c r="Z282" s="1" t="n">
        <v>4.32</v>
      </c>
      <c r="AA282" s="1" t="n">
        <v>3</v>
      </c>
      <c r="AQ282" s="1" t="n">
        <v>4</v>
      </c>
      <c r="AX282" s="1" t="n">
        <v>0.75</v>
      </c>
      <c r="AY282" s="1" t="n">
        <v>3.7</v>
      </c>
      <c r="BA282" s="1" t="n">
        <v>5.52</v>
      </c>
      <c r="BE282" s="1" t="n">
        <v>1.5</v>
      </c>
      <c r="BO282" s="1" t="n">
        <v>3</v>
      </c>
      <c r="BU282" s="1" t="n">
        <v>1.5</v>
      </c>
      <c r="BZ282" s="1" t="n">
        <v>111</v>
      </c>
      <c r="CA282" s="1" t="n">
        <v>111</v>
      </c>
      <c r="CO282" s="1" t="n">
        <v>2.96</v>
      </c>
      <c r="CR282" s="1" t="n">
        <v>1.2</v>
      </c>
      <c r="CW282" s="1" t="n">
        <v>3</v>
      </c>
      <c r="CY282" s="1" t="n">
        <v>6</v>
      </c>
      <c r="CZ282" s="1" t="n">
        <v>3</v>
      </c>
      <c r="DB282" s="1" t="n">
        <v>132</v>
      </c>
      <c r="DG282" s="1" t="n">
        <v>3.06</v>
      </c>
      <c r="DJ282" s="1" t="n">
        <v>110.88</v>
      </c>
      <c r="DR282" s="1" t="n">
        <v>2.28</v>
      </c>
      <c r="DV282" s="1" t="n">
        <v>2.22</v>
      </c>
      <c r="DW282" s="1" t="n">
        <v>1521.784</v>
      </c>
      <c r="DX282" s="1" t="n">
        <v>31195.51</v>
      </c>
    </row>
    <row r="283" customFormat="false" ht="14.5" hidden="false" customHeight="false" outlineLevel="0" collapsed="false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1" sqref="D36:D37 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5" t="s">
        <v>676</v>
      </c>
      <c r="B1" s="35" t="s">
        <v>676</v>
      </c>
    </row>
    <row r="2" customFormat="false" ht="14.5" hidden="false" customHeight="false" outlineLevel="0" collapsed="false">
      <c r="A2" s="35" t="s">
        <v>226</v>
      </c>
      <c r="B2" s="35" t="s">
        <v>649</v>
      </c>
    </row>
    <row r="3" customFormat="false" ht="14.5" hidden="false" customHeight="false" outlineLevel="0" collapsed="false">
      <c r="A3" s="35" t="s">
        <v>225</v>
      </c>
      <c r="B3" s="35" t="s">
        <v>649</v>
      </c>
    </row>
    <row r="4" customFormat="false" ht="14.5" hidden="false" customHeight="false" outlineLevel="0" collapsed="false">
      <c r="A4" s="35" t="s">
        <v>222</v>
      </c>
      <c r="B4" s="35" t="s">
        <v>649</v>
      </c>
    </row>
    <row r="5" customFormat="false" ht="14.5" hidden="false" customHeight="false" outlineLevel="0" collapsed="false">
      <c r="A5" s="35" t="s">
        <v>223</v>
      </c>
      <c r="B5" s="35" t="s">
        <v>649</v>
      </c>
    </row>
    <row r="6" customFormat="false" ht="14.5" hidden="false" customHeight="false" outlineLevel="0" collapsed="false">
      <c r="A6" s="35" t="s">
        <v>224</v>
      </c>
      <c r="B6" s="35" t="s">
        <v>649</v>
      </c>
    </row>
    <row r="7" customFormat="false" ht="14.5" hidden="false" customHeight="false" outlineLevel="0" collapsed="false">
      <c r="A7" s="35" t="s">
        <v>217</v>
      </c>
      <c r="B7" s="35" t="s">
        <v>639</v>
      </c>
    </row>
    <row r="8" customFormat="false" ht="14.5" hidden="false" customHeight="false" outlineLevel="0" collapsed="false">
      <c r="A8" s="35" t="s">
        <v>213</v>
      </c>
      <c r="B8" s="35" t="s">
        <v>639</v>
      </c>
    </row>
    <row r="9" customFormat="false" ht="14.5" hidden="false" customHeight="false" outlineLevel="0" collapsed="false">
      <c r="A9" s="35" t="s">
        <v>220</v>
      </c>
      <c r="B9" s="35" t="s">
        <v>642</v>
      </c>
    </row>
    <row r="10" customFormat="false" ht="14.5" hidden="false" customHeight="false" outlineLevel="0" collapsed="false">
      <c r="A10" s="35" t="s">
        <v>215</v>
      </c>
      <c r="B10" s="35" t="s">
        <v>639</v>
      </c>
    </row>
    <row r="11" customFormat="false" ht="14.5" hidden="false" customHeight="false" outlineLevel="0" collapsed="false">
      <c r="A11" s="35" t="s">
        <v>219</v>
      </c>
      <c r="B11" s="35" t="s">
        <v>642</v>
      </c>
    </row>
    <row r="12" customFormat="false" ht="14.5" hidden="false" customHeight="false" outlineLevel="0" collapsed="false">
      <c r="A12" s="35" t="s">
        <v>228</v>
      </c>
      <c r="B12" s="35" t="s">
        <v>642</v>
      </c>
    </row>
    <row r="13" customFormat="false" ht="14.5" hidden="false" customHeight="false" outlineLevel="0" collapsed="false">
      <c r="A13" s="35" t="s">
        <v>212</v>
      </c>
      <c r="B13" s="35" t="s">
        <v>632</v>
      </c>
    </row>
    <row r="14" customFormat="false" ht="14.5" hidden="false" customHeight="false" outlineLevel="0" collapsed="false">
      <c r="A14" s="35" t="s">
        <v>214</v>
      </c>
      <c r="B14" s="35" t="s">
        <v>639</v>
      </c>
    </row>
    <row r="15" customFormat="false" ht="14.5" hidden="false" customHeight="false" outlineLevel="0" collapsed="false">
      <c r="A15" s="35" t="s">
        <v>541</v>
      </c>
      <c r="B15" s="35" t="s">
        <v>639</v>
      </c>
    </row>
    <row r="16" customFormat="false" ht="14.5" hidden="false" customHeight="false" outlineLevel="0" collapsed="false">
      <c r="A16" s="35" t="s">
        <v>216</v>
      </c>
      <c r="B16" s="35" t="s">
        <v>639</v>
      </c>
    </row>
    <row r="17" customFormat="false" ht="14.5" hidden="false" customHeight="false" outlineLevel="0" collapsed="false">
      <c r="A17" s="35" t="s">
        <v>205</v>
      </c>
      <c r="B17" s="35" t="s">
        <v>642</v>
      </c>
    </row>
    <row r="18" customFormat="false" ht="14.5" hidden="false" customHeight="false" outlineLevel="0" collapsed="false">
      <c r="A18" s="35" t="s">
        <v>210</v>
      </c>
      <c r="B18" s="35" t="s">
        <v>639</v>
      </c>
    </row>
    <row r="19" customFormat="false" ht="14.5" hidden="false" customHeight="false" outlineLevel="0" collapsed="false">
      <c r="A19" s="35" t="s">
        <v>218</v>
      </c>
      <c r="B19" s="35" t="s">
        <v>639</v>
      </c>
    </row>
    <row r="20" customFormat="false" ht="14.5" hidden="false" customHeight="false" outlineLevel="0" collapsed="false">
      <c r="A20" s="35" t="s">
        <v>204</v>
      </c>
      <c r="B20" s="35" t="s">
        <v>639</v>
      </c>
    </row>
    <row r="21" customFormat="false" ht="14.5" hidden="false" customHeight="false" outlineLevel="0" collapsed="false">
      <c r="A21" s="35" t="s">
        <v>211</v>
      </c>
      <c r="B21" s="35" t="s">
        <v>642</v>
      </c>
    </row>
    <row r="22" customFormat="false" ht="14.5" hidden="false" customHeight="false" outlineLevel="0" collapsed="false">
      <c r="A22" s="35" t="s">
        <v>206</v>
      </c>
      <c r="B22" s="35" t="s">
        <v>642</v>
      </c>
    </row>
    <row r="23" customFormat="false" ht="14.5" hidden="false" customHeight="false" outlineLevel="0" collapsed="false">
      <c r="A23" s="35" t="s">
        <v>207</v>
      </c>
      <c r="B23" s="35" t="s">
        <v>642</v>
      </c>
    </row>
    <row r="24" customFormat="false" ht="14.5" hidden="false" customHeight="false" outlineLevel="0" collapsed="false">
      <c r="A24" s="35" t="s">
        <v>208</v>
      </c>
      <c r="B24" s="35" t="s">
        <v>642</v>
      </c>
    </row>
    <row r="25" customFormat="false" ht="14.5" hidden="false" customHeight="false" outlineLevel="0" collapsed="false">
      <c r="A25" s="35" t="s">
        <v>209</v>
      </c>
      <c r="B25" s="35" t="s">
        <v>642</v>
      </c>
    </row>
    <row r="26" customFormat="false" ht="14.5" hidden="false" customHeight="false" outlineLevel="0" collapsed="false">
      <c r="A26" s="35" t="s">
        <v>227</v>
      </c>
      <c r="B26" s="35" t="s">
        <v>642</v>
      </c>
    </row>
    <row r="27" customFormat="false" ht="14.5" hidden="false" customHeight="false" outlineLevel="0" collapsed="false">
      <c r="A27" s="35" t="s">
        <v>221</v>
      </c>
      <c r="B27" s="35" t="s">
        <v>639</v>
      </c>
    </row>
    <row r="28" customFormat="false" ht="14.5" hidden="false" customHeight="false" outlineLevel="0" collapsed="false">
      <c r="A28" s="35" t="s">
        <v>203</v>
      </c>
      <c r="B28" s="35" t="s">
        <v>642</v>
      </c>
    </row>
    <row r="29" customFormat="false" ht="14.5" hidden="false" customHeight="false" outlineLevel="0" collapsed="false">
      <c r="A29" s="35" t="s">
        <v>196</v>
      </c>
      <c r="B29" s="35" t="s">
        <v>642</v>
      </c>
    </row>
    <row r="30" customFormat="false" ht="14.5" hidden="false" customHeight="false" outlineLevel="0" collapsed="false">
      <c r="A30" s="35" t="s">
        <v>195</v>
      </c>
      <c r="B30" s="35" t="s">
        <v>639</v>
      </c>
    </row>
    <row r="31" customFormat="false" ht="14.5" hidden="false" customHeight="false" outlineLevel="0" collapsed="false">
      <c r="A31" s="35" t="s">
        <v>200</v>
      </c>
      <c r="B31" s="35" t="s">
        <v>642</v>
      </c>
    </row>
    <row r="32" customFormat="false" ht="14.5" hidden="false" customHeight="false" outlineLevel="0" collapsed="false">
      <c r="A32" s="35" t="s">
        <v>198</v>
      </c>
      <c r="B32" s="35" t="s">
        <v>642</v>
      </c>
    </row>
    <row r="33" customFormat="false" ht="14.5" hidden="false" customHeight="false" outlineLevel="0" collapsed="false">
      <c r="A33" s="35" t="s">
        <v>197</v>
      </c>
      <c r="B33" s="35" t="s">
        <v>642</v>
      </c>
    </row>
    <row r="34" customFormat="false" ht="14.5" hidden="false" customHeight="false" outlineLevel="0" collapsed="false">
      <c r="A34" s="35" t="s">
        <v>202</v>
      </c>
      <c r="B34" s="35" t="s">
        <v>632</v>
      </c>
    </row>
    <row r="35" customFormat="false" ht="14.5" hidden="false" customHeight="false" outlineLevel="0" collapsed="false">
      <c r="A35" s="35" t="s">
        <v>565</v>
      </c>
      <c r="B35" s="35" t="s">
        <v>642</v>
      </c>
    </row>
    <row r="36" customFormat="false" ht="14.5" hidden="false" customHeight="false" outlineLevel="0" collapsed="false">
      <c r="A36" s="35" t="s">
        <v>201</v>
      </c>
      <c r="B36" s="35" t="s">
        <v>642</v>
      </c>
    </row>
    <row r="37" customFormat="false" ht="14.5" hidden="false" customHeight="false" outlineLevel="0" collapsed="false">
      <c r="A37" s="35" t="s">
        <v>199</v>
      </c>
      <c r="B37" s="35" t="s">
        <v>642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1" sqref="D36:D37 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42" t="s">
        <v>676</v>
      </c>
    </row>
    <row r="2" customFormat="false" ht="14.5" hidden="false" customHeight="false" outlineLevel="0" collapsed="false">
      <c r="A2" s="35" t="s">
        <v>642</v>
      </c>
    </row>
    <row r="3" customFormat="false" ht="14.5" hidden="false" customHeight="false" outlineLevel="0" collapsed="false">
      <c r="A3" s="35" t="s">
        <v>649</v>
      </c>
    </row>
    <row r="4" customFormat="false" ht="14.5" hidden="false" customHeight="false" outlineLevel="0" collapsed="false">
      <c r="A4" s="35" t="s">
        <v>632</v>
      </c>
    </row>
    <row r="5" customFormat="false" ht="14.5" hidden="false" customHeight="false" outlineLevel="0" collapsed="false">
      <c r="A5" s="35" t="s">
        <v>636</v>
      </c>
    </row>
    <row r="6" customFormat="false" ht="14.5" hidden="false" customHeight="false" outlineLevel="0" collapsed="false">
      <c r="A6" s="35" t="s">
        <v>645</v>
      </c>
    </row>
    <row r="7" customFormat="false" ht="14.5" hidden="false" customHeight="false" outlineLevel="0" collapsed="false">
      <c r="A7" s="35" t="s">
        <v>647</v>
      </c>
    </row>
    <row r="8" customFormat="false" ht="14.5" hidden="false" customHeight="false" outlineLevel="0" collapsed="false">
      <c r="A8" s="35" t="s">
        <v>639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1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1" sqref="D36:D37 X15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621</v>
      </c>
      <c r="B1" s="7" t="s">
        <v>622</v>
      </c>
      <c r="C1" s="7" t="s">
        <v>160</v>
      </c>
      <c r="D1" s="7" t="s">
        <v>623</v>
      </c>
      <c r="E1" s="7" t="s">
        <v>624</v>
      </c>
      <c r="F1" s="8" t="s">
        <v>625</v>
      </c>
      <c r="G1" s="8" t="s">
        <v>626</v>
      </c>
      <c r="H1" s="7" t="s">
        <v>627</v>
      </c>
      <c r="I1" s="7"/>
      <c r="J1" s="7" t="s">
        <v>628</v>
      </c>
      <c r="K1" s="8" t="s">
        <v>629</v>
      </c>
      <c r="L1" s="9" t="s">
        <v>630</v>
      </c>
      <c r="M1" s="7" t="s">
        <v>631</v>
      </c>
      <c r="O1" s="11" t="s">
        <v>445</v>
      </c>
    </row>
    <row r="2" customFormat="false" ht="14.5" hidden="false" customHeight="true" outlineLevel="0" collapsed="false">
      <c r="A2" s="12" t="s">
        <v>632</v>
      </c>
      <c r="B2" s="13" t="s">
        <v>633</v>
      </c>
      <c r="C2" s="14" t="s">
        <v>161</v>
      </c>
      <c r="D2" s="14" t="s">
        <v>202</v>
      </c>
      <c r="E2" s="14" t="n">
        <f aca="false">IFERROR(INDEX('файл остатки'!$A$5:$DK$265,MATCH($O$1,'файл остатки'!$A$5:$A$228,0),MATCH(D2,'файл остатки'!$A$5:$DK$5,0)), 0)</f>
        <v>-618</v>
      </c>
      <c r="F2" s="14" t="n">
        <f aca="false">IFERROR(INDEX('файл остатки'!$A$5:$DK$265,MATCH($O$2,'файл остатки'!$A$5:$A$228,0),MATCH(D2,'файл остатки'!$A$5:$DK$5,0)), 0)</f>
        <v>0</v>
      </c>
      <c r="G2" s="14" t="n">
        <f aca="false">MIN(E2, 0)</f>
        <v>-618</v>
      </c>
      <c r="H2" s="14" t="n">
        <v>0</v>
      </c>
      <c r="J2" s="15" t="n">
        <v>850</v>
      </c>
      <c r="K2" s="15" t="n">
        <f aca="false">-(G2 + G3) / J2</f>
        <v>0.727058823529412</v>
      </c>
      <c r="L2" s="15" t="n">
        <f aca="false">ROUND(K2, 0)</f>
        <v>1</v>
      </c>
      <c r="O2" s="16" t="s">
        <v>440</v>
      </c>
      <c r="R2" s="15" t="s">
        <v>634</v>
      </c>
      <c r="S2" s="15" t="n">
        <v>3</v>
      </c>
    </row>
    <row r="3" customFormat="false" ht="14.5" hidden="false" customHeight="false" outlineLevel="0" collapsed="false">
      <c r="A3" s="12"/>
      <c r="B3" s="17" t="s">
        <v>635</v>
      </c>
      <c r="C3" s="18" t="s">
        <v>164</v>
      </c>
      <c r="D3" s="18" t="s">
        <v>212</v>
      </c>
      <c r="E3" s="18" t="n">
        <f aca="false">IFERROR(INDEX('файл остатки'!$A$5:$DK$265,MATCH($O$1,'файл остатки'!$A$5:$A$228,0),MATCH(D3,'файл остатки'!$A$5:$DK$5,0)), 0)</f>
        <v>57.4</v>
      </c>
      <c r="F3" s="18" t="n">
        <f aca="false">IFERROR(INDEX('файл остатки'!$A$5:$DK$265,MATCH($O$2,'файл остатки'!$A$5:$A$228,0),MATCH(D3,'файл остатки'!$A$5:$DK$5,0)), 0)</f>
        <v>110.453333333333</v>
      </c>
      <c r="G3" s="18" t="n">
        <f aca="false">MIN(E3, 0)</f>
        <v>0</v>
      </c>
      <c r="H3" s="18" t="n">
        <v>0</v>
      </c>
    </row>
    <row r="4" customFormat="false" ht="14.5" hidden="false" customHeight="true" outlineLevel="0" collapsed="false">
      <c r="A4" s="12" t="s">
        <v>636</v>
      </c>
      <c r="B4" s="19" t="s">
        <v>637</v>
      </c>
      <c r="C4" s="20" t="s">
        <v>164</v>
      </c>
      <c r="D4" s="20" t="s">
        <v>230</v>
      </c>
      <c r="E4" s="20" t="n">
        <f aca="false">IFERROR(INDEX('файл остатки'!$A$5:$DK$265,MATCH($O$1,'файл остатки'!$A$5:$A$228,0),MATCH(D4,'файл остатки'!$A$5:$DK$5,0)), 0)</f>
        <v>-28</v>
      </c>
      <c r="F4" s="20" t="n">
        <f aca="false">IFERROR(INDEX('файл остатки'!$A$5:$DK$265,MATCH($O$2,'файл остатки'!$A$5:$A$228,0),MATCH(D4,'файл остатки'!$A$5:$DK$5,0)), 0)</f>
        <v>0</v>
      </c>
      <c r="G4" s="20" t="n">
        <f aca="false">MIN(E4, 0)</f>
        <v>-28</v>
      </c>
      <c r="H4" s="20" t="n">
        <v>0</v>
      </c>
      <c r="J4" s="15" t="n">
        <v>1000</v>
      </c>
      <c r="K4" s="15" t="n">
        <f aca="false">-(G4 + G5 + G6 + G7 + G8) / J4</f>
        <v>0.651</v>
      </c>
      <c r="L4" s="15" t="n">
        <f aca="false">ROUND(K4, 0)</f>
        <v>1</v>
      </c>
      <c r="R4" s="15" t="s">
        <v>638</v>
      </c>
      <c r="S4" s="15" t="n">
        <v>5</v>
      </c>
    </row>
    <row r="5" customFormat="false" ht="14.5" hidden="false" customHeight="false" outlineLevel="0" collapsed="false">
      <c r="A5" s="12"/>
      <c r="B5" s="12"/>
      <c r="C5" s="20" t="s">
        <v>163</v>
      </c>
      <c r="D5" s="20" t="s">
        <v>239</v>
      </c>
      <c r="E5" s="20" t="n">
        <f aca="false">IFERROR(INDEX('файл остатки'!$A$5:$DK$265,MATCH($O$1,'файл остатки'!$A$5:$A$228,0),MATCH(D5,'файл остатки'!$A$5:$DK$5,0)), 0)</f>
        <v>-55</v>
      </c>
      <c r="F5" s="20" t="n">
        <f aca="false">IFERROR(INDEX('файл остатки'!$A$5:$DK$265,MATCH($O$2,'файл остатки'!$A$5:$A$228,0),MATCH(D5,'файл остатки'!$A$5:$DK$5,0)), 0)</f>
        <v>0</v>
      </c>
      <c r="G5" s="20" t="n">
        <f aca="false">MIN(E5, 0)</f>
        <v>-55</v>
      </c>
      <c r="H5" s="20" t="n">
        <v>0</v>
      </c>
    </row>
    <row r="6" customFormat="false" ht="14.5" hidden="false" customHeight="false" outlineLevel="0" collapsed="false">
      <c r="A6" s="12"/>
      <c r="B6" s="19"/>
      <c r="C6" s="20" t="s">
        <v>166</v>
      </c>
      <c r="D6" s="20" t="s">
        <v>240</v>
      </c>
      <c r="E6" s="20" t="n">
        <f aca="false">IFERROR(INDEX('файл остатки'!$A$5:$DK$265,MATCH($O$1,'файл остатки'!$A$5:$A$228,0),MATCH(D6,'файл остатки'!$A$5:$DK$5,0)), 0)</f>
        <v>-499</v>
      </c>
      <c r="F6" s="20" t="n">
        <f aca="false">IFERROR(INDEX('файл остатки'!$A$5:$DK$265,MATCH($O$2,'файл остатки'!$A$5:$A$228,0),MATCH(D6,'файл остатки'!$A$5:$DK$5,0)), 0)</f>
        <v>0</v>
      </c>
      <c r="G6" s="20" t="n">
        <f aca="false">MIN(E6, 0)</f>
        <v>-499</v>
      </c>
      <c r="H6" s="20" t="n">
        <v>0</v>
      </c>
    </row>
    <row r="7" customFormat="false" ht="14.5" hidden="false" customHeight="true" outlineLevel="0" collapsed="false">
      <c r="A7" s="12"/>
      <c r="B7" s="21" t="s">
        <v>157</v>
      </c>
      <c r="C7" s="22" t="s">
        <v>164</v>
      </c>
      <c r="D7" s="22" t="s">
        <v>244</v>
      </c>
      <c r="E7" s="22" t="n">
        <f aca="false">IFERROR(INDEX('файл остатки'!$A$5:$DK$265,MATCH($O$1,'файл остатки'!$A$5:$A$228,0),MATCH(D7,'файл остатки'!$A$5:$DK$5,0)), 0)</f>
        <v>-14</v>
      </c>
      <c r="F7" s="22" t="n">
        <f aca="false">IFERROR(INDEX('файл остатки'!$A$5:$DK$265,MATCH($O$2,'файл остатки'!$A$5:$A$228,0),MATCH(D7,'файл остатки'!$A$5:$DK$5,0)), 0)</f>
        <v>0</v>
      </c>
      <c r="G7" s="22" t="n">
        <f aca="false">MIN(E7, 0)</f>
        <v>-14</v>
      </c>
      <c r="H7" s="22" t="n">
        <v>0</v>
      </c>
    </row>
    <row r="8" customFormat="false" ht="14.5" hidden="false" customHeight="false" outlineLevel="0" collapsed="false">
      <c r="A8" s="12"/>
      <c r="B8" s="12"/>
      <c r="C8" s="22" t="s">
        <v>163</v>
      </c>
      <c r="D8" s="22" t="s">
        <v>249</v>
      </c>
      <c r="E8" s="22" t="n">
        <f aca="false">IFERROR(INDEX('файл остатки'!$A$5:$DK$265,MATCH($O$1,'файл остатки'!$A$5:$A$228,0),MATCH(D8,'файл остатки'!$A$5:$DK$5,0)), 0)</f>
        <v>-55</v>
      </c>
      <c r="F8" s="22" t="n">
        <f aca="false">IFERROR(INDEX('файл остатки'!$A$5:$DK$265,MATCH($O$2,'файл остатки'!$A$5:$A$228,0),MATCH(D8,'файл остатки'!$A$5:$DK$5,0)), 0)</f>
        <v>0</v>
      </c>
      <c r="G8" s="22" t="n">
        <f aca="false">MIN(E8, 0)</f>
        <v>-55</v>
      </c>
      <c r="H8" s="22" t="n">
        <v>0</v>
      </c>
    </row>
    <row r="11" customFormat="false" ht="14.5" hidden="false" customHeight="true" outlineLevel="0" collapsed="false">
      <c r="A11" s="12" t="s">
        <v>639</v>
      </c>
      <c r="B11" s="13" t="s">
        <v>633</v>
      </c>
      <c r="C11" s="14" t="s">
        <v>640</v>
      </c>
      <c r="D11" s="14" t="s">
        <v>195</v>
      </c>
      <c r="E11" s="14" t="n">
        <f aca="false">IFERROR(INDEX('файл остатки'!$A$5:$DK$265,MATCH($O$1,'файл остатки'!$A$5:$A$228,0),MATCH(D11,'файл остатки'!$A$5:$DK$5,0)), 0)</f>
        <v>506.24</v>
      </c>
      <c r="F11" s="14" t="n">
        <f aca="false">IFERROR(INDEX('файл остатки'!$A$5:$DK$265,MATCH($O$2,'файл остатки'!$A$5:$A$228,0),MATCH(D11,'файл остатки'!$A$5:$DK$5,0)), 0)</f>
        <v>459.733333333333</v>
      </c>
      <c r="G11" s="14" t="n">
        <f aca="false">MIN(E11, 0)</f>
        <v>0</v>
      </c>
      <c r="H11" s="14" t="n">
        <v>0</v>
      </c>
      <c r="J11" s="15" t="n">
        <v>850</v>
      </c>
      <c r="K11" s="15" t="n">
        <f aca="false">-(G11 + G12 + G13 + G14 + G15 + G16 + G17 + G18 + G19 + G20) / J11</f>
        <v>0.140941176470588</v>
      </c>
      <c r="L11" s="15" t="n">
        <f aca="false">ROUND(K11, 0)</f>
        <v>0</v>
      </c>
      <c r="R11" s="15" t="s">
        <v>641</v>
      </c>
      <c r="S11" s="15" t="n">
        <v>1</v>
      </c>
    </row>
    <row r="12" customFormat="false" ht="14.5" hidden="false" customHeight="true" outlineLevel="0" collapsed="false">
      <c r="A12" s="12"/>
      <c r="B12" s="17" t="s">
        <v>635</v>
      </c>
      <c r="C12" s="18" t="s">
        <v>164</v>
      </c>
      <c r="D12" s="18" t="s">
        <v>214</v>
      </c>
      <c r="E12" s="18" t="n">
        <f aca="false">IFERROR(INDEX('файл остатки'!$A$5:$DK$265,MATCH($O$1,'файл остатки'!$A$5:$A$228,0),MATCH(D12,'файл остатки'!$A$5:$DK$5,0)), 0)</f>
        <v>-41.4</v>
      </c>
      <c r="F12" s="18" t="n">
        <f aca="false">IFERROR(INDEX('файл остатки'!$A$5:$DK$265,MATCH($O$2,'файл остатки'!$A$5:$A$228,0),MATCH(D12,'файл остатки'!$A$5:$DK$5,0)), 0)</f>
        <v>0</v>
      </c>
      <c r="G12" s="18" t="n">
        <f aca="false">MIN(E12, 0)</f>
        <v>-41.4</v>
      </c>
      <c r="H12" s="18" t="n">
        <v>0</v>
      </c>
    </row>
    <row r="13" customFormat="false" ht="14.5" hidden="false" customHeight="false" outlineLevel="0" collapsed="false">
      <c r="A13" s="12"/>
      <c r="B13" s="12"/>
      <c r="C13" s="18" t="s">
        <v>165</v>
      </c>
      <c r="D13" s="18" t="s">
        <v>217</v>
      </c>
      <c r="E13" s="18" t="n">
        <f aca="false">IFERROR(INDEX('файл остатки'!$A$5:$DK$265,MATCH($O$1,'файл остатки'!$A$5:$A$228,0),MATCH(D13,'файл остатки'!$A$5:$DK$5,0)), 0)</f>
        <v>4422.6</v>
      </c>
      <c r="F13" s="18" t="n">
        <f aca="false">IFERROR(INDEX('файл остатки'!$A$5:$DK$265,MATCH($O$2,'файл остатки'!$A$5:$A$228,0),MATCH(D13,'файл остатки'!$A$5:$DK$5,0)), 0)</f>
        <v>4801.14285714286</v>
      </c>
      <c r="G13" s="18" t="n">
        <f aca="false">MIN(E13, 0)</f>
        <v>0</v>
      </c>
      <c r="H13" s="18" t="n">
        <v>0</v>
      </c>
    </row>
    <row r="14" customFormat="false" ht="14.5" hidden="false" customHeight="false" outlineLevel="0" collapsed="false">
      <c r="A14" s="12"/>
      <c r="B14" s="12"/>
      <c r="C14" s="18" t="s">
        <v>170</v>
      </c>
      <c r="D14" s="18" t="s">
        <v>218</v>
      </c>
      <c r="E14" s="18" t="n">
        <f aca="false">IFERROR(INDEX('файл остатки'!$A$5:$DK$265,MATCH($O$1,'файл остатки'!$A$5:$A$228,0),MATCH(D14,'файл остатки'!$A$5:$DK$5,0)), 0)</f>
        <v>18</v>
      </c>
      <c r="F14" s="18" t="n">
        <f aca="false">IFERROR(INDEX('файл остатки'!$A$5:$DK$265,MATCH($O$2,'файл остатки'!$A$5:$A$228,0),MATCH(D14,'файл остатки'!$A$5:$DK$5,0)), 0)</f>
        <v>86.4</v>
      </c>
      <c r="G14" s="18" t="n">
        <f aca="false">MIN(E14, 0)</f>
        <v>0</v>
      </c>
      <c r="H14" s="18" t="n">
        <v>0</v>
      </c>
    </row>
    <row r="15" customFormat="false" ht="14.5" hidden="false" customHeight="false" outlineLevel="0" collapsed="false">
      <c r="A15" s="12"/>
      <c r="B15" s="12"/>
      <c r="C15" s="18" t="s">
        <v>163</v>
      </c>
      <c r="D15" s="18" t="s">
        <v>210</v>
      </c>
      <c r="E15" s="18" t="n">
        <f aca="false">IFERROR(INDEX('файл остатки'!$A$5:$DK$265,MATCH($O$1,'файл остатки'!$A$5:$A$228,0),MATCH(D15,'файл остатки'!$A$5:$DK$5,0)), 0)</f>
        <v>-78.4</v>
      </c>
      <c r="F15" s="18" t="n">
        <f aca="false">IFERROR(INDEX('файл остатки'!$A$5:$DK$265,MATCH($O$2,'файл остатки'!$A$5:$A$228,0),MATCH(D15,'файл остатки'!$A$5:$DK$5,0)), 0)</f>
        <v>0.213333333333333</v>
      </c>
      <c r="G15" s="18" t="n">
        <f aca="false">MIN(E15, 0)</f>
        <v>-78.4</v>
      </c>
      <c r="H15" s="18" t="n">
        <v>0</v>
      </c>
    </row>
    <row r="16" customFormat="false" ht="14.5" hidden="false" customHeight="false" outlineLevel="0" collapsed="false">
      <c r="A16" s="12"/>
      <c r="B16" s="12"/>
      <c r="C16" s="18" t="s">
        <v>167</v>
      </c>
      <c r="D16" s="18" t="s">
        <v>204</v>
      </c>
      <c r="E16" s="18" t="n">
        <f aca="false">IFERROR(INDEX('файл остатки'!$A$5:$DK$265,MATCH($O$1,'файл остатки'!$A$5:$A$228,0),MATCH(D16,'файл остатки'!$A$5:$DK$5,0)), 0)</f>
        <v>0</v>
      </c>
      <c r="F16" s="18" t="n">
        <f aca="false">IFERROR(INDEX('файл остатки'!$A$5:$DK$265,MATCH($O$2,'файл остатки'!$A$5:$A$228,0),MATCH(D16,'файл остатки'!$A$5:$DK$5,0)), 0)</f>
        <v>111.211428571429</v>
      </c>
      <c r="G16" s="18" t="n">
        <f aca="false">MIN(E16, 0)</f>
        <v>0</v>
      </c>
      <c r="H16" s="18" t="n">
        <v>0</v>
      </c>
    </row>
    <row r="17" customFormat="false" ht="14.5" hidden="false" customHeight="false" outlineLevel="0" collapsed="false">
      <c r="A17" s="12"/>
      <c r="B17" s="12"/>
      <c r="C17" s="18" t="s">
        <v>165</v>
      </c>
      <c r="D17" s="18" t="s">
        <v>216</v>
      </c>
      <c r="E17" s="18" t="n">
        <f aca="false">IFERROR(INDEX('файл остатки'!$A$5:$DK$265,MATCH($O$1,'файл остатки'!$A$5:$A$228,0),MATCH(D17,'файл остатки'!$A$5:$DK$5,0)), 0)</f>
        <v>430.56</v>
      </c>
      <c r="F17" s="18" t="n">
        <f aca="false">IFERROR(INDEX('файл остатки'!$A$5:$DK$265,MATCH($O$2,'файл остатки'!$A$5:$A$228,0),MATCH(D17,'файл остатки'!$A$5:$DK$5,0)), 0)</f>
        <v>596.904761904762</v>
      </c>
      <c r="G17" s="18" t="n">
        <f aca="false">MIN(E17, 0)</f>
        <v>0</v>
      </c>
      <c r="H17" s="18" t="n">
        <v>0</v>
      </c>
    </row>
    <row r="18" customFormat="false" ht="14.5" hidden="false" customHeight="false" outlineLevel="0" collapsed="false">
      <c r="A18" s="12"/>
      <c r="B18" s="12"/>
      <c r="C18" s="18" t="s">
        <v>171</v>
      </c>
      <c r="D18" s="18" t="s">
        <v>221</v>
      </c>
      <c r="E18" s="18" t="n">
        <f aca="false">IFERROR(INDEX('файл остатки'!$A$5:$DK$265,MATCH($O$1,'файл остатки'!$A$5:$A$228,0),MATCH(D18,'файл остатки'!$A$5:$DK$5,0)), 0)</f>
        <v>322</v>
      </c>
      <c r="F18" s="18" t="n">
        <f aca="false">IFERROR(INDEX('файл остатки'!$A$5:$DK$265,MATCH($O$2,'файл остатки'!$A$5:$A$228,0),MATCH(D18,'файл остатки'!$A$5:$DK$5,0)), 0)</f>
        <v>679.074285714286</v>
      </c>
      <c r="G18" s="18" t="n">
        <f aca="false">MIN(E18, 0)</f>
        <v>0</v>
      </c>
      <c r="H18" s="18" t="n">
        <v>0</v>
      </c>
    </row>
    <row r="19" customFormat="false" ht="14.5" hidden="false" customHeight="false" outlineLevel="0" collapsed="false">
      <c r="A19" s="12"/>
      <c r="B19" s="12"/>
      <c r="C19" s="18" t="s">
        <v>165</v>
      </c>
      <c r="D19" s="18" t="s">
        <v>213</v>
      </c>
      <c r="E19" s="18" t="n">
        <f aca="false">IFERROR(INDEX('файл остатки'!$A$5:$DK$265,MATCH($O$1,'файл остатки'!$A$5:$A$228,0),MATCH(D19,'файл остатки'!$A$5:$DK$5,0)), 0)</f>
        <v>1368</v>
      </c>
      <c r="F19" s="18" t="n">
        <f aca="false">IFERROR(INDEX('файл остатки'!$A$5:$DK$265,MATCH($O$2,'файл остатки'!$A$5:$A$228,0),MATCH(D19,'файл остатки'!$A$5:$DK$5,0)), 0)</f>
        <v>3060.45714285714</v>
      </c>
      <c r="G19" s="18" t="n">
        <f aca="false">MIN(E19, 0)</f>
        <v>0</v>
      </c>
      <c r="H19" s="18" t="n">
        <v>0</v>
      </c>
    </row>
    <row r="20" customFormat="false" ht="14.5" hidden="false" customHeight="false" outlineLevel="0" collapsed="false">
      <c r="A20" s="12"/>
      <c r="B20" s="12"/>
      <c r="C20" s="18" t="s">
        <v>164</v>
      </c>
      <c r="D20" s="18" t="s">
        <v>215</v>
      </c>
      <c r="E20" s="18" t="n">
        <f aca="false">IFERROR(INDEX('файл остатки'!$A$5:$DK$265,MATCH($O$1,'файл остатки'!$A$5:$A$228,0),MATCH(D20,'файл остатки'!$A$5:$DK$5,0)), 0)</f>
        <v>883.2</v>
      </c>
      <c r="F20" s="18" t="n">
        <f aca="false">IFERROR(INDEX('файл остатки'!$A$5:$DK$265,MATCH($O$2,'файл остатки'!$A$5:$A$228,0),MATCH(D20,'файл остатки'!$A$5:$DK$5,0)), 0)</f>
        <v>1424.55238095238</v>
      </c>
      <c r="G20" s="18" t="n">
        <f aca="false">MIN(E20, 0)</f>
        <v>0</v>
      </c>
      <c r="H20" s="18" t="n">
        <v>0</v>
      </c>
    </row>
    <row r="23" customFormat="false" ht="14.5" hidden="false" customHeight="true" outlineLevel="0" collapsed="false">
      <c r="A23" s="12" t="s">
        <v>642</v>
      </c>
      <c r="B23" s="23" t="s">
        <v>643</v>
      </c>
      <c r="C23" s="24" t="s">
        <v>164</v>
      </c>
      <c r="D23" s="24" t="s">
        <v>219</v>
      </c>
      <c r="E23" s="24" t="n">
        <f aca="false">IFERROR(INDEX('файл остатки'!$A$5:$DK$265,MATCH($O$1,'файл остатки'!$A$5:$A$228,0),MATCH(D23,'файл остатки'!$A$5:$DK$5,0)), 0)</f>
        <v>-1206</v>
      </c>
      <c r="F23" s="24" t="n">
        <f aca="false">IFERROR(INDEX('файл остатки'!$A$5:$DK$265,MATCH($O$2,'файл остатки'!$A$5:$A$228,0),MATCH(D23,'файл остатки'!$A$5:$DK$5,0)), 0)</f>
        <v>609.142857142857</v>
      </c>
      <c r="G23" s="24" t="n">
        <f aca="false">MIN(E23, 0)</f>
        <v>-1206</v>
      </c>
      <c r="H23" s="24" t="n">
        <v>0</v>
      </c>
      <c r="J23" s="15" t="n">
        <v>850</v>
      </c>
      <c r="K23" s="15" t="n">
        <f aca="false">-(G23 + G24 + G25 + G26 + G27 + G28 + G29 + G30 + G31 + G32 + G33 + G34 + G35 + G36 + G37 + G38 + G39) / J23</f>
        <v>3.03021176470588</v>
      </c>
      <c r="L23" s="15" t="n">
        <f aca="false">ROUND(K23, 0)</f>
        <v>3</v>
      </c>
      <c r="R23" s="15" t="s">
        <v>644</v>
      </c>
      <c r="S23" s="15" t="n">
        <v>2</v>
      </c>
    </row>
    <row r="24" customFormat="false" ht="14.5" hidden="false" customHeight="false" outlineLevel="0" collapsed="false">
      <c r="A24" s="12"/>
      <c r="B24" s="12"/>
      <c r="C24" s="24" t="s">
        <v>164</v>
      </c>
      <c r="D24" s="24" t="s">
        <v>220</v>
      </c>
      <c r="E24" s="24" t="n">
        <f aca="false">IFERROR(INDEX('файл остатки'!$A$5:$DK$265,MATCH($O$1,'файл остатки'!$A$5:$A$228,0),MATCH(D24,'файл остатки'!$A$5:$DK$5,0)), 0)</f>
        <v>12</v>
      </c>
      <c r="F24" s="24" t="n">
        <f aca="false">IFERROR(INDEX('файл остатки'!$A$5:$DK$265,MATCH($O$2,'файл остатки'!$A$5:$A$228,0),MATCH(D24,'файл остатки'!$A$5:$DK$5,0)), 0)</f>
        <v>14.4571428571429</v>
      </c>
      <c r="G24" s="24" t="n">
        <f aca="false">MIN(E24, 0)</f>
        <v>0</v>
      </c>
      <c r="H24" s="24" t="n">
        <v>0</v>
      </c>
    </row>
    <row r="25" customFormat="false" ht="14.5" hidden="false" customHeight="false" outlineLevel="0" collapsed="false">
      <c r="A25" s="12"/>
      <c r="B25" s="12"/>
      <c r="C25" s="25" t="s">
        <v>172</v>
      </c>
      <c r="D25" s="25" t="s">
        <v>227</v>
      </c>
      <c r="E25" s="25" t="n">
        <f aca="false">IFERROR(INDEX('файл остатки'!$A$5:$DK$265,MATCH($O$1,'файл остатки'!$A$5:$A$228,0),MATCH(D25,'файл остатки'!$A$5:$DK$5,0)), 0)</f>
        <v>0</v>
      </c>
      <c r="F25" s="25" t="n">
        <f aca="false">IFERROR(INDEX('файл остатки'!$A$5:$DK$265,MATCH($O$2,'файл остатки'!$A$5:$A$228,0),MATCH(D25,'файл остатки'!$A$5:$DK$5,0)), 0)</f>
        <v>0</v>
      </c>
      <c r="G25" s="25" t="n">
        <f aca="false">MIN(E25, 0)</f>
        <v>0</v>
      </c>
      <c r="H25" s="25" t="n">
        <v>0</v>
      </c>
    </row>
    <row r="26" customFormat="false" ht="14.5" hidden="false" customHeight="false" outlineLevel="0" collapsed="false">
      <c r="A26" s="12"/>
      <c r="B26" s="23"/>
      <c r="C26" s="25" t="s">
        <v>172</v>
      </c>
      <c r="D26" s="25" t="s">
        <v>228</v>
      </c>
      <c r="E26" s="25" t="n">
        <f aca="false">IFERROR(INDEX('файл остатки'!$A$5:$DK$265,MATCH($O$1,'файл остатки'!$A$5:$A$228,0),MATCH(D26,'файл остатки'!$A$5:$DK$5,0)), 0)</f>
        <v>0</v>
      </c>
      <c r="F26" s="25" t="n">
        <f aca="false">IFERROR(INDEX('файл остатки'!$A$5:$DK$265,MATCH($O$2,'файл остатки'!$A$5:$A$228,0),MATCH(D26,'файл остатки'!$A$5:$DK$5,0)), 0)</f>
        <v>0</v>
      </c>
      <c r="G26" s="25" t="n">
        <f aca="false">MIN(E26, 0)</f>
        <v>0</v>
      </c>
      <c r="H26" s="25" t="n">
        <v>0</v>
      </c>
    </row>
    <row r="27" customFormat="false" ht="14.5" hidden="false" customHeight="true" outlineLevel="0" collapsed="false">
      <c r="A27" s="12"/>
      <c r="B27" s="13" t="s">
        <v>633</v>
      </c>
      <c r="C27" s="24" t="s">
        <v>161</v>
      </c>
      <c r="D27" s="24" t="s">
        <v>200</v>
      </c>
      <c r="E27" s="24" t="n">
        <f aca="false">IFERROR(INDEX('файл остатки'!$A$5:$DK$265,MATCH($O$1,'файл остатки'!$A$5:$A$228,0),MATCH(D27,'файл остатки'!$A$5:$DK$5,0)), 0)</f>
        <v>33.6</v>
      </c>
      <c r="F27" s="24" t="n">
        <f aca="false">IFERROR(INDEX('файл остатки'!$A$5:$DK$265,MATCH($O$2,'файл остатки'!$A$5:$A$228,0),MATCH(D27,'файл остатки'!$A$5:$DK$5,0)), 0)</f>
        <v>313.862857142857</v>
      </c>
      <c r="G27" s="24" t="n">
        <f aca="false">MIN(E27, 0)</f>
        <v>0</v>
      </c>
      <c r="H27" s="24" t="n">
        <v>0</v>
      </c>
    </row>
    <row r="28" customFormat="false" ht="14.5" hidden="false" customHeight="false" outlineLevel="0" collapsed="false">
      <c r="A28" s="12"/>
      <c r="B28" s="12"/>
      <c r="C28" s="14" t="s">
        <v>161</v>
      </c>
      <c r="D28" s="14" t="s">
        <v>199</v>
      </c>
      <c r="E28" s="14" t="n">
        <f aca="false">IFERROR(INDEX('файл остатки'!$A$5:$DK$265,MATCH($O$1,'файл остатки'!$A$5:$A$228,0),MATCH(D28,'файл остатки'!$A$5:$DK$5,0)), 0)</f>
        <v>-43.68</v>
      </c>
      <c r="F28" s="14" t="n">
        <f aca="false">IFERROR(INDEX('файл остатки'!$A$5:$DK$265,MATCH($O$2,'файл остатки'!$A$5:$A$228,0),MATCH(D28,'файл остатки'!$A$5:$DK$5,0)), 0)</f>
        <v>530.377142857143</v>
      </c>
      <c r="G28" s="14" t="n">
        <f aca="false">MIN(E28, 0)</f>
        <v>-43.68</v>
      </c>
      <c r="H28" s="14" t="n">
        <v>0</v>
      </c>
    </row>
    <row r="29" customFormat="false" ht="14.5" hidden="false" customHeight="false" outlineLevel="0" collapsed="false">
      <c r="A29" s="12"/>
      <c r="B29" s="12"/>
      <c r="C29" s="14" t="s">
        <v>163</v>
      </c>
      <c r="D29" s="14" t="s">
        <v>201</v>
      </c>
      <c r="E29" s="14" t="n">
        <f aca="false">IFERROR(INDEX('файл остатки'!$A$5:$DK$265,MATCH($O$1,'файл остатки'!$A$5:$A$228,0),MATCH(D29,'файл остатки'!$A$5:$DK$5,0)), 0)</f>
        <v>-25.2</v>
      </c>
      <c r="F29" s="14" t="n">
        <f aca="false">IFERROR(INDEX('файл остатки'!$A$5:$DK$265,MATCH($O$2,'файл остатки'!$A$5:$A$228,0),MATCH(D29,'файл остатки'!$A$5:$DK$5,0)), 0)</f>
        <v>0.0571428571428571</v>
      </c>
      <c r="G29" s="14" t="n">
        <f aca="false">MIN(E29, 0)</f>
        <v>-25.2</v>
      </c>
      <c r="H29" s="14" t="n">
        <v>0</v>
      </c>
    </row>
    <row r="30" customFormat="false" ht="14.5" hidden="false" customHeight="false" outlineLevel="0" collapsed="false">
      <c r="A30" s="12"/>
      <c r="B30" s="12"/>
      <c r="C30" s="14" t="s">
        <v>161</v>
      </c>
      <c r="D30" s="14" t="s">
        <v>198</v>
      </c>
      <c r="E30" s="14" t="n">
        <f aca="false">IFERROR(INDEX('файл остатки'!$A$5:$DK$265,MATCH($O$1,'файл остатки'!$A$5:$A$228,0),MATCH(D30,'файл остатки'!$A$5:$DK$5,0)), 0)</f>
        <v>93.6</v>
      </c>
      <c r="F30" s="14" t="n">
        <f aca="false">IFERROR(INDEX('файл остатки'!$A$5:$DK$265,MATCH($O$2,'файл остатки'!$A$5:$A$228,0),MATCH(D30,'файл остатки'!$A$5:$DK$5,0)), 0)</f>
        <v>141.590476190476</v>
      </c>
      <c r="G30" s="14" t="n">
        <f aca="false">MIN(E30, 0)</f>
        <v>0</v>
      </c>
      <c r="H30" s="14" t="n">
        <v>0</v>
      </c>
    </row>
    <row r="31" customFormat="false" ht="14.5" hidden="false" customHeight="false" outlineLevel="0" collapsed="false">
      <c r="A31" s="12"/>
      <c r="B31" s="12"/>
      <c r="C31" s="14" t="s">
        <v>166</v>
      </c>
      <c r="D31" s="14" t="s">
        <v>196</v>
      </c>
      <c r="E31" s="14" t="n">
        <f aca="false">IFERROR(INDEX('файл остатки'!$A$5:$DK$265,MATCH($O$1,'файл остатки'!$A$5:$A$228,0),MATCH(D31,'файл остатки'!$A$5:$DK$5,0)), 0)</f>
        <v>-204</v>
      </c>
      <c r="F31" s="14" t="n">
        <f aca="false">IFERROR(INDEX('файл остатки'!$A$5:$DK$265,MATCH($O$2,'файл остатки'!$A$5:$A$228,0),MATCH(D31,'файл остатки'!$A$5:$DK$5,0)), 0)</f>
        <v>341.27939047619</v>
      </c>
      <c r="G31" s="14" t="n">
        <f aca="false">MIN(E31, 0)</f>
        <v>-204</v>
      </c>
      <c r="H31" s="14" t="n">
        <v>0</v>
      </c>
    </row>
    <row r="32" customFormat="false" ht="14.5" hidden="false" customHeight="false" outlineLevel="0" collapsed="false">
      <c r="A32" s="12"/>
      <c r="B32" s="12"/>
      <c r="C32" s="14" t="s">
        <v>161</v>
      </c>
      <c r="D32" s="14" t="s">
        <v>197</v>
      </c>
      <c r="E32" s="14" t="n">
        <f aca="false">IFERROR(INDEX('файл остатки'!$A$5:$DK$265,MATCH($O$1,'файл остатки'!$A$5:$A$228,0),MATCH(D32,'файл остатки'!$A$5:$DK$5,0)), 0)</f>
        <v>7645.12</v>
      </c>
      <c r="F32" s="14" t="n">
        <f aca="false">IFERROR(INDEX('файл остатки'!$A$5:$DK$265,MATCH($O$2,'файл остатки'!$A$5:$A$228,0),MATCH(D32,'файл остатки'!$A$5:$DK$5,0)), 0)</f>
        <v>5941.34666666667</v>
      </c>
      <c r="G32" s="14" t="n">
        <f aca="false">MIN(E32, 0)</f>
        <v>0</v>
      </c>
      <c r="H32" s="14" t="n">
        <v>0</v>
      </c>
    </row>
    <row r="33" customFormat="false" ht="14.5" hidden="false" customHeight="false" outlineLevel="0" collapsed="false">
      <c r="A33" s="12"/>
      <c r="B33" s="13"/>
      <c r="C33" s="14" t="s">
        <v>161</v>
      </c>
      <c r="D33" s="14" t="s">
        <v>203</v>
      </c>
      <c r="E33" s="14" t="n">
        <f aca="false">IFERROR(INDEX('файл остатки'!$A$5:$DK$265,MATCH($O$1,'файл остатки'!$A$5:$A$228,0),MATCH(D33,'файл остатки'!$A$5:$DK$5,0)), 0)</f>
        <v>590.52</v>
      </c>
      <c r="F33" s="14" t="n">
        <f aca="false">IFERROR(INDEX('файл остатки'!$A$5:$DK$265,MATCH($O$2,'файл остатки'!$A$5:$A$228,0),MATCH(D33,'файл остатки'!$A$5:$DK$5,0)), 0)</f>
        <v>801.825238095238</v>
      </c>
      <c r="G33" s="14" t="n">
        <f aca="false">MIN(E33, 0)</f>
        <v>0</v>
      </c>
      <c r="H33" s="14" t="n">
        <v>0</v>
      </c>
    </row>
    <row r="34" customFormat="false" ht="14.5" hidden="false" customHeight="true" outlineLevel="0" collapsed="false">
      <c r="A34" s="12"/>
      <c r="B34" s="17" t="s">
        <v>635</v>
      </c>
      <c r="C34" s="18" t="s">
        <v>164</v>
      </c>
      <c r="D34" s="18" t="s">
        <v>206</v>
      </c>
      <c r="E34" s="18" t="n">
        <f aca="false">IFERROR(INDEX('файл остатки'!$A$5:$DK$265,MATCH($O$1,'файл остатки'!$A$5:$A$228,0),MATCH(D34,'файл остатки'!$A$5:$DK$5,0)), 0)</f>
        <v>553.92</v>
      </c>
      <c r="F34" s="18" t="n">
        <f aca="false">IFERROR(INDEX('файл остатки'!$A$5:$DK$265,MATCH($O$2,'файл остатки'!$A$5:$A$228,0),MATCH(D34,'файл остатки'!$A$5:$DK$5,0)), 0)</f>
        <v>646.091428571429</v>
      </c>
      <c r="G34" s="18" t="n">
        <f aca="false">MIN(E34, 0)</f>
        <v>0</v>
      </c>
      <c r="H34" s="18" t="n">
        <v>0</v>
      </c>
    </row>
    <row r="35" customFormat="false" ht="14.5" hidden="false" customHeight="false" outlineLevel="0" collapsed="false">
      <c r="A35" s="12"/>
      <c r="B35" s="12"/>
      <c r="C35" s="18" t="s">
        <v>168</v>
      </c>
      <c r="D35" s="18" t="s">
        <v>207</v>
      </c>
      <c r="E35" s="18" t="n">
        <f aca="false">IFERROR(INDEX('файл остатки'!$A$5:$DK$265,MATCH($O$1,'файл остатки'!$A$5:$A$228,0),MATCH(D35,'файл остатки'!$A$5:$DK$5,0)), 0)</f>
        <v>10.32</v>
      </c>
      <c r="F35" s="18" t="n">
        <f aca="false">IFERROR(INDEX('файл остатки'!$A$5:$DK$265,MATCH($O$2,'файл остатки'!$A$5:$A$228,0),MATCH(D35,'файл остатки'!$A$5:$DK$5,0)), 0)</f>
        <v>99.3152380952381</v>
      </c>
      <c r="G35" s="18" t="n">
        <f aca="false">MIN(E35, 0)</f>
        <v>0</v>
      </c>
      <c r="H35" s="18" t="n">
        <v>0</v>
      </c>
    </row>
    <row r="36" customFormat="false" ht="14.5" hidden="false" customHeight="false" outlineLevel="0" collapsed="false">
      <c r="A36" s="12"/>
      <c r="B36" s="12"/>
      <c r="C36" s="18" t="s">
        <v>166</v>
      </c>
      <c r="D36" s="18" t="s">
        <v>208</v>
      </c>
      <c r="E36" s="18" t="n">
        <f aca="false">IFERROR(INDEX('файл остатки'!$A$5:$DK$265,MATCH($O$1,'файл остатки'!$A$5:$A$228,0),MATCH(D36,'файл остатки'!$A$5:$DK$5,0)), 0)</f>
        <v>-1096.8</v>
      </c>
      <c r="F36" s="18" t="n">
        <f aca="false">IFERROR(INDEX('файл остатки'!$A$5:$DK$265,MATCH($O$2,'файл остатки'!$A$5:$A$228,0),MATCH(D36,'файл остатки'!$A$5:$DK$5,0)), 0)</f>
        <v>510.457142857143</v>
      </c>
      <c r="G36" s="18" t="n">
        <f aca="false">MIN(E36, 0)</f>
        <v>-1096.8</v>
      </c>
      <c r="H36" s="18" t="n">
        <v>0</v>
      </c>
    </row>
    <row r="37" customFormat="false" ht="14.5" hidden="false" customHeight="false" outlineLevel="0" collapsed="false">
      <c r="A37" s="12"/>
      <c r="B37" s="12"/>
      <c r="C37" s="18" t="s">
        <v>163</v>
      </c>
      <c r="D37" s="18" t="s">
        <v>209</v>
      </c>
      <c r="E37" s="18" t="n">
        <f aca="false">IFERROR(INDEX('файл остатки'!$A$5:$DK$265,MATCH($O$1,'файл остатки'!$A$5:$A$228,0),MATCH(D37,'файл остатки'!$A$5:$DK$5,0)), 0)</f>
        <v>60</v>
      </c>
      <c r="F37" s="18" t="n">
        <f aca="false">IFERROR(INDEX('файл остатки'!$A$5:$DK$265,MATCH($O$2,'файл остатки'!$A$5:$A$228,0),MATCH(D37,'файл остатки'!$A$5:$DK$5,0)), 0)</f>
        <v>0.114285714285714</v>
      </c>
      <c r="G37" s="18" t="n">
        <f aca="false">MIN(E37, 0)</f>
        <v>0</v>
      </c>
      <c r="H37" s="18" t="n">
        <v>0</v>
      </c>
    </row>
    <row r="38" customFormat="false" ht="14.5" hidden="false" customHeight="false" outlineLevel="0" collapsed="false">
      <c r="A38" s="12"/>
      <c r="B38" s="12"/>
      <c r="C38" s="18" t="s">
        <v>164</v>
      </c>
      <c r="D38" s="18" t="s">
        <v>211</v>
      </c>
      <c r="E38" s="18" t="n">
        <f aca="false">IFERROR(INDEX('файл остатки'!$A$5:$DK$265,MATCH($O$1,'файл остатки'!$A$5:$A$228,0),MATCH(D38,'файл остатки'!$A$5:$DK$5,0)), 0)</f>
        <v>967.68</v>
      </c>
      <c r="F38" s="18" t="n">
        <f aca="false">IFERROR(INDEX('файл остатки'!$A$5:$DK$265,MATCH($O$2,'файл остатки'!$A$5:$A$228,0),MATCH(D38,'файл остатки'!$A$5:$DK$5,0)), 0)</f>
        <v>1250.90666666667</v>
      </c>
      <c r="G38" s="18" t="n">
        <f aca="false">MIN(E38, 0)</f>
        <v>0</v>
      </c>
      <c r="H38" s="18" t="n">
        <v>0</v>
      </c>
    </row>
    <row r="39" customFormat="false" ht="14.5" hidden="false" customHeight="false" outlineLevel="0" collapsed="false">
      <c r="A39" s="12"/>
      <c r="B39" s="12"/>
      <c r="C39" s="18" t="s">
        <v>164</v>
      </c>
      <c r="D39" s="18" t="s">
        <v>205</v>
      </c>
      <c r="E39" s="18" t="n">
        <f aca="false">IFERROR(INDEX('файл остатки'!$A$5:$DK$265,MATCH($O$1,'файл остатки'!$A$5:$A$228,0),MATCH(D39,'файл остатки'!$A$5:$DK$5,0)), 0)</f>
        <v>1718.56</v>
      </c>
      <c r="F39" s="18" t="n">
        <f aca="false">IFERROR(INDEX('файл остатки'!$A$5:$DK$265,MATCH($O$2,'файл остатки'!$A$5:$A$228,0),MATCH(D39,'файл остатки'!$A$5:$DK$5,0)), 0)</f>
        <v>2387.44380952381</v>
      </c>
      <c r="G39" s="18" t="n">
        <f aca="false">MIN(E39, 0)</f>
        <v>0</v>
      </c>
      <c r="H39" s="18" t="n">
        <v>0</v>
      </c>
    </row>
    <row r="42" customFormat="false" ht="14.5" hidden="false" customHeight="true" outlineLevel="0" collapsed="false">
      <c r="A42" s="12" t="s">
        <v>645</v>
      </c>
      <c r="B42" s="19" t="s">
        <v>637</v>
      </c>
      <c r="C42" s="20" t="s">
        <v>165</v>
      </c>
      <c r="D42" s="20" t="s">
        <v>232</v>
      </c>
      <c r="E42" s="20" t="n">
        <f aca="false">IFERROR(INDEX('файл остатки'!$A$5:$DK$265,MATCH($O$1,'файл остатки'!$A$5:$A$228,0),MATCH(D42,'файл остатки'!$A$5:$DK$5,0)), 0)</f>
        <v>57.6</v>
      </c>
      <c r="F42" s="20" t="n">
        <f aca="false">IFERROR(INDEX('файл остатки'!$A$5:$DK$265,MATCH($O$2,'файл остатки'!$A$5:$A$228,0),MATCH(D42,'файл остатки'!$A$5:$DK$5,0)), 0)</f>
        <v>0</v>
      </c>
      <c r="G42" s="20" t="n">
        <f aca="false">MIN(E42, 0)</f>
        <v>0</v>
      </c>
      <c r="H42" s="20" t="n">
        <v>0</v>
      </c>
      <c r="J42" s="15" t="n">
        <v>1000</v>
      </c>
      <c r="K42" s="15" t="n">
        <f aca="false">-(G42 + G43 + G44 + G45 + G46 + G47 + G48 + G49 + G50 + G51 + G52 + G53 + G54 + G55 + G56) / J42</f>
        <v>1.9786</v>
      </c>
      <c r="L42" s="15" t="n">
        <f aca="false">ROUND(K42, 0)</f>
        <v>2</v>
      </c>
      <c r="R42" s="15" t="s">
        <v>646</v>
      </c>
      <c r="S42" s="15" t="n">
        <v>4</v>
      </c>
    </row>
    <row r="43" customFormat="false" ht="14.5" hidden="false" customHeight="false" outlineLevel="0" collapsed="false">
      <c r="A43" s="12"/>
      <c r="B43" s="12"/>
      <c r="C43" s="20" t="s">
        <v>173</v>
      </c>
      <c r="D43" s="20" t="s">
        <v>233</v>
      </c>
      <c r="E43" s="20" t="n">
        <f aca="false">IFERROR(INDEX('файл остатки'!$A$5:$DK$265,MATCH($O$1,'файл остатки'!$A$5:$A$228,0),MATCH(D43,'файл остатки'!$A$5:$DK$5,0)), 0)</f>
        <v>1.2</v>
      </c>
      <c r="F43" s="20" t="n">
        <f aca="false">IFERROR(INDEX('файл остатки'!$A$5:$DK$265,MATCH($O$2,'файл остатки'!$A$5:$A$228,0),MATCH(D43,'файл остатки'!$A$5:$DK$5,0)), 0)</f>
        <v>0</v>
      </c>
      <c r="G43" s="20" t="n">
        <f aca="false">MIN(E43, 0)</f>
        <v>0</v>
      </c>
      <c r="H43" s="20" t="n">
        <v>0</v>
      </c>
    </row>
    <row r="44" customFormat="false" ht="14.5" hidden="false" customHeight="false" outlineLevel="0" collapsed="false">
      <c r="A44" s="12"/>
      <c r="B44" s="12"/>
      <c r="C44" s="20" t="s">
        <v>169</v>
      </c>
      <c r="D44" s="20" t="s">
        <v>236</v>
      </c>
      <c r="E44" s="20" t="n">
        <f aca="false">IFERROR(INDEX('файл остатки'!$A$5:$DK$265,MATCH($O$1,'файл остатки'!$A$5:$A$228,0),MATCH(D44,'файл остатки'!$A$5:$DK$5,0)), 0)</f>
        <v>-407.2</v>
      </c>
      <c r="F44" s="20" t="n">
        <f aca="false">IFERROR(INDEX('файл остатки'!$A$5:$DK$265,MATCH($O$2,'файл остатки'!$A$5:$A$228,0),MATCH(D44,'файл остатки'!$A$5:$DK$5,0)), 0)</f>
        <v>0</v>
      </c>
      <c r="G44" s="20" t="n">
        <f aca="false">MIN(E44, 0)</f>
        <v>-407.2</v>
      </c>
      <c r="H44" s="20" t="n">
        <v>0</v>
      </c>
    </row>
    <row r="45" customFormat="false" ht="14.5" hidden="false" customHeight="false" outlineLevel="0" collapsed="false">
      <c r="A45" s="12"/>
      <c r="B45" s="12"/>
      <c r="C45" s="20" t="s">
        <v>174</v>
      </c>
      <c r="D45" s="20" t="s">
        <v>237</v>
      </c>
      <c r="E45" s="20" t="n">
        <f aca="false">IFERROR(INDEX('файл остатки'!$A$5:$DK$265,MATCH($O$1,'файл остатки'!$A$5:$A$228,0),MATCH(D45,'файл остатки'!$A$5:$DK$5,0)), 0)</f>
        <v>-258.4</v>
      </c>
      <c r="F45" s="20" t="n">
        <f aca="false">IFERROR(INDEX('файл остатки'!$A$5:$DK$265,MATCH($O$2,'файл остатки'!$A$5:$A$228,0),MATCH(D45,'файл остатки'!$A$5:$DK$5,0)), 0)</f>
        <v>0</v>
      </c>
      <c r="G45" s="20" t="n">
        <f aca="false">MIN(E45, 0)</f>
        <v>-258.4</v>
      </c>
      <c r="H45" s="20" t="n">
        <v>0</v>
      </c>
    </row>
    <row r="46" customFormat="false" ht="14.5" hidden="false" customHeight="false" outlineLevel="0" collapsed="false">
      <c r="A46" s="12"/>
      <c r="B46" s="12"/>
      <c r="C46" s="20" t="s">
        <v>175</v>
      </c>
      <c r="D46" s="20" t="s">
        <v>238</v>
      </c>
      <c r="E46" s="20" t="n">
        <f aca="false">IFERROR(INDEX('файл остатки'!$A$5:$DK$265,MATCH($O$1,'файл остатки'!$A$5:$A$228,0),MATCH(D46,'файл остатки'!$A$5:$DK$5,0)), 0)</f>
        <v>-112.8</v>
      </c>
      <c r="F46" s="20" t="n">
        <f aca="false">IFERROR(INDEX('файл остатки'!$A$5:$DK$265,MATCH($O$2,'файл остатки'!$A$5:$A$228,0),MATCH(D46,'файл остатки'!$A$5:$DK$5,0)), 0)</f>
        <v>0</v>
      </c>
      <c r="G46" s="20" t="n">
        <f aca="false">MIN(E46, 0)</f>
        <v>-112.8</v>
      </c>
      <c r="H46" s="20" t="n">
        <v>0</v>
      </c>
    </row>
    <row r="47" customFormat="false" ht="14.5" hidden="false" customHeight="false" outlineLevel="0" collapsed="false">
      <c r="A47" s="12"/>
      <c r="B47" s="12"/>
      <c r="C47" s="20" t="s">
        <v>165</v>
      </c>
      <c r="D47" s="20" t="s">
        <v>231</v>
      </c>
      <c r="E47" s="20" t="n">
        <f aca="false">IFERROR(INDEX('файл остатки'!$A$5:$DK$265,MATCH($O$1,'файл остатки'!$A$5:$A$228,0),MATCH(D47,'файл остатки'!$A$5:$DK$5,0)), 0)</f>
        <v>5</v>
      </c>
      <c r="F47" s="20" t="n">
        <f aca="false">IFERROR(INDEX('файл остатки'!$A$5:$DK$265,MATCH($O$2,'файл остатки'!$A$5:$A$228,0),MATCH(D47,'файл остатки'!$A$5:$DK$5,0)), 0)</f>
        <v>0</v>
      </c>
      <c r="G47" s="20" t="n">
        <f aca="false">MIN(E47, 0)</f>
        <v>0</v>
      </c>
      <c r="H47" s="20" t="n">
        <v>0</v>
      </c>
    </row>
    <row r="48" customFormat="false" ht="14.5" hidden="false" customHeight="false" outlineLevel="0" collapsed="false">
      <c r="A48" s="12"/>
      <c r="B48" s="12"/>
      <c r="C48" s="20" t="s">
        <v>163</v>
      </c>
      <c r="D48" s="20" t="s">
        <v>234</v>
      </c>
      <c r="E48" s="20" t="n">
        <f aca="false">IFERROR(INDEX('файл остатки'!$A$5:$DK$265,MATCH($O$1,'файл остатки'!$A$5:$A$228,0),MATCH(D48,'файл остатки'!$A$5:$DK$5,0)), 0)</f>
        <v>-187.5</v>
      </c>
      <c r="F48" s="20" t="n">
        <f aca="false">IFERROR(INDEX('файл остатки'!$A$5:$DK$265,MATCH($O$2,'файл остатки'!$A$5:$A$228,0),MATCH(D48,'файл остатки'!$A$5:$DK$5,0)), 0)</f>
        <v>0</v>
      </c>
      <c r="G48" s="20" t="n">
        <f aca="false">MIN(E48, 0)</f>
        <v>-187.5</v>
      </c>
      <c r="H48" s="20" t="n">
        <v>0</v>
      </c>
    </row>
    <row r="49" customFormat="false" ht="14.5" hidden="false" customHeight="false" outlineLevel="0" collapsed="false">
      <c r="A49" s="12"/>
      <c r="B49" s="19"/>
      <c r="C49" s="20" t="s">
        <v>167</v>
      </c>
      <c r="D49" s="20" t="s">
        <v>235</v>
      </c>
      <c r="E49" s="20" t="n">
        <f aca="false">IFERROR(INDEX('файл остатки'!$A$5:$DK$265,MATCH($O$1,'файл остатки'!$A$5:$A$228,0),MATCH(D49,'файл остатки'!$A$5:$DK$5,0)), 0)</f>
        <v>-22.5</v>
      </c>
      <c r="F49" s="20" t="n">
        <f aca="false">IFERROR(INDEX('файл остатки'!$A$5:$DK$265,MATCH($O$2,'файл остатки'!$A$5:$A$228,0),MATCH(D49,'файл остатки'!$A$5:$DK$5,0)), 0)</f>
        <v>0</v>
      </c>
      <c r="G49" s="20" t="n">
        <f aca="false">MIN(E49, 0)</f>
        <v>-22.5</v>
      </c>
      <c r="H49" s="20" t="n">
        <v>0</v>
      </c>
    </row>
    <row r="50" customFormat="false" ht="14.5" hidden="false" customHeight="true" outlineLevel="0" collapsed="false">
      <c r="A50" s="12"/>
      <c r="B50" s="21" t="s">
        <v>157</v>
      </c>
      <c r="C50" s="22" t="s">
        <v>165</v>
      </c>
      <c r="D50" s="22" t="s">
        <v>245</v>
      </c>
      <c r="E50" s="22" t="n">
        <f aca="false">IFERROR(INDEX('файл остатки'!$A$5:$DK$265,MATCH($O$1,'файл остатки'!$A$5:$A$228,0),MATCH(D50,'файл остатки'!$A$5:$DK$5,0)), 0)</f>
        <v>-188.8</v>
      </c>
      <c r="F50" s="22" t="n">
        <f aca="false">IFERROR(INDEX('файл остатки'!$A$5:$DK$265,MATCH($O$2,'файл остатки'!$A$5:$A$228,0),MATCH(D50,'файл остатки'!$A$5:$DK$5,0)), 0)</f>
        <v>0</v>
      </c>
      <c r="G50" s="22" t="n">
        <f aca="false">MIN(E50, 0)</f>
        <v>-188.8</v>
      </c>
      <c r="H50" s="22" t="n">
        <v>0</v>
      </c>
    </row>
    <row r="51" customFormat="false" ht="14.5" hidden="false" customHeight="false" outlineLevel="0" collapsed="false">
      <c r="A51" s="12"/>
      <c r="B51" s="12"/>
      <c r="C51" s="22" t="s">
        <v>169</v>
      </c>
      <c r="D51" s="22" t="s">
        <v>246</v>
      </c>
      <c r="E51" s="22" t="n">
        <f aca="false">IFERROR(INDEX('файл остатки'!$A$5:$DK$265,MATCH($O$1,'файл остатки'!$A$5:$A$228,0),MATCH(D51,'файл остатки'!$A$5:$DK$5,0)), 0)</f>
        <v>-40</v>
      </c>
      <c r="F51" s="22" t="n">
        <f aca="false">IFERROR(INDEX('файл остатки'!$A$5:$DK$265,MATCH($O$2,'файл остатки'!$A$5:$A$228,0),MATCH(D51,'файл остатки'!$A$5:$DK$5,0)), 0)</f>
        <v>0</v>
      </c>
      <c r="G51" s="22" t="n">
        <f aca="false">MIN(E51, 0)</f>
        <v>-40</v>
      </c>
      <c r="H51" s="22" t="n">
        <v>0</v>
      </c>
    </row>
    <row r="52" customFormat="false" ht="14.5" hidden="false" customHeight="false" outlineLevel="0" collapsed="false">
      <c r="A52" s="12"/>
      <c r="B52" s="12"/>
      <c r="C52" s="22" t="s">
        <v>167</v>
      </c>
      <c r="D52" s="22" t="s">
        <v>247</v>
      </c>
      <c r="E52" s="22" t="n">
        <f aca="false">IFERROR(INDEX('файл остатки'!$A$5:$DK$265,MATCH($O$1,'файл остатки'!$A$5:$A$228,0),MATCH(D52,'файл остатки'!$A$5:$DK$5,0)), 0)</f>
        <v>-19.5</v>
      </c>
      <c r="F52" s="22" t="n">
        <f aca="false">IFERROR(INDEX('файл остатки'!$A$5:$DK$265,MATCH($O$2,'файл остатки'!$A$5:$A$228,0),MATCH(D52,'файл остатки'!$A$5:$DK$5,0)), 0)</f>
        <v>0</v>
      </c>
      <c r="G52" s="22" t="n">
        <f aca="false">MIN(E52, 0)</f>
        <v>-19.5</v>
      </c>
      <c r="H52" s="22" t="n">
        <v>0</v>
      </c>
    </row>
    <row r="53" customFormat="false" ht="14.5" hidden="false" customHeight="false" outlineLevel="0" collapsed="false">
      <c r="A53" s="12"/>
      <c r="B53" s="12"/>
      <c r="C53" s="22" t="s">
        <v>175</v>
      </c>
      <c r="D53" s="22" t="s">
        <v>248</v>
      </c>
      <c r="E53" s="22" t="n">
        <f aca="false">IFERROR(INDEX('файл остатки'!$A$5:$DK$265,MATCH($O$1,'файл остатки'!$A$5:$A$228,0),MATCH(D53,'файл остатки'!$A$5:$DK$5,0)), 0)</f>
        <v>-165.6</v>
      </c>
      <c r="F53" s="22" t="n">
        <f aca="false">IFERROR(INDEX('файл остатки'!$A$5:$DK$265,MATCH($O$2,'файл остатки'!$A$5:$A$228,0),MATCH(D53,'файл остатки'!$A$5:$DK$5,0)), 0)</f>
        <v>0</v>
      </c>
      <c r="G53" s="22" t="n">
        <f aca="false">MIN(E53, 0)</f>
        <v>-165.6</v>
      </c>
      <c r="H53" s="22" t="n">
        <v>0</v>
      </c>
    </row>
    <row r="54" customFormat="false" ht="14.5" hidden="false" customHeight="false" outlineLevel="0" collapsed="false">
      <c r="A54" s="12"/>
      <c r="B54" s="12"/>
      <c r="C54" s="22" t="s">
        <v>174</v>
      </c>
      <c r="D54" s="22" t="s">
        <v>250</v>
      </c>
      <c r="E54" s="22" t="n">
        <f aca="false">IFERROR(INDEX('файл остатки'!$A$5:$DK$265,MATCH($O$1,'файл остатки'!$A$5:$A$228,0),MATCH(D54,'файл остатки'!$A$5:$DK$5,0)), 0)</f>
        <v>-364.8</v>
      </c>
      <c r="F54" s="22" t="n">
        <f aca="false">IFERROR(INDEX('файл остатки'!$A$5:$DK$265,MATCH($O$2,'файл остатки'!$A$5:$A$228,0),MATCH(D54,'файл остатки'!$A$5:$DK$5,0)), 0)</f>
        <v>0</v>
      </c>
      <c r="G54" s="22" t="n">
        <f aca="false">MIN(E54, 0)</f>
        <v>-364.8</v>
      </c>
      <c r="H54" s="22" t="n">
        <v>0</v>
      </c>
    </row>
    <row r="55" customFormat="false" ht="14.5" hidden="false" customHeight="false" outlineLevel="0" collapsed="false">
      <c r="A55" s="12"/>
      <c r="B55" s="12"/>
      <c r="C55" s="22" t="s">
        <v>173</v>
      </c>
      <c r="D55" s="22" t="s">
        <v>251</v>
      </c>
      <c r="E55" s="22" t="n">
        <f aca="false">IFERROR(INDEX('файл остатки'!$A$5:$DK$265,MATCH($O$1,'файл остатки'!$A$5:$A$228,0),MATCH(D55,'файл остатки'!$A$5:$DK$5,0)), 0)</f>
        <v>0</v>
      </c>
      <c r="F55" s="22" t="n">
        <f aca="false">IFERROR(INDEX('файл остатки'!$A$5:$DK$265,MATCH($O$2,'файл остатки'!$A$5:$A$228,0),MATCH(D55,'файл остатки'!$A$5:$DK$5,0)), 0)</f>
        <v>0</v>
      </c>
      <c r="G55" s="22" t="n">
        <f aca="false">MIN(E55, 0)</f>
        <v>0</v>
      </c>
      <c r="H55" s="22" t="n">
        <v>0</v>
      </c>
    </row>
    <row r="56" customFormat="false" ht="14.5" hidden="false" customHeight="false" outlineLevel="0" collapsed="false">
      <c r="A56" s="12"/>
      <c r="B56" s="12"/>
      <c r="C56" s="22" t="s">
        <v>163</v>
      </c>
      <c r="D56" s="22" t="s">
        <v>252</v>
      </c>
      <c r="E56" s="22" t="n">
        <f aca="false">IFERROR(INDEX('файл остатки'!$A$5:$DK$265,MATCH($O$1,'файл остатки'!$A$5:$A$228,0),MATCH(D56,'файл остатки'!$A$5:$DK$5,0)), 0)</f>
        <v>-211.5</v>
      </c>
      <c r="F56" s="22" t="n">
        <f aca="false">IFERROR(INDEX('файл остатки'!$A$5:$DK$265,MATCH($O$2,'файл остатки'!$A$5:$A$228,0),MATCH(D56,'файл остатки'!$A$5:$DK$5,0)), 0)</f>
        <v>0</v>
      </c>
      <c r="G56" s="22" t="n">
        <f aca="false">MIN(E56, 0)</f>
        <v>-211.5</v>
      </c>
      <c r="H56" s="22" t="n">
        <v>0</v>
      </c>
    </row>
    <row r="59" customFormat="false" ht="14.5" hidden="false" customHeight="false" outlineLevel="0" collapsed="false">
      <c r="A59" s="12" t="s">
        <v>647</v>
      </c>
      <c r="B59" s="19" t="s">
        <v>637</v>
      </c>
      <c r="C59" s="20" t="s">
        <v>164</v>
      </c>
      <c r="D59" s="20" t="s">
        <v>241</v>
      </c>
      <c r="E59" s="20" t="n">
        <f aca="false">IFERROR(INDEX('файл остатки'!$A$5:$DK$265,MATCH($O$1,'файл остатки'!$A$5:$A$228,0),MATCH(D59,'файл остатки'!$A$5:$DK$5,0)), 0)</f>
        <v>-16</v>
      </c>
      <c r="F59" s="20" t="n">
        <f aca="false">IFERROR(INDEX('файл остатки'!$A$5:$DK$265,MATCH($O$2,'файл остатки'!$A$5:$A$228,0),MATCH(D59,'файл остатки'!$A$5:$DK$5,0)), 0)</f>
        <v>0</v>
      </c>
      <c r="G59" s="20" t="n">
        <f aca="false">MIN(E59, 0)</f>
        <v>-16</v>
      </c>
      <c r="H59" s="20" t="n">
        <v>0</v>
      </c>
      <c r="J59" s="15" t="n">
        <v>1000</v>
      </c>
      <c r="K59" s="15" t="n">
        <f aca="false">-(G59) / J59</f>
        <v>0.016</v>
      </c>
      <c r="L59" s="15" t="n">
        <f aca="false">ROUND(K59, 0)</f>
        <v>0</v>
      </c>
      <c r="R59" s="15" t="s">
        <v>648</v>
      </c>
      <c r="S59" s="15" t="n">
        <v>7</v>
      </c>
    </row>
    <row r="62" customFormat="false" ht="14.5" hidden="false" customHeight="true" outlineLevel="0" collapsed="false">
      <c r="A62" s="12" t="s">
        <v>649</v>
      </c>
      <c r="B62" s="19" t="s">
        <v>637</v>
      </c>
      <c r="C62" s="20" t="s">
        <v>164</v>
      </c>
      <c r="D62" s="20" t="s">
        <v>229</v>
      </c>
      <c r="E62" s="20" t="n">
        <f aca="false">IFERROR(INDEX('файл остатки'!$A$5:$DK$265,MATCH($O$1,'файл остатки'!$A$5:$A$228,0),MATCH(D62,'файл остатки'!$A$5:$DK$5,0)), 0)</f>
        <v>-1773</v>
      </c>
      <c r="F62" s="20" t="n">
        <f aca="false">IFERROR(INDEX('файл остатки'!$A$5:$DK$265,MATCH($O$2,'файл остатки'!$A$5:$A$228,0),MATCH(D62,'файл остатки'!$A$5:$DK$5,0)), 0)</f>
        <v>0</v>
      </c>
      <c r="G62" s="20" t="n">
        <f aca="false">MIN(E62, 0)</f>
        <v>-1773</v>
      </c>
      <c r="H62" s="20" t="n">
        <v>0</v>
      </c>
      <c r="J62" s="15" t="n">
        <v>1000</v>
      </c>
      <c r="K62" s="15" t="n">
        <f aca="false">-(G62 + G63 + G64) / J62</f>
        <v>1.8034</v>
      </c>
      <c r="L62" s="15" t="n">
        <f aca="false">ROUND(K62, 0)</f>
        <v>2</v>
      </c>
      <c r="R62" s="15" t="s">
        <v>650</v>
      </c>
      <c r="S62" s="15" t="n">
        <v>6</v>
      </c>
    </row>
    <row r="63" customFormat="false" ht="14.5" hidden="false" customHeight="false" outlineLevel="0" collapsed="false">
      <c r="A63" s="12"/>
      <c r="B63" s="19"/>
      <c r="C63" s="20" t="s">
        <v>164</v>
      </c>
      <c r="D63" s="20" t="s">
        <v>242</v>
      </c>
      <c r="E63" s="20" t="n">
        <f aca="false">IFERROR(INDEX('файл остатки'!$A$5:$DK$265,MATCH($O$1,'файл остатки'!$A$5:$A$228,0),MATCH(D63,'файл остатки'!$A$5:$DK$5,0)), 0)</f>
        <v>-30.4</v>
      </c>
      <c r="F63" s="20" t="n">
        <f aca="false">IFERROR(INDEX('файл остатки'!$A$5:$DK$265,MATCH($O$2,'файл остатки'!$A$5:$A$228,0),MATCH(D63,'файл остатки'!$A$5:$DK$5,0)), 0)</f>
        <v>0</v>
      </c>
      <c r="G63" s="20" t="n">
        <f aca="false">MIN(E63, 0)</f>
        <v>-30.4</v>
      </c>
      <c r="H63" s="20" t="n">
        <v>0</v>
      </c>
    </row>
    <row r="64" customFormat="false" ht="14.5" hidden="false" customHeight="false" outlineLevel="0" collapsed="false">
      <c r="A64" s="12"/>
      <c r="B64" s="21" t="s">
        <v>157</v>
      </c>
      <c r="C64" s="22" t="s">
        <v>164</v>
      </c>
      <c r="D64" s="22" t="s">
        <v>243</v>
      </c>
      <c r="E64" s="22" t="n">
        <f aca="false">IFERROR(INDEX('файл остатки'!$A$5:$DK$265,MATCH($O$1,'файл остатки'!$A$5:$A$228,0),MATCH(D64,'файл остатки'!$A$5:$DK$5,0)), 0)</f>
        <v>18</v>
      </c>
      <c r="F64" s="22" t="n">
        <f aca="false">IFERROR(INDEX('файл остатки'!$A$5:$DK$265,MATCH($O$2,'файл остатки'!$A$5:$A$228,0),MATCH(D64,'файл остатки'!$A$5:$DK$5,0)), 0)</f>
        <v>0</v>
      </c>
      <c r="G64" s="22" t="n">
        <f aca="false">MIN(E64, 0)</f>
        <v>0</v>
      </c>
      <c r="H64" s="22" t="n">
        <v>0</v>
      </c>
    </row>
    <row r="67" customFormat="false" ht="14.5" hidden="false" customHeight="true" outlineLevel="0" collapsed="false">
      <c r="A67" s="12" t="s">
        <v>649</v>
      </c>
      <c r="B67" s="13" t="s">
        <v>155</v>
      </c>
      <c r="C67" s="14" t="s">
        <v>164</v>
      </c>
      <c r="D67" s="14" t="s">
        <v>222</v>
      </c>
      <c r="E67" s="14" t="n">
        <f aca="false">IFERROR(INDEX('файл остатки'!$A$5:$DK$265,MATCH($O$1,'файл остатки'!$A$5:$A$228,0),MATCH(D67,'файл остатки'!$A$5:$DK$5,0)), 0)</f>
        <v>220.48</v>
      </c>
      <c r="F67" s="14" t="n">
        <f aca="false">IFERROR(INDEX('файл остатки'!$A$5:$DK$265,MATCH($O$2,'файл остатки'!$A$5:$A$228,0),MATCH(D67,'файл остатки'!$A$5:$DK$5,0)), 0)</f>
        <v>295.174285714286</v>
      </c>
      <c r="G67" s="14" t="n">
        <v>0</v>
      </c>
      <c r="H67" s="14" t="n">
        <v>0</v>
      </c>
      <c r="J67" s="15" t="n">
        <v>850</v>
      </c>
      <c r="K67" s="15" t="n">
        <f aca="false">-(G67 + G68 + G69 + G70 + G71) / J67</f>
        <v>0</v>
      </c>
      <c r="L67" s="15" t="n">
        <f aca="false">ROUND(K67, 0)</f>
        <v>0</v>
      </c>
      <c r="R67" s="15" t="s">
        <v>651</v>
      </c>
      <c r="S67" s="15" t="n">
        <v>8</v>
      </c>
    </row>
    <row r="68" customFormat="false" ht="14.5" hidden="false" customHeight="false" outlineLevel="0" collapsed="false">
      <c r="A68" s="12"/>
      <c r="B68" s="12"/>
      <c r="C68" s="14" t="s">
        <v>164</v>
      </c>
      <c r="D68" s="14" t="s">
        <v>223</v>
      </c>
      <c r="E68" s="14" t="n">
        <f aca="false">IFERROR(INDEX('файл остатки'!$A$5:$DK$265,MATCH($O$1,'файл остатки'!$A$5:$A$228,0),MATCH(D68,'файл остатки'!$A$5:$DK$5,0)), 0)</f>
        <v>-16</v>
      </c>
      <c r="F68" s="14" t="n">
        <f aca="false">IFERROR(INDEX('файл остатки'!$A$5:$DK$265,MATCH($O$2,'файл остатки'!$A$5:$A$228,0),MATCH(D68,'файл остатки'!$A$5:$DK$5,0)), 0)</f>
        <v>125.350178571429</v>
      </c>
      <c r="G68" s="14" t="n">
        <v>0</v>
      </c>
      <c r="H68" s="14" t="n">
        <f aca="false">MIN(E68, 0)</f>
        <v>-16</v>
      </c>
    </row>
    <row r="69" customFormat="false" ht="14.5" hidden="false" customHeight="false" outlineLevel="0" collapsed="false">
      <c r="A69" s="12"/>
      <c r="B69" s="12"/>
      <c r="C69" s="14" t="s">
        <v>652</v>
      </c>
      <c r="D69" s="14" t="s">
        <v>224</v>
      </c>
      <c r="E69" s="14" t="n">
        <f aca="false">IFERROR(INDEX('файл остатки'!$A$5:$DK$265,MATCH($O$1,'файл остатки'!$A$5:$A$228,0),MATCH(D69,'файл остатки'!$A$5:$DK$5,0)), 0)</f>
        <v>-45.9</v>
      </c>
      <c r="F69" s="14" t="n">
        <f aca="false">IFERROR(INDEX('файл остатки'!$A$5:$DK$265,MATCH($O$2,'файл остатки'!$A$5:$A$228,0),MATCH(D69,'файл остатки'!$A$5:$DK$5,0)), 0)</f>
        <v>107.136428571429</v>
      </c>
      <c r="G69" s="14" t="n">
        <v>0</v>
      </c>
      <c r="H69" s="14" t="n">
        <f aca="false">MIN(E69, 0)</f>
        <v>-45.9</v>
      </c>
    </row>
    <row r="70" customFormat="false" ht="14.5" hidden="false" customHeight="false" outlineLevel="0" collapsed="false">
      <c r="A70" s="12"/>
      <c r="B70" s="12"/>
      <c r="C70" s="14" t="s">
        <v>164</v>
      </c>
      <c r="D70" s="14" t="s">
        <v>225</v>
      </c>
      <c r="E70" s="14" t="n">
        <f aca="false">IFERROR(INDEX('файл остатки'!$A$5:$DK$265,MATCH($O$1,'файл остатки'!$A$5:$A$228,0),MATCH(D70,'файл остатки'!$A$5:$DK$5,0)), 0)</f>
        <v>0</v>
      </c>
      <c r="F70" s="14" t="n">
        <f aca="false">IFERROR(INDEX('файл остатки'!$A$5:$DK$265,MATCH($O$2,'файл остатки'!$A$5:$A$228,0),MATCH(D70,'файл остатки'!$A$5:$DK$5,0)), 0)</f>
        <v>27.9457142857143</v>
      </c>
      <c r="G70" s="14" t="n">
        <v>0</v>
      </c>
      <c r="H70" s="14" t="n">
        <f aca="false">MIN(E70, 0)</f>
        <v>0</v>
      </c>
    </row>
    <row r="71" customFormat="false" ht="14.5" hidden="false" customHeight="false" outlineLevel="0" collapsed="false">
      <c r="A71" s="12"/>
      <c r="B71" s="12"/>
      <c r="C71" s="14" t="s">
        <v>652</v>
      </c>
      <c r="D71" s="14" t="s">
        <v>226</v>
      </c>
      <c r="E71" s="14" t="n">
        <f aca="false">IFERROR(INDEX('файл остатки'!$A$5:$DK$265,MATCH($O$1,'файл остатки'!$A$5:$A$228,0),MATCH(D71,'файл остатки'!$A$5:$DK$5,0)), 0)</f>
        <v>0</v>
      </c>
      <c r="F71" s="14" t="n">
        <f aca="false">IFERROR(INDEX('файл остатки'!$A$5:$DK$265,MATCH($O$2,'файл остатки'!$A$5:$A$228,0),MATCH(D71,'файл остатки'!$A$5:$DK$5,0)), 0)</f>
        <v>0</v>
      </c>
      <c r="G71" s="14" t="n">
        <v>0</v>
      </c>
      <c r="H71" s="14" t="n">
        <f aca="false">MIN(E71, 0)</f>
        <v>0</v>
      </c>
    </row>
  </sheetData>
  <mergeCells count="17">
    <mergeCell ref="A2:A3"/>
    <mergeCell ref="A4:A8"/>
    <mergeCell ref="B4:B6"/>
    <mergeCell ref="B7:B8"/>
    <mergeCell ref="A11:A20"/>
    <mergeCell ref="B12:B20"/>
    <mergeCell ref="A23:A39"/>
    <mergeCell ref="B23:B26"/>
    <mergeCell ref="B27:B33"/>
    <mergeCell ref="B34:B39"/>
    <mergeCell ref="A42:A56"/>
    <mergeCell ref="B42:B49"/>
    <mergeCell ref="B50:B56"/>
    <mergeCell ref="A62:A64"/>
    <mergeCell ref="B62:B63"/>
    <mergeCell ref="A67:A71"/>
    <mergeCell ref="B67:B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5" activePane="bottomRight" state="frozen"/>
      <selection pane="topLeft" activeCell="A1" activeCellId="0" sqref="A1"/>
      <selection pane="topRight" activeCell="Q1" activeCellId="0" sqref="Q1"/>
      <selection pane="bottomLeft" activeCell="A5" activeCellId="0" sqref="A5"/>
      <selection pane="bottomRight" activeCell="D36" activeCellId="0" sqref="D36:D37"/>
    </sheetView>
  </sheetViews>
  <sheetFormatPr defaultRowHeight="14.5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7"/>
    <col collapsed="false" customWidth="true" hidden="false" outlineLevel="0" max="9" min="9" style="1" width="10.27"/>
    <col collapsed="false" customWidth="true" hidden="false" outlineLevel="0" max="11" min="10" style="1" width="8.72"/>
    <col collapsed="false" customWidth="true" hidden="false" outlineLevel="0" max="12" min="12" style="26" width="8.72"/>
    <col collapsed="false" customWidth="true" hidden="false" outlineLevel="0" max="13" min="13" style="27" width="8.72"/>
    <col collapsed="false" customWidth="true" hidden="false" outlineLevel="0" max="14" min="14" style="28" width="8.72"/>
    <col collapsed="false" customWidth="true" hidden="true" outlineLevel="0" max="15" min="15" style="1" width="1.82"/>
    <col collapsed="false" customWidth="true" hidden="true" outlineLevel="0" max="16" min="16" style="1" width="5.54"/>
    <col collapsed="false" customWidth="true" hidden="true" outlineLevel="0" max="17" min="17" style="1" width="5.46"/>
    <col collapsed="false" customWidth="true" hidden="true" outlineLevel="0" max="18" min="18" style="1" width="5"/>
    <col collapsed="false" customWidth="true" hidden="true" outlineLevel="0" max="19" min="19" style="1" width="7.54"/>
    <col collapsed="false" customWidth="true" hidden="true" outlineLevel="0" max="20" min="20" style="1" width="3.18"/>
    <col collapsed="false" customWidth="true" hidden="true" outlineLevel="0" max="21" min="21" style="1" width="4.54"/>
    <col collapsed="false" customWidth="true" hidden="true" outlineLevel="0" max="22" min="22" style="1" width="6.73"/>
    <col collapsed="false" customWidth="true" hidden="true" outlineLevel="0" max="23" min="23" style="1" width="8.82"/>
    <col collapsed="false" customWidth="true" hidden="true" outlineLevel="0" max="24" min="24" style="1" width="8.54"/>
    <col collapsed="false" customWidth="true" hidden="false" outlineLevel="0" max="1025" min="25" style="1" width="8.54"/>
  </cols>
  <sheetData>
    <row r="1" customFormat="false" ht="34.5" hidden="false" customHeight="true" outlineLevel="0" collapsed="false">
      <c r="A1" s="29" t="s">
        <v>653</v>
      </c>
      <c r="B1" s="30" t="s">
        <v>621</v>
      </c>
      <c r="C1" s="30" t="s">
        <v>628</v>
      </c>
      <c r="D1" s="30" t="s">
        <v>129</v>
      </c>
      <c r="E1" s="30" t="s">
        <v>622</v>
      </c>
      <c r="F1" s="30" t="s">
        <v>654</v>
      </c>
      <c r="G1" s="30" t="s">
        <v>655</v>
      </c>
      <c r="H1" s="30" t="s">
        <v>656</v>
      </c>
      <c r="I1" s="30" t="s">
        <v>657</v>
      </c>
      <c r="J1" s="30" t="s">
        <v>658</v>
      </c>
      <c r="K1" s="30" t="s">
        <v>659</v>
      </c>
      <c r="L1" s="30" t="s">
        <v>660</v>
      </c>
      <c r="M1" s="31" t="s">
        <v>661</v>
      </c>
      <c r="N1" s="31" t="s">
        <v>662</v>
      </c>
      <c r="O1" s="30" t="s">
        <v>663</v>
      </c>
      <c r="Q1" s="30" t="s">
        <v>664</v>
      </c>
      <c r="R1" s="30" t="s">
        <v>665</v>
      </c>
      <c r="S1" s="30" t="n">
        <v>0</v>
      </c>
      <c r="T1" s="29" t="s">
        <v>666</v>
      </c>
      <c r="U1" s="29" t="s">
        <v>667</v>
      </c>
      <c r="V1" s="29" t="s">
        <v>668</v>
      </c>
      <c r="W1" s="29" t="s">
        <v>669</v>
      </c>
      <c r="X1" s="32" t="s">
        <v>670</v>
      </c>
    </row>
    <row r="2" customFormat="false" ht="13.75" hidden="false" customHeight="true" outlineLevel="0" collapsed="false">
      <c r="A2" s="33" t="n">
        <f aca="true">IF(O2="-", "", 1 + SUM(INDIRECT(ADDRESS(2,COLUMN(R2)) &amp; ":" &amp; ADDRESS(ROW(),COLUMN(R2)))))</f>
        <v>1</v>
      </c>
      <c r="B2" s="34" t="s">
        <v>636</v>
      </c>
      <c r="C2" s="33" t="n">
        <v>1000</v>
      </c>
      <c r="D2" s="33" t="s">
        <v>157</v>
      </c>
      <c r="E2" s="33" t="s">
        <v>671</v>
      </c>
      <c r="F2" s="33" t="s">
        <v>671</v>
      </c>
      <c r="G2" s="33" t="s">
        <v>672</v>
      </c>
      <c r="H2" s="33" t="s">
        <v>244</v>
      </c>
      <c r="I2" s="33" t="n">
        <v>14</v>
      </c>
      <c r="J2" s="26" t="str">
        <f aca="true">IF(M2="", IF(O2="","",X2+(INDIRECT("S" &amp; ROW() - 1) - S2)),IF(O2="", "", INDIRECT("S" &amp; ROW() - 1) - S2))</f>
        <v/>
      </c>
      <c r="K2" s="35" t="n">
        <v>1</v>
      </c>
      <c r="M2" s="36"/>
      <c r="N2" s="36" t="str">
        <f aca="false">IF(M2="", IF(X2=0, "", X2), IF(V2 = "", "", IF(V2/U2 = 0, "", V2/U2)))</f>
        <v/>
      </c>
      <c r="P2" s="1" t="n">
        <f aca="false">IF(O2 = "-", -W2,I2)</f>
        <v>14</v>
      </c>
      <c r="Q2" s="1" t="n">
        <f aca="true">IF(O2 = "-", SUM(INDIRECT(ADDRESS(2,COLUMN(P2)) &amp; ":" &amp; ADDRESS(ROW(),COLUMN(P2)))), 0)</f>
        <v>0</v>
      </c>
      <c r="R2" s="1" t="n">
        <f aca="false">IF(O2="-",1,0)</f>
        <v>0</v>
      </c>
      <c r="S2" s="1" t="n">
        <f aca="true">IF(Q2 = 0, INDIRECT("S" &amp; ROW() - 1), Q2)</f>
        <v>0</v>
      </c>
      <c r="T2" s="1" t="str">
        <f aca="false">IF(H2="","",VLOOKUP(H2,'Вода SKU'!$A$1:$B$150,2,0))</f>
        <v>3.3, Альче, без лактозы</v>
      </c>
      <c r="U2" s="1" t="n">
        <f aca="false">8000/1000</f>
        <v>8</v>
      </c>
      <c r="V2" s="1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 t="n">
        <f aca="false">IF(V2 = "", "", V2/U2)</f>
        <v>0</v>
      </c>
      <c r="X2" s="1" t="str">
        <f aca="true">IF(O2="", "", MAX(ROUND(-(INDIRECT("S" &amp; ROW() - 1) - S2)/1000, 0), 1) * 1000)</f>
        <v/>
      </c>
    </row>
    <row r="3" customFormat="false" ht="13.75" hidden="false" customHeight="true" outlineLevel="0" collapsed="false">
      <c r="A3" s="33" t="n">
        <f aca="true">IF(O3="-", "", 1 + SUM(INDIRECT(ADDRESS(2,COLUMN(R3)) &amp; ":" &amp; ADDRESS(ROW(),COLUMN(R3)))))</f>
        <v>1</v>
      </c>
      <c r="B3" s="33" t="s">
        <v>636</v>
      </c>
      <c r="C3" s="33" t="n">
        <v>1000</v>
      </c>
      <c r="D3" s="33" t="s">
        <v>157</v>
      </c>
      <c r="E3" s="33" t="s">
        <v>671</v>
      </c>
      <c r="F3" s="33" t="s">
        <v>671</v>
      </c>
      <c r="G3" s="33" t="s">
        <v>672</v>
      </c>
      <c r="H3" s="33" t="s">
        <v>249</v>
      </c>
      <c r="I3" s="33" t="n">
        <v>55</v>
      </c>
      <c r="J3" s="26" t="str">
        <f aca="true">IF(M3="", IF(O3="","",X3+(INDIRECT("S" &amp; ROW() - 1) - S3)),IF(O3="", "", INDIRECT("S" &amp; ROW() - 1) - S3))</f>
        <v/>
      </c>
      <c r="K3" s="35" t="n">
        <v>1</v>
      </c>
      <c r="N3" s="36" t="str">
        <f aca="false">IF(M3="", IF(X3=0, "", X3), IF(V3 = "", "", IF(V3/U3 = 0, "", V3/U3)))</f>
        <v/>
      </c>
      <c r="P3" s="1" t="n">
        <f aca="false">IF(O3 = "-", -W3,I3)</f>
        <v>55</v>
      </c>
      <c r="Q3" s="1" t="n">
        <f aca="true">IF(O3 = "-", SUM(INDIRECT(ADDRESS(2,COLUMN(P3)) &amp; ":" &amp; ADDRESS(ROW(),COLUMN(P3)))), 0)</f>
        <v>0</v>
      </c>
      <c r="R3" s="1" t="n">
        <f aca="false">IF(O3="-",1,0)</f>
        <v>0</v>
      </c>
      <c r="S3" s="1" t="n">
        <f aca="true">IF(Q3 = 0, INDIRECT("S" &amp; ROW() - 1), Q3)</f>
        <v>0</v>
      </c>
      <c r="T3" s="1" t="str">
        <f aca="false">IF(H3="","",VLOOKUP(H3,'Вода SKU'!$A$1:$B$150,2,0))</f>
        <v>3.3, Альче, без лактозы</v>
      </c>
      <c r="U3" s="1" t="n">
        <f aca="false">8000/1000</f>
        <v>8</v>
      </c>
      <c r="V3" s="1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 t="n">
        <f aca="false">IF(V3 = "", "", V3/U3)</f>
        <v>0</v>
      </c>
      <c r="X3" s="1" t="str">
        <f aca="true">IF(O3="", "", MAX(ROUND(-(INDIRECT("S" &amp; ROW() - 1) - S3)/1000, 0), 1) * 1000)</f>
        <v/>
      </c>
    </row>
    <row r="4" customFormat="false" ht="13.75" hidden="false" customHeight="true" outlineLevel="0" collapsed="false">
      <c r="A4" s="37" t="n">
        <f aca="true">IF(O4="-", "", 1 + SUM(INDIRECT(ADDRESS(2,COLUMN(R4)) &amp; ":" &amp; ADDRESS(ROW(),COLUMN(R4)))))</f>
        <v>1</v>
      </c>
      <c r="B4" s="37" t="s">
        <v>636</v>
      </c>
      <c r="C4" s="37" t="n">
        <v>1000</v>
      </c>
      <c r="D4" s="37" t="s">
        <v>637</v>
      </c>
      <c r="E4" s="37" t="s">
        <v>673</v>
      </c>
      <c r="F4" s="37" t="s">
        <v>673</v>
      </c>
      <c r="G4" s="37" t="s">
        <v>672</v>
      </c>
      <c r="H4" s="37" t="s">
        <v>241</v>
      </c>
      <c r="I4" s="37" t="n">
        <v>16</v>
      </c>
      <c r="J4" s="26" t="str">
        <f aca="true">IF(M4="", IF(O4="","",X4+(INDIRECT("S" &amp; ROW() - 1) - S4)),IF(O4="", "", INDIRECT("S" &amp; ROW() - 1) - S4))</f>
        <v/>
      </c>
      <c r="K4" s="35" t="n">
        <v>1</v>
      </c>
      <c r="N4" s="36" t="str">
        <f aca="false">IF(M4="", IF(X4=0, "", X4), IF(V4 = "", "", IF(V4/U4 = 0, "", V4/U4)))</f>
        <v/>
      </c>
      <c r="P4" s="1" t="n">
        <f aca="false">IF(O4 = "-", -W4,I4)</f>
        <v>16</v>
      </c>
      <c r="Q4" s="1" t="n">
        <f aca="true">IF(O4 = "-", SUM(INDIRECT(ADDRESS(2,COLUMN(P4)) &amp; ":" &amp; ADDRESS(ROW(),COLUMN(P4)))), 0)</f>
        <v>0</v>
      </c>
      <c r="R4" s="1" t="n">
        <f aca="false">IF(O4="-",1,0)</f>
        <v>0</v>
      </c>
      <c r="S4" s="1" t="n">
        <f aca="true">IF(Q4 = 0, INDIRECT("S" &amp; ROW() - 1), Q4)</f>
        <v>0</v>
      </c>
      <c r="T4" s="1" t="str">
        <f aca="false">IF(H4="","",VLOOKUP(H4,'Вода SKU'!$A$1:$B$150,2,0))</f>
        <v>3.3, Альче</v>
      </c>
      <c r="U4" s="1" t="n">
        <f aca="false">8000/1000</f>
        <v>8</v>
      </c>
      <c r="V4" s="1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 t="n">
        <f aca="false">IF(V4 = "", "", V4/U4)</f>
        <v>0</v>
      </c>
      <c r="X4" s="1" t="str">
        <f aca="true">IF(O4="", "", MAX(ROUND(-(INDIRECT("S" &amp; ROW() - 1) - S4)/1000, 0), 1) * 1000)</f>
        <v/>
      </c>
    </row>
    <row r="5" customFormat="false" ht="13.75" hidden="false" customHeight="true" outlineLevel="0" collapsed="false">
      <c r="A5" s="37" t="n">
        <f aca="true">IF(O5="-", "", 1 + SUM(INDIRECT(ADDRESS(2,COLUMN(R5)) &amp; ":" &amp; ADDRESS(ROW(),COLUMN(R5)))))</f>
        <v>1</v>
      </c>
      <c r="B5" s="37" t="s">
        <v>636</v>
      </c>
      <c r="C5" s="37" t="n">
        <v>1000</v>
      </c>
      <c r="D5" s="37" t="s">
        <v>637</v>
      </c>
      <c r="E5" s="37" t="s">
        <v>674</v>
      </c>
      <c r="F5" s="37" t="s">
        <v>674</v>
      </c>
      <c r="G5" s="37" t="s">
        <v>672</v>
      </c>
      <c r="H5" s="37" t="s">
        <v>230</v>
      </c>
      <c r="I5" s="37" t="n">
        <v>28</v>
      </c>
      <c r="J5" s="26" t="str">
        <f aca="true">IF(M5="", IF(O5="","",X5+(INDIRECT("S" &amp; ROW() - 1) - S5)),IF(O5="", "", INDIRECT("S" &amp; ROW() - 1) - S5))</f>
        <v/>
      </c>
      <c r="K5" s="35" t="n">
        <v>1</v>
      </c>
      <c r="N5" s="36" t="str">
        <f aca="false">IF(M5="", IF(X5=0, "", X5), IF(V5 = "", "", IF(V5/U5 = 0, "", V5/U5)))</f>
        <v/>
      </c>
      <c r="P5" s="1" t="n">
        <f aca="false">IF(O5 = "-", -W5,I5)</f>
        <v>28</v>
      </c>
      <c r="Q5" s="1" t="n">
        <f aca="true">IF(O5 = "-", SUM(INDIRECT(ADDRESS(2,COLUMN(P5)) &amp; ":" &amp; ADDRESS(ROW(),COLUMN(P5)))), 0)</f>
        <v>0</v>
      </c>
      <c r="R5" s="1" t="n">
        <f aca="false">IF(O5="-",1,0)</f>
        <v>0</v>
      </c>
      <c r="S5" s="1" t="n">
        <f aca="true">IF(Q5 = 0, INDIRECT("S" &amp; ROW() - 1), Q5)</f>
        <v>0</v>
      </c>
      <c r="T5" s="1" t="str">
        <f aca="false">IF(H5="","",VLOOKUP(H5,'Вода SKU'!$A$1:$B$150,2,0))</f>
        <v>3.3, Альче, без лактозы</v>
      </c>
      <c r="U5" s="1" t="n">
        <f aca="false">8000/1000</f>
        <v>8</v>
      </c>
      <c r="V5" s="1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 t="n">
        <f aca="false">IF(V5 = "", "", V5/U5)</f>
        <v>0</v>
      </c>
      <c r="X5" s="1" t="str">
        <f aca="true">IF(O5="", "", MAX(ROUND(-(INDIRECT("S" &amp; ROW() - 1) - S5)/1000, 0), 1) * 1000)</f>
        <v/>
      </c>
    </row>
    <row r="6" customFormat="false" ht="13.75" hidden="false" customHeight="true" outlineLevel="0" collapsed="false">
      <c r="A6" s="37" t="n">
        <f aca="true">IF(O6="-", "", 1 + SUM(INDIRECT(ADDRESS(2,COLUMN(R6)) &amp; ":" &amp; ADDRESS(ROW(),COLUMN(R6)))))</f>
        <v>1</v>
      </c>
      <c r="B6" s="37" t="s">
        <v>636</v>
      </c>
      <c r="C6" s="37" t="n">
        <v>1000</v>
      </c>
      <c r="D6" s="37" t="s">
        <v>637</v>
      </c>
      <c r="E6" s="37" t="s">
        <v>674</v>
      </c>
      <c r="F6" s="37" t="s">
        <v>674</v>
      </c>
      <c r="G6" s="37" t="s">
        <v>672</v>
      </c>
      <c r="H6" s="37" t="s">
        <v>239</v>
      </c>
      <c r="I6" s="37" t="n">
        <v>55</v>
      </c>
      <c r="J6" s="26" t="str">
        <f aca="true">IF(M6="", IF(O6="","",X6+(INDIRECT("S" &amp; ROW() - 1) - S6)),IF(O6="", "", INDIRECT("S" &amp; ROW() - 1) - S6))</f>
        <v/>
      </c>
      <c r="K6" s="35" t="n">
        <v>1</v>
      </c>
      <c r="N6" s="36" t="str">
        <f aca="false">IF(M6="", IF(X6=0, "", X6), IF(V6 = "", "", IF(V6/U6 = 0, "", V6/U6)))</f>
        <v/>
      </c>
      <c r="P6" s="1" t="n">
        <f aca="false">IF(O6 = "-", -W6,I6)</f>
        <v>55</v>
      </c>
      <c r="Q6" s="1" t="n">
        <f aca="true">IF(O6 = "-", SUM(INDIRECT(ADDRESS(2,COLUMN(P6)) &amp; ":" &amp; ADDRESS(ROW(),COLUMN(P6)))), 0)</f>
        <v>0</v>
      </c>
      <c r="R6" s="1" t="n">
        <f aca="false">IF(O6="-",1,0)</f>
        <v>0</v>
      </c>
      <c r="S6" s="1" t="n">
        <f aca="true">IF(Q6 = 0, INDIRECT("S" &amp; ROW() - 1), Q6)</f>
        <v>0</v>
      </c>
      <c r="T6" s="1" t="str">
        <f aca="false">IF(H6="","",VLOOKUP(H6,'Вода SKU'!$A$1:$B$150,2,0))</f>
        <v>3.3, Альче, без лактозы</v>
      </c>
      <c r="U6" s="1" t="n">
        <f aca="false">8000/1000</f>
        <v>8</v>
      </c>
      <c r="V6" s="1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 t="n">
        <f aca="false">IF(V6 = "", "", V6/U6)</f>
        <v>0</v>
      </c>
      <c r="X6" s="1" t="str">
        <f aca="true">IF(O6="", "", MAX(ROUND(-(INDIRECT("S" &amp; ROW() - 1) - S6)/1000, 0), 1) * 1000)</f>
        <v/>
      </c>
    </row>
    <row r="7" customFormat="false" ht="13.75" hidden="false" customHeight="true" outlineLevel="0" collapsed="false">
      <c r="A7" s="37" t="n">
        <f aca="true">IF(O7="-", "", 1 + SUM(INDIRECT(ADDRESS(2,COLUMN(R7)) &amp; ":" &amp; ADDRESS(ROW(),COLUMN(R7)))))</f>
        <v>1</v>
      </c>
      <c r="B7" s="37" t="s">
        <v>636</v>
      </c>
      <c r="C7" s="37" t="n">
        <v>1000</v>
      </c>
      <c r="D7" s="37" t="s">
        <v>637</v>
      </c>
      <c r="E7" s="37" t="s">
        <v>674</v>
      </c>
      <c r="F7" s="37" t="s">
        <v>674</v>
      </c>
      <c r="G7" s="37" t="s">
        <v>672</v>
      </c>
      <c r="H7" s="37" t="s">
        <v>240</v>
      </c>
      <c r="I7" s="37" t="n">
        <v>499</v>
      </c>
      <c r="J7" s="26" t="str">
        <f aca="true">IF(M7="", IF(O7="","",X7+(INDIRECT("S" &amp; ROW() - 1) - S7)),IF(O7="", "", INDIRECT("S" &amp; ROW() - 1) - S7))</f>
        <v/>
      </c>
      <c r="K7" s="35" t="n">
        <v>1</v>
      </c>
      <c r="N7" s="36" t="str">
        <f aca="false">IF(M7="", IF(X7=0, "", X7), IF(V7 = "", "", IF(V7/U7 = 0, "", V7/U7)))</f>
        <v/>
      </c>
      <c r="P7" s="1" t="n">
        <f aca="false">IF(O7 = "-", -W7,I7)</f>
        <v>499</v>
      </c>
      <c r="Q7" s="1" t="n">
        <f aca="true">IF(O7 = "-", SUM(INDIRECT(ADDRESS(2,COLUMN(P7)) &amp; ":" &amp; ADDRESS(ROW(),COLUMN(P7)))), 0)</f>
        <v>0</v>
      </c>
      <c r="R7" s="1" t="n">
        <f aca="false">IF(O7="-",1,0)</f>
        <v>0</v>
      </c>
      <c r="S7" s="1" t="n">
        <f aca="true">IF(Q7 = 0, INDIRECT("S" &amp; ROW() - 1), Q7)</f>
        <v>0</v>
      </c>
      <c r="T7" s="1" t="str">
        <f aca="false">IF(H7="","",VLOOKUP(H7,'Вода SKU'!$A$1:$B$150,2,0))</f>
        <v>3.3, Альче, без лактозы</v>
      </c>
      <c r="U7" s="1" t="n">
        <f aca="false">8000/1000</f>
        <v>8</v>
      </c>
      <c r="V7" s="1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 t="n">
        <f aca="false">IF(V7 = "", "", V7/U7)</f>
        <v>0</v>
      </c>
      <c r="X7" s="1" t="str">
        <f aca="true">IF(O7="", "", MAX(ROUND(-(INDIRECT("S" &amp; ROW() - 1) - S7)/1000, 0), 1) * 1000)</f>
        <v/>
      </c>
    </row>
    <row r="8" customFormat="false" ht="13.75" hidden="false" customHeight="true" outlineLevel="0" collapsed="false">
      <c r="A8" s="37" t="n">
        <f aca="true">IF(O8="-", "", 1 + SUM(INDIRECT(ADDRESS(2,COLUMN(R8)) &amp; ":" &amp; ADDRESS(ROW(),COLUMN(R8)))))</f>
        <v>1</v>
      </c>
      <c r="B8" s="37" t="s">
        <v>636</v>
      </c>
      <c r="C8" s="37" t="n">
        <v>1000</v>
      </c>
      <c r="D8" s="37" t="s">
        <v>637</v>
      </c>
      <c r="E8" s="37" t="s">
        <v>674</v>
      </c>
      <c r="F8" s="37" t="s">
        <v>674</v>
      </c>
      <c r="G8" s="37" t="s">
        <v>672</v>
      </c>
      <c r="H8" s="37" t="s">
        <v>235</v>
      </c>
      <c r="I8" s="37" t="n">
        <v>22</v>
      </c>
      <c r="J8" s="26" t="str">
        <f aca="true">IF(M8="", IF(O8="","",X8+(INDIRECT("S" &amp; ROW() - 1) - S8)),IF(O8="", "", INDIRECT("S" &amp; ROW() - 1) - S8))</f>
        <v/>
      </c>
      <c r="K8" s="35" t="n">
        <v>1</v>
      </c>
      <c r="N8" s="36" t="str">
        <f aca="false">IF(M8="", IF(X8=0, "", X8), IF(V8 = "", "", IF(V8/U8 = 0, "", V8/U8)))</f>
        <v/>
      </c>
      <c r="P8" s="1" t="n">
        <f aca="false">IF(O8 = "-", -W8,I8)</f>
        <v>22</v>
      </c>
      <c r="Q8" s="1" t="n">
        <f aca="true">IF(O8 = "-", SUM(INDIRECT(ADDRESS(2,COLUMN(P8)) &amp; ":" &amp; ADDRESS(ROW(),COLUMN(P8)))), 0)</f>
        <v>0</v>
      </c>
      <c r="R8" s="1" t="n">
        <f aca="false">IF(O8="-",1,0)</f>
        <v>0</v>
      </c>
      <c r="S8" s="1" t="n">
        <f aca="true">IF(Q8 = 0, INDIRECT("S" &amp; ROW() - 1), Q8)</f>
        <v>0</v>
      </c>
      <c r="T8" s="1" t="str">
        <f aca="false">IF(H8="","",VLOOKUP(H8,'Вода SKU'!$A$1:$B$150,2,0))</f>
        <v>3.3, Сакко</v>
      </c>
      <c r="U8" s="1" t="n">
        <f aca="false">8000/1000</f>
        <v>8</v>
      </c>
      <c r="V8" s="1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 t="n">
        <f aca="false">IF(V8 = "", "", V8/U8)</f>
        <v>0</v>
      </c>
      <c r="X8" s="1" t="str">
        <f aca="true">IF(O8="", "", MAX(ROUND(-(INDIRECT("S" &amp; ROW() - 1) - S8)/1000, 0), 1) * 1000)</f>
        <v/>
      </c>
    </row>
    <row r="9" customFormat="false" ht="13.75" hidden="false" customHeight="true" outlineLevel="0" collapsed="false">
      <c r="A9" s="37" t="n">
        <f aca="true">IF(O9="-", "", 1 + SUM(INDIRECT(ADDRESS(2,COLUMN(R9)) &amp; ":" &amp; ADDRESS(ROW(),COLUMN(R9)))))</f>
        <v>1</v>
      </c>
      <c r="B9" s="37" t="s">
        <v>636</v>
      </c>
      <c r="C9" s="37" t="n">
        <v>1000</v>
      </c>
      <c r="D9" s="37" t="s">
        <v>637</v>
      </c>
      <c r="E9" s="37" t="s">
        <v>674</v>
      </c>
      <c r="F9" s="37" t="s">
        <v>674</v>
      </c>
      <c r="G9" s="37" t="s">
        <v>672</v>
      </c>
      <c r="H9" s="37" t="s">
        <v>234</v>
      </c>
      <c r="I9" s="37" t="n">
        <v>188</v>
      </c>
      <c r="J9" s="26" t="str">
        <f aca="true">IF(M9="", IF(O9="","",X9+(INDIRECT("S" &amp; ROW() - 1) - S9)),IF(O9="", "", INDIRECT("S" &amp; ROW() - 1) - S9))</f>
        <v/>
      </c>
      <c r="K9" s="35" t="n">
        <v>1</v>
      </c>
      <c r="N9" s="36" t="str">
        <f aca="false">IF(M9="", IF(X9=0, "", X9), IF(V9 = "", "", IF(V9/U9 = 0, "", V9/U9)))</f>
        <v/>
      </c>
      <c r="P9" s="1" t="n">
        <f aca="false">IF(O9 = "-", -W9,I9)</f>
        <v>188</v>
      </c>
      <c r="Q9" s="1" t="n">
        <f aca="true">IF(O9 = "-", SUM(INDIRECT(ADDRESS(2,COLUMN(P9)) &amp; ":" &amp; ADDRESS(ROW(),COLUMN(P9)))), 0)</f>
        <v>0</v>
      </c>
      <c r="R9" s="1" t="n">
        <f aca="false">IF(O9="-",1,0)</f>
        <v>0</v>
      </c>
      <c r="S9" s="1" t="n">
        <f aca="true">IF(Q9 = 0, INDIRECT("S" &amp; ROW() - 1), Q9)</f>
        <v>0</v>
      </c>
      <c r="T9" s="1" t="str">
        <f aca="false">IF(H9="","",VLOOKUP(H9,'Вода SKU'!$A$1:$B$150,2,0))</f>
        <v>3.3, Сакко</v>
      </c>
      <c r="U9" s="1" t="n">
        <f aca="false">8000/1000</f>
        <v>8</v>
      </c>
      <c r="V9" s="1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 t="n">
        <f aca="false">IF(V9 = "", "", V9/U9)</f>
        <v>0</v>
      </c>
      <c r="X9" s="1" t="str">
        <f aca="true">IF(O9="", "", MAX(ROUND(-(INDIRECT("S" &amp; ROW() - 1) - S9)/1000, 0), 1) * 1000)</f>
        <v/>
      </c>
    </row>
    <row r="10" customFormat="false" ht="13.75" hidden="false" customHeight="true" outlineLevel="0" collapsed="false">
      <c r="A10" s="37" t="n">
        <f aca="true">IF(O10="-", "", 1 + SUM(INDIRECT(ADDRESS(2,COLUMN(R10)) &amp; ":" &amp; ADDRESS(ROW(),COLUMN(R10)))))</f>
        <v>1</v>
      </c>
      <c r="B10" s="37" t="s">
        <v>636</v>
      </c>
      <c r="C10" s="37" t="n">
        <v>1000</v>
      </c>
      <c r="D10" s="37" t="s">
        <v>637</v>
      </c>
      <c r="E10" s="37" t="s">
        <v>675</v>
      </c>
      <c r="F10" s="37" t="s">
        <v>675</v>
      </c>
      <c r="G10" s="37" t="s">
        <v>672</v>
      </c>
      <c r="H10" s="37" t="s">
        <v>238</v>
      </c>
      <c r="I10" s="37" t="n">
        <v>113</v>
      </c>
      <c r="J10" s="26" t="str">
        <f aca="true">IF(M10="", IF(O10="","",X10+(INDIRECT("S" &amp; ROW() - 1) - S10)),IF(O10="", "", INDIRECT("S" &amp; ROW() - 1) - S10))</f>
        <v/>
      </c>
      <c r="K10" s="35" t="n">
        <v>1</v>
      </c>
      <c r="N10" s="36" t="str">
        <f aca="false">IF(M10="", IF(X10=0, "", X10), IF(V10 = "", "", IF(V10/U10 = 0, "", V10/U10)))</f>
        <v/>
      </c>
      <c r="P10" s="1" t="n">
        <f aca="false">IF(O10 = "-", -W10,I10)</f>
        <v>113</v>
      </c>
      <c r="Q10" s="1" t="n">
        <f aca="true">IF(O10 = "-", SUM(INDIRECT(ADDRESS(2,COLUMN(P10)) &amp; ":" &amp; ADDRESS(ROW(),COLUMN(P10)))), 0)</f>
        <v>0</v>
      </c>
      <c r="R10" s="1" t="n">
        <f aca="false">IF(O10="-",1,0)</f>
        <v>0</v>
      </c>
      <c r="S10" s="1" t="n">
        <f aca="true">IF(Q10 = 0, INDIRECT("S" &amp; ROW() - 1), Q10)</f>
        <v>0</v>
      </c>
      <c r="T10" s="1" t="str">
        <f aca="false">IF(H10="","",VLOOKUP(H10,'Вода SKU'!$A$1:$B$150,2,0))</f>
        <v>3.3, Сакко</v>
      </c>
      <c r="U10" s="1" t="n">
        <f aca="false">8000/1000</f>
        <v>8</v>
      </c>
      <c r="V10" s="1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 t="n">
        <f aca="false">IF(V10 = "", "", V10/U10)</f>
        <v>0</v>
      </c>
      <c r="X10" s="1" t="str">
        <f aca="true">IF(O10="", "", MAX(ROUND(-(INDIRECT("S" &amp; ROW() - 1) - S10)/1000, 0), 1) * 1000)</f>
        <v/>
      </c>
    </row>
    <row r="11" customFormat="false" ht="13.75" hidden="false" customHeight="true" outlineLevel="0" collapsed="false">
      <c r="A11" s="35" t="str">
        <f aca="true">IF(O11="-", "", 1 + SUM(INDIRECT(ADDRESS(2,COLUMN(R11)) &amp; ":" &amp; ADDRESS(ROW(),COLUMN(R11)))))</f>
        <v/>
      </c>
      <c r="B11" s="35" t="s">
        <v>676</v>
      </c>
      <c r="C11" s="35" t="s">
        <v>676</v>
      </c>
      <c r="D11" s="35" t="s">
        <v>676</v>
      </c>
      <c r="E11" s="35" t="s">
        <v>676</v>
      </c>
      <c r="F11" s="35" t="s">
        <v>676</v>
      </c>
      <c r="G11" s="35" t="s">
        <v>676</v>
      </c>
      <c r="H11" s="35" t="s">
        <v>676</v>
      </c>
      <c r="J11" s="26" t="n">
        <f aca="true">IF(M11="", IF(O11="","",X11+(INDIRECT("S" &amp; ROW() - 1) - S11)),IF(O11="", "", INDIRECT("S" &amp; ROW() - 1) - S11))</f>
        <v>10</v>
      </c>
      <c r="K11" s="35"/>
      <c r="N11" s="36" t="n">
        <f aca="false">IF(M11="", IF(X11=0, "", X11), IF(V11 = "", "", IF(V11/U11 = 0, "", V11/U11)))</f>
        <v>1000</v>
      </c>
      <c r="O11" s="35" t="s">
        <v>676</v>
      </c>
      <c r="P11" s="1" t="n">
        <f aca="false">IF(O11 = "-", -W11,I11)</f>
        <v>-0</v>
      </c>
      <c r="Q11" s="1" t="n">
        <f aca="true">IF(O11 = "-", SUM(INDIRECT(ADDRESS(2,COLUMN(P11)) &amp; ":" &amp; ADDRESS(ROW(),COLUMN(P11)))), 0)</f>
        <v>990</v>
      </c>
      <c r="R11" s="1" t="n">
        <f aca="false">IF(O11="-",1,0)</f>
        <v>1</v>
      </c>
      <c r="S11" s="1" t="n">
        <f aca="true">IF(Q11 = 0, INDIRECT("S" &amp; ROW() - 1), Q11)</f>
        <v>990</v>
      </c>
      <c r="T11" s="1" t="str">
        <f aca="false">IF(H11="","",VLOOKUP(H11,'Вода SKU'!$A$1:$B$150,2,0))</f>
        <v>-</v>
      </c>
      <c r="U11" s="1" t="n">
        <f aca="false">8000/1000</f>
        <v>8</v>
      </c>
      <c r="V11" s="1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 t="n">
        <f aca="false">IF(V11 = "", "", V11/U11)</f>
        <v>0</v>
      </c>
      <c r="X11" s="1" t="n">
        <f aca="true">IF(O11="", "", MAX(ROUND(-(INDIRECT("S" &amp; ROW() - 1) - S11)/1000, 0), 1) * 1000)</f>
        <v>1000</v>
      </c>
    </row>
    <row r="12" customFormat="false" ht="13.75" hidden="false" customHeight="true" outlineLevel="0" collapsed="false">
      <c r="A12" s="37" t="n">
        <f aca="true">IF(O12="-", "", 1 + SUM(INDIRECT(ADDRESS(2,COLUMN(R12)) &amp; ":" &amp; ADDRESS(ROW(),COLUMN(R12)))))</f>
        <v>2</v>
      </c>
      <c r="B12" s="37" t="s">
        <v>645</v>
      </c>
      <c r="C12" s="37" t="n">
        <v>1000</v>
      </c>
      <c r="D12" s="37" t="s">
        <v>637</v>
      </c>
      <c r="E12" s="37" t="s">
        <v>675</v>
      </c>
      <c r="F12" s="37" t="s">
        <v>675</v>
      </c>
      <c r="G12" s="37" t="s">
        <v>672</v>
      </c>
      <c r="H12" s="37" t="s">
        <v>237</v>
      </c>
      <c r="I12" s="37" t="n">
        <v>258</v>
      </c>
      <c r="J12" s="26" t="str">
        <f aca="true">IF(M12="", IF(O12="","",X12+(INDIRECT("S" &amp; ROW() - 1) - S12)),IF(O12="", "", INDIRECT("S" &amp; ROW() - 1) - S12))</f>
        <v/>
      </c>
      <c r="K12" s="35" t="n">
        <v>1</v>
      </c>
      <c r="N12" s="36" t="str">
        <f aca="false">IF(M12="", IF(X12=0, "", X12), IF(V12 = "", "", IF(V12/U12 = 0, "", V12/U12)))</f>
        <v/>
      </c>
      <c r="P12" s="1" t="n">
        <f aca="false">IF(O12 = "-", -W12,I12)</f>
        <v>258</v>
      </c>
      <c r="Q12" s="1" t="n">
        <f aca="true">IF(O12 = "-", SUM(INDIRECT(ADDRESS(2,COLUMN(P12)) &amp; ":" &amp; ADDRESS(ROW(),COLUMN(P12)))), 0)</f>
        <v>0</v>
      </c>
      <c r="R12" s="1" t="n">
        <f aca="false">IF(O12="-",1,0)</f>
        <v>0</v>
      </c>
      <c r="S12" s="1" t="n">
        <f aca="true">IF(Q12 = 0, INDIRECT("S" &amp; ROW() - 1), Q12)</f>
        <v>990</v>
      </c>
      <c r="T12" s="1" t="str">
        <f aca="false">IF(H12="","",VLOOKUP(H12,'Вода SKU'!$A$1:$B$150,2,0))</f>
        <v>3.3, Сакко</v>
      </c>
      <c r="U12" s="1" t="n">
        <f aca="false">8000/1000</f>
        <v>8</v>
      </c>
      <c r="V12" s="1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 t="n">
        <f aca="false">IF(V12 = "", "", V12/U12)</f>
        <v>0</v>
      </c>
      <c r="X12" s="1" t="str">
        <f aca="true">IF(O12="", "", MAX(ROUND(-(INDIRECT("S" &amp; ROW() - 1) - S12)/1000, 0), 1) * 1000)</f>
        <v/>
      </c>
    </row>
    <row r="13" customFormat="false" ht="13.75" hidden="false" customHeight="true" outlineLevel="0" collapsed="false">
      <c r="A13" s="37" t="n">
        <f aca="true">IF(O13="-", "", 1 + SUM(INDIRECT(ADDRESS(2,COLUMN(R13)) &amp; ":" &amp; ADDRESS(ROW(),COLUMN(R13)))))</f>
        <v>2</v>
      </c>
      <c r="B13" s="37" t="s">
        <v>645</v>
      </c>
      <c r="C13" s="37" t="n">
        <v>1000</v>
      </c>
      <c r="D13" s="37" t="s">
        <v>637</v>
      </c>
      <c r="E13" s="37" t="s">
        <v>675</v>
      </c>
      <c r="F13" s="37" t="s">
        <v>675</v>
      </c>
      <c r="G13" s="37" t="s">
        <v>672</v>
      </c>
      <c r="H13" s="37" t="s">
        <v>236</v>
      </c>
      <c r="I13" s="37" t="n">
        <v>407</v>
      </c>
      <c r="J13" s="26" t="str">
        <f aca="true">IF(M13="", IF(O13="","",X13+(INDIRECT("S" &amp; ROW() - 1) - S13)),IF(O13="", "", INDIRECT("S" &amp; ROW() - 1) - S13))</f>
        <v/>
      </c>
      <c r="K13" s="35" t="n">
        <v>1</v>
      </c>
      <c r="N13" s="36" t="str">
        <f aca="false">IF(M13="", IF(X13=0, "", X13), IF(V13 = "", "", IF(V13/U13 = 0, "", V13/U13)))</f>
        <v/>
      </c>
      <c r="P13" s="1" t="n">
        <f aca="false">IF(O13 = "-", -W13,I13)</f>
        <v>407</v>
      </c>
      <c r="Q13" s="1" t="n">
        <f aca="true">IF(O13 = "-", SUM(INDIRECT(ADDRESS(2,COLUMN(P13)) &amp; ":" &amp; ADDRESS(ROW(),COLUMN(P13)))), 0)</f>
        <v>0</v>
      </c>
      <c r="R13" s="1" t="n">
        <f aca="false">IF(O13="-",1,0)</f>
        <v>0</v>
      </c>
      <c r="S13" s="1" t="n">
        <f aca="true">IF(Q13 = 0, INDIRECT("S" &amp; ROW() - 1), Q13)</f>
        <v>990</v>
      </c>
      <c r="T13" s="1" t="str">
        <f aca="false">IF(H13="","",VLOOKUP(H13,'Вода SKU'!$A$1:$B$150,2,0))</f>
        <v>3.3, Сакко</v>
      </c>
      <c r="U13" s="1" t="n">
        <f aca="false">8000/1000</f>
        <v>8</v>
      </c>
      <c r="V13" s="1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 t="n">
        <f aca="false">IF(V13 = "", "", V13/U13)</f>
        <v>0</v>
      </c>
      <c r="X13" s="1" t="str">
        <f aca="true">IF(O13="", "", MAX(ROUND(-(INDIRECT("S" &amp; ROW() - 1) - S13)/1000, 0), 1) * 1000)</f>
        <v/>
      </c>
    </row>
    <row r="14" customFormat="false" ht="13.75" hidden="false" customHeight="true" outlineLevel="0" collapsed="false">
      <c r="A14" s="37" t="n">
        <f aca="true">IF(O14="-", "", 1 + SUM(INDIRECT(ADDRESS(2,COLUMN(R14)) &amp; ":" &amp; ADDRESS(ROW(),COLUMN(R14)))))</f>
        <v>2</v>
      </c>
      <c r="B14" s="37" t="s">
        <v>645</v>
      </c>
      <c r="C14" s="37" t="n">
        <v>1000</v>
      </c>
      <c r="D14" s="37" t="s">
        <v>637</v>
      </c>
      <c r="E14" s="37" t="s">
        <v>675</v>
      </c>
      <c r="F14" s="37" t="s">
        <v>675</v>
      </c>
      <c r="G14" s="37" t="s">
        <v>672</v>
      </c>
      <c r="H14" s="37" t="s">
        <v>245</v>
      </c>
      <c r="I14" s="37" t="n">
        <v>335</v>
      </c>
      <c r="J14" s="26" t="str">
        <f aca="true">IF(M14="", IF(O14="","",X14+(INDIRECT("S" &amp; ROW() - 1) - S14)),IF(O14="", "", INDIRECT("S" &amp; ROW() - 1) - S14))</f>
        <v/>
      </c>
      <c r="K14" s="35" t="n">
        <v>1</v>
      </c>
      <c r="N14" s="36" t="str">
        <f aca="false">IF(M14="", IF(X14=0, "", X14), IF(V14 = "", "", IF(V14/U14 = 0, "", V14/U14)))</f>
        <v/>
      </c>
      <c r="P14" s="1" t="n">
        <f aca="false">IF(O14 = "-", -W14,I14)</f>
        <v>335</v>
      </c>
      <c r="Q14" s="1" t="n">
        <f aca="true">IF(O14 = "-", SUM(INDIRECT(ADDRESS(2,COLUMN(P14)) &amp; ":" &amp; ADDRESS(ROW(),COLUMN(P14)))), 0)</f>
        <v>0</v>
      </c>
      <c r="R14" s="1" t="n">
        <f aca="false">IF(O14="-",1,0)</f>
        <v>0</v>
      </c>
      <c r="S14" s="1" t="n">
        <f aca="true">IF(Q14 = 0, INDIRECT("S" &amp; ROW() - 1), Q14)</f>
        <v>990</v>
      </c>
      <c r="T14" s="1" t="str">
        <f aca="false">IF(H14="","",VLOOKUP(H14,'Вода SKU'!$A$1:$B$150,2,0))</f>
        <v>3.3, Сакко</v>
      </c>
      <c r="U14" s="1" t="n">
        <f aca="false">8000/1000</f>
        <v>8</v>
      </c>
      <c r="V14" s="1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 t="n">
        <f aca="false">IF(V14 = "", "", V14/U14)</f>
        <v>0</v>
      </c>
      <c r="X14" s="1" t="str">
        <f aca="true">IF(O14="", "", MAX(ROUND(-(INDIRECT("S" &amp; ROW() - 1) - S14)/1000, 0), 1) * 1000)</f>
        <v/>
      </c>
    </row>
    <row r="15" customFormat="false" ht="13.75" hidden="false" customHeight="true" outlineLevel="0" collapsed="false">
      <c r="A15" s="35" t="str">
        <f aca="true">IF(O15="-", "", 1 + SUM(INDIRECT(ADDRESS(2,COLUMN(R15)) &amp; ":" &amp; ADDRESS(ROW(),COLUMN(R15)))))</f>
        <v/>
      </c>
      <c r="B15" s="35" t="s">
        <v>676</v>
      </c>
      <c r="C15" s="35" t="s">
        <v>676</v>
      </c>
      <c r="D15" s="35" t="s">
        <v>676</v>
      </c>
      <c r="E15" s="35" t="s">
        <v>676</v>
      </c>
      <c r="F15" s="35" t="s">
        <v>676</v>
      </c>
      <c r="G15" s="35" t="s">
        <v>676</v>
      </c>
      <c r="H15" s="35" t="s">
        <v>676</v>
      </c>
      <c r="J15" s="26" t="n">
        <f aca="true">IF(M15="", IF(O15="","",X15+(INDIRECT("S" &amp; ROW() - 1) - S15)),IF(O15="", "", INDIRECT("S" &amp; ROW() - 1) - S15))</f>
        <v>0</v>
      </c>
      <c r="K15" s="35"/>
      <c r="N15" s="36" t="n">
        <f aca="false">IF(M15="", IF(X15=0, "", X15), IF(V15 = "", "", IF(V15/U15 = 0, "", V15/U15)))</f>
        <v>1000</v>
      </c>
      <c r="O15" s="35" t="s">
        <v>676</v>
      </c>
      <c r="P15" s="1" t="n">
        <f aca="false">IF(O15 = "-", -W15,I15)</f>
        <v>-0</v>
      </c>
      <c r="Q15" s="1" t="n">
        <f aca="true">IF(O15 = "-", SUM(INDIRECT(ADDRESS(2,COLUMN(P15)) &amp; ":" &amp; ADDRESS(ROW(),COLUMN(P15)))), 0)</f>
        <v>1990</v>
      </c>
      <c r="R15" s="1" t="n">
        <f aca="false">IF(O15="-",1,0)</f>
        <v>1</v>
      </c>
      <c r="S15" s="1" t="n">
        <f aca="true">IF(Q15 = 0, INDIRECT("S" &amp; ROW() - 1), Q15)</f>
        <v>1990</v>
      </c>
      <c r="T15" s="1" t="str">
        <f aca="false">IF(H15="","",VLOOKUP(H15,'Вода SKU'!$A$1:$B$150,2,0))</f>
        <v>-</v>
      </c>
      <c r="U15" s="1" t="n">
        <f aca="false">8000/1000</f>
        <v>8</v>
      </c>
      <c r="V15" s="1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 t="n">
        <f aca="false">IF(V15 = "", "", V15/U15)</f>
        <v>0</v>
      </c>
      <c r="X15" s="1" t="n">
        <f aca="true">IF(O15="", "", MAX(ROUND(-(INDIRECT("S" &amp; ROW() - 1) - S15)/1000, 0), 1) * 1000)</f>
        <v>1000</v>
      </c>
    </row>
    <row r="16" customFormat="false" ht="13.75" hidden="false" customHeight="true" outlineLevel="0" collapsed="false">
      <c r="A16" s="37" t="n">
        <f aca="true">IF(O16="-", "", 1 + SUM(INDIRECT(ADDRESS(2,COLUMN(R16)) &amp; ":" &amp; ADDRESS(ROW(),COLUMN(R16)))))</f>
        <v>3</v>
      </c>
      <c r="B16" s="37" t="s">
        <v>649</v>
      </c>
      <c r="C16" s="37" t="n">
        <v>1000</v>
      </c>
      <c r="D16" s="37" t="s">
        <v>637</v>
      </c>
      <c r="E16" s="37" t="s">
        <v>677</v>
      </c>
      <c r="F16" s="37" t="s">
        <v>677</v>
      </c>
      <c r="G16" s="37" t="s">
        <v>678</v>
      </c>
      <c r="H16" s="37" t="s">
        <v>242</v>
      </c>
      <c r="I16" s="37" t="n">
        <v>30</v>
      </c>
      <c r="J16" s="26" t="str">
        <f aca="true">IF(M16="", IF(O16="","",X16+(INDIRECT("S" &amp; ROW() - 1) - S16)),IF(O16="", "", INDIRECT("S" &amp; ROW() - 1) - S16))</f>
        <v/>
      </c>
      <c r="K16" s="35" t="n">
        <v>1</v>
      </c>
      <c r="N16" s="36" t="str">
        <f aca="false">IF(M16="", IF(X16=0, "", X16), IF(V16 = "", "", IF(V16/U16 = 0, "", V16/U16)))</f>
        <v/>
      </c>
      <c r="P16" s="1" t="n">
        <f aca="false">IF(O16 = "-", -W16,I16)</f>
        <v>30</v>
      </c>
      <c r="Q16" s="1" t="n">
        <f aca="true">IF(O16 = "-", SUM(INDIRECT(ADDRESS(2,COLUMN(P16)) &amp; ":" &amp; ADDRESS(ROW(),COLUMN(P16)))), 0)</f>
        <v>0</v>
      </c>
      <c r="R16" s="1" t="n">
        <f aca="false">IF(O16="-",1,0)</f>
        <v>0</v>
      </c>
      <c r="S16" s="1" t="n">
        <f aca="true">IF(Q16 = 0, INDIRECT("S" &amp; ROW() - 1), Q16)</f>
        <v>1990</v>
      </c>
      <c r="T16" s="1" t="str">
        <f aca="false">IF(H16="","",VLOOKUP(H16,'Вода SKU'!$A$1:$B$150,2,0))</f>
        <v>3.6, Альче</v>
      </c>
      <c r="U16" s="1" t="n">
        <f aca="false">8000/1000</f>
        <v>8</v>
      </c>
      <c r="V16" s="1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 t="n">
        <f aca="false">IF(V16 = "", "", V16/U16)</f>
        <v>0</v>
      </c>
      <c r="X16" s="1" t="str">
        <f aca="true">IF(O16="", "", MAX(ROUND(-(INDIRECT("S" &amp; ROW() - 1) - S16)/1000, 0), 1) * 1000)</f>
        <v/>
      </c>
    </row>
    <row r="17" customFormat="false" ht="13.75" hidden="false" customHeight="true" outlineLevel="0" collapsed="false">
      <c r="A17" s="37" t="n">
        <f aca="true">IF(O17="-", "", 1 + SUM(INDIRECT(ADDRESS(2,COLUMN(R17)) &amp; ":" &amp; ADDRESS(ROW(),COLUMN(R17)))))</f>
        <v>3</v>
      </c>
      <c r="B17" s="37" t="s">
        <v>649</v>
      </c>
      <c r="C17" s="37" t="n">
        <v>1000</v>
      </c>
      <c r="D17" s="37" t="s">
        <v>637</v>
      </c>
      <c r="E17" s="37" t="s">
        <v>674</v>
      </c>
      <c r="F17" s="37" t="s">
        <v>674</v>
      </c>
      <c r="G17" s="37" t="s">
        <v>672</v>
      </c>
      <c r="H17" s="37" t="s">
        <v>229</v>
      </c>
      <c r="I17" s="37" t="n">
        <v>970</v>
      </c>
      <c r="J17" s="26" t="str">
        <f aca="true">IF(M17="", IF(O17="","",X17+(INDIRECT("S" &amp; ROW() - 1) - S17)),IF(O17="", "", INDIRECT("S" &amp; ROW() - 1) - S17))</f>
        <v/>
      </c>
      <c r="K17" s="35" t="n">
        <v>1</v>
      </c>
      <c r="N17" s="36" t="str">
        <f aca="false">IF(M17="", IF(X17=0, "", X17), IF(V17 = "", "", IF(V17/U17 = 0, "", V17/U17)))</f>
        <v/>
      </c>
      <c r="P17" s="1" t="n">
        <f aca="false">IF(O17 = "-", -W17,I17)</f>
        <v>970</v>
      </c>
      <c r="Q17" s="1" t="n">
        <f aca="true">IF(O17 = "-", SUM(INDIRECT(ADDRESS(2,COLUMN(P17)) &amp; ":" &amp; ADDRESS(ROW(),COLUMN(P17)))), 0)</f>
        <v>0</v>
      </c>
      <c r="R17" s="1" t="n">
        <f aca="false">IF(O17="-",1,0)</f>
        <v>0</v>
      </c>
      <c r="S17" s="1" t="n">
        <f aca="true">IF(Q17 = 0, INDIRECT("S" &amp; ROW() - 1), Q17)</f>
        <v>1990</v>
      </c>
      <c r="T17" s="1" t="str">
        <f aca="false">IF(H17="","",VLOOKUP(H17,'Вода SKU'!$A$1:$B$150,2,0))</f>
        <v>3.6, Альче</v>
      </c>
      <c r="U17" s="1" t="n">
        <f aca="false">8000/1000</f>
        <v>8</v>
      </c>
      <c r="V17" s="1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1" t="n">
        <f aca="false">IF(V17 = "", "", V17/U17)</f>
        <v>0</v>
      </c>
      <c r="X17" s="1" t="str">
        <f aca="true">IF(O17="", "", MAX(ROUND(-(INDIRECT("S" &amp; ROW() - 1) - S17)/1000, 0), 1) * 1000)</f>
        <v/>
      </c>
    </row>
    <row r="18" customFormat="false" ht="13.75" hidden="false" customHeight="true" outlineLevel="0" collapsed="false">
      <c r="A18" s="35" t="str">
        <f aca="true">IF(O18="-", "", 1 + SUM(INDIRECT(ADDRESS(2,COLUMN(R18)) &amp; ":" &amp; ADDRESS(ROW(),COLUMN(R18)))))</f>
        <v/>
      </c>
      <c r="B18" s="35" t="s">
        <v>676</v>
      </c>
      <c r="C18" s="35" t="s">
        <v>676</v>
      </c>
      <c r="D18" s="35" t="s">
        <v>676</v>
      </c>
      <c r="E18" s="35" t="s">
        <v>676</v>
      </c>
      <c r="F18" s="35" t="s">
        <v>676</v>
      </c>
      <c r="G18" s="35" t="s">
        <v>676</v>
      </c>
      <c r="H18" s="35" t="s">
        <v>676</v>
      </c>
      <c r="J18" s="26" t="n">
        <f aca="true">IF(M18="", IF(O18="","",X18+(INDIRECT("S" &amp; ROW() - 1) - S18)),IF(O18="", "", INDIRECT("S" &amp; ROW() - 1) - S18))</f>
        <v>0</v>
      </c>
      <c r="K18" s="35"/>
      <c r="N18" s="36" t="n">
        <f aca="false">IF(M18="", IF(X18=0, "", X18), IF(V18 = "", "", IF(V18/U18 = 0, "", V18/U18)))</f>
        <v>1000</v>
      </c>
      <c r="O18" s="35" t="s">
        <v>676</v>
      </c>
      <c r="P18" s="1" t="n">
        <f aca="false">IF(O18 = "-", -W18,I18)</f>
        <v>-0</v>
      </c>
      <c r="Q18" s="1" t="n">
        <f aca="true">IF(O18 = "-", SUM(INDIRECT(ADDRESS(2,COLUMN(P18)) &amp; ":" &amp; ADDRESS(ROW(),COLUMN(P18)))), 0)</f>
        <v>2990</v>
      </c>
      <c r="R18" s="1" t="n">
        <f aca="false">IF(O18="-",1,0)</f>
        <v>1</v>
      </c>
      <c r="S18" s="1" t="n">
        <f aca="true">IF(Q18 = 0, INDIRECT("S" &amp; ROW() - 1), Q18)</f>
        <v>2990</v>
      </c>
      <c r="T18" s="1" t="str">
        <f aca="false">IF(H18="","",VLOOKUP(H18,'Вода SKU'!$A$1:$B$150,2,0))</f>
        <v>-</v>
      </c>
      <c r="U18" s="1" t="n">
        <f aca="false">8000/1000</f>
        <v>8</v>
      </c>
      <c r="V18" s="1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 t="n">
        <f aca="false">IF(V18 = "", "", V18/U18)</f>
        <v>0</v>
      </c>
      <c r="X18" s="1" t="n">
        <f aca="true">IF(O18="", "", MAX(ROUND(-(INDIRECT("S" &amp; ROW() - 1) - S18)/1000, 0), 1) * 1000)</f>
        <v>1000</v>
      </c>
    </row>
    <row r="19" customFormat="false" ht="13.75" hidden="false" customHeight="true" outlineLevel="0" collapsed="false">
      <c r="A19" s="37" t="n">
        <f aca="true">IF(O19="-", "", 1 + SUM(INDIRECT(ADDRESS(2,COLUMN(R19)) &amp; ":" &amp; ADDRESS(ROW(),COLUMN(R19)))))</f>
        <v>4</v>
      </c>
      <c r="B19" s="37" t="s">
        <v>649</v>
      </c>
      <c r="C19" s="37" t="n">
        <v>1000</v>
      </c>
      <c r="D19" s="37" t="s">
        <v>637</v>
      </c>
      <c r="E19" s="37" t="s">
        <v>674</v>
      </c>
      <c r="F19" s="37" t="s">
        <v>674</v>
      </c>
      <c r="G19" s="37" t="s">
        <v>672</v>
      </c>
      <c r="H19" s="37" t="s">
        <v>229</v>
      </c>
      <c r="I19" s="37" t="n">
        <v>1000</v>
      </c>
      <c r="J19" s="26" t="str">
        <f aca="true">IF(M19="", IF(O19="","",X19+(INDIRECT("S" &amp; ROW() - 1) - S19)),IF(O19="", "", INDIRECT("S" &amp; ROW() - 1) - S19))</f>
        <v/>
      </c>
      <c r="K19" s="35" t="n">
        <v>1</v>
      </c>
      <c r="N19" s="36" t="str">
        <f aca="false">IF(M19="", IF(X19=0, "", X19), IF(V19 = "", "", IF(V19/U19 = 0, "", V19/U19)))</f>
        <v/>
      </c>
      <c r="P19" s="1" t="n">
        <f aca="false">IF(O19 = "-", -W19,I19)</f>
        <v>1000</v>
      </c>
      <c r="Q19" s="1" t="n">
        <f aca="true">IF(O19 = "-", SUM(INDIRECT(ADDRESS(2,COLUMN(P19)) &amp; ":" &amp; ADDRESS(ROW(),COLUMN(P19)))), 0)</f>
        <v>0</v>
      </c>
      <c r="R19" s="1" t="n">
        <f aca="false">IF(O19="-",1,0)</f>
        <v>0</v>
      </c>
      <c r="S19" s="1" t="n">
        <f aca="true">IF(Q19 = 0, INDIRECT("S" &amp; ROW() - 1), Q19)</f>
        <v>2990</v>
      </c>
      <c r="T19" s="1" t="str">
        <f aca="false">IF(H19="","",VLOOKUP(H19,'Вода SKU'!$A$1:$B$150,2,0))</f>
        <v>3.6, Альче</v>
      </c>
      <c r="U19" s="1" t="n">
        <f aca="false">8000/1000</f>
        <v>8</v>
      </c>
      <c r="V19" s="1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 t="n">
        <f aca="false">IF(V19 = "", "", V19/U19)</f>
        <v>0</v>
      </c>
      <c r="X19" s="1" t="str">
        <f aca="true">IF(O19="", "", MAX(ROUND(-(INDIRECT("S" &amp; ROW() - 1) - S19)/1000, 0), 1) * 1000)</f>
        <v/>
      </c>
    </row>
    <row r="20" customFormat="false" ht="13.75" hidden="false" customHeight="true" outlineLevel="0" collapsed="false">
      <c r="A20" s="35" t="str">
        <f aca="true">IF(O20="-", "", 1 + SUM(INDIRECT(ADDRESS(2,COLUMN(R20)) &amp; ":" &amp; ADDRESS(ROW(),COLUMN(R20)))))</f>
        <v/>
      </c>
      <c r="B20" s="35" t="s">
        <v>676</v>
      </c>
      <c r="C20" s="35" t="s">
        <v>676</v>
      </c>
      <c r="D20" s="35" t="s">
        <v>676</v>
      </c>
      <c r="E20" s="35" t="s">
        <v>676</v>
      </c>
      <c r="F20" s="35" t="s">
        <v>676</v>
      </c>
      <c r="G20" s="35" t="s">
        <v>676</v>
      </c>
      <c r="H20" s="35" t="s">
        <v>676</v>
      </c>
      <c r="J20" s="26" t="n">
        <f aca="true">IF(M20="", IF(O20="","",X20+(INDIRECT("S" &amp; ROW() - 1) - S20)),IF(O20="", "", INDIRECT("S" &amp; ROW() - 1) - S20))</f>
        <v>0</v>
      </c>
      <c r="K20" s="35"/>
      <c r="N20" s="36" t="n">
        <f aca="false">IF(M20="", IF(X20=0, "", X20), IF(V20 = "", "", IF(V20/U20 = 0, "", V20/U20)))</f>
        <v>1000</v>
      </c>
      <c r="O20" s="35" t="s">
        <v>676</v>
      </c>
      <c r="P20" s="1" t="n">
        <f aca="false">IF(O20 = "-", -W20,I20)</f>
        <v>-0</v>
      </c>
      <c r="Q20" s="1" t="n">
        <f aca="true">IF(O20 = "-", SUM(INDIRECT(ADDRESS(2,COLUMN(P20)) &amp; ":" &amp; ADDRESS(ROW(),COLUMN(P20)))), 0)</f>
        <v>3990</v>
      </c>
      <c r="R20" s="1" t="n">
        <f aca="false">IF(O20="-",1,0)</f>
        <v>1</v>
      </c>
      <c r="S20" s="1" t="n">
        <f aca="true">IF(Q20 = 0, INDIRECT("S" &amp; ROW() - 1), Q20)</f>
        <v>3990</v>
      </c>
      <c r="T20" s="1" t="str">
        <f aca="false">IF(H20="","",VLOOKUP(H20,'Вода SKU'!$A$1:$B$150,2,0))</f>
        <v>-</v>
      </c>
      <c r="U20" s="1" t="n">
        <f aca="false">8000/1000</f>
        <v>8</v>
      </c>
      <c r="V20" s="1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1" t="n">
        <f aca="false">IF(V20 = "", "", V20/U20)</f>
        <v>0</v>
      </c>
      <c r="X20" s="1" t="n">
        <f aca="true">IF(O20="", "", MAX(ROUND(-(INDIRECT("S" &amp; ROW() - 1) - S20)/1000, 0), 1) * 1000)</f>
        <v>1000</v>
      </c>
    </row>
    <row r="21" customFormat="false" ht="13.75" hidden="false" customHeight="true" outlineLevel="0" collapsed="false">
      <c r="A21" s="33" t="n">
        <f aca="true">IF(O21="-", "", 1 + SUM(INDIRECT(ADDRESS(2,COLUMN(R21)) &amp; ":" &amp; ADDRESS(ROW(),COLUMN(R21)))))</f>
        <v>5</v>
      </c>
      <c r="B21" s="33" t="s">
        <v>645</v>
      </c>
      <c r="C21" s="33" t="n">
        <v>1000</v>
      </c>
      <c r="D21" s="33" t="s">
        <v>157</v>
      </c>
      <c r="E21" s="33" t="s">
        <v>671</v>
      </c>
      <c r="F21" s="33" t="s">
        <v>671</v>
      </c>
      <c r="G21" s="33" t="s">
        <v>672</v>
      </c>
      <c r="H21" s="33" t="s">
        <v>247</v>
      </c>
      <c r="I21" s="33" t="n">
        <v>20</v>
      </c>
      <c r="J21" s="26" t="str">
        <f aca="true">IF(M21="", IF(O21="","",X21+(INDIRECT("S" &amp; ROW() - 1) - S21)),IF(O21="", "", INDIRECT("S" &amp; ROW() - 1) - S21))</f>
        <v/>
      </c>
      <c r="K21" s="35" t="n">
        <v>1</v>
      </c>
      <c r="N21" s="36" t="str">
        <f aca="false">IF(M21="", IF(X21=0, "", X21), IF(V21 = "", "", IF(V21/U21 = 0, "", V21/U21)))</f>
        <v/>
      </c>
      <c r="P21" s="1" t="n">
        <f aca="false">IF(O21 = "-", -W21,I21)</f>
        <v>20</v>
      </c>
      <c r="Q21" s="1" t="n">
        <f aca="true">IF(O21 = "-", SUM(INDIRECT(ADDRESS(2,COLUMN(P21)) &amp; ":" &amp; ADDRESS(ROW(),COLUMN(P21)))), 0)</f>
        <v>0</v>
      </c>
      <c r="R21" s="1" t="n">
        <f aca="false">IF(O21="-",1,0)</f>
        <v>0</v>
      </c>
      <c r="S21" s="1" t="n">
        <f aca="true">IF(Q21 = 0, INDIRECT("S" &amp; ROW() - 1), Q21)</f>
        <v>3990</v>
      </c>
      <c r="T21" s="1" t="str">
        <f aca="false">IF(H21="","",VLOOKUP(H21,'Вода SKU'!$A$1:$B$150,2,0))</f>
        <v>3.3, Сакко</v>
      </c>
      <c r="U21" s="1" t="n">
        <f aca="false">8000/1000</f>
        <v>8</v>
      </c>
      <c r="V21" s="1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 t="n">
        <f aca="false">IF(V21 = "", "", V21/U21)</f>
        <v>0</v>
      </c>
      <c r="X21" s="1" t="str">
        <f aca="true">IF(O21="", "", MAX(ROUND(-(INDIRECT("S" &amp; ROW() - 1) - S21)/1000, 0), 1) * 1000)</f>
        <v/>
      </c>
    </row>
    <row r="22" customFormat="false" ht="13.75" hidden="false" customHeight="true" outlineLevel="0" collapsed="false">
      <c r="A22" s="33" t="n">
        <f aca="true">IF(O22="-", "", 1 + SUM(INDIRECT(ADDRESS(2,COLUMN(R22)) &amp; ":" &amp; ADDRESS(ROW(),COLUMN(R22)))))</f>
        <v>5</v>
      </c>
      <c r="B22" s="33" t="s">
        <v>645</v>
      </c>
      <c r="C22" s="33" t="n">
        <v>1000</v>
      </c>
      <c r="D22" s="33" t="s">
        <v>157</v>
      </c>
      <c r="E22" s="33" t="s">
        <v>671</v>
      </c>
      <c r="F22" s="33" t="s">
        <v>671</v>
      </c>
      <c r="G22" s="33" t="s">
        <v>672</v>
      </c>
      <c r="H22" s="33" t="s">
        <v>252</v>
      </c>
      <c r="I22" s="33" t="n">
        <v>212</v>
      </c>
      <c r="J22" s="26" t="str">
        <f aca="true">IF(M22="", IF(O22="","",X22+(INDIRECT("S" &amp; ROW() - 1) - S22)),IF(O22="", "", INDIRECT("S" &amp; ROW() - 1) - S22))</f>
        <v/>
      </c>
      <c r="K22" s="35" t="n">
        <v>1</v>
      </c>
      <c r="N22" s="36" t="str">
        <f aca="false">IF(M22="", IF(X22=0, "", X22), IF(V22 = "", "", IF(V22/U22 = 0, "", V22/U22)))</f>
        <v/>
      </c>
      <c r="P22" s="1" t="n">
        <f aca="false">IF(O22 = "-", -W22,I22)</f>
        <v>212</v>
      </c>
      <c r="Q22" s="1" t="n">
        <f aca="true">IF(O22 = "-", SUM(INDIRECT(ADDRESS(2,COLUMN(P22)) &amp; ":" &amp; ADDRESS(ROW(),COLUMN(P22)))), 0)</f>
        <v>0</v>
      </c>
      <c r="R22" s="1" t="n">
        <f aca="false">IF(O22="-",1,0)</f>
        <v>0</v>
      </c>
      <c r="S22" s="1" t="n">
        <f aca="true">IF(Q22 = 0, INDIRECT("S" &amp; ROW() - 1), Q22)</f>
        <v>3990</v>
      </c>
      <c r="T22" s="1" t="str">
        <f aca="false">IF(H22="","",VLOOKUP(H22,'Вода SKU'!$A$1:$B$150,2,0))</f>
        <v>3.3, Сакко</v>
      </c>
      <c r="U22" s="1" t="n">
        <f aca="false">8000/1000</f>
        <v>8</v>
      </c>
      <c r="V22" s="1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1" t="n">
        <f aca="false">IF(V22 = "", "", V22/U22)</f>
        <v>0</v>
      </c>
      <c r="X22" s="1" t="str">
        <f aca="true">IF(O22="", "", MAX(ROUND(-(INDIRECT("S" &amp; ROW() - 1) - S22)/1000, 0), 1) * 1000)</f>
        <v/>
      </c>
    </row>
    <row r="23" customFormat="false" ht="13.75" hidden="false" customHeight="true" outlineLevel="0" collapsed="false">
      <c r="A23" s="33" t="n">
        <f aca="true">IF(O23="-", "", 1 + SUM(INDIRECT(ADDRESS(2,COLUMN(R23)) &amp; ":" &amp; ADDRESS(ROW(),COLUMN(R23)))))</f>
        <v>5</v>
      </c>
      <c r="B23" s="33" t="s">
        <v>645</v>
      </c>
      <c r="C23" s="33" t="n">
        <v>1000</v>
      </c>
      <c r="D23" s="33" t="s">
        <v>157</v>
      </c>
      <c r="E23" s="33" t="s">
        <v>671</v>
      </c>
      <c r="F23" s="33" t="s">
        <v>671</v>
      </c>
      <c r="G23" s="33" t="s">
        <v>672</v>
      </c>
      <c r="H23" s="33" t="s">
        <v>246</v>
      </c>
      <c r="I23" s="33" t="n">
        <v>40</v>
      </c>
      <c r="J23" s="26" t="str">
        <f aca="true">IF(M23="", IF(O23="","",X23+(INDIRECT("S" &amp; ROW() - 1) - S23)),IF(O23="", "", INDIRECT("S" &amp; ROW() - 1) - S23))</f>
        <v/>
      </c>
      <c r="K23" s="35" t="n">
        <v>1</v>
      </c>
      <c r="N23" s="36" t="str">
        <f aca="false">IF(M23="", IF(X23=0, "", X23), IF(V23 = "", "", IF(V23/U23 = 0, "", V23/U23)))</f>
        <v/>
      </c>
      <c r="P23" s="1" t="n">
        <f aca="false">IF(O23 = "-", -W23,I23)</f>
        <v>40</v>
      </c>
      <c r="Q23" s="1" t="n">
        <f aca="true">IF(O23 = "-", SUM(INDIRECT(ADDRESS(2,COLUMN(P23)) &amp; ":" &amp; ADDRESS(ROW(),COLUMN(P23)))), 0)</f>
        <v>0</v>
      </c>
      <c r="R23" s="1" t="n">
        <f aca="false">IF(O23="-",1,0)</f>
        <v>0</v>
      </c>
      <c r="S23" s="1" t="n">
        <f aca="true">IF(Q23 = 0, INDIRECT("S" &amp; ROW() - 1), Q23)</f>
        <v>3990</v>
      </c>
      <c r="T23" s="1" t="str">
        <f aca="false">IF(H23="","",VLOOKUP(H23,'Вода SKU'!$A$1:$B$150,2,0))</f>
        <v>3.3, Сакко</v>
      </c>
      <c r="U23" s="1" t="n">
        <f aca="false">8000/1000</f>
        <v>8</v>
      </c>
      <c r="V23" s="1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 t="n">
        <f aca="false">IF(V23 = "", "", V23/U23)</f>
        <v>0</v>
      </c>
      <c r="X23" s="1" t="str">
        <f aca="true">IF(O23="", "", MAX(ROUND(-(INDIRECT("S" &amp; ROW() - 1) - S23)/1000, 0), 1) * 1000)</f>
        <v/>
      </c>
    </row>
    <row r="24" customFormat="false" ht="13.75" hidden="false" customHeight="true" outlineLevel="0" collapsed="false">
      <c r="A24" s="33" t="n">
        <f aca="true">IF(O24="-", "", 1 + SUM(INDIRECT(ADDRESS(2,COLUMN(R24)) &amp; ":" &amp; ADDRESS(ROW(),COLUMN(R24)))))</f>
        <v>5</v>
      </c>
      <c r="B24" s="33" t="s">
        <v>645</v>
      </c>
      <c r="C24" s="33" t="n">
        <v>1000</v>
      </c>
      <c r="D24" s="33" t="s">
        <v>157</v>
      </c>
      <c r="E24" s="33" t="s">
        <v>671</v>
      </c>
      <c r="F24" s="33" t="s">
        <v>671</v>
      </c>
      <c r="G24" s="33" t="s">
        <v>672</v>
      </c>
      <c r="H24" s="33" t="s">
        <v>248</v>
      </c>
      <c r="I24" s="33" t="n">
        <v>166</v>
      </c>
      <c r="J24" s="26" t="str">
        <f aca="true">IF(M24="", IF(O24="","",X24+(INDIRECT("S" &amp; ROW() - 1) - S24)),IF(O24="", "", INDIRECT("S" &amp; ROW() - 1) - S24))</f>
        <v/>
      </c>
      <c r="K24" s="35" t="n">
        <v>1</v>
      </c>
      <c r="N24" s="36" t="str">
        <f aca="false">IF(M24="", IF(X24=0, "", X24), IF(V24 = "", "", IF(V24/U24 = 0, "", V24/U24)))</f>
        <v/>
      </c>
      <c r="P24" s="1" t="n">
        <f aca="false">IF(O24 = "-", -W24,I24)</f>
        <v>166</v>
      </c>
      <c r="Q24" s="1" t="n">
        <f aca="true">IF(O24 = "-", SUM(INDIRECT(ADDRESS(2,COLUMN(P24)) &amp; ":" &amp; ADDRESS(ROW(),COLUMN(P24)))), 0)</f>
        <v>0</v>
      </c>
      <c r="R24" s="1" t="n">
        <f aca="false">IF(O24="-",1,0)</f>
        <v>0</v>
      </c>
      <c r="S24" s="1" t="n">
        <f aca="true">IF(Q24 = 0, INDIRECT("S" &amp; ROW() - 1), Q24)</f>
        <v>3990</v>
      </c>
      <c r="T24" s="1" t="str">
        <f aca="false">IF(H24="","",VLOOKUP(H24,'Вода SKU'!$A$1:$B$150,2,0))</f>
        <v>3.3, Сакко</v>
      </c>
      <c r="U24" s="1" t="n">
        <f aca="false">8000/1000</f>
        <v>8</v>
      </c>
      <c r="V24" s="1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 t="n">
        <f aca="false">IF(V24 = "", "", V24/U24)</f>
        <v>0</v>
      </c>
      <c r="X24" s="1" t="str">
        <f aca="true">IF(O24="", "", MAX(ROUND(-(INDIRECT("S" &amp; ROW() - 1) - S24)/1000, 0), 1) * 1000)</f>
        <v/>
      </c>
    </row>
    <row r="25" customFormat="false" ht="13.75" hidden="false" customHeight="true" outlineLevel="0" collapsed="false">
      <c r="A25" s="33" t="n">
        <f aca="true">IF(O25="-", "", 1 + SUM(INDIRECT(ADDRESS(2,COLUMN(R25)) &amp; ":" &amp; ADDRESS(ROW(),COLUMN(R25)))))</f>
        <v>5</v>
      </c>
      <c r="B25" s="33" t="s">
        <v>645</v>
      </c>
      <c r="C25" s="33" t="n">
        <v>1000</v>
      </c>
      <c r="D25" s="33" t="s">
        <v>157</v>
      </c>
      <c r="E25" s="33" t="s">
        <v>671</v>
      </c>
      <c r="F25" s="33" t="s">
        <v>671</v>
      </c>
      <c r="G25" s="33" t="s">
        <v>672</v>
      </c>
      <c r="H25" s="33" t="s">
        <v>245</v>
      </c>
      <c r="I25" s="33" t="n">
        <v>189</v>
      </c>
      <c r="J25" s="26" t="str">
        <f aca="true">IF(M25="", IF(O25="","",X25+(INDIRECT("S" &amp; ROW() - 1) - S25)),IF(O25="", "", INDIRECT("S" &amp; ROW() - 1) - S25))</f>
        <v/>
      </c>
      <c r="K25" s="35" t="n">
        <v>1</v>
      </c>
      <c r="N25" s="36" t="str">
        <f aca="false">IF(M25="", IF(X25=0, "", X25), IF(V25 = "", "", IF(V25/U25 = 0, "", V25/U25)))</f>
        <v/>
      </c>
      <c r="P25" s="1" t="n">
        <f aca="false">IF(O25 = "-", -W25,I25)</f>
        <v>189</v>
      </c>
      <c r="Q25" s="1" t="n">
        <f aca="true">IF(O25 = "-", SUM(INDIRECT(ADDRESS(2,COLUMN(P25)) &amp; ":" &amp; ADDRESS(ROW(),COLUMN(P25)))), 0)</f>
        <v>0</v>
      </c>
      <c r="R25" s="1" t="n">
        <f aca="false">IF(O25="-",1,0)</f>
        <v>0</v>
      </c>
      <c r="S25" s="1" t="n">
        <f aca="true">IF(Q25 = 0, INDIRECT("S" &amp; ROW() - 1), Q25)</f>
        <v>3990</v>
      </c>
      <c r="T25" s="1" t="str">
        <f aca="false">IF(H25="","",VLOOKUP(H25,'Вода SKU'!$A$1:$B$150,2,0))</f>
        <v>3.3, Сакко</v>
      </c>
      <c r="U25" s="1" t="n">
        <f aca="false">8000/1000</f>
        <v>8</v>
      </c>
      <c r="V25" s="1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 t="n">
        <f aca="false">IF(V25 = "", "", V25/U25)</f>
        <v>0</v>
      </c>
      <c r="X25" s="1" t="str">
        <f aca="true">IF(O25="", "", MAX(ROUND(-(INDIRECT("S" &amp; ROW() - 1) - S25)/1000, 0), 1) * 1000)</f>
        <v/>
      </c>
    </row>
    <row r="26" customFormat="false" ht="13.75" hidden="false" customHeight="true" outlineLevel="0" collapsed="false">
      <c r="A26" s="33" t="n">
        <f aca="true">IF(O26="-", "", 1 + SUM(INDIRECT(ADDRESS(2,COLUMN(R26)) &amp; ":" &amp; ADDRESS(ROW(),COLUMN(R26)))))</f>
        <v>5</v>
      </c>
      <c r="B26" s="33" t="s">
        <v>645</v>
      </c>
      <c r="C26" s="33" t="n">
        <v>1000</v>
      </c>
      <c r="D26" s="33" t="s">
        <v>157</v>
      </c>
      <c r="E26" s="33" t="s">
        <v>671</v>
      </c>
      <c r="F26" s="33" t="s">
        <v>671</v>
      </c>
      <c r="G26" s="33" t="s">
        <v>672</v>
      </c>
      <c r="H26" s="33" t="s">
        <v>250</v>
      </c>
      <c r="I26" s="33" t="n">
        <v>365</v>
      </c>
      <c r="J26" s="26" t="str">
        <f aca="true">IF(M26="", IF(O26="","",X26+(INDIRECT("S" &amp; ROW() - 1) - S26)),IF(O26="", "", INDIRECT("S" &amp; ROW() - 1) - S26))</f>
        <v/>
      </c>
      <c r="K26" s="35" t="n">
        <v>1</v>
      </c>
      <c r="N26" s="36" t="str">
        <f aca="false">IF(M26="", IF(X26=0, "", X26), IF(V26 = "", "", IF(V26/U26 = 0, "", V26/U26)))</f>
        <v/>
      </c>
      <c r="P26" s="1" t="n">
        <f aca="false">IF(O26 = "-", -W26,I26)</f>
        <v>365</v>
      </c>
      <c r="Q26" s="1" t="n">
        <f aca="true">IF(O26 = "-", SUM(INDIRECT(ADDRESS(2,COLUMN(P26)) &amp; ":" &amp; ADDRESS(ROW(),COLUMN(P26)))), 0)</f>
        <v>0</v>
      </c>
      <c r="R26" s="1" t="n">
        <f aca="false">IF(O26="-",1,0)</f>
        <v>0</v>
      </c>
      <c r="S26" s="1" t="n">
        <f aca="true">IF(Q26 = 0, INDIRECT("S" &amp; ROW() - 1), Q26)</f>
        <v>3990</v>
      </c>
      <c r="T26" s="1" t="str">
        <f aca="false">IF(H26="","",VLOOKUP(H26,'Вода SKU'!$A$1:$B$150,2,0))</f>
        <v>3.3, Сакко</v>
      </c>
      <c r="U26" s="1" t="n">
        <f aca="false">8000/1000</f>
        <v>8</v>
      </c>
      <c r="V26" s="1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 t="n">
        <f aca="false">IF(V26 = "", "", V26/U26)</f>
        <v>0</v>
      </c>
      <c r="X26" s="1" t="str">
        <f aca="true">IF(O26="", "", MAX(ROUND(-(INDIRECT("S" &amp; ROW() - 1) - S26)/1000, 0), 1) * 1000)</f>
        <v/>
      </c>
    </row>
    <row r="27" customFormat="false" ht="13.75" hidden="false" customHeight="true" outlineLevel="0" collapsed="false">
      <c r="A27" s="35" t="str">
        <f aca="true">IF(O27="-", "", 1 + SUM(INDIRECT(ADDRESS(2,COLUMN(R27)) &amp; ":" &amp; ADDRESS(ROW(),COLUMN(R27)))))</f>
        <v/>
      </c>
      <c r="B27" s="35" t="s">
        <v>676</v>
      </c>
      <c r="C27" s="35" t="s">
        <v>676</v>
      </c>
      <c r="D27" s="35" t="s">
        <v>676</v>
      </c>
      <c r="E27" s="35" t="s">
        <v>676</v>
      </c>
      <c r="F27" s="35" t="s">
        <v>676</v>
      </c>
      <c r="G27" s="35" t="s">
        <v>676</v>
      </c>
      <c r="H27" s="35" t="s">
        <v>676</v>
      </c>
      <c r="J27" s="26" t="n">
        <f aca="true">IF(M27="", IF(O27="","",X27+(INDIRECT("S" &amp; ROW() - 1) - S27)),IF(O27="", "", INDIRECT("S" &amp; ROW() - 1) - S27))</f>
        <v>8</v>
      </c>
      <c r="K27" s="35"/>
      <c r="N27" s="36" t="n">
        <f aca="false">IF(M27="", IF(X27=0, "", X27), IF(V27 = "", "", IF(V27/U27 = 0, "", V27/U27)))</f>
        <v>1000</v>
      </c>
      <c r="O27" s="35" t="s">
        <v>676</v>
      </c>
      <c r="P27" s="1" t="n">
        <f aca="false">IF(O27 = "-", -W27,I27)</f>
        <v>-0</v>
      </c>
      <c r="Q27" s="1" t="n">
        <f aca="true">IF(O27 = "-", SUM(INDIRECT(ADDRESS(2,COLUMN(P27)) &amp; ":" &amp; ADDRESS(ROW(),COLUMN(P27)))), 0)</f>
        <v>4982</v>
      </c>
      <c r="R27" s="1" t="n">
        <f aca="false">IF(O27="-",1,0)</f>
        <v>1</v>
      </c>
      <c r="S27" s="1" t="n">
        <f aca="true">IF(Q27 = 0, INDIRECT("S" &amp; ROW() - 1), Q27)</f>
        <v>4982</v>
      </c>
      <c r="T27" s="1" t="str">
        <f aca="false">IF(H27="","",VLOOKUP(H27,'Вода SKU'!$A$1:$B$150,2,0))</f>
        <v>-</v>
      </c>
      <c r="U27" s="1" t="n">
        <f aca="false">8000/1000</f>
        <v>8</v>
      </c>
      <c r="V27" s="1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 t="n">
        <f aca="false">IF(V27 = "", "", V27/U27)</f>
        <v>0</v>
      </c>
      <c r="X27" s="1" t="n">
        <f aca="true">IF(O27="", "", MAX(ROUND(-(INDIRECT("S" &amp; ROW() - 1) - S27)/1000, 0), 1) * 1000)</f>
        <v>1000</v>
      </c>
    </row>
    <row r="28" customFormat="false" ht="13.75" hidden="false" customHeight="true" outlineLevel="0" collapsed="false">
      <c r="J28" s="26" t="str">
        <f aca="true">IF(M28="", IF(O28="","",X28+(INDIRECT("S" &amp; ROW() - 1) - S28)),IF(O28="", "", INDIRECT("S" &amp; ROW() - 1) - S28))</f>
        <v/>
      </c>
      <c r="N28" s="36" t="str">
        <f aca="false">IF(M28="", IF(X28=0, "", X28), IF(V28 = "", "", IF(V28/U28 = 0, "", V28/U28)))</f>
        <v/>
      </c>
      <c r="P28" s="1" t="n">
        <f aca="false">IF(O28 = "-", -W28,I28)</f>
        <v>0</v>
      </c>
      <c r="Q28" s="1" t="n">
        <f aca="true">IF(O28 = "-", SUM(INDIRECT(ADDRESS(2,COLUMN(P28)) &amp; ":" &amp; ADDRESS(ROW(),COLUMN(P28)))), 0)</f>
        <v>0</v>
      </c>
      <c r="R28" s="1" t="n">
        <f aca="false">IF(O28="-",1,0)</f>
        <v>0</v>
      </c>
      <c r="S28" s="1" t="n">
        <f aca="true">IF(Q28 = 0, INDIRECT("S" &amp; ROW() - 1), Q28)</f>
        <v>4982</v>
      </c>
      <c r="T28" s="1" t="str">
        <f aca="false">IF(H28="","",VLOOKUP(H28,'Вода SKU'!$A$1:$B$150,2,0))</f>
        <v/>
      </c>
      <c r="U28" s="1" t="n">
        <f aca="false">8000/1000</f>
        <v>8</v>
      </c>
      <c r="V28" s="1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 t="n">
        <f aca="false">IF(V28 = "", "", V28/U28)</f>
        <v>0</v>
      </c>
      <c r="X28" s="1" t="str">
        <f aca="true">IF(O28="", "", MAX(ROUND(-(INDIRECT("S" &amp; ROW() - 1) - S28)/1000, 0), 1) * 1000)</f>
        <v/>
      </c>
    </row>
    <row r="29" customFormat="false" ht="13.75" hidden="false" customHeight="true" outlineLevel="0" collapsed="false">
      <c r="J29" s="26" t="str">
        <f aca="true">IF(M29="", IF(O29="","",X29+(INDIRECT("S" &amp; ROW() - 1) - S29)),IF(O29="", "", INDIRECT("S" &amp; ROW() - 1) - S29))</f>
        <v/>
      </c>
      <c r="N29" s="36" t="str">
        <f aca="false">IF(M29="", IF(X29=0, "", X29), IF(V29 = "", "", IF(V29/U29 = 0, "", V29/U29)))</f>
        <v/>
      </c>
      <c r="P29" s="1" t="n">
        <f aca="false">IF(O29 = "-", -W29,I29)</f>
        <v>0</v>
      </c>
      <c r="Q29" s="1" t="n">
        <f aca="true">IF(O29 = "-", SUM(INDIRECT(ADDRESS(2,COLUMN(P29)) &amp; ":" &amp; ADDRESS(ROW(),COLUMN(P29)))), 0)</f>
        <v>0</v>
      </c>
      <c r="R29" s="1" t="n">
        <f aca="false">IF(O29="-",1,0)</f>
        <v>0</v>
      </c>
      <c r="S29" s="1" t="n">
        <f aca="true">IF(Q29 = 0, INDIRECT("S" &amp; ROW() - 1), Q29)</f>
        <v>4982</v>
      </c>
      <c r="T29" s="1" t="str">
        <f aca="false">IF(H29="","",VLOOKUP(H29,'Вода SKU'!$A$1:$B$150,2,0))</f>
        <v/>
      </c>
      <c r="U29" s="1" t="n">
        <f aca="false">8000/1000</f>
        <v>8</v>
      </c>
      <c r="V29" s="1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 t="n">
        <f aca="false">IF(V29 = "", "", V29/U29)</f>
        <v>0</v>
      </c>
      <c r="X29" s="1" t="str">
        <f aca="true">IF(O29="", "", MAX(ROUND(-(INDIRECT("S" &amp; ROW() - 1) - S29)/1000, 0), 1) * 1000)</f>
        <v/>
      </c>
    </row>
    <row r="30" customFormat="false" ht="13.75" hidden="false" customHeight="true" outlineLevel="0" collapsed="false">
      <c r="J30" s="26" t="str">
        <f aca="true">IF(M30="", IF(O30="","",X30+(INDIRECT("S" &amp; ROW() - 1) - S30)),IF(O30="", "", INDIRECT("S" &amp; ROW() - 1) - S30))</f>
        <v/>
      </c>
      <c r="N30" s="36" t="str">
        <f aca="false">IF(M30="", IF(X30=0, "", X30), IF(V30 = "", "", IF(V30/U30 = 0, "", V30/U30)))</f>
        <v/>
      </c>
      <c r="P30" s="1" t="n">
        <f aca="false">IF(O30 = "-", -W30,I30)</f>
        <v>0</v>
      </c>
      <c r="Q30" s="1" t="n">
        <f aca="true">IF(O30 = "-", SUM(INDIRECT(ADDRESS(2,COLUMN(P30)) &amp; ":" &amp; ADDRESS(ROW(),COLUMN(P30)))), 0)</f>
        <v>0</v>
      </c>
      <c r="R30" s="1" t="n">
        <f aca="false">IF(O30="-",1,0)</f>
        <v>0</v>
      </c>
      <c r="S30" s="1" t="n">
        <f aca="true">IF(Q30 = 0, INDIRECT("S" &amp; ROW() - 1), Q30)</f>
        <v>4982</v>
      </c>
      <c r="T30" s="1" t="str">
        <f aca="false">IF(H30="","",VLOOKUP(H30,'Вода SKU'!$A$1:$B$150,2,0))</f>
        <v/>
      </c>
      <c r="U30" s="1" t="n">
        <f aca="false">8000/1000</f>
        <v>8</v>
      </c>
      <c r="V30" s="1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 t="n">
        <f aca="false">IF(V30 = "", "", V30/U30)</f>
        <v>0</v>
      </c>
      <c r="X30" s="1" t="str">
        <f aca="true">IF(O30="", "", MAX(ROUND(-(INDIRECT("S" &amp; ROW() - 1) - S30)/1000, 0), 1) * 1000)</f>
        <v/>
      </c>
    </row>
    <row r="31" customFormat="false" ht="13.75" hidden="false" customHeight="true" outlineLevel="0" collapsed="false">
      <c r="J31" s="26" t="str">
        <f aca="true">IF(M31="", IF(O31="","",X31+(INDIRECT("S" &amp; ROW() - 1) - S31)),IF(O31="", "", INDIRECT("S" &amp; ROW() - 1) - S31))</f>
        <v/>
      </c>
      <c r="N31" s="36" t="str">
        <f aca="false">IF(M31="", IF(X31=0, "", X31), IF(V31 = "", "", IF(V31/U31 = 0, "", V31/U31)))</f>
        <v/>
      </c>
      <c r="P31" s="1" t="n">
        <f aca="false">IF(O31 = "-", -W31,I31)</f>
        <v>0</v>
      </c>
      <c r="Q31" s="1" t="n">
        <f aca="true">IF(O31 = "-", SUM(INDIRECT(ADDRESS(2,COLUMN(P31)) &amp; ":" &amp; ADDRESS(ROW(),COLUMN(P31)))), 0)</f>
        <v>0</v>
      </c>
      <c r="R31" s="1" t="n">
        <f aca="false">IF(O31="-",1,0)</f>
        <v>0</v>
      </c>
      <c r="S31" s="1" t="n">
        <f aca="true">IF(Q31 = 0, INDIRECT("S" &amp; ROW() - 1), Q31)</f>
        <v>4982</v>
      </c>
      <c r="T31" s="1" t="str">
        <f aca="false">IF(H31="","",VLOOKUP(H31,'Вода SKU'!$A$1:$B$150,2,0))</f>
        <v/>
      </c>
      <c r="U31" s="1" t="n">
        <f aca="false">8000/1000</f>
        <v>8</v>
      </c>
      <c r="V31" s="1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 t="n">
        <f aca="false">IF(V31 = "", "", V31/U31)</f>
        <v>0</v>
      </c>
      <c r="X31" s="1" t="str">
        <f aca="true">IF(O31="", "", MAX(ROUND(-(INDIRECT("S" &amp; ROW() - 1) - S31)/1000, 0), 1) * 1000)</f>
        <v/>
      </c>
    </row>
    <row r="32" customFormat="false" ht="13.75" hidden="false" customHeight="true" outlineLevel="0" collapsed="false">
      <c r="J32" s="26" t="str">
        <f aca="true">IF(M32="", IF(O32="","",X32+(INDIRECT("S" &amp; ROW() - 1) - S32)),IF(O32="", "", INDIRECT("S" &amp; ROW() - 1) - S32))</f>
        <v/>
      </c>
      <c r="N32" s="36" t="str">
        <f aca="false">IF(M32="", IF(X32=0, "", X32), IF(V32 = "", "", IF(V32/U32 = 0, "", V32/U32)))</f>
        <v/>
      </c>
      <c r="P32" s="1" t="n">
        <f aca="false">IF(O32 = "-", -W32,I32)</f>
        <v>0</v>
      </c>
      <c r="Q32" s="1" t="n">
        <f aca="true">IF(O32 = "-", SUM(INDIRECT(ADDRESS(2,COLUMN(P32)) &amp; ":" &amp; ADDRESS(ROW(),COLUMN(P32)))), 0)</f>
        <v>0</v>
      </c>
      <c r="R32" s="1" t="n">
        <f aca="false">IF(O32="-",1,0)</f>
        <v>0</v>
      </c>
      <c r="S32" s="1" t="n">
        <f aca="true">IF(Q32 = 0, INDIRECT("S" &amp; ROW() - 1), Q32)</f>
        <v>4982</v>
      </c>
      <c r="T32" s="1" t="str">
        <f aca="false">IF(H32="","",VLOOKUP(H32,'Вода SKU'!$A$1:$B$150,2,0))</f>
        <v/>
      </c>
      <c r="U32" s="1" t="n">
        <f aca="false">8000/1000</f>
        <v>8</v>
      </c>
      <c r="V32" s="1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 t="n">
        <f aca="false">IF(V32 = "", "", V32/U32)</f>
        <v>0</v>
      </c>
      <c r="X32" s="1" t="str">
        <f aca="true">IF(O32="", "", MAX(ROUND(-(INDIRECT("S" &amp; ROW() - 1) - S32)/1000, 0), 1) * 1000)</f>
        <v/>
      </c>
    </row>
    <row r="33" customFormat="false" ht="13.75" hidden="false" customHeight="true" outlineLevel="0" collapsed="false">
      <c r="J33" s="26" t="str">
        <f aca="true">IF(M33="", IF(O33="","",X33+(INDIRECT("S" &amp; ROW() - 1) - S33)),IF(O33="", "", INDIRECT("S" &amp; ROW() - 1) - S33))</f>
        <v/>
      </c>
      <c r="N33" s="36" t="str">
        <f aca="false">IF(M33="", IF(X33=0, "", X33), IF(V33 = "", "", IF(V33/U33 = 0, "", V33/U33)))</f>
        <v/>
      </c>
      <c r="P33" s="1" t="n">
        <f aca="false">IF(O33 = "-", -W33,I33)</f>
        <v>0</v>
      </c>
      <c r="Q33" s="1" t="n">
        <f aca="true">IF(O33 = "-", SUM(INDIRECT(ADDRESS(2,COLUMN(P33)) &amp; ":" &amp; ADDRESS(ROW(),COLUMN(P33)))), 0)</f>
        <v>0</v>
      </c>
      <c r="R33" s="1" t="n">
        <f aca="false">IF(O33="-",1,0)</f>
        <v>0</v>
      </c>
      <c r="S33" s="1" t="n">
        <f aca="true">IF(Q33 = 0, INDIRECT("S" &amp; ROW() - 1), Q33)</f>
        <v>4982</v>
      </c>
      <c r="T33" s="1" t="str">
        <f aca="false">IF(H33="","",VLOOKUP(H33,'Вода SKU'!$A$1:$B$150,2,0))</f>
        <v/>
      </c>
      <c r="U33" s="1" t="n">
        <f aca="false">8000/1000</f>
        <v>8</v>
      </c>
      <c r="V33" s="1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 t="n">
        <f aca="false">IF(V33 = "", "", V33/U33)</f>
        <v>0</v>
      </c>
      <c r="X33" s="1" t="str">
        <f aca="true">IF(O33="", "", MAX(ROUND(-(INDIRECT("S" &amp; ROW() - 1) - S33)/1000, 0), 1) * 1000)</f>
        <v/>
      </c>
    </row>
    <row r="34" customFormat="false" ht="13.75" hidden="false" customHeight="true" outlineLevel="0" collapsed="false">
      <c r="J34" s="26" t="str">
        <f aca="true">IF(M34="", IF(O34="","",X34+(INDIRECT("S" &amp; ROW() - 1) - S34)),IF(O34="", "", INDIRECT("S" &amp; ROW() - 1) - S34))</f>
        <v/>
      </c>
      <c r="N34" s="36" t="str">
        <f aca="false">IF(M34="", IF(X34=0, "", X34), IF(V34 = "", "", IF(V34/U34 = 0, "", V34/U34)))</f>
        <v/>
      </c>
      <c r="P34" s="1" t="n">
        <f aca="false">IF(O34 = "-", -W34,I34)</f>
        <v>0</v>
      </c>
      <c r="Q34" s="1" t="n">
        <f aca="true">IF(O34 = "-", SUM(INDIRECT(ADDRESS(2,COLUMN(P34)) &amp; ":" &amp; ADDRESS(ROW(),COLUMN(P34)))), 0)</f>
        <v>0</v>
      </c>
      <c r="R34" s="1" t="n">
        <f aca="false">IF(O34="-",1,0)</f>
        <v>0</v>
      </c>
      <c r="S34" s="1" t="n">
        <f aca="true">IF(Q34 = 0, INDIRECT("S" &amp; ROW() - 1), Q34)</f>
        <v>4982</v>
      </c>
      <c r="T34" s="1" t="str">
        <f aca="false">IF(H34="","",VLOOKUP(H34,'Вода SKU'!$A$1:$B$150,2,0))</f>
        <v/>
      </c>
      <c r="U34" s="1" t="n">
        <f aca="false">8000/1000</f>
        <v>8</v>
      </c>
      <c r="V34" s="1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 t="n">
        <f aca="false">IF(V34 = "", "", V34/U34)</f>
        <v>0</v>
      </c>
      <c r="X34" s="1" t="str">
        <f aca="true">IF(O34="", "", MAX(ROUND(-(INDIRECT("S" &amp; ROW() - 1) - S34)/1000, 0), 1) * 1000)</f>
        <v/>
      </c>
    </row>
    <row r="35" customFormat="false" ht="13.75" hidden="false" customHeight="true" outlineLevel="0" collapsed="false">
      <c r="J35" s="26" t="str">
        <f aca="true">IF(M35="", IF(O35="","",X35+(INDIRECT("S" &amp; ROW() - 1) - S35)),IF(O35="", "", INDIRECT("S" &amp; ROW() - 1) - S35))</f>
        <v/>
      </c>
      <c r="N35" s="36" t="str">
        <f aca="false">IF(M35="", IF(X35=0, "", X35), IF(V35 = "", "", IF(V35/U35 = 0, "", V35/U35)))</f>
        <v/>
      </c>
      <c r="P35" s="1" t="n">
        <f aca="false">IF(O35 = "-", -W35,I35)</f>
        <v>0</v>
      </c>
      <c r="Q35" s="1" t="n">
        <f aca="true">IF(O35 = "-", SUM(INDIRECT(ADDRESS(2,COLUMN(P35)) &amp; ":" &amp; ADDRESS(ROW(),COLUMN(P35)))), 0)</f>
        <v>0</v>
      </c>
      <c r="R35" s="1" t="n">
        <f aca="false">IF(O35="-",1,0)</f>
        <v>0</v>
      </c>
      <c r="S35" s="1" t="n">
        <f aca="true">IF(Q35 = 0, INDIRECT("S" &amp; ROW() - 1), Q35)</f>
        <v>4982</v>
      </c>
      <c r="T35" s="1" t="str">
        <f aca="false">IF(H35="","",VLOOKUP(H35,'Вода SKU'!$A$1:$B$150,2,0))</f>
        <v/>
      </c>
      <c r="U35" s="1" t="n">
        <f aca="false">8000/1000</f>
        <v>8</v>
      </c>
      <c r="V35" s="1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 t="n">
        <f aca="false">IF(V35 = "", "", V35/U35)</f>
        <v>0</v>
      </c>
      <c r="X35" s="1" t="str">
        <f aca="true">IF(O35="", "", MAX(ROUND(-(INDIRECT("S" &amp; ROW() - 1) - S35)/1000, 0), 1) * 1000)</f>
        <v/>
      </c>
    </row>
    <row r="36" customFormat="false" ht="13.75" hidden="false" customHeight="true" outlineLevel="0" collapsed="false">
      <c r="J36" s="26" t="str">
        <f aca="true">IF(M36="", IF(O36="","",X36+(INDIRECT("S" &amp; ROW() - 1) - S36)),IF(O36="", "", INDIRECT("S" &amp; ROW() - 1) - S36))</f>
        <v/>
      </c>
      <c r="N36" s="36" t="str">
        <f aca="false">IF(M36="", IF(X36=0, "", X36), IF(V36 = "", "", IF(V36/U36 = 0, "", V36/U36)))</f>
        <v/>
      </c>
      <c r="P36" s="1" t="n">
        <f aca="false">IF(O36 = "-", -W36,I36)</f>
        <v>0</v>
      </c>
      <c r="Q36" s="1" t="n">
        <f aca="true">IF(O36 = "-", SUM(INDIRECT(ADDRESS(2,COLUMN(P36)) &amp; ":" &amp; ADDRESS(ROW(),COLUMN(P36)))), 0)</f>
        <v>0</v>
      </c>
      <c r="R36" s="1" t="n">
        <f aca="false">IF(O36="-",1,0)</f>
        <v>0</v>
      </c>
      <c r="S36" s="1" t="n">
        <f aca="true">IF(Q36 = 0, INDIRECT("S" &amp; ROW() - 1), Q36)</f>
        <v>4982</v>
      </c>
      <c r="T36" s="1" t="str">
        <f aca="false">IF(H36="","",VLOOKUP(H36,'Вода SKU'!$A$1:$B$150,2,0))</f>
        <v/>
      </c>
      <c r="U36" s="1" t="n">
        <f aca="false">8000/1000</f>
        <v>8</v>
      </c>
      <c r="V36" s="1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 t="n">
        <f aca="false">IF(V36 = "", "", V36/U36)</f>
        <v>0</v>
      </c>
      <c r="X36" s="1" t="str">
        <f aca="true">IF(O36="", "", MAX(ROUND(-(INDIRECT("S" &amp; ROW() - 1) - S36)/1000, 0), 1) * 1000)</f>
        <v/>
      </c>
    </row>
    <row r="37" customFormat="false" ht="13.75" hidden="false" customHeight="true" outlineLevel="0" collapsed="false">
      <c r="J37" s="26" t="str">
        <f aca="true">IF(M37="", IF(O37="","",X37+(INDIRECT("S" &amp; ROW() - 1) - S37)),IF(O37="", "", INDIRECT("S" &amp; ROW() - 1) - S37))</f>
        <v/>
      </c>
      <c r="N37" s="36" t="str">
        <f aca="false">IF(M37="", IF(X37=0, "", X37), IF(V37 = "", "", IF(V37/U37 = 0, "", V37/U37)))</f>
        <v/>
      </c>
      <c r="P37" s="1" t="n">
        <f aca="false">IF(O37 = "-", -W37,I37)</f>
        <v>0</v>
      </c>
      <c r="Q37" s="1" t="n">
        <f aca="true">IF(O37 = "-", SUM(INDIRECT(ADDRESS(2,COLUMN(P37)) &amp; ":" &amp; ADDRESS(ROW(),COLUMN(P37)))), 0)</f>
        <v>0</v>
      </c>
      <c r="R37" s="1" t="n">
        <f aca="false">IF(O37="-",1,0)</f>
        <v>0</v>
      </c>
      <c r="S37" s="1" t="n">
        <f aca="true">IF(Q37 = 0, INDIRECT("S" &amp; ROW() - 1), Q37)</f>
        <v>4982</v>
      </c>
      <c r="T37" s="1" t="str">
        <f aca="false">IF(H37="","",VLOOKUP(H37,'Вода SKU'!$A$1:$B$150,2,0))</f>
        <v/>
      </c>
      <c r="U37" s="1" t="n">
        <f aca="false">8000/1000</f>
        <v>8</v>
      </c>
      <c r="V37" s="1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 t="n">
        <f aca="false">IF(V37 = "", "", V37/U37)</f>
        <v>0</v>
      </c>
      <c r="X37" s="1" t="str">
        <f aca="true">IF(O37="", "", MAX(ROUND(-(INDIRECT("S" &amp; ROW() - 1) - S37)/1000, 0), 1) * 1000)</f>
        <v/>
      </c>
    </row>
    <row r="38" customFormat="false" ht="13.75" hidden="false" customHeight="true" outlineLevel="0" collapsed="false">
      <c r="J38" s="26" t="str">
        <f aca="true">IF(M38="", IF(O38="","",X38+(INDIRECT("S" &amp; ROW() - 1) - S38)),IF(O38="", "", INDIRECT("S" &amp; ROW() - 1) - S38))</f>
        <v/>
      </c>
      <c r="N38" s="36" t="str">
        <f aca="false">IF(M38="", IF(X38=0, "", X38), IF(V38 = "", "", IF(V38/U38 = 0, "", V38/U38)))</f>
        <v/>
      </c>
      <c r="P38" s="1" t="n">
        <f aca="false">IF(O38 = "-", -W38,I38)</f>
        <v>0</v>
      </c>
      <c r="Q38" s="1" t="n">
        <f aca="true">IF(O38 = "-", SUM(INDIRECT(ADDRESS(2,COLUMN(P38)) &amp; ":" &amp; ADDRESS(ROW(),COLUMN(P38)))), 0)</f>
        <v>0</v>
      </c>
      <c r="R38" s="1" t="n">
        <f aca="false">IF(O38="-",1,0)</f>
        <v>0</v>
      </c>
      <c r="S38" s="1" t="n">
        <f aca="true">IF(Q38 = 0, INDIRECT("S" &amp; ROW() - 1), Q38)</f>
        <v>4982</v>
      </c>
      <c r="T38" s="1" t="str">
        <f aca="false">IF(H38="","",VLOOKUP(H38,'Вода SKU'!$A$1:$B$150,2,0))</f>
        <v/>
      </c>
      <c r="U38" s="1" t="n">
        <f aca="false">8000/1000</f>
        <v>8</v>
      </c>
      <c r="V38" s="1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 t="n">
        <f aca="false">IF(V38 = "", "", V38/U38)</f>
        <v>0</v>
      </c>
      <c r="X38" s="1" t="str">
        <f aca="true">IF(O38="", "", MAX(ROUND(-(INDIRECT("S" &amp; ROW() - 1) - S38)/1000, 0), 1) * 1000)</f>
        <v/>
      </c>
    </row>
    <row r="39" customFormat="false" ht="13.75" hidden="false" customHeight="true" outlineLevel="0" collapsed="false">
      <c r="J39" s="26" t="str">
        <f aca="true">IF(M39="", IF(O39="","",X39+(INDIRECT("S" &amp; ROW() - 1) - S39)),IF(O39="", "", INDIRECT("S" &amp; ROW() - 1) - S39))</f>
        <v/>
      </c>
      <c r="N39" s="36" t="str">
        <f aca="false">IF(M39="", IF(X39=0, "", X39), IF(V39 = "", "", IF(V39/U39 = 0, "", V39/U39)))</f>
        <v/>
      </c>
      <c r="P39" s="1" t="n">
        <f aca="false">IF(O39 = "-", -W39,I39)</f>
        <v>0</v>
      </c>
      <c r="Q39" s="1" t="n">
        <f aca="true">IF(O39 = "-", SUM(INDIRECT(ADDRESS(2,COLUMN(P39)) &amp; ":" &amp; ADDRESS(ROW(),COLUMN(P39)))), 0)</f>
        <v>0</v>
      </c>
      <c r="R39" s="1" t="n">
        <f aca="false">IF(O39="-",1,0)</f>
        <v>0</v>
      </c>
      <c r="S39" s="1" t="n">
        <f aca="true">IF(Q39 = 0, INDIRECT("S" &amp; ROW() - 1), Q39)</f>
        <v>4982</v>
      </c>
      <c r="T39" s="1" t="str">
        <f aca="false">IF(H39="","",VLOOKUP(H39,'Вода SKU'!$A$1:$B$150,2,0))</f>
        <v/>
      </c>
      <c r="U39" s="1" t="n">
        <f aca="false">8000/1000</f>
        <v>8</v>
      </c>
      <c r="V39" s="1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 t="n">
        <f aca="false">IF(V39 = "", "", V39/U39)</f>
        <v>0</v>
      </c>
      <c r="X39" s="1" t="str">
        <f aca="true">IF(O39="", "", MAX(ROUND(-(INDIRECT("S" &amp; ROW() - 1) - S39)/1000, 0), 1) * 1000)</f>
        <v/>
      </c>
    </row>
    <row r="40" customFormat="false" ht="13.75" hidden="false" customHeight="true" outlineLevel="0" collapsed="false">
      <c r="J40" s="26" t="str">
        <f aca="true">IF(M40="", IF(O40="","",X40+(INDIRECT("S" &amp; ROW() - 1) - S40)),IF(O40="", "", INDIRECT("S" &amp; ROW() - 1) - S40))</f>
        <v/>
      </c>
      <c r="N40" s="36" t="str">
        <f aca="false">IF(M40="", IF(X40=0, "", X40), IF(V40 = "", "", IF(V40/U40 = 0, "", V40/U40)))</f>
        <v/>
      </c>
      <c r="P40" s="1" t="n">
        <f aca="false">IF(O40 = "-", -W40,I40)</f>
        <v>0</v>
      </c>
      <c r="Q40" s="1" t="n">
        <f aca="true">IF(O40 = "-", SUM(INDIRECT(ADDRESS(2,COLUMN(P40)) &amp; ":" &amp; ADDRESS(ROW(),COLUMN(P40)))), 0)</f>
        <v>0</v>
      </c>
      <c r="R40" s="1" t="n">
        <f aca="false">IF(O40="-",1,0)</f>
        <v>0</v>
      </c>
      <c r="S40" s="1" t="n">
        <f aca="true">IF(Q40 = 0, INDIRECT("S" &amp; ROW() - 1), Q40)</f>
        <v>4982</v>
      </c>
      <c r="T40" s="1" t="str">
        <f aca="false">IF(H40="","",VLOOKUP(H40,'Вода SKU'!$A$1:$B$150,2,0))</f>
        <v/>
      </c>
      <c r="U40" s="1" t="n">
        <f aca="false">8000/1000</f>
        <v>8</v>
      </c>
      <c r="V40" s="1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 t="n">
        <f aca="false">IF(V40 = "", "", V40/U40)</f>
        <v>0</v>
      </c>
      <c r="X40" s="1" t="str">
        <f aca="true">IF(O40="", "", MAX(ROUND(-(INDIRECT("S" &amp; ROW() - 1) - S40)/1000, 0), 1) * 1000)</f>
        <v/>
      </c>
    </row>
    <row r="41" customFormat="false" ht="13.75" hidden="false" customHeight="true" outlineLevel="0" collapsed="false">
      <c r="J41" s="26" t="str">
        <f aca="true">IF(M41="", IF(O41="","",X41+(INDIRECT("S" &amp; ROW() - 1) - S41)),IF(O41="", "", INDIRECT("S" &amp; ROW() - 1) - S41))</f>
        <v/>
      </c>
      <c r="N41" s="36" t="str">
        <f aca="false">IF(M41="", IF(X41=0, "", X41), IF(V41 = "", "", IF(V41/U41 = 0, "", V41/U41)))</f>
        <v/>
      </c>
      <c r="P41" s="1" t="n">
        <f aca="false">IF(O41 = "-", -W41,I41)</f>
        <v>0</v>
      </c>
      <c r="Q41" s="1" t="n">
        <f aca="true">IF(O41 = "-", SUM(INDIRECT(ADDRESS(2,COLUMN(P41)) &amp; ":" &amp; ADDRESS(ROW(),COLUMN(P41)))), 0)</f>
        <v>0</v>
      </c>
      <c r="R41" s="1" t="n">
        <f aca="false">IF(O41="-",1,0)</f>
        <v>0</v>
      </c>
      <c r="S41" s="1" t="n">
        <f aca="true">IF(Q41 = 0, INDIRECT("S" &amp; ROW() - 1), Q41)</f>
        <v>4982</v>
      </c>
      <c r="T41" s="1" t="str">
        <f aca="false">IF(H41="","",VLOOKUP(H41,'Вода SKU'!$A$1:$B$150,2,0))</f>
        <v/>
      </c>
      <c r="U41" s="1" t="n">
        <f aca="false">8000/1000</f>
        <v>8</v>
      </c>
      <c r="V41" s="1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 t="n">
        <f aca="false">IF(V41 = "", "", V41/U41)</f>
        <v>0</v>
      </c>
      <c r="X41" s="1" t="str">
        <f aca="true">IF(O41="", "", MAX(ROUND(-(INDIRECT("S" &amp; ROW() - 1) - S41)/1000, 0), 1) * 1000)</f>
        <v/>
      </c>
    </row>
    <row r="42" customFormat="false" ht="13.75" hidden="false" customHeight="true" outlineLevel="0" collapsed="false">
      <c r="J42" s="26" t="str">
        <f aca="true">IF(M42="", IF(O42="","",X42+(INDIRECT("S" &amp; ROW() - 1) - S42)),IF(O42="", "", INDIRECT("S" &amp; ROW() - 1) - S42))</f>
        <v/>
      </c>
      <c r="N42" s="36" t="str">
        <f aca="false">IF(M42="", IF(X42=0, "", X42), IF(V42 = "", "", IF(V42/U42 = 0, "", V42/U42)))</f>
        <v/>
      </c>
      <c r="P42" s="1" t="n">
        <f aca="false">IF(O42 = "-", -W42,I42)</f>
        <v>0</v>
      </c>
      <c r="Q42" s="1" t="n">
        <f aca="true">IF(O42 = "-", SUM(INDIRECT(ADDRESS(2,COLUMN(P42)) &amp; ":" &amp; ADDRESS(ROW(),COLUMN(P42)))), 0)</f>
        <v>0</v>
      </c>
      <c r="R42" s="1" t="n">
        <f aca="false">IF(O42="-",1,0)</f>
        <v>0</v>
      </c>
      <c r="S42" s="1" t="n">
        <f aca="true">IF(Q42 = 0, INDIRECT("S" &amp; ROW() - 1), Q42)</f>
        <v>4982</v>
      </c>
      <c r="T42" s="1" t="str">
        <f aca="false">IF(H42="","",VLOOKUP(H42,'Вода SKU'!$A$1:$B$150,2,0))</f>
        <v/>
      </c>
      <c r="U42" s="1" t="n">
        <f aca="false">8000/1000</f>
        <v>8</v>
      </c>
      <c r="V42" s="1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 t="n">
        <f aca="false">IF(V42 = "", "", V42/U42)</f>
        <v>0</v>
      </c>
      <c r="X42" s="1" t="str">
        <f aca="true">IF(O42="", "", MAX(ROUND(-(INDIRECT("S" &amp; ROW() - 1) - S42)/1000, 0), 1) * 1000)</f>
        <v/>
      </c>
    </row>
    <row r="43" customFormat="false" ht="13.75" hidden="false" customHeight="true" outlineLevel="0" collapsed="false">
      <c r="J43" s="26" t="str">
        <f aca="true">IF(M43="", IF(O43="","",X43+(INDIRECT("S" &amp; ROW() - 1) - S43)),IF(O43="", "", INDIRECT("S" &amp; ROW() - 1) - S43))</f>
        <v/>
      </c>
      <c r="N43" s="36" t="str">
        <f aca="false">IF(M43="", IF(X43=0, "", X43), IF(V43 = "", "", IF(V43/U43 = 0, "", V43/U43)))</f>
        <v/>
      </c>
      <c r="P43" s="1" t="n">
        <f aca="false">IF(O43 = "-", -W43,I43)</f>
        <v>0</v>
      </c>
      <c r="Q43" s="1" t="n">
        <f aca="true">IF(O43 = "-", SUM(INDIRECT(ADDRESS(2,COLUMN(P43)) &amp; ":" &amp; ADDRESS(ROW(),COLUMN(P43)))), 0)</f>
        <v>0</v>
      </c>
      <c r="R43" s="1" t="n">
        <f aca="false">IF(O43="-",1,0)</f>
        <v>0</v>
      </c>
      <c r="S43" s="1" t="n">
        <f aca="true">IF(Q43 = 0, INDIRECT("S" &amp; ROW() - 1), Q43)</f>
        <v>4982</v>
      </c>
      <c r="T43" s="1" t="str">
        <f aca="false">IF(H43="","",VLOOKUP(H43,'Вода SKU'!$A$1:$B$150,2,0))</f>
        <v/>
      </c>
      <c r="U43" s="1" t="n">
        <f aca="false">8000/1000</f>
        <v>8</v>
      </c>
      <c r="V43" s="1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 t="n">
        <f aca="false">IF(V43 = "", "", V43/U43)</f>
        <v>0</v>
      </c>
      <c r="X43" s="1" t="str">
        <f aca="true">IF(O43="", "", MAX(ROUND(-(INDIRECT("S" &amp; ROW() - 1) - S43)/1000, 0), 1) * 1000)</f>
        <v/>
      </c>
    </row>
    <row r="44" customFormat="false" ht="13.75" hidden="false" customHeight="true" outlineLevel="0" collapsed="false">
      <c r="J44" s="26" t="str">
        <f aca="true">IF(M44="", IF(O44="","",X44+(INDIRECT("S" &amp; ROW() - 1) - S44)),IF(O44="", "", INDIRECT("S" &amp; ROW() - 1) - S44))</f>
        <v/>
      </c>
      <c r="N44" s="36" t="str">
        <f aca="false">IF(M44="", IF(X44=0, "", X44), IF(V44 = "", "", IF(V44/U44 = 0, "", V44/U44)))</f>
        <v/>
      </c>
      <c r="P44" s="1" t="n">
        <f aca="false">IF(O44 = "-", -W44,I44)</f>
        <v>0</v>
      </c>
      <c r="Q44" s="1" t="n">
        <f aca="true">IF(O44 = "-", SUM(INDIRECT(ADDRESS(2,COLUMN(P44)) &amp; ":" &amp; ADDRESS(ROW(),COLUMN(P44)))), 0)</f>
        <v>0</v>
      </c>
      <c r="R44" s="1" t="n">
        <f aca="false">IF(O44="-",1,0)</f>
        <v>0</v>
      </c>
      <c r="S44" s="1" t="n">
        <f aca="true">IF(Q44 = 0, INDIRECT("S" &amp; ROW() - 1), Q44)</f>
        <v>4982</v>
      </c>
      <c r="T44" s="1" t="str">
        <f aca="false">IF(H44="","",VLOOKUP(H44,'Вода SKU'!$A$1:$B$150,2,0))</f>
        <v/>
      </c>
      <c r="U44" s="1" t="n">
        <f aca="false">8000/1000</f>
        <v>8</v>
      </c>
      <c r="V44" s="1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 t="n">
        <f aca="false">IF(V44 = "", "", V44/U44)</f>
        <v>0</v>
      </c>
      <c r="X44" s="1" t="str">
        <f aca="true">IF(O44="", "", MAX(ROUND(-(INDIRECT("S" &amp; ROW() - 1) - S44)/1000, 0), 1) * 1000)</f>
        <v/>
      </c>
    </row>
    <row r="45" customFormat="false" ht="13.75" hidden="false" customHeight="true" outlineLevel="0" collapsed="false">
      <c r="J45" s="26" t="str">
        <f aca="true">IF(M45="", IF(O45="","",X45+(INDIRECT("S" &amp; ROW() - 1) - S45)),IF(O45="", "", INDIRECT("S" &amp; ROW() - 1) - S45))</f>
        <v/>
      </c>
      <c r="N45" s="36" t="str">
        <f aca="false">IF(M45="", IF(X45=0, "", X45), IF(V45 = "", "", IF(V45/U45 = 0, "", V45/U45)))</f>
        <v/>
      </c>
      <c r="P45" s="1" t="n">
        <f aca="false">IF(O45 = "-", -W45,I45)</f>
        <v>0</v>
      </c>
      <c r="Q45" s="1" t="n">
        <f aca="true">IF(O45 = "-", SUM(INDIRECT(ADDRESS(2,COLUMN(P45)) &amp; ":" &amp; ADDRESS(ROW(),COLUMN(P45)))), 0)</f>
        <v>0</v>
      </c>
      <c r="R45" s="1" t="n">
        <f aca="false">IF(O45="-",1,0)</f>
        <v>0</v>
      </c>
      <c r="S45" s="1" t="n">
        <f aca="true">IF(Q45 = 0, INDIRECT("S" &amp; ROW() - 1), Q45)</f>
        <v>4982</v>
      </c>
      <c r="T45" s="1" t="str">
        <f aca="false">IF(H45="","",VLOOKUP(H45,'Вода SKU'!$A$1:$B$150,2,0))</f>
        <v/>
      </c>
      <c r="U45" s="1" t="n">
        <f aca="false">8000/1000</f>
        <v>8</v>
      </c>
      <c r="V45" s="1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 t="n">
        <f aca="false">IF(V45 = "", "", V45/U45)</f>
        <v>0</v>
      </c>
      <c r="X45" s="1" t="str">
        <f aca="true">IF(O45="", "", MAX(ROUND(-(INDIRECT("S" &amp; ROW() - 1) - S45)/1000, 0), 1) * 1000)</f>
        <v/>
      </c>
    </row>
    <row r="46" customFormat="false" ht="13.75" hidden="false" customHeight="true" outlineLevel="0" collapsed="false">
      <c r="J46" s="26" t="str">
        <f aca="true">IF(M46="", IF(O46="","",X46+(INDIRECT("S" &amp; ROW() - 1) - S46)),IF(O46="", "", INDIRECT("S" &amp; ROW() - 1) - S46))</f>
        <v/>
      </c>
      <c r="N46" s="36" t="str">
        <f aca="false">IF(M46="", IF(X46=0, "", X46), IF(V46 = "", "", IF(V46/U46 = 0, "", V46/U46)))</f>
        <v/>
      </c>
      <c r="P46" s="1" t="n">
        <f aca="false">IF(O46 = "-", -W46,I46)</f>
        <v>0</v>
      </c>
      <c r="Q46" s="1" t="n">
        <f aca="true">IF(O46 = "-", SUM(INDIRECT(ADDRESS(2,COLUMN(P46)) &amp; ":" &amp; ADDRESS(ROW(),COLUMN(P46)))), 0)</f>
        <v>0</v>
      </c>
      <c r="R46" s="1" t="n">
        <f aca="false">IF(O46="-",1,0)</f>
        <v>0</v>
      </c>
      <c r="S46" s="1" t="n">
        <f aca="true">IF(Q46 = 0, INDIRECT("S" &amp; ROW() - 1), Q46)</f>
        <v>4982</v>
      </c>
      <c r="T46" s="1" t="str">
        <f aca="false">IF(H46="","",VLOOKUP(H46,'Вода SKU'!$A$1:$B$150,2,0))</f>
        <v/>
      </c>
      <c r="U46" s="1" t="n">
        <f aca="false">8000/1000</f>
        <v>8</v>
      </c>
      <c r="V46" s="1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 t="n">
        <f aca="false">IF(V46 = "", "", V46/U46)</f>
        <v>0</v>
      </c>
      <c r="X46" s="1" t="str">
        <f aca="true">IF(O46="", "", MAX(ROUND(-(INDIRECT("S" &amp; ROW() - 1) - S46)/1000, 0), 1) * 1000)</f>
        <v/>
      </c>
    </row>
    <row r="47" customFormat="false" ht="13.75" hidden="false" customHeight="true" outlineLevel="0" collapsed="false">
      <c r="J47" s="26" t="str">
        <f aca="true">IF(M47="", IF(O47="","",X47+(INDIRECT("S" &amp; ROW() - 1) - S47)),IF(O47="", "", INDIRECT("S" &amp; ROW() - 1) - S47))</f>
        <v/>
      </c>
      <c r="N47" s="36" t="str">
        <f aca="false">IF(M47="", IF(X47=0, "", X47), IF(V47 = "", "", IF(V47/U47 = 0, "", V47/U47)))</f>
        <v/>
      </c>
      <c r="P47" s="1" t="n">
        <f aca="false">IF(O47 = "-", -W47,I47)</f>
        <v>0</v>
      </c>
      <c r="Q47" s="1" t="n">
        <f aca="true">IF(O47 = "-", SUM(INDIRECT(ADDRESS(2,COLUMN(P47)) &amp; ":" &amp; ADDRESS(ROW(),COLUMN(P47)))), 0)</f>
        <v>0</v>
      </c>
      <c r="R47" s="1" t="n">
        <f aca="false">IF(O47="-",1,0)</f>
        <v>0</v>
      </c>
      <c r="S47" s="1" t="n">
        <f aca="true">IF(Q47 = 0, INDIRECT("S" &amp; ROW() - 1), Q47)</f>
        <v>4982</v>
      </c>
      <c r="T47" s="1" t="str">
        <f aca="false">IF(H47="","",VLOOKUP(H47,'Вода SKU'!$A$1:$B$150,2,0))</f>
        <v/>
      </c>
      <c r="U47" s="1" t="n">
        <f aca="false">8000/1000</f>
        <v>8</v>
      </c>
      <c r="V47" s="1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1" t="n">
        <f aca="false">IF(V47 = "", "", V47/U47)</f>
        <v>0</v>
      </c>
      <c r="X47" s="1" t="str">
        <f aca="true">IF(O47="", "", MAX(ROUND(-(INDIRECT("S" &amp; ROW() - 1) - S47)/1000, 0), 1) * 1000)</f>
        <v/>
      </c>
    </row>
    <row r="48" customFormat="false" ht="13.75" hidden="false" customHeight="true" outlineLevel="0" collapsed="false">
      <c r="J48" s="26" t="str">
        <f aca="true">IF(M48="", IF(O48="","",X48+(INDIRECT("S" &amp; ROW() - 1) - S48)),IF(O48="", "", INDIRECT("S" &amp; ROW() - 1) - S48))</f>
        <v/>
      </c>
      <c r="N48" s="36" t="str">
        <f aca="false">IF(M48="", IF(X48=0, "", X48), IF(V48 = "", "", IF(V48/U48 = 0, "", V48/U48)))</f>
        <v/>
      </c>
      <c r="P48" s="1" t="n">
        <f aca="false">IF(O48 = "-", -W48,I48)</f>
        <v>0</v>
      </c>
      <c r="Q48" s="1" t="n">
        <f aca="true">IF(O48 = "-", SUM(INDIRECT(ADDRESS(2,COLUMN(P48)) &amp; ":" &amp; ADDRESS(ROW(),COLUMN(P48)))), 0)</f>
        <v>0</v>
      </c>
      <c r="R48" s="1" t="n">
        <f aca="false">IF(O48="-",1,0)</f>
        <v>0</v>
      </c>
      <c r="S48" s="1" t="n">
        <f aca="true">IF(Q48 = 0, INDIRECT("S" &amp; ROW() - 1), Q48)</f>
        <v>4982</v>
      </c>
      <c r="T48" s="1" t="str">
        <f aca="false">IF(H48="","",VLOOKUP(H48,'Вода SKU'!$A$1:$B$150,2,0))</f>
        <v/>
      </c>
      <c r="U48" s="1" t="n">
        <f aca="false">8000/1000</f>
        <v>8</v>
      </c>
      <c r="V48" s="1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 t="n">
        <f aca="false">IF(V48 = "", "", V48/U48)</f>
        <v>0</v>
      </c>
      <c r="X48" s="1" t="str">
        <f aca="true">IF(O48="", "", MAX(ROUND(-(INDIRECT("S" &amp; ROW() - 1) - S48)/1000, 0), 1) * 1000)</f>
        <v/>
      </c>
    </row>
    <row r="49" customFormat="false" ht="13.75" hidden="false" customHeight="true" outlineLevel="0" collapsed="false">
      <c r="J49" s="26" t="str">
        <f aca="true">IF(M49="", IF(O49="","",X49+(INDIRECT("S" &amp; ROW() - 1) - S49)),IF(O49="", "", INDIRECT("S" &amp; ROW() - 1) - S49))</f>
        <v/>
      </c>
      <c r="N49" s="36" t="str">
        <f aca="false">IF(M49="", IF(X49=0, "", X49), IF(V49 = "", "", IF(V49/U49 = 0, "", V49/U49)))</f>
        <v/>
      </c>
      <c r="P49" s="1" t="n">
        <f aca="false">IF(O49 = "-", -W49,I49)</f>
        <v>0</v>
      </c>
      <c r="Q49" s="1" t="n">
        <f aca="true">IF(O49 = "-", SUM(INDIRECT(ADDRESS(2,COLUMN(P49)) &amp; ":" &amp; ADDRESS(ROW(),COLUMN(P49)))), 0)</f>
        <v>0</v>
      </c>
      <c r="R49" s="1" t="n">
        <f aca="false">IF(O49="-",1,0)</f>
        <v>0</v>
      </c>
      <c r="S49" s="1" t="n">
        <f aca="true">IF(Q49 = 0, INDIRECT("S" &amp; ROW() - 1), Q49)</f>
        <v>4982</v>
      </c>
      <c r="T49" s="1" t="str">
        <f aca="false">IF(H49="","",VLOOKUP(H49,'Вода SKU'!$A$1:$B$150,2,0))</f>
        <v/>
      </c>
      <c r="U49" s="1" t="n">
        <f aca="false">8000/1000</f>
        <v>8</v>
      </c>
      <c r="V49" s="1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 t="n">
        <f aca="false">IF(V49 = "", "", V49/U49)</f>
        <v>0</v>
      </c>
      <c r="X49" s="1" t="str">
        <f aca="true">IF(O49="", "", MAX(ROUND(-(INDIRECT("S" &amp; ROW() - 1) - S49)/1000, 0), 1) * 1000)</f>
        <v/>
      </c>
    </row>
    <row r="50" customFormat="false" ht="13.75" hidden="false" customHeight="true" outlineLevel="0" collapsed="false">
      <c r="J50" s="26" t="str">
        <f aca="true">IF(M50="", IF(O50="","",X50+(INDIRECT("S" &amp; ROW() - 1) - S50)),IF(O50="", "", INDIRECT("S" &amp; ROW() - 1) - S50))</f>
        <v/>
      </c>
      <c r="N50" s="36" t="str">
        <f aca="false">IF(M50="", IF(X50=0, "", X50), IF(V50 = "", "", IF(V50/U50 = 0, "", V50/U50)))</f>
        <v/>
      </c>
      <c r="P50" s="1" t="n">
        <f aca="false">IF(O50 = "-", -W50,I50)</f>
        <v>0</v>
      </c>
      <c r="Q50" s="1" t="n">
        <f aca="true">IF(O50 = "-", SUM(INDIRECT(ADDRESS(2,COLUMN(P50)) &amp; ":" &amp; ADDRESS(ROW(),COLUMN(P50)))), 0)</f>
        <v>0</v>
      </c>
      <c r="R50" s="1" t="n">
        <f aca="false">IF(O50="-",1,0)</f>
        <v>0</v>
      </c>
      <c r="S50" s="1" t="n">
        <f aca="true">IF(Q50 = 0, INDIRECT("S" &amp; ROW() - 1), Q50)</f>
        <v>4982</v>
      </c>
      <c r="T50" s="1" t="str">
        <f aca="false">IF(H50="","",VLOOKUP(H50,'Вода SKU'!$A$1:$B$150,2,0))</f>
        <v/>
      </c>
      <c r="U50" s="1" t="n">
        <f aca="false">8000/1000</f>
        <v>8</v>
      </c>
      <c r="V50" s="1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 t="n">
        <f aca="false">IF(V50 = "", "", V50/U50)</f>
        <v>0</v>
      </c>
      <c r="X50" s="1" t="str">
        <f aca="true">IF(O50="", "", MAX(ROUND(-(INDIRECT("S" &amp; ROW() - 1) - S50)/1000, 0), 1) * 1000)</f>
        <v/>
      </c>
    </row>
    <row r="51" customFormat="false" ht="13.75" hidden="false" customHeight="true" outlineLevel="0" collapsed="false">
      <c r="J51" s="26" t="str">
        <f aca="true">IF(M51="", IF(O51="","",X51+(INDIRECT("S" &amp; ROW() - 1) - S51)),IF(O51="", "", INDIRECT("S" &amp; ROW() - 1) - S51))</f>
        <v/>
      </c>
      <c r="N51" s="36" t="str">
        <f aca="false">IF(M51="", IF(X51=0, "", X51), IF(V51 = "", "", IF(V51/U51 = 0, "", V51/U51)))</f>
        <v/>
      </c>
      <c r="P51" s="1" t="n">
        <f aca="false">IF(O51 = "-", -W51,I51)</f>
        <v>0</v>
      </c>
      <c r="Q51" s="1" t="n">
        <f aca="true">IF(O51 = "-", SUM(INDIRECT(ADDRESS(2,COLUMN(P51)) &amp; ":" &amp; ADDRESS(ROW(),COLUMN(P51)))), 0)</f>
        <v>0</v>
      </c>
      <c r="R51" s="1" t="n">
        <f aca="false">IF(O51="-",1,0)</f>
        <v>0</v>
      </c>
      <c r="S51" s="1" t="n">
        <f aca="true">IF(Q51 = 0, INDIRECT("S" &amp; ROW() - 1), Q51)</f>
        <v>4982</v>
      </c>
      <c r="T51" s="1" t="str">
        <f aca="false">IF(H51="","",VLOOKUP(H51,'Вода SKU'!$A$1:$B$150,2,0))</f>
        <v/>
      </c>
      <c r="U51" s="1" t="n">
        <f aca="false">8000/1000</f>
        <v>8</v>
      </c>
      <c r="V51" s="1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 t="n">
        <f aca="false">IF(V51 = "", "", V51/U51)</f>
        <v>0</v>
      </c>
      <c r="X51" s="1" t="str">
        <f aca="true">IF(O51="", "", MAX(ROUND(-(INDIRECT("S" &amp; ROW() - 1) - S51)/1000, 0), 1) * 1000)</f>
        <v/>
      </c>
    </row>
    <row r="52" customFormat="false" ht="13.75" hidden="false" customHeight="true" outlineLevel="0" collapsed="false">
      <c r="J52" s="26" t="str">
        <f aca="true">IF(M52="", IF(O52="","",X52+(INDIRECT("S" &amp; ROW() - 1) - S52)),IF(O52="", "", INDIRECT("S" &amp; ROW() - 1) - S52))</f>
        <v/>
      </c>
      <c r="N52" s="36" t="str">
        <f aca="false">IF(M52="", IF(X52=0, "", X52), IF(V52 = "", "", IF(V52/U52 = 0, "", V52/U52)))</f>
        <v/>
      </c>
      <c r="P52" s="1" t="n">
        <f aca="false">IF(O52 = "-", -W52,I52)</f>
        <v>0</v>
      </c>
      <c r="Q52" s="1" t="n">
        <f aca="true">IF(O52 = "-", SUM(INDIRECT(ADDRESS(2,COLUMN(P52)) &amp; ":" &amp; ADDRESS(ROW(),COLUMN(P52)))), 0)</f>
        <v>0</v>
      </c>
      <c r="R52" s="1" t="n">
        <f aca="false">IF(O52="-",1,0)</f>
        <v>0</v>
      </c>
      <c r="S52" s="1" t="n">
        <f aca="true">IF(Q52 = 0, INDIRECT("S" &amp; ROW() - 1), Q52)</f>
        <v>4982</v>
      </c>
      <c r="T52" s="1" t="str">
        <f aca="false">IF(H52="","",VLOOKUP(H52,'Вода SKU'!$A$1:$B$150,2,0))</f>
        <v/>
      </c>
      <c r="U52" s="1" t="n">
        <f aca="false">8000/1000</f>
        <v>8</v>
      </c>
      <c r="V52" s="1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1" t="n">
        <f aca="false">IF(V52 = "", "", V52/U52)</f>
        <v>0</v>
      </c>
      <c r="X52" s="1" t="str">
        <f aca="true">IF(O52="", "", MAX(ROUND(-(INDIRECT("S" &amp; ROW() - 1) - S52)/1000, 0), 1) * 1000)</f>
        <v/>
      </c>
    </row>
    <row r="53" customFormat="false" ht="13.75" hidden="false" customHeight="true" outlineLevel="0" collapsed="false">
      <c r="J53" s="26" t="str">
        <f aca="true">IF(M53="", IF(O53="","",X53+(INDIRECT("S" &amp; ROW() - 1) - S53)),IF(O53="", "", INDIRECT("S" &amp; ROW() - 1) - S53))</f>
        <v/>
      </c>
      <c r="N53" s="36" t="str">
        <f aca="false">IF(M53="", IF(X53=0, "", X53), IF(V53 = "", "", IF(V53/U53 = 0, "", V53/U53)))</f>
        <v/>
      </c>
      <c r="P53" s="1" t="n">
        <f aca="false">IF(O53 = "-", -W53,I53)</f>
        <v>0</v>
      </c>
      <c r="Q53" s="1" t="n">
        <f aca="true">IF(O53 = "-", SUM(INDIRECT(ADDRESS(2,COLUMN(P53)) &amp; ":" &amp; ADDRESS(ROW(),COLUMN(P53)))), 0)</f>
        <v>0</v>
      </c>
      <c r="R53" s="1" t="n">
        <f aca="false">IF(O53="-",1,0)</f>
        <v>0</v>
      </c>
      <c r="S53" s="1" t="n">
        <f aca="true">IF(Q53 = 0, INDIRECT("S" &amp; ROW() - 1), Q53)</f>
        <v>4982</v>
      </c>
      <c r="T53" s="1" t="str">
        <f aca="false">IF(H53="","",VLOOKUP(H53,'Вода SKU'!$A$1:$B$150,2,0))</f>
        <v/>
      </c>
      <c r="U53" s="1" t="n">
        <f aca="false">8000/1000</f>
        <v>8</v>
      </c>
      <c r="V53" s="1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1" t="n">
        <f aca="false">IF(V53 = "", "", V53/U53)</f>
        <v>0</v>
      </c>
      <c r="X53" s="1" t="str">
        <f aca="true">IF(O53="", "", MAX(ROUND(-(INDIRECT("S" &amp; ROW() - 1) - S53)/1000, 0), 1) * 1000)</f>
        <v/>
      </c>
    </row>
    <row r="54" customFormat="false" ht="13.75" hidden="false" customHeight="true" outlineLevel="0" collapsed="false">
      <c r="J54" s="26" t="str">
        <f aca="true">IF(M54="", IF(O54="","",X54+(INDIRECT("S" &amp; ROW() - 1) - S54)),IF(O54="", "", INDIRECT("S" &amp; ROW() - 1) - S54))</f>
        <v/>
      </c>
      <c r="N54" s="36" t="str">
        <f aca="false">IF(M54="", IF(X54=0, "", X54), IF(V54 = "", "", IF(V54/U54 = 0, "", V54/U54)))</f>
        <v/>
      </c>
      <c r="P54" s="1" t="n">
        <f aca="false">IF(O54 = "-", -W54,I54)</f>
        <v>0</v>
      </c>
      <c r="Q54" s="1" t="n">
        <f aca="true">IF(O54 = "-", SUM(INDIRECT(ADDRESS(2,COLUMN(P54)) &amp; ":" &amp; ADDRESS(ROW(),COLUMN(P54)))), 0)</f>
        <v>0</v>
      </c>
      <c r="R54" s="1" t="n">
        <f aca="false">IF(O54="-",1,0)</f>
        <v>0</v>
      </c>
      <c r="S54" s="1" t="n">
        <f aca="true">IF(Q54 = 0, INDIRECT("S" &amp; ROW() - 1), Q54)</f>
        <v>4982</v>
      </c>
      <c r="T54" s="1" t="str">
        <f aca="false">IF(H54="","",VLOOKUP(H54,'Вода SKU'!$A$1:$B$150,2,0))</f>
        <v/>
      </c>
      <c r="U54" s="1" t="n">
        <f aca="false">8000/1000</f>
        <v>8</v>
      </c>
      <c r="V54" s="1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 t="n">
        <f aca="false">IF(V54 = "", "", V54/U54)</f>
        <v>0</v>
      </c>
      <c r="X54" s="1" t="str">
        <f aca="true">IF(O54="", "", MAX(ROUND(-(INDIRECT("S" &amp; ROW() - 1) - S54)/1000, 0), 1) * 1000)</f>
        <v/>
      </c>
    </row>
    <row r="55" customFormat="false" ht="13.75" hidden="false" customHeight="true" outlineLevel="0" collapsed="false">
      <c r="J55" s="26" t="str">
        <f aca="true">IF(M55="", IF(O55="","",X55+(INDIRECT("S" &amp; ROW() - 1) - S55)),IF(O55="", "", INDIRECT("S" &amp; ROW() - 1) - S55))</f>
        <v/>
      </c>
      <c r="N55" s="36" t="str">
        <f aca="false">IF(M55="", IF(X55=0, "", X55), IF(V55 = "", "", IF(V55/U55 = 0, "", V55/U55)))</f>
        <v/>
      </c>
      <c r="P55" s="1" t="n">
        <f aca="false">IF(O55 = "-", -W55,I55)</f>
        <v>0</v>
      </c>
      <c r="Q55" s="1" t="n">
        <f aca="true">IF(O55 = "-", SUM(INDIRECT(ADDRESS(2,COLUMN(P55)) &amp; ":" &amp; ADDRESS(ROW(),COLUMN(P55)))), 0)</f>
        <v>0</v>
      </c>
      <c r="R55" s="1" t="n">
        <f aca="false">IF(O55="-",1,0)</f>
        <v>0</v>
      </c>
      <c r="S55" s="1" t="n">
        <f aca="true">IF(Q55 = 0, INDIRECT("S" &amp; ROW() - 1), Q55)</f>
        <v>4982</v>
      </c>
      <c r="T55" s="1" t="str">
        <f aca="false">IF(H55="","",VLOOKUP(H55,'Вода SKU'!$A$1:$B$150,2,0))</f>
        <v/>
      </c>
      <c r="U55" s="1" t="n">
        <f aca="false">8000/1000</f>
        <v>8</v>
      </c>
      <c r="V55" s="1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 t="n">
        <f aca="false">IF(V55 = "", "", V55/U55)</f>
        <v>0</v>
      </c>
      <c r="X55" s="1" t="str">
        <f aca="true">IF(O55="", "", MAX(ROUND(-(INDIRECT("S" &amp; ROW() - 1) - S55)/1000, 0), 1) * 1000)</f>
        <v/>
      </c>
    </row>
    <row r="56" customFormat="false" ht="13.75" hidden="false" customHeight="true" outlineLevel="0" collapsed="false">
      <c r="J56" s="26" t="str">
        <f aca="true">IF(M56="", IF(O56="","",X56+(INDIRECT("S" &amp; ROW() - 1) - S56)),IF(O56="", "", INDIRECT("S" &amp; ROW() - 1) - S56))</f>
        <v/>
      </c>
      <c r="N56" s="36" t="str">
        <f aca="false">IF(M56="", IF(X56=0, "", X56), IF(V56 = "", "", IF(V56/U56 = 0, "", V56/U56)))</f>
        <v/>
      </c>
      <c r="P56" s="1" t="n">
        <f aca="false">IF(O56 = "-", -W56,I56)</f>
        <v>0</v>
      </c>
      <c r="Q56" s="1" t="n">
        <f aca="true">IF(O56 = "-", SUM(INDIRECT(ADDRESS(2,COLUMN(P56)) &amp; ":" &amp; ADDRESS(ROW(),COLUMN(P56)))), 0)</f>
        <v>0</v>
      </c>
      <c r="R56" s="1" t="n">
        <f aca="false">IF(O56="-",1,0)</f>
        <v>0</v>
      </c>
      <c r="S56" s="1" t="n">
        <f aca="true">IF(Q56 = 0, INDIRECT("S" &amp; ROW() - 1), Q56)</f>
        <v>4982</v>
      </c>
      <c r="T56" s="1" t="str">
        <f aca="false">IF(H56="","",VLOOKUP(H56,'Вода SKU'!$A$1:$B$150,2,0))</f>
        <v/>
      </c>
      <c r="U56" s="1" t="n">
        <f aca="false">8000/1000</f>
        <v>8</v>
      </c>
      <c r="V56" s="1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 t="n">
        <f aca="false">IF(V56 = "", "", V56/U56)</f>
        <v>0</v>
      </c>
      <c r="X56" s="1" t="str">
        <f aca="true">IF(O56="", "", MAX(ROUND(-(INDIRECT("S" &amp; ROW() - 1) - S56)/1000, 0), 1) * 1000)</f>
        <v/>
      </c>
    </row>
    <row r="57" customFormat="false" ht="13.75" hidden="false" customHeight="true" outlineLevel="0" collapsed="false">
      <c r="J57" s="26" t="str">
        <f aca="true">IF(M57="", IF(O57="","",X57+(INDIRECT("S" &amp; ROW() - 1) - S57)),IF(O57="", "", INDIRECT("S" &amp; ROW() - 1) - S57))</f>
        <v/>
      </c>
      <c r="N57" s="36" t="str">
        <f aca="false">IF(M57="", IF(X57=0, "", X57), IF(V57 = "", "", IF(V57/U57 = 0, "", V57/U57)))</f>
        <v/>
      </c>
      <c r="P57" s="1" t="n">
        <f aca="false">IF(O57 = "-", -W57,I57)</f>
        <v>0</v>
      </c>
      <c r="Q57" s="1" t="n">
        <f aca="true">IF(O57 = "-", SUM(INDIRECT(ADDRESS(2,COLUMN(P57)) &amp; ":" &amp; ADDRESS(ROW(),COLUMN(P57)))), 0)</f>
        <v>0</v>
      </c>
      <c r="R57" s="1" t="n">
        <f aca="false">IF(O57="-",1,0)</f>
        <v>0</v>
      </c>
      <c r="S57" s="1" t="n">
        <f aca="true">IF(Q57 = 0, INDIRECT("S" &amp; ROW() - 1), Q57)</f>
        <v>4982</v>
      </c>
      <c r="T57" s="1" t="str">
        <f aca="false">IF(H57="","",VLOOKUP(H57,'Вода SKU'!$A$1:$B$150,2,0))</f>
        <v/>
      </c>
      <c r="U57" s="1" t="n">
        <f aca="false">8000/1000</f>
        <v>8</v>
      </c>
      <c r="V57" s="1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 t="n">
        <f aca="false">IF(V57 = "", "", V57/U57)</f>
        <v>0</v>
      </c>
      <c r="X57" s="1" t="str">
        <f aca="true">IF(O57="", "", MAX(ROUND(-(INDIRECT("S" &amp; ROW() - 1) - S57)/1000, 0), 1) * 1000)</f>
        <v/>
      </c>
    </row>
    <row r="58" customFormat="false" ht="13.75" hidden="false" customHeight="true" outlineLevel="0" collapsed="false">
      <c r="J58" s="26" t="str">
        <f aca="true">IF(M58="", IF(O58="","",X58+(INDIRECT("S" &amp; ROW() - 1) - S58)),IF(O58="", "", INDIRECT("S" &amp; ROW() - 1) - S58))</f>
        <v/>
      </c>
      <c r="N58" s="36" t="str">
        <f aca="false">IF(M58="", IF(X58=0, "", X58), IF(V58 = "", "", IF(V58/U58 = 0, "", V58/U58)))</f>
        <v/>
      </c>
      <c r="P58" s="1" t="n">
        <f aca="false">IF(O58 = "-", -W58,I58)</f>
        <v>0</v>
      </c>
      <c r="Q58" s="1" t="n">
        <f aca="true">IF(O58 = "-", SUM(INDIRECT(ADDRESS(2,COLUMN(P58)) &amp; ":" &amp; ADDRESS(ROW(),COLUMN(P58)))), 0)</f>
        <v>0</v>
      </c>
      <c r="R58" s="1" t="n">
        <f aca="false">IF(O58="-",1,0)</f>
        <v>0</v>
      </c>
      <c r="S58" s="1" t="n">
        <f aca="true">IF(Q58 = 0, INDIRECT("S" &amp; ROW() - 1), Q58)</f>
        <v>4982</v>
      </c>
      <c r="T58" s="1" t="str">
        <f aca="false">IF(H58="","",VLOOKUP(H58,'Вода SKU'!$A$1:$B$150,2,0))</f>
        <v/>
      </c>
      <c r="U58" s="1" t="n">
        <f aca="false">8000/1000</f>
        <v>8</v>
      </c>
      <c r="V58" s="1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 t="n">
        <f aca="false">IF(V58 = "", "", V58/U58)</f>
        <v>0</v>
      </c>
      <c r="X58" s="1" t="str">
        <f aca="true">IF(O58="", "", MAX(ROUND(-(INDIRECT("S" &amp; ROW() - 1) - S58)/1000, 0), 1) * 1000)</f>
        <v/>
      </c>
    </row>
    <row r="59" customFormat="false" ht="13.75" hidden="false" customHeight="true" outlineLevel="0" collapsed="false">
      <c r="J59" s="26" t="str">
        <f aca="true">IF(M59="", IF(O59="","",X59+(INDIRECT("S" &amp; ROW() - 1) - S59)),IF(O59="", "", INDIRECT("S" &amp; ROW() - 1) - S59))</f>
        <v/>
      </c>
      <c r="N59" s="36" t="str">
        <f aca="false">IF(M59="", IF(X59=0, "", X59), IF(V59 = "", "", IF(V59/U59 = 0, "", V59/U59)))</f>
        <v/>
      </c>
      <c r="P59" s="1" t="n">
        <f aca="false">IF(O59 = "-", -W59,I59)</f>
        <v>0</v>
      </c>
      <c r="Q59" s="1" t="n">
        <f aca="true">IF(O59 = "-", SUM(INDIRECT(ADDRESS(2,COLUMN(P59)) &amp; ":" &amp; ADDRESS(ROW(),COLUMN(P59)))), 0)</f>
        <v>0</v>
      </c>
      <c r="R59" s="1" t="n">
        <f aca="false">IF(O59="-",1,0)</f>
        <v>0</v>
      </c>
      <c r="S59" s="1" t="n">
        <f aca="true">IF(Q59 = 0, INDIRECT("S" &amp; ROW() - 1), Q59)</f>
        <v>4982</v>
      </c>
      <c r="T59" s="1" t="str">
        <f aca="false">IF(H59="","",VLOOKUP(H59,'Вода SKU'!$A$1:$B$150,2,0))</f>
        <v/>
      </c>
      <c r="U59" s="1" t="n">
        <f aca="false">8000/1000</f>
        <v>8</v>
      </c>
      <c r="V59" s="1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 t="n">
        <f aca="false">IF(V59 = "", "", V59/U59)</f>
        <v>0</v>
      </c>
      <c r="X59" s="1" t="str">
        <f aca="true">IF(O59="", "", MAX(ROUND(-(INDIRECT("S" &amp; ROW() - 1) - S59)/1000, 0), 1) * 1000)</f>
        <v/>
      </c>
    </row>
    <row r="60" customFormat="false" ht="13.75" hidden="false" customHeight="true" outlineLevel="0" collapsed="false">
      <c r="J60" s="26" t="str">
        <f aca="true">IF(M60="", IF(O60="","",X60+(INDIRECT("S" &amp; ROW() - 1) - S60)),IF(O60="", "", INDIRECT("S" &amp; ROW() - 1) - S60))</f>
        <v/>
      </c>
      <c r="M60" s="36"/>
      <c r="N60" s="36" t="str">
        <f aca="false">IF(M60="", IF(X60=0, "", X60), IF(V60 = "", "", IF(V60/U60 = 0, "", V60/U60)))</f>
        <v/>
      </c>
      <c r="P60" s="1" t="n">
        <f aca="false">IF(O60 = "-", -W60,I60)</f>
        <v>0</v>
      </c>
      <c r="Q60" s="1" t="n">
        <f aca="true">IF(O60 = "-", SUM(INDIRECT(ADDRESS(2,COLUMN(P60)) &amp; ":" &amp; ADDRESS(ROW(),COLUMN(P60)))), 0)</f>
        <v>0</v>
      </c>
      <c r="R60" s="1" t="n">
        <f aca="false">IF(O60="-",1,0)</f>
        <v>0</v>
      </c>
      <c r="S60" s="1" t="n">
        <f aca="true">IF(Q60 = 0, INDIRECT("S" &amp; ROW() - 1), Q60)</f>
        <v>4982</v>
      </c>
      <c r="T60" s="1" t="str">
        <f aca="false">IF(H60="","",VLOOKUP(H60,'Вода SKU'!$A$1:$B$150,2,0))</f>
        <v/>
      </c>
      <c r="U60" s="1" t="n">
        <f aca="false">8000/1000</f>
        <v>8</v>
      </c>
      <c r="V60" s="1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 t="n">
        <f aca="false">IF(V60 = "", "", V60/U60)</f>
        <v>0</v>
      </c>
      <c r="X60" s="1" t="str">
        <f aca="true">IF(O60="", "", MAX(ROUND(-(INDIRECT("S" &amp; ROW() - 1) - S60)/1000, 0), 1) * 1000)</f>
        <v/>
      </c>
    </row>
    <row r="61" customFormat="false" ht="13.75" hidden="false" customHeight="true" outlineLevel="0" collapsed="false">
      <c r="J61" s="26" t="str">
        <f aca="true">IF(M61="", IF(O61="","",X61+(INDIRECT("S" &amp; ROW() - 1) - S61)),IF(O61="", "", INDIRECT("S" &amp; ROW() - 1) - S61))</f>
        <v/>
      </c>
      <c r="N61" s="36" t="str">
        <f aca="false">IF(M61="", IF(X61=0, "", X61), IF(V61 = "", "", IF(V61/U61 = 0, "", V61/U61)))</f>
        <v/>
      </c>
      <c r="P61" s="1" t="n">
        <f aca="false">IF(O61 = "-", -W61,I61)</f>
        <v>0</v>
      </c>
      <c r="Q61" s="1" t="n">
        <f aca="true">IF(O61 = "-", SUM(INDIRECT(ADDRESS(2,COLUMN(P61)) &amp; ":" &amp; ADDRESS(ROW(),COLUMN(P61)))), 0)</f>
        <v>0</v>
      </c>
      <c r="R61" s="1" t="n">
        <f aca="false">IF(O61="-",1,0)</f>
        <v>0</v>
      </c>
      <c r="S61" s="1" t="n">
        <f aca="true">IF(Q61 = 0, INDIRECT("S" &amp; ROW() - 1), Q61)</f>
        <v>4982</v>
      </c>
      <c r="T61" s="1" t="str">
        <f aca="false">IF(H61="","",VLOOKUP(H61,'Вода SKU'!$A$1:$B$150,2,0))</f>
        <v/>
      </c>
      <c r="U61" s="1" t="n">
        <f aca="false">8000/1000</f>
        <v>8</v>
      </c>
      <c r="V61" s="1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 t="n">
        <f aca="false">IF(V61 = "", "", V61/U61)</f>
        <v>0</v>
      </c>
      <c r="X61" s="1" t="str">
        <f aca="true">IF(O61="", "", MAX(ROUND(-(INDIRECT("S" &amp; ROW() - 1) - S61)/1000, 0), 1) * 1000)</f>
        <v/>
      </c>
    </row>
    <row r="62" customFormat="false" ht="13.75" hidden="false" customHeight="true" outlineLevel="0" collapsed="false">
      <c r="J62" s="26" t="str">
        <f aca="true">IF(M62="", IF(O62="","",X62+(INDIRECT("S" &amp; ROW() - 1) - S62)),IF(O62="", "", INDIRECT("S" &amp; ROW() - 1) - S62))</f>
        <v/>
      </c>
      <c r="N62" s="36" t="str">
        <f aca="false">IF(M62="", IF(X62=0, "", X62), IF(V62 = "", "", IF(V62/U62 = 0, "", V62/U62)))</f>
        <v/>
      </c>
      <c r="P62" s="1" t="n">
        <f aca="false">IF(O62 = "-", -W62,I62)</f>
        <v>0</v>
      </c>
      <c r="Q62" s="1" t="n">
        <f aca="true">IF(O62 = "-", SUM(INDIRECT(ADDRESS(2,COLUMN(P62)) &amp; ":" &amp; ADDRESS(ROW(),COLUMN(P62)))), 0)</f>
        <v>0</v>
      </c>
      <c r="R62" s="1" t="n">
        <f aca="false">IF(O62="-",1,0)</f>
        <v>0</v>
      </c>
      <c r="S62" s="1" t="n">
        <f aca="true">IF(Q62 = 0, INDIRECT("S" &amp; ROW() - 1), Q62)</f>
        <v>4982</v>
      </c>
      <c r="T62" s="1" t="str">
        <f aca="false">IF(H62="","",VLOOKUP(H62,'Вода SKU'!$A$1:$B$150,2,0))</f>
        <v/>
      </c>
      <c r="U62" s="1" t="n">
        <f aca="false">8000/1000</f>
        <v>8</v>
      </c>
      <c r="V62" s="1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 t="n">
        <f aca="false">IF(V62 = "", "", V62/U62)</f>
        <v>0</v>
      </c>
      <c r="X62" s="1" t="str">
        <f aca="true">IF(O62="", "", MAX(ROUND(-(INDIRECT("S" &amp; ROW() - 1) - S62)/1000, 0), 1) * 1000)</f>
        <v/>
      </c>
    </row>
    <row r="63" customFormat="false" ht="13.75" hidden="false" customHeight="true" outlineLevel="0" collapsed="false">
      <c r="J63" s="26" t="str">
        <f aca="true">IF(M63="", IF(O63="","",X63+(INDIRECT("S" &amp; ROW() - 1) - S63)),IF(O63="", "", INDIRECT("S" &amp; ROW() - 1) - S63))</f>
        <v/>
      </c>
      <c r="N63" s="36" t="str">
        <f aca="false">IF(M63="", IF(X63=0, "", X63), IF(V63 = "", "", IF(V63/U63 = 0, "", V63/U63)))</f>
        <v/>
      </c>
      <c r="P63" s="1" t="n">
        <f aca="false">IF(O63 = "-", -W63,I63)</f>
        <v>0</v>
      </c>
      <c r="Q63" s="1" t="n">
        <f aca="true">IF(O63 = "-", SUM(INDIRECT(ADDRESS(2,COLUMN(P63)) &amp; ":" &amp; ADDRESS(ROW(),COLUMN(P63)))), 0)</f>
        <v>0</v>
      </c>
      <c r="R63" s="1" t="n">
        <f aca="false">IF(O63="-",1,0)</f>
        <v>0</v>
      </c>
      <c r="S63" s="1" t="n">
        <f aca="true">IF(Q63 = 0, INDIRECT("S" &amp; ROW() - 1), Q63)</f>
        <v>4982</v>
      </c>
      <c r="T63" s="1" t="str">
        <f aca="false">IF(H63="","",VLOOKUP(H63,'Вода SKU'!$A$1:$B$150,2,0))</f>
        <v/>
      </c>
      <c r="U63" s="1" t="n">
        <f aca="false">8000/1000</f>
        <v>8</v>
      </c>
      <c r="V63" s="1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 t="n">
        <f aca="false">IF(V63 = "", "", V63/U63)</f>
        <v>0</v>
      </c>
      <c r="X63" s="1" t="str">
        <f aca="true">IF(O63="", "", MAX(ROUND(-(INDIRECT("S" &amp; ROW() - 1) - S63)/1000, 0), 1) * 1000)</f>
        <v/>
      </c>
    </row>
    <row r="64" customFormat="false" ht="13.75" hidden="false" customHeight="true" outlineLevel="0" collapsed="false">
      <c r="J64" s="26" t="str">
        <f aca="true">IF(M64="", IF(O64="","",X64+(INDIRECT("S" &amp; ROW() - 1) - S64)),IF(O64="", "", INDIRECT("S" &amp; ROW() - 1) - S64))</f>
        <v/>
      </c>
      <c r="N64" s="36" t="str">
        <f aca="false">IF(M64="", IF(X64=0, "", X64), IF(V64 = "", "", IF(V64/U64 = 0, "", V64/U64)))</f>
        <v/>
      </c>
      <c r="P64" s="1" t="n">
        <f aca="false">IF(O64 = "-", -W64,I64)</f>
        <v>0</v>
      </c>
      <c r="Q64" s="1" t="n">
        <f aca="true">IF(O64 = "-", SUM(INDIRECT(ADDRESS(2,COLUMN(P64)) &amp; ":" &amp; ADDRESS(ROW(),COLUMN(P64)))), 0)</f>
        <v>0</v>
      </c>
      <c r="R64" s="1" t="n">
        <f aca="false">IF(O64="-",1,0)</f>
        <v>0</v>
      </c>
      <c r="S64" s="1" t="n">
        <f aca="true">IF(Q64 = 0, INDIRECT("S" &amp; ROW() - 1), Q64)</f>
        <v>4982</v>
      </c>
      <c r="T64" s="1" t="str">
        <f aca="false">IF(H64="","",VLOOKUP(H64,'Вода SKU'!$A$1:$B$150,2,0))</f>
        <v/>
      </c>
      <c r="U64" s="1" t="n">
        <f aca="false">8000/1000</f>
        <v>8</v>
      </c>
      <c r="V64" s="1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 t="n">
        <f aca="false">IF(V64 = "", "", V64/U64)</f>
        <v>0</v>
      </c>
      <c r="X64" s="1" t="str">
        <f aca="true">IF(O64="", "", MAX(ROUND(-(INDIRECT("S" &amp; ROW() - 1) - S64)/1000, 0), 1) * 1000)</f>
        <v/>
      </c>
    </row>
    <row r="65" customFormat="false" ht="13.75" hidden="false" customHeight="true" outlineLevel="0" collapsed="false">
      <c r="J65" s="26" t="str">
        <f aca="true">IF(M65="", IF(O65="","",X65+(INDIRECT("S" &amp; ROW() - 1) - S65)),IF(O65="", "", INDIRECT("S" &amp; ROW() - 1) - S65))</f>
        <v/>
      </c>
      <c r="N65" s="36" t="str">
        <f aca="false">IF(M65="", IF(X65=0, "", X65), IF(V65 = "", "", IF(V65/U65 = 0, "", V65/U65)))</f>
        <v/>
      </c>
      <c r="P65" s="1" t="n">
        <f aca="false">IF(O65 = "-", -W65,I65)</f>
        <v>0</v>
      </c>
      <c r="Q65" s="1" t="n">
        <f aca="true">IF(O65 = "-", SUM(INDIRECT(ADDRESS(2,COLUMN(P65)) &amp; ":" &amp; ADDRESS(ROW(),COLUMN(P65)))), 0)</f>
        <v>0</v>
      </c>
      <c r="R65" s="1" t="n">
        <f aca="false">IF(O65="-",1,0)</f>
        <v>0</v>
      </c>
      <c r="S65" s="1" t="n">
        <f aca="true">IF(Q65 = 0, INDIRECT("S" &amp; ROW() - 1), Q65)</f>
        <v>4982</v>
      </c>
      <c r="T65" s="1" t="str">
        <f aca="false">IF(H65="","",VLOOKUP(H65,'Вода SKU'!$A$1:$B$150,2,0))</f>
        <v/>
      </c>
      <c r="U65" s="1" t="n">
        <f aca="false">8000/1000</f>
        <v>8</v>
      </c>
      <c r="V65" s="1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1" t="n">
        <f aca="false">IF(V65 = "", "", V65/U65)</f>
        <v>0</v>
      </c>
      <c r="X65" s="1" t="str">
        <f aca="true">IF(O65="", "", MAX(ROUND(-(INDIRECT("S" &amp; ROW() - 1) - S65)/1000, 0), 1) * 1000)</f>
        <v/>
      </c>
    </row>
    <row r="66" customFormat="false" ht="13.75" hidden="false" customHeight="true" outlineLevel="0" collapsed="false">
      <c r="J66" s="26" t="str">
        <f aca="true">IF(M66="", IF(O66="","",X66+(INDIRECT("S" &amp; ROW() - 1) - S66)),IF(O66="", "", INDIRECT("S" &amp; ROW() - 1) - S66))</f>
        <v/>
      </c>
      <c r="N66" s="36" t="str">
        <f aca="false">IF(M66="", IF(X66=0, "", X66), IF(V66 = "", "", IF(V66/U66 = 0, "", V66/U66)))</f>
        <v/>
      </c>
      <c r="P66" s="1" t="n">
        <f aca="false">IF(O66 = "-", -W66,I66)</f>
        <v>0</v>
      </c>
      <c r="Q66" s="1" t="n">
        <f aca="true">IF(O66 = "-", SUM(INDIRECT(ADDRESS(2,COLUMN(P66)) &amp; ":" &amp; ADDRESS(ROW(),COLUMN(P66)))), 0)</f>
        <v>0</v>
      </c>
      <c r="R66" s="1" t="n">
        <f aca="false">IF(O66="-",1,0)</f>
        <v>0</v>
      </c>
      <c r="S66" s="1" t="n">
        <f aca="true">IF(Q66 = 0, INDIRECT("S" &amp; ROW() - 1), Q66)</f>
        <v>4982</v>
      </c>
      <c r="T66" s="1" t="str">
        <f aca="false">IF(H66="","",VLOOKUP(H66,'Вода SKU'!$A$1:$B$150,2,0))</f>
        <v/>
      </c>
      <c r="U66" s="1" t="n">
        <f aca="false">8000/1000</f>
        <v>8</v>
      </c>
      <c r="V66" s="1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 t="n">
        <f aca="false">IF(V66 = "", "", V66/U66)</f>
        <v>0</v>
      </c>
      <c r="X66" s="1" t="str">
        <f aca="true">IF(O66="", "", MAX(ROUND(-(INDIRECT("S" &amp; ROW() - 1) - S66)/1000, 0), 1) * 1000)</f>
        <v/>
      </c>
    </row>
    <row r="67" customFormat="false" ht="13.75" hidden="false" customHeight="true" outlineLevel="0" collapsed="false">
      <c r="J67" s="26" t="str">
        <f aca="true">IF(M67="", IF(O67="","",X67+(INDIRECT("S" &amp; ROW() - 1) - S67)),IF(O67="", "", INDIRECT("S" &amp; ROW() - 1) - S67))</f>
        <v/>
      </c>
      <c r="N67" s="36" t="str">
        <f aca="false">IF(M67="", IF(X67=0, "", X67), IF(V67 = "", "", IF(V67/U67 = 0, "", V67/U67)))</f>
        <v/>
      </c>
      <c r="P67" s="1" t="n">
        <f aca="false">IF(O67 = "-", -W67,I67)</f>
        <v>0</v>
      </c>
      <c r="Q67" s="1" t="n">
        <f aca="true">IF(O67 = "-", SUM(INDIRECT(ADDRESS(2,COLUMN(P67)) &amp; ":" &amp; ADDRESS(ROW(),COLUMN(P67)))), 0)</f>
        <v>0</v>
      </c>
      <c r="R67" s="1" t="n">
        <f aca="false">IF(O67="-",1,0)</f>
        <v>0</v>
      </c>
      <c r="S67" s="1" t="n">
        <f aca="true">IF(Q67 = 0, INDIRECT("S" &amp; ROW() - 1), Q67)</f>
        <v>4982</v>
      </c>
      <c r="T67" s="1" t="str">
        <f aca="false">IF(H67="","",VLOOKUP(H67,'Вода SKU'!$A$1:$B$150,2,0))</f>
        <v/>
      </c>
      <c r="U67" s="1" t="n">
        <f aca="false">8000/1000</f>
        <v>8</v>
      </c>
      <c r="V67" s="1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 t="n">
        <f aca="false">IF(V67 = "", "", V67/U67)</f>
        <v>0</v>
      </c>
      <c r="X67" s="1" t="str">
        <f aca="true">IF(O67="", "", MAX(ROUND(-(INDIRECT("S" &amp; ROW() - 1) - S67)/1000, 0), 1) * 1000)</f>
        <v/>
      </c>
    </row>
    <row r="68" customFormat="false" ht="13.75" hidden="false" customHeight="true" outlineLevel="0" collapsed="false">
      <c r="J68" s="26" t="str">
        <f aca="true">IF(M68="", IF(O68="","",X68+(INDIRECT("S" &amp; ROW() - 1) - S68)),IF(O68="", "", INDIRECT("S" &amp; ROW() - 1) - S68))</f>
        <v/>
      </c>
      <c r="N68" s="36" t="str">
        <f aca="false">IF(M68="", IF(X68=0, "", X68), IF(V68 = "", "", IF(V68/U68 = 0, "", V68/U68)))</f>
        <v/>
      </c>
      <c r="P68" s="1" t="n">
        <f aca="false">IF(O68 = "-", -W68,I68)</f>
        <v>0</v>
      </c>
      <c r="Q68" s="1" t="n">
        <f aca="true">IF(O68 = "-", SUM(INDIRECT(ADDRESS(2,COLUMN(P68)) &amp; ":" &amp; ADDRESS(ROW(),COLUMN(P68)))), 0)</f>
        <v>0</v>
      </c>
      <c r="R68" s="1" t="n">
        <f aca="false">IF(O68="-",1,0)</f>
        <v>0</v>
      </c>
      <c r="S68" s="1" t="n">
        <f aca="true">IF(Q68 = 0, INDIRECT("S" &amp; ROW() - 1), Q68)</f>
        <v>4982</v>
      </c>
      <c r="T68" s="1" t="str">
        <f aca="false">IF(H68="","",VLOOKUP(H68,'Вода SKU'!$A$1:$B$150,2,0))</f>
        <v/>
      </c>
      <c r="U68" s="1" t="n">
        <f aca="false">8000/1000</f>
        <v>8</v>
      </c>
      <c r="V68" s="1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 t="n">
        <f aca="false">IF(V68 = "", "", V68/U68)</f>
        <v>0</v>
      </c>
      <c r="X68" s="1" t="str">
        <f aca="true">IF(O68="", "", MAX(ROUND(-(INDIRECT("S" &amp; ROW() - 1) - S68)/1000, 0), 1) * 1000)</f>
        <v/>
      </c>
    </row>
    <row r="69" customFormat="false" ht="13.75" hidden="false" customHeight="true" outlineLevel="0" collapsed="false">
      <c r="J69" s="26" t="str">
        <f aca="true">IF(M69="", IF(O69="","",X69+(INDIRECT("S" &amp; ROW() - 1) - S69)),IF(O69="", "", INDIRECT("S" &amp; ROW() - 1) - S69))</f>
        <v/>
      </c>
      <c r="N69" s="36" t="str">
        <f aca="false">IF(M69="", IF(X69=0, "", X69), IF(V69 = "", "", IF(V69/U69 = 0, "", V69/U69)))</f>
        <v/>
      </c>
      <c r="P69" s="1" t="n">
        <f aca="false">IF(O69 = "-", -W69,I69)</f>
        <v>0</v>
      </c>
      <c r="Q69" s="1" t="n">
        <f aca="true">IF(O69 = "-", SUM(INDIRECT(ADDRESS(2,COLUMN(P69)) &amp; ":" &amp; ADDRESS(ROW(),COLUMN(P69)))), 0)</f>
        <v>0</v>
      </c>
      <c r="R69" s="1" t="n">
        <f aca="false">IF(O69="-",1,0)</f>
        <v>0</v>
      </c>
      <c r="S69" s="1" t="n">
        <f aca="true">IF(Q69 = 0, INDIRECT("S" &amp; ROW() - 1), Q69)</f>
        <v>4982</v>
      </c>
      <c r="T69" s="1" t="str">
        <f aca="false">IF(H69="","",VLOOKUP(H69,'Вода SKU'!$A$1:$B$150,2,0))</f>
        <v/>
      </c>
      <c r="U69" s="1" t="n">
        <f aca="false">8000/1000</f>
        <v>8</v>
      </c>
      <c r="V69" s="1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 t="n">
        <f aca="false">IF(V69 = "", "", V69/U69)</f>
        <v>0</v>
      </c>
      <c r="X69" s="1" t="str">
        <f aca="true">IF(O69="", "", MAX(ROUND(-(INDIRECT("S" &amp; ROW() - 1) - S69)/1000, 0), 1) * 1000)</f>
        <v/>
      </c>
    </row>
    <row r="70" customFormat="false" ht="13.75" hidden="false" customHeight="true" outlineLevel="0" collapsed="false">
      <c r="J70" s="26" t="str">
        <f aca="true">IF(M70="", IF(O70="","",X70+(INDIRECT("S" &amp; ROW() - 1) - S70)),IF(O70="", "", INDIRECT("S" &amp; ROW() - 1) - S70))</f>
        <v/>
      </c>
      <c r="N70" s="36" t="str">
        <f aca="false">IF(M70="", IF(X70=0, "", X70), IF(V70 = "", "", IF(V70/U70 = 0, "", V70/U70)))</f>
        <v/>
      </c>
      <c r="P70" s="1" t="n">
        <f aca="false">IF(O70 = "-", -W70,I70)</f>
        <v>0</v>
      </c>
      <c r="Q70" s="1" t="n">
        <f aca="true">IF(O70 = "-", SUM(INDIRECT(ADDRESS(2,COLUMN(P70)) &amp; ":" &amp; ADDRESS(ROW(),COLUMN(P70)))), 0)</f>
        <v>0</v>
      </c>
      <c r="R70" s="1" t="n">
        <f aca="false">IF(O70="-",1,0)</f>
        <v>0</v>
      </c>
      <c r="S70" s="1" t="n">
        <f aca="true">IF(Q70 = 0, INDIRECT("S" &amp; ROW() - 1), Q70)</f>
        <v>4982</v>
      </c>
      <c r="T70" s="1" t="str">
        <f aca="false">IF(H70="","",VLOOKUP(H70,'Вода SKU'!$A$1:$B$150,2,0))</f>
        <v/>
      </c>
      <c r="U70" s="1" t="n">
        <f aca="false">8000/1000</f>
        <v>8</v>
      </c>
      <c r="V70" s="1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 t="n">
        <f aca="false">IF(V70 = "", "", V70/U70)</f>
        <v>0</v>
      </c>
      <c r="X70" s="1" t="str">
        <f aca="true">IF(O70="", "", MAX(ROUND(-(INDIRECT("S" &amp; ROW() - 1) - S70)/1000, 0), 1) * 1000)</f>
        <v/>
      </c>
    </row>
    <row r="71" customFormat="false" ht="13.75" hidden="false" customHeight="true" outlineLevel="0" collapsed="false">
      <c r="J71" s="26" t="str">
        <f aca="true">IF(M71="", IF(O71="","",X71+(INDIRECT("S" &amp; ROW() - 1) - S71)),IF(O71="", "", INDIRECT("S" &amp; ROW() - 1) - S71))</f>
        <v/>
      </c>
      <c r="N71" s="36" t="str">
        <f aca="false">IF(M71="", IF(X71=0, "", X71), IF(V71 = "", "", IF(V71/U71 = 0, "", V71/U71)))</f>
        <v/>
      </c>
      <c r="P71" s="1" t="n">
        <f aca="false">IF(O71 = "-", -W71,I71)</f>
        <v>0</v>
      </c>
      <c r="Q71" s="1" t="n">
        <f aca="true">IF(O71 = "-", SUM(INDIRECT(ADDRESS(2,COLUMN(P71)) &amp; ":" &amp; ADDRESS(ROW(),COLUMN(P71)))), 0)</f>
        <v>0</v>
      </c>
      <c r="R71" s="1" t="n">
        <f aca="false">IF(O71="-",1,0)</f>
        <v>0</v>
      </c>
      <c r="S71" s="1" t="n">
        <f aca="true">IF(Q71 = 0, INDIRECT("S" &amp; ROW() - 1), Q71)</f>
        <v>4982</v>
      </c>
      <c r="T71" s="1" t="str">
        <f aca="false">IF(H71="","",VLOOKUP(H71,'Вода SKU'!$A$1:$B$150,2,0))</f>
        <v/>
      </c>
      <c r="U71" s="1" t="n">
        <f aca="false">8000/1000</f>
        <v>8</v>
      </c>
      <c r="V71" s="1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 t="n">
        <f aca="false">IF(V71 = "", "", V71/U71)</f>
        <v>0</v>
      </c>
      <c r="X71" s="1" t="str">
        <f aca="true">IF(O71="", "", MAX(ROUND(-(INDIRECT("S" &amp; ROW() - 1) - S71)/1000, 0), 1) * 1000)</f>
        <v/>
      </c>
    </row>
    <row r="72" customFormat="false" ht="13.75" hidden="false" customHeight="true" outlineLevel="0" collapsed="false">
      <c r="J72" s="26" t="str">
        <f aca="true">IF(M72="", IF(O72="","",X72+(INDIRECT("S" &amp; ROW() - 1) - S72)),IF(O72="", "", INDIRECT("S" &amp; ROW() - 1) - S72))</f>
        <v/>
      </c>
      <c r="N72" s="36" t="str">
        <f aca="false">IF(M72="", IF(X72=0, "", X72), IF(V72 = "", "", IF(V72/U72 = 0, "", V72/U72)))</f>
        <v/>
      </c>
      <c r="P72" s="1" t="n">
        <f aca="false">IF(O72 = "-", -W72,I72)</f>
        <v>0</v>
      </c>
      <c r="Q72" s="1" t="n">
        <f aca="true">IF(O72 = "-", SUM(INDIRECT(ADDRESS(2,COLUMN(P72)) &amp; ":" &amp; ADDRESS(ROW(),COLUMN(P72)))), 0)</f>
        <v>0</v>
      </c>
      <c r="R72" s="1" t="n">
        <f aca="false">IF(O72="-",1,0)</f>
        <v>0</v>
      </c>
      <c r="S72" s="1" t="n">
        <f aca="true">IF(Q72 = 0, INDIRECT("S" &amp; ROW() - 1), Q72)</f>
        <v>4982</v>
      </c>
      <c r="T72" s="1" t="str">
        <f aca="false">IF(H72="","",VLOOKUP(H72,'Вода SKU'!$A$1:$B$150,2,0))</f>
        <v/>
      </c>
      <c r="U72" s="1" t="n">
        <f aca="false">8000/1000</f>
        <v>8</v>
      </c>
      <c r="V72" s="1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 t="n">
        <f aca="false">IF(V72 = "", "", V72/U72)</f>
        <v>0</v>
      </c>
      <c r="X72" s="1" t="str">
        <f aca="true">IF(O72="", "", MAX(ROUND(-(INDIRECT("S" &amp; ROW() - 1) - S72)/1000, 0), 1) * 1000)</f>
        <v/>
      </c>
    </row>
    <row r="73" customFormat="false" ht="13.75" hidden="false" customHeight="true" outlineLevel="0" collapsed="false">
      <c r="J73" s="26" t="str">
        <f aca="true">IF(M73="", IF(O73="","",X73+(INDIRECT("S" &amp; ROW() - 1) - S73)),IF(O73="", "", INDIRECT("S" &amp; ROW() - 1) - S73))</f>
        <v/>
      </c>
      <c r="N73" s="36" t="str">
        <f aca="false">IF(M73="", IF(X73=0, "", X73), IF(V73 = "", "", IF(V73/U73 = 0, "", V73/U73)))</f>
        <v/>
      </c>
      <c r="P73" s="1" t="n">
        <f aca="false">IF(O73 = "-", -W73,I73)</f>
        <v>0</v>
      </c>
      <c r="Q73" s="1" t="n">
        <f aca="true">IF(O73 = "-", SUM(INDIRECT(ADDRESS(2,COLUMN(P73)) &amp; ":" &amp; ADDRESS(ROW(),COLUMN(P73)))), 0)</f>
        <v>0</v>
      </c>
      <c r="R73" s="1" t="n">
        <f aca="false">IF(O73="-",1,0)</f>
        <v>0</v>
      </c>
      <c r="S73" s="1" t="n">
        <f aca="true">IF(Q73 = 0, INDIRECT("S" &amp; ROW() - 1), Q73)</f>
        <v>4982</v>
      </c>
      <c r="T73" s="1" t="str">
        <f aca="false">IF(H73="","",VLOOKUP(H73,'Вода SKU'!$A$1:$B$150,2,0))</f>
        <v/>
      </c>
      <c r="U73" s="1" t="n">
        <f aca="false">8000/1000</f>
        <v>8</v>
      </c>
      <c r="V73" s="1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1" t="n">
        <f aca="false">IF(V73 = "", "", V73/U73)</f>
        <v>0</v>
      </c>
      <c r="X73" s="1" t="str">
        <f aca="true">IF(O73="", "", MAX(ROUND(-(INDIRECT("S" &amp; ROW() - 1) - S73)/1000, 0), 1) * 1000)</f>
        <v/>
      </c>
    </row>
    <row r="74" customFormat="false" ht="13.75" hidden="false" customHeight="true" outlineLevel="0" collapsed="false">
      <c r="J74" s="26" t="str">
        <f aca="true">IF(M74="", IF(O74="","",X74+(INDIRECT("S" &amp; ROW() - 1) - S74)),IF(O74="", "", INDIRECT("S" &amp; ROW() - 1) - S74))</f>
        <v/>
      </c>
      <c r="N74" s="36" t="str">
        <f aca="false">IF(M74="", IF(X74=0, "", X74), IF(V74 = "", "", IF(V74/U74 = 0, "", V74/U74)))</f>
        <v/>
      </c>
      <c r="P74" s="1" t="n">
        <f aca="false">IF(O74 = "-", -W74,I74)</f>
        <v>0</v>
      </c>
      <c r="Q74" s="1" t="n">
        <f aca="true">IF(O74 = "-", SUM(INDIRECT(ADDRESS(2,COLUMN(P74)) &amp; ":" &amp; ADDRESS(ROW(),COLUMN(P74)))), 0)</f>
        <v>0</v>
      </c>
      <c r="R74" s="1" t="n">
        <f aca="false">IF(O74="-",1,0)</f>
        <v>0</v>
      </c>
      <c r="S74" s="1" t="n">
        <f aca="true">IF(Q74 = 0, INDIRECT("S" &amp; ROW() - 1), Q74)</f>
        <v>4982</v>
      </c>
      <c r="T74" s="1" t="str">
        <f aca="false">IF(H74="","",VLOOKUP(H74,'Вода SKU'!$A$1:$B$150,2,0))</f>
        <v/>
      </c>
      <c r="U74" s="1" t="n">
        <f aca="false">8000/1000</f>
        <v>8</v>
      </c>
      <c r="V74" s="1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1" t="n">
        <f aca="false">IF(V74 = "", "", V74/U74)</f>
        <v>0</v>
      </c>
      <c r="X74" s="1" t="str">
        <f aca="true">IF(O74="", "", MAX(ROUND(-(INDIRECT("S" &amp; ROW() - 1) - S74)/1000, 0), 1) * 1000)</f>
        <v/>
      </c>
    </row>
    <row r="75" customFormat="false" ht="13.75" hidden="false" customHeight="true" outlineLevel="0" collapsed="false">
      <c r="J75" s="26" t="str">
        <f aca="true">IF(M75="", IF(O75="","",X75+(INDIRECT("S" &amp; ROW() - 1) - S75)),IF(O75="", "", INDIRECT("S" &amp; ROW() - 1) - S75))</f>
        <v/>
      </c>
      <c r="N75" s="36" t="str">
        <f aca="false">IF(M75="", IF(X75=0, "", X75), IF(V75 = "", "", IF(V75/U75 = 0, "", V75/U75)))</f>
        <v/>
      </c>
      <c r="P75" s="1" t="n">
        <f aca="false">IF(O75 = "-", -W75,I75)</f>
        <v>0</v>
      </c>
      <c r="Q75" s="1" t="n">
        <f aca="true">IF(O75="-",SUM(INDIRECT(ADDRESS(2,COLUMN(P75))&amp;":"&amp;ADDRESS(ROW(),COLUMN(P75)))),0)</f>
        <v>0</v>
      </c>
      <c r="R75" s="1" t="n">
        <f aca="false">IF(O75="-",1,0)</f>
        <v>0</v>
      </c>
      <c r="S75" s="1" t="n">
        <f aca="true">IF(Q75 = 0, INDIRECT("S" &amp; ROW() - 1), Q75)</f>
        <v>4982</v>
      </c>
      <c r="T75" s="1" t="str">
        <f aca="false">IF(H75="","",VLOOKUP(H75,'Вода SKU'!$A$1:$B$150,2,0))</f>
        <v/>
      </c>
      <c r="U75" s="1" t="n">
        <f aca="false">8000/1000</f>
        <v>8</v>
      </c>
      <c r="V75" s="1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 t="n">
        <f aca="false">IF(V75 = "", "", V75/U75)</f>
        <v>0</v>
      </c>
      <c r="X75" s="1" t="str">
        <f aca="true">IF(O75="", "", MAX(ROUND(-(INDIRECT("S" &amp; ROW() - 1) - S75)/1000, 0), 1) * 1000)</f>
        <v/>
      </c>
    </row>
    <row r="76" customFormat="false" ht="13.75" hidden="false" customHeight="true" outlineLevel="0" collapsed="false">
      <c r="J76" s="26" t="str">
        <f aca="true">IF(M76="", IF(O76="","",X76+(INDIRECT("S" &amp; ROW() - 1) - S76)),IF(O76="", "", INDIRECT("S" &amp; ROW() - 1) - S76))</f>
        <v/>
      </c>
      <c r="N76" s="36" t="str">
        <f aca="false">IF(M76="", IF(X76=0, "", X76), IF(V76 = "", "", IF(V76/U76 = 0, "", V76/U76)))</f>
        <v/>
      </c>
      <c r="P76" s="1" t="n">
        <f aca="false">IF(O76 = "-", -W76,I76)</f>
        <v>0</v>
      </c>
      <c r="Q76" s="1" t="n">
        <f aca="true">IF(O76="-",SUM(INDIRECT(ADDRESS(2,COLUMN(P76))&amp;":"&amp;ADDRESS(ROW(),COLUMN(P76)))),0)</f>
        <v>0</v>
      </c>
      <c r="R76" s="1" t="n">
        <f aca="false">IF(O76="-",1,0)</f>
        <v>0</v>
      </c>
      <c r="S76" s="1" t="n">
        <f aca="true">IF(Q76 = 0, INDIRECT("S" &amp; ROW() - 1), Q76)</f>
        <v>4982</v>
      </c>
      <c r="T76" s="1" t="str">
        <f aca="false">IF(H76="","",VLOOKUP(H76,'Вода SKU'!$A$1:$B$150,2,0))</f>
        <v/>
      </c>
      <c r="U76" s="1" t="n">
        <f aca="false">8000/1000</f>
        <v>8</v>
      </c>
      <c r="V76" s="1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 t="n">
        <f aca="false">IF(V76 = "", "", V76/U76)</f>
        <v>0</v>
      </c>
      <c r="X76" s="1" t="str">
        <f aca="true">IF(O76="", "", MAX(ROUND(-(INDIRECT("S" &amp; ROW() - 1) - S76)/1000, 0), 1) * 1000)</f>
        <v/>
      </c>
    </row>
    <row r="77" customFormat="false" ht="13.75" hidden="false" customHeight="true" outlineLevel="0" collapsed="false">
      <c r="J77" s="26" t="str">
        <f aca="true">IF(M77="", IF(O77="","",X77+(INDIRECT("S" &amp; ROW() - 1) - S77)),IF(O77="", "", INDIRECT("S" &amp; ROW() - 1) - S77))</f>
        <v/>
      </c>
      <c r="N77" s="36" t="str">
        <f aca="false">IF(M77="", IF(X77=0, "", X77), IF(V77 = "", "", IF(V77/U77 = 0, "", V77/U77)))</f>
        <v/>
      </c>
      <c r="P77" s="1" t="n">
        <f aca="false">IF(O77 = "-", -W77,I77)</f>
        <v>0</v>
      </c>
      <c r="Q77" s="1" t="n">
        <f aca="true">IF(O77="-",SUM(INDIRECT(ADDRESS(2,COLUMN(P77))&amp;":"&amp;ADDRESS(ROW(),COLUMN(P77)))),0)</f>
        <v>0</v>
      </c>
      <c r="R77" s="1" t="n">
        <f aca="false">IF(O77="-",1,0)</f>
        <v>0</v>
      </c>
      <c r="S77" s="1" t="n">
        <f aca="true">IF(Q77 = 0, INDIRECT("S" &amp; ROW() - 1), Q77)</f>
        <v>4982</v>
      </c>
      <c r="T77" s="1" t="str">
        <f aca="false">IF(H77="","",VLOOKUP(H77,'Вода SKU'!$A$1:$B$150,2,0))</f>
        <v/>
      </c>
      <c r="U77" s="1" t="n">
        <f aca="false">8000/1000</f>
        <v>8</v>
      </c>
      <c r="V77" s="1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1" t="n">
        <f aca="false">IF(V77 = "", "", V77/U77)</f>
        <v>0</v>
      </c>
      <c r="X77" s="1" t="str">
        <f aca="true">IF(O77="", "", MAX(ROUND(-(INDIRECT("S" &amp; ROW() - 1) - S77)/1000, 0), 1) * 1000)</f>
        <v/>
      </c>
    </row>
    <row r="78" customFormat="false" ht="13.75" hidden="false" customHeight="true" outlineLevel="0" collapsed="false">
      <c r="J78" s="26" t="str">
        <f aca="true">IF(M78="", IF(O78="","",X78+(INDIRECT("S" &amp; ROW() - 1) - S78)),IF(O78="", "", INDIRECT("S" &amp; ROW() - 1) - S78))</f>
        <v/>
      </c>
      <c r="N78" s="36" t="str">
        <f aca="false">IF(M78="", IF(X78=0, "", X78), IF(V78 = "", "", IF(V78/U78 = 0, "", V78/U78)))</f>
        <v/>
      </c>
      <c r="P78" s="1" t="n">
        <f aca="false">IF(O78 = "-", -W78,I78)</f>
        <v>0</v>
      </c>
      <c r="Q78" s="1" t="n">
        <f aca="true">IF(O78="-",SUM(INDIRECT(ADDRESS(2,COLUMN(P78))&amp;":"&amp;ADDRESS(ROW(),COLUMN(P78)))),0)</f>
        <v>0</v>
      </c>
      <c r="R78" s="1" t="n">
        <f aca="false">IF(O78="-",1,0)</f>
        <v>0</v>
      </c>
      <c r="S78" s="1" t="n">
        <f aca="true">IF(Q78 = 0, INDIRECT("S" &amp; ROW() - 1), Q78)</f>
        <v>4982</v>
      </c>
      <c r="T78" s="1" t="str">
        <f aca="false">IF(H78="","",VLOOKUP(H78,'Вода SKU'!$A$1:$B$150,2,0))</f>
        <v/>
      </c>
      <c r="U78" s="1" t="n">
        <f aca="false">8000/1000</f>
        <v>8</v>
      </c>
      <c r="V78" s="1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1" t="n">
        <f aca="false">IF(V78 = "", "", V78/U78)</f>
        <v>0</v>
      </c>
      <c r="X78" s="1" t="str">
        <f aca="true">IF(O78="", "", MAX(ROUND(-(INDIRECT("S" &amp; ROW() - 1) - S78)/1000, 0), 1) * 1000)</f>
        <v/>
      </c>
    </row>
    <row r="79" customFormat="false" ht="13.75" hidden="false" customHeight="true" outlineLevel="0" collapsed="false">
      <c r="J79" s="26" t="str">
        <f aca="true">IF(M79="", IF(O79="","",X79+(INDIRECT("S" &amp; ROW() - 1) - S79)),IF(O79="", "", INDIRECT("S" &amp; ROW() - 1) - S79))</f>
        <v/>
      </c>
      <c r="N79" s="36" t="str">
        <f aca="false">IF(M79="", IF(X79=0, "", X79), IF(V79 = "", "", IF(V79/U79 = 0, "", V79/U79)))</f>
        <v/>
      </c>
      <c r="P79" s="1" t="n">
        <f aca="false">IF(O79 = "-", -W79,I79)</f>
        <v>0</v>
      </c>
      <c r="Q79" s="1" t="n">
        <f aca="true">IF(O79="-",SUM(INDIRECT(ADDRESS(2,COLUMN(P79))&amp;":"&amp;ADDRESS(ROW(),COLUMN(P79)))),0)</f>
        <v>0</v>
      </c>
      <c r="R79" s="1" t="n">
        <f aca="false">IF(O79="-",1,0)</f>
        <v>0</v>
      </c>
      <c r="S79" s="1" t="n">
        <f aca="true">IF(Q79 = 0, INDIRECT("S" &amp; ROW() - 1), Q79)</f>
        <v>4982</v>
      </c>
      <c r="T79" s="1" t="str">
        <f aca="false">IF(H79="","",VLOOKUP(H79,'Вода SKU'!$A$1:$B$150,2,0))</f>
        <v/>
      </c>
      <c r="U79" s="1" t="n">
        <f aca="false">8000/1000</f>
        <v>8</v>
      </c>
      <c r="V79" s="1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1" t="n">
        <f aca="false">IF(V79 = "", "", V79/U79)</f>
        <v>0</v>
      </c>
      <c r="X79" s="1" t="str">
        <f aca="true">IF(O79="", "", MAX(ROUND(-(INDIRECT("S" &amp; ROW() - 1) - S79)/1000, 0), 1) * 1000)</f>
        <v/>
      </c>
    </row>
    <row r="80" customFormat="false" ht="13.75" hidden="false" customHeight="true" outlineLevel="0" collapsed="false">
      <c r="J80" s="26" t="str">
        <f aca="true">IF(M80="", IF(O80="","",X80+(INDIRECT("S" &amp; ROW() - 1) - S80)),IF(O80="", "", INDIRECT("S" &amp; ROW() - 1) - S80))</f>
        <v/>
      </c>
      <c r="N80" s="36" t="str">
        <f aca="false">IF(M80="", IF(X80=0, "", X80), IF(V80 = "", "", IF(V80/U80 = 0, "", V80/U80)))</f>
        <v/>
      </c>
      <c r="P80" s="1" t="n">
        <f aca="false">IF(O80 = "-", -W80,I80)</f>
        <v>0</v>
      </c>
      <c r="Q80" s="1" t="n">
        <f aca="true">IF(O80="-",SUM(INDIRECT(ADDRESS(2,COLUMN(P80))&amp;":"&amp;ADDRESS(ROW(),COLUMN(P80)))),0)</f>
        <v>0</v>
      </c>
      <c r="R80" s="1" t="n">
        <f aca="false">IF(O80="-",1,0)</f>
        <v>0</v>
      </c>
      <c r="S80" s="1" t="n">
        <f aca="true">IF(Q80 = 0, INDIRECT("S" &amp; ROW() - 1), Q80)</f>
        <v>4982</v>
      </c>
      <c r="T80" s="1" t="str">
        <f aca="false">IF(H80="","",VLOOKUP(H80,'Вода SKU'!$A$1:$B$150,2,0))</f>
        <v/>
      </c>
      <c r="U80" s="1" t="n">
        <f aca="false">8000/1000</f>
        <v>8</v>
      </c>
      <c r="V80" s="1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1" t="n">
        <f aca="false">IF(V80 = "", "", V80/U80)</f>
        <v>0</v>
      </c>
      <c r="X80" s="1" t="str">
        <f aca="true">IF(O80="", "", MAX(ROUND(-(INDIRECT("S" &amp; ROW() - 1) - S80)/1000, 0), 1) * 1000)</f>
        <v/>
      </c>
    </row>
    <row r="81" customFormat="false" ht="13.75" hidden="false" customHeight="true" outlineLevel="0" collapsed="false">
      <c r="J81" s="26" t="str">
        <f aca="true">IF(M81="", IF(O81="","",X81+(INDIRECT("S" &amp; ROW() - 1) - S81)),IF(O81="", "", INDIRECT("S" &amp; ROW() - 1) - S81))</f>
        <v/>
      </c>
      <c r="N81" s="36" t="str">
        <f aca="false">IF(M81="", IF(X81=0, "", X81), IF(V81 = "", "", IF(V81/U81 = 0, "", V81/U81)))</f>
        <v/>
      </c>
      <c r="P81" s="1" t="n">
        <f aca="false">IF(O81 = "-", -W81,I81)</f>
        <v>0</v>
      </c>
      <c r="Q81" s="1" t="n">
        <f aca="true">IF(O81="-",SUM(INDIRECT(ADDRESS(2,COLUMN(P81))&amp;":"&amp;ADDRESS(ROW(),COLUMN(P81)))),0)</f>
        <v>0</v>
      </c>
      <c r="R81" s="1" t="n">
        <f aca="false">IF(O81="-",1,0)</f>
        <v>0</v>
      </c>
      <c r="S81" s="1" t="n">
        <f aca="true">IF(Q81 = 0, INDIRECT("S" &amp; ROW() - 1), Q81)</f>
        <v>4982</v>
      </c>
      <c r="T81" s="1" t="str">
        <f aca="false">IF(H81="","",VLOOKUP(H81,'Вода SKU'!$A$1:$B$150,2,0))</f>
        <v/>
      </c>
      <c r="U81" s="1" t="n">
        <f aca="false">8000/1000</f>
        <v>8</v>
      </c>
      <c r="V81" s="1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 t="n">
        <f aca="false">IF(V81 = "", "", V81/U81)</f>
        <v>0</v>
      </c>
      <c r="X81" s="1" t="str">
        <f aca="true">IF(O81="", "", MAX(ROUND(-(INDIRECT("S" &amp; ROW() - 1) - S81)/1000, 0), 1) * 1000)</f>
        <v/>
      </c>
    </row>
    <row r="82" customFormat="false" ht="13.75" hidden="false" customHeight="true" outlineLevel="0" collapsed="false">
      <c r="J82" s="26" t="str">
        <f aca="true">IF(M82="", IF(O82="","",X82+(INDIRECT("S" &amp; ROW() - 1) - S82)),IF(O82="", "", INDIRECT("S" &amp; ROW() - 1) - S82))</f>
        <v/>
      </c>
      <c r="N82" s="36" t="str">
        <f aca="false">IF(M82="", IF(X82=0, "", X82), IF(V82 = "", "", IF(V82/U82 = 0, "", V82/U82)))</f>
        <v/>
      </c>
      <c r="P82" s="1" t="n">
        <f aca="false">IF(O82 = "-", -W82,I82)</f>
        <v>0</v>
      </c>
      <c r="Q82" s="1" t="n">
        <f aca="true">IF(O82="-",SUM(INDIRECT(ADDRESS(2,COLUMN(P82))&amp;":"&amp;ADDRESS(ROW(),COLUMN(P82)))),0)</f>
        <v>0</v>
      </c>
      <c r="R82" s="1" t="n">
        <f aca="false">IF(O82="-",1,0)</f>
        <v>0</v>
      </c>
      <c r="S82" s="1" t="n">
        <f aca="true">IF(Q82 = 0, INDIRECT("S" &amp; ROW() - 1), Q82)</f>
        <v>4982</v>
      </c>
      <c r="T82" s="1" t="str">
        <f aca="false">IF(H82="","",VLOOKUP(H82,'Вода SKU'!$A$1:$B$150,2,0))</f>
        <v/>
      </c>
      <c r="U82" s="1" t="n">
        <f aca="false">8000/1000</f>
        <v>8</v>
      </c>
      <c r="V82" s="1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 t="n">
        <f aca="false">IF(V82 = "", "", V82/U82)</f>
        <v>0</v>
      </c>
      <c r="X82" s="1" t="str">
        <f aca="true">IF(O82="", "", MAX(ROUND(-(INDIRECT("S" &amp; ROW() - 1) - S82)/1000, 0), 1) * 1000)</f>
        <v/>
      </c>
    </row>
    <row r="83" customFormat="false" ht="13.75" hidden="false" customHeight="true" outlineLevel="0" collapsed="false">
      <c r="J83" s="26" t="str">
        <f aca="true">IF(M83="", IF(O83="","",X83+(INDIRECT("S" &amp; ROW() - 1) - S83)),IF(O83="", "", INDIRECT("S" &amp; ROW() - 1) - S83))</f>
        <v/>
      </c>
      <c r="N83" s="36" t="str">
        <f aca="false">IF(M83="", IF(X83=0, "", X83), IF(V83 = "", "", IF(V83/U83 = 0, "", V83/U83)))</f>
        <v/>
      </c>
      <c r="P83" s="1" t="n">
        <f aca="false">IF(O83 = "-", -W83,I83)</f>
        <v>0</v>
      </c>
      <c r="Q83" s="1" t="n">
        <f aca="true">IF(O83="-",SUM(INDIRECT(ADDRESS(2,COLUMN(P83))&amp;":"&amp;ADDRESS(ROW(),COLUMN(P83)))),0)</f>
        <v>0</v>
      </c>
      <c r="R83" s="1" t="n">
        <f aca="false">IF(O83="-",1,0)</f>
        <v>0</v>
      </c>
      <c r="S83" s="1" t="n">
        <f aca="true">IF(Q83 = 0, INDIRECT("S" &amp; ROW() - 1), Q83)</f>
        <v>4982</v>
      </c>
      <c r="T83" s="1" t="str">
        <f aca="false">IF(H83="","",VLOOKUP(H83,'Вода SKU'!$A$1:$B$150,2,0))</f>
        <v/>
      </c>
      <c r="U83" s="1" t="n">
        <f aca="false">8000/1000</f>
        <v>8</v>
      </c>
      <c r="V83" s="1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 t="n">
        <f aca="false">IF(V83 = "", "", V83/U83)</f>
        <v>0</v>
      </c>
      <c r="X83" s="1" t="str">
        <f aca="true">IF(O83="", "", MAX(ROUND(-(INDIRECT("S" &amp; ROW() - 1) - S83)/1000, 0), 1) * 1000)</f>
        <v/>
      </c>
    </row>
    <row r="84" customFormat="false" ht="13.75" hidden="false" customHeight="true" outlineLevel="0" collapsed="false">
      <c r="J84" s="26" t="str">
        <f aca="true">IF(M84="", IF(O84="","",X84+(INDIRECT("S" &amp; ROW() - 1) - S84)),IF(O84="", "", INDIRECT("S" &amp; ROW() - 1) - S84))</f>
        <v/>
      </c>
      <c r="N84" s="36" t="str">
        <f aca="false">IF(M84="", IF(X84=0, "", X84), IF(V84 = "", "", IF(V84/U84 = 0, "", V84/U84)))</f>
        <v/>
      </c>
      <c r="P84" s="1" t="n">
        <f aca="false">IF(O84 = "-", -W84,I84)</f>
        <v>0</v>
      </c>
      <c r="Q84" s="1" t="n">
        <f aca="true">IF(O84="-",SUM(INDIRECT(ADDRESS(2,COLUMN(P84))&amp;":"&amp;ADDRESS(ROW(),COLUMN(P84)))),0)</f>
        <v>0</v>
      </c>
      <c r="R84" s="1" t="n">
        <f aca="false">IF(O84="-",1,0)</f>
        <v>0</v>
      </c>
      <c r="S84" s="1" t="n">
        <f aca="true">IF(Q84 = 0, INDIRECT("S" &amp; ROW() - 1), Q84)</f>
        <v>4982</v>
      </c>
      <c r="T84" s="1" t="str">
        <f aca="false">IF(H84="","",VLOOKUP(H84,'Вода SKU'!$A$1:$B$150,2,0))</f>
        <v/>
      </c>
      <c r="U84" s="1" t="n">
        <f aca="false">8000/1000</f>
        <v>8</v>
      </c>
      <c r="V84" s="1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1" t="n">
        <f aca="false">IF(V84 = "", "", V84/U84)</f>
        <v>0</v>
      </c>
      <c r="X84" s="1" t="str">
        <f aca="true">IF(O84="", "", MAX(ROUND(-(INDIRECT("S" &amp; ROW() - 1) - S84)/1000, 0), 1) * 1000)</f>
        <v/>
      </c>
    </row>
    <row r="85" customFormat="false" ht="13.75" hidden="false" customHeight="true" outlineLevel="0" collapsed="false">
      <c r="J85" s="26" t="str">
        <f aca="true">IF(M85="", IF(O85="","",X85+(INDIRECT("S" &amp; ROW() - 1) - S85)),IF(O85="", "", INDIRECT("S" &amp; ROW() - 1) - S85))</f>
        <v/>
      </c>
      <c r="N85" s="36" t="str">
        <f aca="false">IF(M85="", IF(X85=0, "", X85), IF(V85 = "", "", IF(V85/U85 = 0, "", V85/U85)))</f>
        <v/>
      </c>
      <c r="P85" s="1" t="n">
        <f aca="false">IF(O85 = "-", -W85,I85)</f>
        <v>0</v>
      </c>
      <c r="Q85" s="1" t="n">
        <f aca="true">IF(O85="-",SUM(INDIRECT(ADDRESS(2,COLUMN(P85))&amp;":"&amp;ADDRESS(ROW(),COLUMN(P85)))),0)</f>
        <v>0</v>
      </c>
      <c r="R85" s="1" t="n">
        <f aca="false">IF(O85="-",1,0)</f>
        <v>0</v>
      </c>
      <c r="S85" s="1" t="n">
        <f aca="true">IF(Q85 = 0, INDIRECT("S" &amp; ROW() - 1), Q85)</f>
        <v>4982</v>
      </c>
      <c r="T85" s="1" t="str">
        <f aca="false">IF(H85="","",VLOOKUP(H85,'Вода SKU'!$A$1:$B$150,2,0))</f>
        <v/>
      </c>
      <c r="U85" s="1" t="n">
        <f aca="false">8000/1000</f>
        <v>8</v>
      </c>
      <c r="V85" s="1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1" t="n">
        <f aca="false">IF(V85 = "", "", V85/U85)</f>
        <v>0</v>
      </c>
      <c r="X85" s="1" t="str">
        <f aca="true">IF(O85="", "", MAX(ROUND(-(INDIRECT("S" &amp; ROW() - 1) - S85)/1000, 0), 1) * 1000)</f>
        <v/>
      </c>
    </row>
    <row r="86" customFormat="false" ht="13.75" hidden="false" customHeight="true" outlineLevel="0" collapsed="false">
      <c r="J86" s="26" t="str">
        <f aca="true">IF(M86="", IF(O86="","",X86+(INDIRECT("S" &amp; ROW() - 1) - S86)),IF(O86="", "", INDIRECT("S" &amp; ROW() - 1) - S86))</f>
        <v/>
      </c>
      <c r="N86" s="36" t="str">
        <f aca="false">IF(M86="", IF(X86=0, "", X86), IF(V86 = "", "", IF(V86/U86 = 0, "", V86/U86)))</f>
        <v/>
      </c>
      <c r="P86" s="1" t="n">
        <f aca="false">IF(O86 = "-", -W86,I86)</f>
        <v>0</v>
      </c>
      <c r="Q86" s="1" t="n">
        <f aca="true">IF(O86="-",SUM(INDIRECT(ADDRESS(2,COLUMN(P86))&amp;":"&amp;ADDRESS(ROW(),COLUMN(P86)))),0)</f>
        <v>0</v>
      </c>
      <c r="R86" s="1" t="n">
        <f aca="false">IF(O86="-",1,0)</f>
        <v>0</v>
      </c>
      <c r="S86" s="1" t="n">
        <f aca="true">IF(Q86 = 0, INDIRECT("S" &amp; ROW() - 1), Q86)</f>
        <v>4982</v>
      </c>
      <c r="T86" s="1" t="str">
        <f aca="false">IF(H86="","",VLOOKUP(H86,'Вода SKU'!$A$1:$B$150,2,0))</f>
        <v/>
      </c>
      <c r="U86" s="1" t="n">
        <f aca="false">8000/1000</f>
        <v>8</v>
      </c>
      <c r="V86" s="1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1" t="n">
        <f aca="false">IF(V86 = "", "", V86/U86)</f>
        <v>0</v>
      </c>
      <c r="X86" s="1" t="str">
        <f aca="true">IF(O86="", "", MAX(ROUND(-(INDIRECT("S" &amp; ROW() - 1) - S86)/1000, 0), 1) * 1000)</f>
        <v/>
      </c>
    </row>
    <row r="87" customFormat="false" ht="13.75" hidden="false" customHeight="true" outlineLevel="0" collapsed="false">
      <c r="J87" s="26" t="str">
        <f aca="true">IF(M87="", IF(O87="","",X87+(INDIRECT("S" &amp; ROW() - 1) - S87)),IF(O87="", "", INDIRECT("S" &amp; ROW() - 1) - S87))</f>
        <v/>
      </c>
      <c r="N87" s="36" t="str">
        <f aca="false">IF(M87="", IF(X87=0, "", X87), IF(V87 = "", "", IF(V87/U87 = 0, "", V87/U87)))</f>
        <v/>
      </c>
      <c r="P87" s="1" t="n">
        <f aca="false">IF(O87 = "-", -W87,I87)</f>
        <v>0</v>
      </c>
      <c r="Q87" s="1" t="n">
        <f aca="true">IF(O87="-",SUM(INDIRECT(ADDRESS(2,COLUMN(P87))&amp;":"&amp;ADDRESS(ROW(),COLUMN(P87)))),0)</f>
        <v>0</v>
      </c>
      <c r="R87" s="1" t="n">
        <f aca="false">IF(O87="-",1,0)</f>
        <v>0</v>
      </c>
      <c r="S87" s="1" t="n">
        <f aca="true">IF(Q87 = 0, INDIRECT("S" &amp; ROW() - 1), Q87)</f>
        <v>4982</v>
      </c>
      <c r="T87" s="1" t="str">
        <f aca="false">IF(H87="","",VLOOKUP(H87,'Вода SKU'!$A$1:$B$150,2,0))</f>
        <v/>
      </c>
      <c r="U87" s="1" t="n">
        <f aca="false">8000/1000</f>
        <v>8</v>
      </c>
      <c r="V87" s="1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1" t="n">
        <f aca="false">IF(V87 = "", "", V87/U87)</f>
        <v>0</v>
      </c>
      <c r="X87" s="1" t="str">
        <f aca="true">IF(O87="", "", MAX(ROUND(-(INDIRECT("S" &amp; ROW() - 1) - S87)/1000, 0), 1) * 1000)</f>
        <v/>
      </c>
    </row>
    <row r="88" customFormat="false" ht="13.75" hidden="false" customHeight="true" outlineLevel="0" collapsed="false">
      <c r="J88" s="26" t="str">
        <f aca="true">IF(M88="", IF(O88="","",X88+(INDIRECT("S" &amp; ROW() - 1) - S88)),IF(O88="", "", INDIRECT("S" &amp; ROW() - 1) - S88))</f>
        <v/>
      </c>
      <c r="N88" s="36" t="str">
        <f aca="false">IF(M88="", IF(X88=0, "", X88), IF(V88 = "", "", IF(V88/U88 = 0, "", V88/U88)))</f>
        <v/>
      </c>
      <c r="P88" s="1" t="n">
        <f aca="false">IF(O88 = "-", -W88,I88)</f>
        <v>0</v>
      </c>
      <c r="Q88" s="1" t="n">
        <f aca="true">IF(O88="-",SUM(INDIRECT(ADDRESS(2,COLUMN(P88))&amp;":"&amp;ADDRESS(ROW(),COLUMN(P88)))),0)</f>
        <v>0</v>
      </c>
      <c r="R88" s="1" t="n">
        <f aca="false">IF(O88="-",1,0)</f>
        <v>0</v>
      </c>
      <c r="S88" s="1" t="n">
        <f aca="true">IF(Q88 = 0, INDIRECT("S" &amp; ROW() - 1), Q88)</f>
        <v>4982</v>
      </c>
      <c r="T88" s="1" t="str">
        <f aca="false">IF(H88="","",VLOOKUP(H88,'Вода SKU'!$A$1:$B$150,2,0))</f>
        <v/>
      </c>
      <c r="U88" s="1" t="n">
        <f aca="false">8000/1000</f>
        <v>8</v>
      </c>
      <c r="V88" s="1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 t="n">
        <f aca="false">IF(V88 = "", "", V88/U88)</f>
        <v>0</v>
      </c>
      <c r="X88" s="1" t="str">
        <f aca="true">IF(O88="", "", MAX(ROUND(-(INDIRECT("S" &amp; ROW() - 1) - S88)/1000, 0), 1) * 1000)</f>
        <v/>
      </c>
    </row>
    <row r="89" customFormat="false" ht="13.75" hidden="false" customHeight="true" outlineLevel="0" collapsed="false">
      <c r="J89" s="26" t="str">
        <f aca="true">IF(M89="", IF(O89="","",X89+(INDIRECT("S" &amp; ROW() - 1) - S89)),IF(O89="", "", INDIRECT("S" &amp; ROW() - 1) - S89))</f>
        <v/>
      </c>
      <c r="N89" s="36" t="str">
        <f aca="false">IF(M89="", IF(X89=0, "", X89), IF(V89 = "", "", IF(V89/U89 = 0, "", V89/U89)))</f>
        <v/>
      </c>
      <c r="P89" s="1" t="n">
        <f aca="false">IF(O89 = "-", -W89,I89)</f>
        <v>0</v>
      </c>
      <c r="Q89" s="1" t="n">
        <f aca="true">IF(O89="-",SUM(INDIRECT(ADDRESS(2,COLUMN(P89))&amp;":"&amp;ADDRESS(ROW(),COLUMN(P89)))),0)</f>
        <v>0</v>
      </c>
      <c r="R89" s="1" t="n">
        <f aca="false">IF(O89="-",1,0)</f>
        <v>0</v>
      </c>
      <c r="S89" s="1" t="n">
        <f aca="true">IF(Q89 = 0, INDIRECT("S" &amp; ROW() - 1), Q89)</f>
        <v>4982</v>
      </c>
      <c r="T89" s="1" t="str">
        <f aca="false">IF(H89="","",VLOOKUP(H89,'Вода SKU'!$A$1:$B$150,2,0))</f>
        <v/>
      </c>
      <c r="U89" s="1" t="n">
        <f aca="false">8000/1000</f>
        <v>8</v>
      </c>
      <c r="V89" s="1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 t="n">
        <f aca="false">IF(V89 = "", "", V89/U89)</f>
        <v>0</v>
      </c>
      <c r="X89" s="1" t="str">
        <f aca="true">IF(O89="", "", MAX(ROUND(-(INDIRECT("S" &amp; ROW() - 1) - S89)/1000, 0), 1) * 1000)</f>
        <v/>
      </c>
    </row>
    <row r="90" customFormat="false" ht="13.75" hidden="false" customHeight="true" outlineLevel="0" collapsed="false">
      <c r="J90" s="26" t="str">
        <f aca="true">IF(M90="", IF(O90="","",X90+(INDIRECT("S" &amp; ROW() - 1) - S90)),IF(O90="", "", INDIRECT("S" &amp; ROW() - 1) - S90))</f>
        <v/>
      </c>
      <c r="N90" s="36" t="str">
        <f aca="false">IF(M90="", IF(X90=0, "", X90), IF(V90 = "", "", IF(V90/U90 = 0, "", V90/U90)))</f>
        <v/>
      </c>
      <c r="P90" s="1" t="n">
        <f aca="false">IF(O90 = "-", -W90,I90)</f>
        <v>0</v>
      </c>
      <c r="Q90" s="1" t="n">
        <f aca="true">IF(O90="-",SUM(INDIRECT(ADDRESS(2,COLUMN(P90))&amp;":"&amp;ADDRESS(ROW(),COLUMN(P90)))),0)</f>
        <v>0</v>
      </c>
      <c r="R90" s="1" t="n">
        <f aca="false">IF(O90="-",1,0)</f>
        <v>0</v>
      </c>
      <c r="S90" s="1" t="n">
        <f aca="true">IF(Q90 = 0, INDIRECT("S" &amp; ROW() - 1), Q90)</f>
        <v>4982</v>
      </c>
      <c r="T90" s="1" t="str">
        <f aca="false">IF(H90="","",VLOOKUP(H90,'Вода SKU'!$A$1:$B$150,2,0))</f>
        <v/>
      </c>
      <c r="U90" s="1" t="n">
        <f aca="false">8000/1000</f>
        <v>8</v>
      </c>
      <c r="V90" s="1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1" t="n">
        <f aca="false">IF(V90 = "", "", V90/U90)</f>
        <v>0</v>
      </c>
      <c r="X90" s="1" t="str">
        <f aca="true">IF(O90="", "", MAX(ROUND(-(INDIRECT("S" &amp; ROW() - 1) - S90)/1000, 0), 1) * 1000)</f>
        <v/>
      </c>
    </row>
    <row r="91" customFormat="false" ht="13.75" hidden="false" customHeight="true" outlineLevel="0" collapsed="false">
      <c r="J91" s="26" t="str">
        <f aca="true">IF(M91="", IF(O91="","",X91+(INDIRECT("S" &amp; ROW() - 1) - S91)),IF(O91="", "", INDIRECT("S" &amp; ROW() - 1) - S91))</f>
        <v/>
      </c>
      <c r="N91" s="36" t="str">
        <f aca="false">IF(M91="", IF(X91=0, "", X91), IF(V91 = "", "", IF(V91/U91 = 0, "", V91/U91)))</f>
        <v/>
      </c>
      <c r="P91" s="1" t="n">
        <f aca="false">IF(O91 = "-", -W91,I91)</f>
        <v>0</v>
      </c>
      <c r="Q91" s="1" t="n">
        <f aca="true">IF(O91="-",SUM(INDIRECT(ADDRESS(2,COLUMN(P91))&amp;":"&amp;ADDRESS(ROW(),COLUMN(P91)))),0)</f>
        <v>0</v>
      </c>
      <c r="R91" s="1" t="n">
        <f aca="false">IF(O91="-",1,0)</f>
        <v>0</v>
      </c>
      <c r="S91" s="1" t="n">
        <f aca="true">IF(Q91 = 0, INDIRECT("S" &amp; ROW() - 1), Q91)</f>
        <v>4982</v>
      </c>
      <c r="T91" s="1" t="str">
        <f aca="false">IF(H91="","",VLOOKUP(H91,'Вода SKU'!$A$1:$B$150,2,0))</f>
        <v/>
      </c>
      <c r="U91" s="1" t="n">
        <f aca="false">8000/1000</f>
        <v>8</v>
      </c>
      <c r="V91" s="1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 t="n">
        <f aca="false">IF(V91 = "", "", V91/U91)</f>
        <v>0</v>
      </c>
      <c r="X91" s="1" t="str">
        <f aca="true">IF(O91="", "", MAX(ROUND(-(INDIRECT("S" &amp; ROW() - 1) - S91)/1000, 0), 1) * 1000)</f>
        <v/>
      </c>
    </row>
    <row r="92" customFormat="false" ht="13.75" hidden="false" customHeight="true" outlineLevel="0" collapsed="false">
      <c r="J92" s="26" t="str">
        <f aca="true">IF(M92="", IF(O92="","",X92+(INDIRECT("S" &amp; ROW() - 1) - S92)),IF(O92="", "", INDIRECT("S" &amp; ROW() - 1) - S92))</f>
        <v/>
      </c>
      <c r="N92" s="36" t="str">
        <f aca="false">IF(M92="", IF(X92=0, "", X92), IF(V92 = "", "", IF(V92/U92 = 0, "", V92/U92)))</f>
        <v/>
      </c>
      <c r="P92" s="1" t="n">
        <f aca="false">IF(O92 = "-", -W92,I92)</f>
        <v>0</v>
      </c>
      <c r="Q92" s="1" t="n">
        <f aca="true">IF(O92="-",SUM(INDIRECT(ADDRESS(2,COLUMN(P92))&amp;":"&amp;ADDRESS(ROW(),COLUMN(P92)))),0)</f>
        <v>0</v>
      </c>
      <c r="R92" s="1" t="n">
        <f aca="false">IF(O92="-",1,0)</f>
        <v>0</v>
      </c>
      <c r="S92" s="1" t="n">
        <f aca="true">IF(Q92 = 0, INDIRECT("S" &amp; ROW() - 1), Q92)</f>
        <v>4982</v>
      </c>
      <c r="T92" s="1" t="str">
        <f aca="false">IF(H92="","",VLOOKUP(H92,'Вода SKU'!$A$1:$B$150,2,0))</f>
        <v/>
      </c>
      <c r="U92" s="1" t="n">
        <f aca="false">8000/1000</f>
        <v>8</v>
      </c>
      <c r="V92" s="1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1" t="n">
        <f aca="false">IF(V92 = "", "", V92/U92)</f>
        <v>0</v>
      </c>
      <c r="X92" s="1" t="str">
        <f aca="true">IF(O92="", "", MAX(ROUND(-(INDIRECT("S" &amp; ROW() - 1) - S92)/1000, 0), 1) * 1000)</f>
        <v/>
      </c>
    </row>
    <row r="93" customFormat="false" ht="13.75" hidden="false" customHeight="true" outlineLevel="0" collapsed="false">
      <c r="J93" s="26" t="str">
        <f aca="true">IF(M93="", IF(O93="","",X93+(INDIRECT("S" &amp; ROW() - 1) - S93)),IF(O93="", "", INDIRECT("S" &amp; ROW() - 1) - S93))</f>
        <v/>
      </c>
      <c r="N93" s="36" t="str">
        <f aca="false">IF(M93="", IF(X93=0, "", X93), IF(V93 = "", "", IF(V93/U93 = 0, "", V93/U93)))</f>
        <v/>
      </c>
      <c r="P93" s="1" t="n">
        <f aca="false">IF(O93 = "-", -W93,I93)</f>
        <v>0</v>
      </c>
      <c r="Q93" s="1" t="n">
        <f aca="true">IF(O93="-",SUM(INDIRECT(ADDRESS(2,COLUMN(P93))&amp;":"&amp;ADDRESS(ROW(),COLUMN(P93)))),0)</f>
        <v>0</v>
      </c>
      <c r="R93" s="1" t="n">
        <f aca="false">IF(O93="-",1,0)</f>
        <v>0</v>
      </c>
      <c r="S93" s="1" t="n">
        <f aca="true">IF(Q93 = 0, INDIRECT("S" &amp; ROW() - 1), Q93)</f>
        <v>4982</v>
      </c>
      <c r="T93" s="1" t="str">
        <f aca="false">IF(H93="","",VLOOKUP(H93,'Вода SKU'!$A$1:$B$150,2,0))</f>
        <v/>
      </c>
      <c r="U93" s="1" t="n">
        <f aca="false">8000/1000</f>
        <v>8</v>
      </c>
      <c r="V93" s="1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1" t="n">
        <f aca="false">IF(V93 = "", "", V93/U93)</f>
        <v>0</v>
      </c>
      <c r="X93" s="1" t="str">
        <f aca="true">IF(O93="", "", MAX(ROUND(-(INDIRECT("S" &amp; ROW() - 1) - S93)/1000, 0), 1) * 1000)</f>
        <v/>
      </c>
    </row>
    <row r="94" customFormat="false" ht="13.75" hidden="false" customHeight="true" outlineLevel="0" collapsed="false">
      <c r="J94" s="26" t="str">
        <f aca="true">IF(M94="", IF(O94="","",X94+(INDIRECT("S" &amp; ROW() - 1) - S94)),IF(O94="", "", INDIRECT("S" &amp; ROW() - 1) - S94))</f>
        <v/>
      </c>
      <c r="N94" s="36" t="str">
        <f aca="false">IF(M94="", IF(X94=0, "", X94), IF(V94 = "", "", IF(V94/U94 = 0, "", V94/U94)))</f>
        <v/>
      </c>
      <c r="P94" s="1" t="n">
        <f aca="false">IF(O94 = "-", -W94,I94)</f>
        <v>0</v>
      </c>
      <c r="Q94" s="1" t="n">
        <f aca="true">IF(O94="-",SUM(INDIRECT(ADDRESS(2,COLUMN(P94))&amp;":"&amp;ADDRESS(ROW(),COLUMN(P94)))),0)</f>
        <v>0</v>
      </c>
      <c r="R94" s="1" t="n">
        <f aca="false">IF(O94="-",1,0)</f>
        <v>0</v>
      </c>
      <c r="S94" s="1" t="n">
        <f aca="true">IF(Q94 = 0, INDIRECT("S" &amp; ROW() - 1), Q94)</f>
        <v>4982</v>
      </c>
      <c r="T94" s="1" t="str">
        <f aca="false">IF(H94="","",VLOOKUP(H94,'Вода SKU'!$A$1:$B$150,2,0))</f>
        <v/>
      </c>
      <c r="U94" s="1" t="n">
        <f aca="false">8000/1000</f>
        <v>8</v>
      </c>
      <c r="V94" s="1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1" t="n">
        <f aca="false">IF(V94 = "", "", V94/U94)</f>
        <v>0</v>
      </c>
      <c r="X94" s="1" t="str">
        <f aca="true">IF(O94="", "", MAX(ROUND(-(INDIRECT("S" &amp; ROW() - 1) - S94)/1000, 0), 1) * 1000)</f>
        <v/>
      </c>
    </row>
    <row r="95" customFormat="false" ht="13.75" hidden="false" customHeight="true" outlineLevel="0" collapsed="false">
      <c r="J95" s="26" t="str">
        <f aca="true">IF(M95="", IF(O95="","",X95+(INDIRECT("S" &amp; ROW() - 1) - S95)),IF(O95="", "", INDIRECT("S" &amp; ROW() - 1) - S95))</f>
        <v/>
      </c>
      <c r="N95" s="36" t="str">
        <f aca="false">IF(M95="", IF(X95=0, "", X95), IF(V95 = "", "", IF(V95/U95 = 0, "", V95/U95)))</f>
        <v/>
      </c>
      <c r="P95" s="1" t="n">
        <f aca="false">IF(O95 = "-", -W95,I95)</f>
        <v>0</v>
      </c>
      <c r="Q95" s="1" t="n">
        <f aca="true">IF(O95="-",SUM(INDIRECT(ADDRESS(2,COLUMN(P95))&amp;":"&amp;ADDRESS(ROW(),COLUMN(P95)))),0)</f>
        <v>0</v>
      </c>
      <c r="R95" s="1" t="n">
        <f aca="false">IF(O95="-",1,0)</f>
        <v>0</v>
      </c>
      <c r="S95" s="1" t="n">
        <f aca="true">IF(Q95 = 0, INDIRECT("S" &amp; ROW() - 1), Q95)</f>
        <v>4982</v>
      </c>
      <c r="T95" s="1" t="str">
        <f aca="false">IF(H95="","",VLOOKUP(H95,'Вода SKU'!$A$1:$B$150,2,0))</f>
        <v/>
      </c>
      <c r="U95" s="1" t="n">
        <f aca="false">8000/1000</f>
        <v>8</v>
      </c>
      <c r="V95" s="1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 t="n">
        <f aca="false">IF(V95 = "", "", V95/U95)</f>
        <v>0</v>
      </c>
      <c r="X95" s="1" t="str">
        <f aca="true">IF(O95="", "", MAX(ROUND(-(INDIRECT("S" &amp; ROW() - 1) - S95)/1000, 0), 1) * 1000)</f>
        <v/>
      </c>
    </row>
    <row r="96" customFormat="false" ht="13.75" hidden="false" customHeight="true" outlineLevel="0" collapsed="false">
      <c r="J96" s="26" t="str">
        <f aca="true">IF(M96="", IF(O96="","",X96+(INDIRECT("S" &amp; ROW() - 1) - S96)),IF(O96="", "", INDIRECT("S" &amp; ROW() - 1) - S96))</f>
        <v/>
      </c>
      <c r="N96" s="36" t="str">
        <f aca="false">IF(M96="", IF(X96=0, "", X96), IF(V96 = "", "", IF(V96/U96 = 0, "", V96/U96)))</f>
        <v/>
      </c>
      <c r="P96" s="1" t="n">
        <f aca="false">IF(O96 = "-", -W96,I96)</f>
        <v>0</v>
      </c>
      <c r="Q96" s="1" t="n">
        <f aca="true">IF(O96="-",SUM(INDIRECT(ADDRESS(2,COLUMN(P96))&amp;":"&amp;ADDRESS(ROW(),COLUMN(P96)))),0)</f>
        <v>0</v>
      </c>
      <c r="R96" s="1" t="n">
        <f aca="false">IF(O96="-",1,0)</f>
        <v>0</v>
      </c>
      <c r="S96" s="1" t="n">
        <f aca="true">IF(Q96 = 0, INDIRECT("S" &amp; ROW() - 1), Q96)</f>
        <v>4982</v>
      </c>
      <c r="T96" s="1" t="str">
        <f aca="false">IF(H96="","",VLOOKUP(H96,'Вода SKU'!$A$1:$B$150,2,0))</f>
        <v/>
      </c>
      <c r="U96" s="1" t="n">
        <f aca="false">8000/1000</f>
        <v>8</v>
      </c>
      <c r="V96" s="1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 t="n">
        <f aca="false">IF(V96 = "", "", V96/U96)</f>
        <v>0</v>
      </c>
      <c r="X96" s="1" t="str">
        <f aca="true">IF(O96="", "", MAX(ROUND(-(INDIRECT("S" &amp; ROW() - 1) - S96)/1000, 0), 1) * 1000)</f>
        <v/>
      </c>
    </row>
    <row r="97" customFormat="false" ht="13.75" hidden="false" customHeight="true" outlineLevel="0" collapsed="false">
      <c r="J97" s="26" t="str">
        <f aca="true">IF(M97="", IF(O97="","",X97+(INDIRECT("S" &amp; ROW() - 1) - S97)),IF(O97="", "", INDIRECT("S" &amp; ROW() - 1) - S97))</f>
        <v/>
      </c>
      <c r="N97" s="36" t="str">
        <f aca="false">IF(M97="", IF(X97=0, "", X97), IF(V97 = "", "", IF(V97/U97 = 0, "", V97/U97)))</f>
        <v/>
      </c>
      <c r="P97" s="1" t="n">
        <f aca="false">IF(O97 = "-", -W97,I97)</f>
        <v>0</v>
      </c>
      <c r="Q97" s="1" t="n">
        <f aca="true">IF(O97="-",SUM(INDIRECT(ADDRESS(2,COLUMN(P97))&amp;":"&amp;ADDRESS(ROW(),COLUMN(P97)))),0)</f>
        <v>0</v>
      </c>
      <c r="R97" s="1" t="n">
        <f aca="false">IF(O97="-",1,0)</f>
        <v>0</v>
      </c>
      <c r="S97" s="1" t="n">
        <f aca="true">IF(Q97 = 0, INDIRECT("S" &amp; ROW() - 1), Q97)</f>
        <v>4982</v>
      </c>
      <c r="T97" s="1" t="str">
        <f aca="false">IF(H97="","",VLOOKUP(H97,'Вода SKU'!$A$1:$B$150,2,0))</f>
        <v/>
      </c>
      <c r="U97" s="1" t="n">
        <f aca="false">8000/1000</f>
        <v>8</v>
      </c>
      <c r="V97" s="1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1" t="n">
        <f aca="false">IF(V97 = "", "", V97/U97)</f>
        <v>0</v>
      </c>
      <c r="X97" s="1" t="str">
        <f aca="true">IF(O97="", "", MAX(ROUND(-(INDIRECT("S" &amp; ROW() - 1) - S97)/1000, 0), 1) * 1000)</f>
        <v/>
      </c>
    </row>
    <row r="98" customFormat="false" ht="13.75" hidden="false" customHeight="true" outlineLevel="0" collapsed="false">
      <c r="J98" s="26" t="str">
        <f aca="true">IF(M98="", IF(O98="","",X98+(INDIRECT("S" &amp; ROW() - 1) - S98)),IF(O98="", "", INDIRECT("S" &amp; ROW() - 1) - S98))</f>
        <v/>
      </c>
      <c r="N98" s="36" t="str">
        <f aca="false">IF(M98="", IF(X98=0, "", X98), IF(V98 = "", "", IF(V98/U98 = 0, "", V98/U98)))</f>
        <v/>
      </c>
      <c r="P98" s="1" t="n">
        <f aca="false">IF(O98 = "-", -W98,I98)</f>
        <v>0</v>
      </c>
      <c r="Q98" s="1" t="n">
        <f aca="true">IF(O98="-",SUM(INDIRECT(ADDRESS(2,COLUMN(P98))&amp;":"&amp;ADDRESS(ROW(),COLUMN(P98)))),0)</f>
        <v>0</v>
      </c>
      <c r="R98" s="1" t="n">
        <f aca="false">IF(O98="-",1,0)</f>
        <v>0</v>
      </c>
      <c r="S98" s="1" t="n">
        <f aca="true">IF(Q98 = 0, INDIRECT("S" &amp; ROW() - 1), Q98)</f>
        <v>4982</v>
      </c>
      <c r="T98" s="1" t="str">
        <f aca="false">IF(H98="","",VLOOKUP(H98,'Вода SKU'!$A$1:$B$150,2,0))</f>
        <v/>
      </c>
      <c r="U98" s="1" t="n">
        <f aca="false">8000/1000</f>
        <v>8</v>
      </c>
      <c r="V98" s="1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 t="n">
        <f aca="false">IF(V98 = "", "", V98/U98)</f>
        <v>0</v>
      </c>
      <c r="X98" s="1" t="str">
        <f aca="true">IF(O98="", "", MAX(ROUND(-(INDIRECT("S" &amp; ROW() - 1) - S98)/1000, 0), 1) * 1000)</f>
        <v/>
      </c>
    </row>
    <row r="99" customFormat="false" ht="13.75" hidden="false" customHeight="true" outlineLevel="0" collapsed="false">
      <c r="J99" s="26" t="str">
        <f aca="true">IF(M99="", IF(O99="","",X99+(INDIRECT("S" &amp; ROW() - 1) - S99)),IF(O99="", "", INDIRECT("S" &amp; ROW() - 1) - S99))</f>
        <v/>
      </c>
      <c r="N99" s="36" t="str">
        <f aca="false">IF(M99="", IF(X99=0, "", X99), IF(V99 = "", "", IF(V99/U99 = 0, "", V99/U99)))</f>
        <v/>
      </c>
      <c r="P99" s="1" t="n">
        <f aca="false">IF(O99 = "-", -W99,I99)</f>
        <v>0</v>
      </c>
      <c r="Q99" s="1" t="n">
        <f aca="true">IF(O99="-",SUM(INDIRECT(ADDRESS(2,COLUMN(P99))&amp;":"&amp;ADDRESS(ROW(),COLUMN(P99)))),0)</f>
        <v>0</v>
      </c>
      <c r="R99" s="1" t="n">
        <f aca="false">IF(O99="-",1,0)</f>
        <v>0</v>
      </c>
      <c r="S99" s="1" t="n">
        <f aca="true">IF(Q99 = 0, INDIRECT("S" &amp; ROW() - 1), Q99)</f>
        <v>4982</v>
      </c>
      <c r="T99" s="1" t="str">
        <f aca="false">IF(H99="","",VLOOKUP(H99,'Вода SKU'!$A$1:$B$150,2,0))</f>
        <v/>
      </c>
      <c r="U99" s="1" t="n">
        <f aca="false">8000/1000</f>
        <v>8</v>
      </c>
      <c r="V99" s="1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1" t="n">
        <f aca="false">IF(V99 = "", "", V99/U99)</f>
        <v>0</v>
      </c>
      <c r="X99" s="1" t="str">
        <f aca="true">IF(O99="", "", MAX(ROUND(-(INDIRECT("S" &amp; ROW() - 1) - S99)/1000, 0), 1) * 1000)</f>
        <v/>
      </c>
    </row>
    <row r="100" customFormat="false" ht="13.75" hidden="false" customHeight="true" outlineLevel="0" collapsed="false">
      <c r="J100" s="26" t="str">
        <f aca="true">IF(M100="", IF(O100="","",X100+(INDIRECT("S" &amp; ROW() - 1) - S100)),IF(O100="", "", INDIRECT("S" &amp; ROW() - 1) - S100))</f>
        <v/>
      </c>
      <c r="N100" s="36" t="str">
        <f aca="false">IF(M100="", IF(X100=0, "", X100), IF(V100 = "", "", IF(V100/U100 = 0, "", V100/U100)))</f>
        <v/>
      </c>
      <c r="P100" s="1" t="n">
        <f aca="false">IF(O100 = "-", -W100,I100)</f>
        <v>0</v>
      </c>
      <c r="Q100" s="1" t="n">
        <f aca="true">IF(O100="-",SUM(INDIRECT(ADDRESS(2,COLUMN(P100))&amp;":"&amp;ADDRESS(ROW(),COLUMN(P100)))),0)</f>
        <v>0</v>
      </c>
      <c r="R100" s="1" t="n">
        <f aca="false">IF(O100="-",1,0)</f>
        <v>0</v>
      </c>
      <c r="S100" s="1" t="n">
        <f aca="true">IF(Q100 = 0, INDIRECT("S" &amp; ROW() - 1), Q100)</f>
        <v>4982</v>
      </c>
      <c r="T100" s="1" t="str">
        <f aca="false">IF(H100="","",VLOOKUP(H100,'Вода SKU'!$A$1:$B$150,2,0))</f>
        <v/>
      </c>
      <c r="U100" s="1" t="n">
        <f aca="false">8000/1000</f>
        <v>8</v>
      </c>
      <c r="V100" s="1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1" t="n">
        <f aca="false">IF(V100 = "", "", V100/U100)</f>
        <v>0</v>
      </c>
      <c r="X100" s="1" t="str">
        <f aca="true">IF(O100="", "", MAX(ROUND(-(INDIRECT("S" &amp; ROW() - 1) - S100)/1000, 0), 1) * 1000)</f>
        <v/>
      </c>
    </row>
    <row r="101" customFormat="false" ht="13.75" hidden="false" customHeight="true" outlineLevel="0" collapsed="false">
      <c r="J101" s="26" t="str">
        <f aca="true">IF(M101="", IF(O101="","",X101+(INDIRECT("S" &amp; ROW() - 1) - S101)),IF(O101="", "", INDIRECT("S" &amp; ROW() - 1) - S101))</f>
        <v/>
      </c>
      <c r="N101" s="36" t="str">
        <f aca="false">IF(M101="", IF(X101=0, "", X101), IF(V101 = "", "", IF(V101/U101 = 0, "", V101/U101)))</f>
        <v/>
      </c>
      <c r="P101" s="1" t="n">
        <f aca="false">IF(O101 = "-", -W101,I101)</f>
        <v>0</v>
      </c>
      <c r="Q101" s="1" t="n">
        <f aca="true">IF(O101 = "-", SUM(INDIRECT(ADDRESS(2,COLUMN(P101)) &amp; ":" &amp; ADDRESS(ROW(),COLUMN(P101)))), 0)</f>
        <v>0</v>
      </c>
      <c r="R101" s="1" t="n">
        <f aca="false">IF(O101="-",1,0)</f>
        <v>0</v>
      </c>
      <c r="S101" s="1" t="n">
        <f aca="true">IF(Q101 = 0, INDIRECT("S" &amp; ROW() - 1), Q101)</f>
        <v>4982</v>
      </c>
      <c r="T101" s="1" t="str">
        <f aca="false">IF(H101="","",VLOOKUP(H101,'Вода SKU'!$A$1:$B$150,2,0))</f>
        <v/>
      </c>
      <c r="U101" s="1" t="n">
        <f aca="false">8000/1000</f>
        <v>8</v>
      </c>
      <c r="V101" s="1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1" t="n">
        <f aca="false">IF(V101 = "", "", V101/U101)</f>
        <v>0</v>
      </c>
      <c r="X101" s="1" t="str">
        <f aca="true">IF(O101="", "", MAX(ROUND(-(INDIRECT("S" &amp; ROW() - 1) - S101)/1000, 0), 1) * 1000)</f>
        <v/>
      </c>
    </row>
    <row r="102" customFormat="false" ht="13.75" hidden="false" customHeight="true" outlineLevel="0" collapsed="false">
      <c r="J102" s="26" t="str">
        <f aca="true">IF(M102="", IF(O102="","",X102+(INDIRECT("S" &amp; ROW() - 1) - S102)),IF(O102="", "", INDIRECT("S" &amp; ROW() - 1) - S102))</f>
        <v/>
      </c>
      <c r="N102" s="36" t="str">
        <f aca="false">IF(M102="", IF(X102=0, "", X102), IF(V102 = "", "", IF(V102/U102 = 0, "", V102/U102)))</f>
        <v/>
      </c>
      <c r="P102" s="1" t="n">
        <f aca="false">IF(O102 = "-", -W102,I102)</f>
        <v>0</v>
      </c>
      <c r="Q102" s="1" t="n">
        <f aca="true">IF(O102 = "-", SUM(INDIRECT(ADDRESS(2,COLUMN(P102)) &amp; ":" &amp; ADDRESS(ROW(),COLUMN(P102)))), 0)</f>
        <v>0</v>
      </c>
      <c r="R102" s="1" t="n">
        <f aca="false">IF(O102="-",1,0)</f>
        <v>0</v>
      </c>
      <c r="S102" s="1" t="n">
        <f aca="true">IF(Q102 = 0, INDIRECT("S" &amp; ROW() - 1), Q102)</f>
        <v>4982</v>
      </c>
      <c r="T102" s="1" t="str">
        <f aca="false">IF(H102="","",VLOOKUP(H102,'Вода SKU'!$A$1:$B$150,2,0))</f>
        <v/>
      </c>
      <c r="U102" s="1" t="n">
        <f aca="false">8000/1000</f>
        <v>8</v>
      </c>
      <c r="V102" s="1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1" t="n">
        <f aca="false">IF(V102 = "", "", V102/U102)</f>
        <v>0</v>
      </c>
      <c r="X102" s="1" t="str">
        <f aca="true">IF(O102="", "", MAX(ROUND(-(INDIRECT("S" &amp; ROW() - 1) - S102)/1000, 0), 1) * 1000)</f>
        <v/>
      </c>
    </row>
    <row r="103" customFormat="false" ht="13.75" hidden="false" customHeight="true" outlineLevel="0" collapsed="false">
      <c r="J103" s="26" t="str">
        <f aca="true">IF(M103="", IF(O103="","",X103+(INDIRECT("S" &amp; ROW() - 1) - S103)),IF(O103="", "", INDIRECT("S" &amp; ROW() - 1) - S103))</f>
        <v/>
      </c>
      <c r="N103" s="36" t="str">
        <f aca="false">IF(M103="", IF(X103=0, "", X103), IF(V103 = "", "", IF(V103/U103 = 0, "", V103/U103)))</f>
        <v/>
      </c>
      <c r="P103" s="1" t="n">
        <f aca="false">IF(O103 = "-", -W103,I103)</f>
        <v>0</v>
      </c>
      <c r="Q103" s="1" t="n">
        <f aca="true">IF(O103 = "-", SUM(INDIRECT(ADDRESS(2,COLUMN(P103)) &amp; ":" &amp; ADDRESS(ROW(),COLUMN(P103)))), 0)</f>
        <v>0</v>
      </c>
      <c r="R103" s="1" t="n">
        <f aca="false">IF(O103="-",1,0)</f>
        <v>0</v>
      </c>
      <c r="S103" s="1" t="n">
        <f aca="true">IF(Q103 = 0, INDIRECT("S" &amp; ROW() - 1), Q103)</f>
        <v>4982</v>
      </c>
      <c r="T103" s="1" t="str">
        <f aca="false">IF(H103="","",VLOOKUP(H103,'Вода SKU'!$A$1:$B$150,2,0))</f>
        <v/>
      </c>
      <c r="U103" s="1" t="n">
        <f aca="false">8000/1000</f>
        <v>8</v>
      </c>
      <c r="V103" s="1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1" t="n">
        <f aca="false">IF(V103 = "", "", V103/U103)</f>
        <v>0</v>
      </c>
      <c r="X103" s="1" t="str">
        <f aca="true">IF(O103="", "", MAX(ROUND(-(INDIRECT("S" &amp; ROW() - 1) - S103)/1000, 0), 1) * 1000)</f>
        <v/>
      </c>
    </row>
    <row r="104" customFormat="false" ht="13.75" hidden="false" customHeight="true" outlineLevel="0" collapsed="false">
      <c r="J104" s="26" t="str">
        <f aca="true">IF(M104="", IF(O104="","",X104+(INDIRECT("S" &amp; ROW() - 1) - S104)),IF(O104="", "", INDIRECT("S" &amp; ROW() - 1) - S104))</f>
        <v/>
      </c>
      <c r="N104" s="36" t="str">
        <f aca="false">IF(M104="", IF(X104=0, "", X104), IF(V104 = "", "", IF(V104/U104 = 0, "", V104/U104)))</f>
        <v/>
      </c>
      <c r="P104" s="1" t="n">
        <f aca="false">IF(O104 = "-", -W104,I104)</f>
        <v>0</v>
      </c>
      <c r="Q104" s="1" t="n">
        <f aca="true">IF(O104 = "-", SUM(INDIRECT(ADDRESS(2,COLUMN(P104)) &amp; ":" &amp; ADDRESS(ROW(),COLUMN(P104)))), 0)</f>
        <v>0</v>
      </c>
      <c r="R104" s="1" t="n">
        <f aca="false">IF(O104="-",1,0)</f>
        <v>0</v>
      </c>
      <c r="S104" s="1" t="n">
        <f aca="true">IF(Q104 = 0, INDIRECT("S" &amp; ROW() - 1), Q104)</f>
        <v>4982</v>
      </c>
      <c r="T104" s="1" t="str">
        <f aca="false">IF(H104="","",VLOOKUP(H104,'Вода SKU'!$A$1:$B$150,2,0))</f>
        <v/>
      </c>
      <c r="U104" s="1" t="n">
        <f aca="false">8000/1000</f>
        <v>8</v>
      </c>
      <c r="V104" s="1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1" t="n">
        <f aca="false">IF(V104 = "", "", V104/U104)</f>
        <v>0</v>
      </c>
      <c r="X104" s="1" t="str">
        <f aca="true">IF(O104="", "", MAX(ROUND(-(INDIRECT("S" &amp; ROW() - 1) - S104)/1000, 0), 1) * 1000)</f>
        <v/>
      </c>
    </row>
    <row r="105" customFormat="false" ht="13.75" hidden="false" customHeight="true" outlineLevel="0" collapsed="false">
      <c r="J105" s="26" t="str">
        <f aca="true">IF(M105="", IF(O105="","",X105+(INDIRECT("S" &amp; ROW() - 1) - S105)),IF(O105="", "", INDIRECT("S" &amp; ROW() - 1) - S105))</f>
        <v/>
      </c>
      <c r="N105" s="36" t="str">
        <f aca="false">IF(M105="", IF(X105=0, "", X105), IF(V105 = "", "", IF(V105/U105 = 0, "", V105/U105)))</f>
        <v/>
      </c>
      <c r="P105" s="1" t="n">
        <f aca="false">IF(O105 = "-", -W105,I105)</f>
        <v>0</v>
      </c>
      <c r="Q105" s="1" t="n">
        <f aca="true">IF(O105 = "-", SUM(INDIRECT(ADDRESS(2,COLUMN(P105)) &amp; ":" &amp; ADDRESS(ROW(),COLUMN(P105)))), 0)</f>
        <v>0</v>
      </c>
      <c r="R105" s="1" t="n">
        <f aca="false">IF(O105="-",1,0)</f>
        <v>0</v>
      </c>
      <c r="S105" s="1" t="n">
        <f aca="true">IF(Q105 = 0, INDIRECT("S" &amp; ROW() - 1), Q105)</f>
        <v>4982</v>
      </c>
      <c r="T105" s="1" t="str">
        <f aca="false">IF(H105="","",VLOOKUP(H105,'Вода SKU'!$A$1:$B$150,2,0))</f>
        <v/>
      </c>
      <c r="U105" s="1" t="n">
        <f aca="false">8000/1000</f>
        <v>8</v>
      </c>
      <c r="V105" s="1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1" t="n">
        <f aca="false">IF(V105 = "", "", V105/U105)</f>
        <v>0</v>
      </c>
      <c r="X105" s="1" t="str">
        <f aca="true">IF(O105="", "", MAX(ROUND(-(INDIRECT("S" &amp; ROW() - 1) - S105)/1000, 0), 1) * 1000)</f>
        <v/>
      </c>
    </row>
    <row r="106" customFormat="false" ht="13.75" hidden="false" customHeight="true" outlineLevel="0" collapsed="false">
      <c r="J106" s="26" t="str">
        <f aca="true">IF(M106="", IF(O106="","",X106+(INDIRECT("S" &amp; ROW() - 1) - S106)),IF(O106="", "", INDIRECT("S" &amp; ROW() - 1) - S106))</f>
        <v/>
      </c>
      <c r="N106" s="36" t="str">
        <f aca="false">IF(M106="", IF(X106=0, "", X106), IF(V106 = "", "", IF(V106/U106 = 0, "", V106/U106)))</f>
        <v/>
      </c>
      <c r="P106" s="1" t="n">
        <f aca="false">IF(O106 = "-", -W106,I106)</f>
        <v>0</v>
      </c>
      <c r="Q106" s="1" t="n">
        <f aca="true">IF(O106 = "-", SUM(INDIRECT(ADDRESS(2,COLUMN(P106)) &amp; ":" &amp; ADDRESS(ROW(),COLUMN(P106)))), 0)</f>
        <v>0</v>
      </c>
      <c r="R106" s="1" t="n">
        <f aca="false">IF(O106="-",1,0)</f>
        <v>0</v>
      </c>
      <c r="S106" s="1" t="n">
        <f aca="true">IF(Q106 = 0, INDIRECT("S" &amp; ROW() - 1), Q106)</f>
        <v>4982</v>
      </c>
      <c r="T106" s="1" t="str">
        <f aca="false">IF(H106="","",VLOOKUP(H106,'Вода SKU'!$A$1:$B$150,2,0))</f>
        <v/>
      </c>
      <c r="U106" s="1" t="n">
        <f aca="false">8000/1000</f>
        <v>8</v>
      </c>
      <c r="V106" s="1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1" t="n">
        <f aca="false">IF(V106 = "", "", V106/U106)</f>
        <v>0</v>
      </c>
      <c r="X106" s="1" t="str">
        <f aca="true">IF(O106="", "", MAX(ROUND(-(INDIRECT("S" &amp; ROW() - 1) - S106)/1000, 0), 1) * 1000)</f>
        <v/>
      </c>
    </row>
    <row r="107" customFormat="false" ht="13.75" hidden="false" customHeight="true" outlineLevel="0" collapsed="false">
      <c r="J107" s="26" t="str">
        <f aca="true">IF(M107="", IF(O107="","",X107+(INDIRECT("S" &amp; ROW() - 1) - S107)),IF(O107="", "", INDIRECT("S" &amp; ROW() - 1) - S107))</f>
        <v/>
      </c>
      <c r="N107" s="36" t="str">
        <f aca="false">IF(M107="", IF(X107=0, "", X107), IF(V107 = "", "", IF(V107/U107 = 0, "", V107/U107)))</f>
        <v/>
      </c>
      <c r="P107" s="1" t="n">
        <f aca="false">IF(O107 = "-", -W107,I107)</f>
        <v>0</v>
      </c>
      <c r="Q107" s="1" t="n">
        <f aca="true">IF(O107 = "-", SUM(INDIRECT(ADDRESS(2,COLUMN(P107)) &amp; ":" &amp; ADDRESS(ROW(),COLUMN(P107)))), 0)</f>
        <v>0</v>
      </c>
      <c r="R107" s="1" t="n">
        <f aca="false">IF(O107="-",1,0)</f>
        <v>0</v>
      </c>
      <c r="S107" s="1" t="n">
        <f aca="true">IF(Q107 = 0, INDIRECT("S" &amp; ROW() - 1), Q107)</f>
        <v>4982</v>
      </c>
      <c r="T107" s="1" t="str">
        <f aca="false">IF(H107="","",VLOOKUP(H107,'Вода SKU'!$A$1:$B$150,2,0))</f>
        <v/>
      </c>
      <c r="U107" s="1" t="n">
        <f aca="false">8000/1000</f>
        <v>8</v>
      </c>
      <c r="V107" s="1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1" t="n">
        <f aca="false">IF(V107 = "", "", V107/U107)</f>
        <v>0</v>
      </c>
      <c r="X107" s="1" t="str">
        <f aca="true">IF(O107="", "", MAX(ROUND(-(INDIRECT("S" &amp; ROW() - 1) - S107)/1000, 0), 1) * 1000)</f>
        <v/>
      </c>
    </row>
    <row r="108" customFormat="false" ht="13.75" hidden="false" customHeight="true" outlineLevel="0" collapsed="false">
      <c r="J108" s="26" t="str">
        <f aca="true">IF(M108="", IF(O108="","",X108+(INDIRECT("S" &amp; ROW() - 1) - S108)),IF(O108="", "", INDIRECT("S" &amp; ROW() - 1) - S108))</f>
        <v/>
      </c>
      <c r="N108" s="36" t="str">
        <f aca="false">IF(M108="", IF(X108=0, "", X108), IF(V108 = "", "", IF(V108/U108 = 0, "", V108/U108)))</f>
        <v/>
      </c>
      <c r="P108" s="1" t="n">
        <f aca="false">IF(O108 = "-", -W108,I108)</f>
        <v>0</v>
      </c>
      <c r="Q108" s="1" t="n">
        <f aca="true">IF(O108 = "-", SUM(INDIRECT(ADDRESS(2,COLUMN(P108)) &amp; ":" &amp; ADDRESS(ROW(),COLUMN(P108)))), 0)</f>
        <v>0</v>
      </c>
      <c r="R108" s="1" t="n">
        <f aca="false">IF(O108="-",1,0)</f>
        <v>0</v>
      </c>
      <c r="S108" s="1" t="n">
        <f aca="true">IF(Q108 = 0, INDIRECT("S" &amp; ROW() - 1), Q108)</f>
        <v>4982</v>
      </c>
      <c r="T108" s="1" t="str">
        <f aca="false">IF(H108="","",VLOOKUP(H108,'Вода SKU'!$A$1:$B$150,2,0))</f>
        <v/>
      </c>
      <c r="U108" s="1" t="n">
        <f aca="false">8000/1000</f>
        <v>8</v>
      </c>
      <c r="V108" s="1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1" t="n">
        <f aca="false">IF(V108 = "", "", V108/U108)</f>
        <v>0</v>
      </c>
      <c r="X108" s="1" t="str">
        <f aca="true">IF(O108="", "", MAX(ROUND(-(INDIRECT("S" &amp; ROW() - 1) - S108)/1000, 0), 1) * 1000)</f>
        <v/>
      </c>
    </row>
    <row r="109" customFormat="false" ht="13.75" hidden="false" customHeight="true" outlineLevel="0" collapsed="false">
      <c r="J109" s="26" t="str">
        <f aca="true">IF(M109="", IF(O109="","",X109+(INDIRECT("S" &amp; ROW() - 1) - S109)),IF(O109="", "", INDIRECT("S" &amp; ROW() - 1) - S109))</f>
        <v/>
      </c>
      <c r="N109" s="36" t="str">
        <f aca="false">IF(M109="", IF(X109=0, "", X109), IF(V109 = "", "", IF(V109/U109 = 0, "", V109/U109)))</f>
        <v/>
      </c>
      <c r="P109" s="1" t="n">
        <f aca="false">IF(O109 = "-", -W109,I109)</f>
        <v>0</v>
      </c>
      <c r="Q109" s="1" t="n">
        <f aca="true">IF(O109 = "-", SUM(INDIRECT(ADDRESS(2,COLUMN(P109)) &amp; ":" &amp; ADDRESS(ROW(),COLUMN(P109)))), 0)</f>
        <v>0</v>
      </c>
      <c r="R109" s="1" t="n">
        <f aca="false">IF(O109="-",1,0)</f>
        <v>0</v>
      </c>
      <c r="S109" s="1" t="n">
        <f aca="true">IF(Q109 = 0, INDIRECT("S" &amp; ROW() - 1), Q109)</f>
        <v>4982</v>
      </c>
      <c r="T109" s="1" t="str">
        <f aca="false">IF(H109="","",VLOOKUP(H109,'Вода SKU'!$A$1:$B$150,2,0))</f>
        <v/>
      </c>
      <c r="U109" s="1" t="n">
        <f aca="false">8000/1000</f>
        <v>8</v>
      </c>
      <c r="V109" s="1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1" t="n">
        <f aca="false">IF(V109 = "", "", V109/U109)</f>
        <v>0</v>
      </c>
      <c r="X109" s="1" t="str">
        <f aca="true">IF(O109="", "", MAX(ROUND(-(INDIRECT("S" &amp; ROW() - 1) - S109)/1000, 0), 1) * 1000)</f>
        <v/>
      </c>
    </row>
    <row r="110" customFormat="false" ht="13.75" hidden="false" customHeight="true" outlineLevel="0" collapsed="false">
      <c r="J110" s="26" t="str">
        <f aca="true">IF(M110="", IF(O110="","",X110+(INDIRECT("S" &amp; ROW() - 1) - S110)),IF(O110="", "", INDIRECT("S" &amp; ROW() - 1) - S110))</f>
        <v/>
      </c>
      <c r="N110" s="36" t="str">
        <f aca="false">IF(M110="", IF(X110=0, "", X110), IF(V110 = "", "", IF(V110/U110 = 0, "", V110/U110)))</f>
        <v/>
      </c>
      <c r="P110" s="1" t="n">
        <f aca="false">IF(O110 = "-", -W110,I110)</f>
        <v>0</v>
      </c>
      <c r="Q110" s="1" t="n">
        <f aca="true">IF(O110 = "-", SUM(INDIRECT(ADDRESS(2,COLUMN(P110)) &amp; ":" &amp; ADDRESS(ROW(),COLUMN(P110)))), 0)</f>
        <v>0</v>
      </c>
      <c r="R110" s="1" t="n">
        <f aca="false">IF(O110="-",1,0)</f>
        <v>0</v>
      </c>
      <c r="S110" s="1" t="n">
        <f aca="true">IF(Q110 = 0, INDIRECT("S" &amp; ROW() - 1), Q110)</f>
        <v>4982</v>
      </c>
      <c r="T110" s="1" t="str">
        <f aca="false">IF(H110="","",VLOOKUP(H110,'Вода SKU'!$A$1:$B$150,2,0))</f>
        <v/>
      </c>
      <c r="U110" s="1" t="n">
        <f aca="false">8000/1000</f>
        <v>8</v>
      </c>
      <c r="V110" s="1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1" t="n">
        <f aca="false">IF(V110 = "", "", V110/U110)</f>
        <v>0</v>
      </c>
      <c r="X110" s="1" t="str">
        <f aca="true">IF(O110="", "", MAX(ROUND(-(INDIRECT("S" &amp; ROW() - 1) - S110)/1000, 0), 1) * 1000)</f>
        <v/>
      </c>
    </row>
    <row r="111" customFormat="false" ht="13.75" hidden="false" customHeight="true" outlineLevel="0" collapsed="false">
      <c r="J111" s="26" t="str">
        <f aca="true">IF(M111="", IF(O111="","",X111+(INDIRECT("S" &amp; ROW() - 1) - S111)),IF(O111="", "", INDIRECT("S" &amp; ROW() - 1) - S111))</f>
        <v/>
      </c>
      <c r="N111" s="36" t="str">
        <f aca="false">IF(M111="", IF(X111=0, "", X111), IF(V111 = "", "", IF(V111/U111 = 0, "", V111/U111)))</f>
        <v/>
      </c>
      <c r="P111" s="1" t="n">
        <f aca="false">IF(O111 = "-", -W111,I111)</f>
        <v>0</v>
      </c>
      <c r="Q111" s="1" t="n">
        <f aca="true">IF(O111 = "-", SUM(INDIRECT(ADDRESS(2,COLUMN(P111)) &amp; ":" &amp; ADDRESS(ROW(),COLUMN(P111)))), 0)</f>
        <v>0</v>
      </c>
      <c r="R111" s="1" t="n">
        <f aca="false">IF(O111="-",1,0)</f>
        <v>0</v>
      </c>
      <c r="S111" s="1" t="n">
        <f aca="true">IF(Q111 = 0, INDIRECT("S" &amp; ROW() - 1), Q111)</f>
        <v>4982</v>
      </c>
      <c r="T111" s="1" t="str">
        <f aca="false">IF(H111="","",VLOOKUP(H111,'Вода SKU'!$A$1:$B$150,2,0))</f>
        <v/>
      </c>
      <c r="U111" s="1" t="n">
        <f aca="false">8000/1000</f>
        <v>8</v>
      </c>
      <c r="V111" s="1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1" t="n">
        <f aca="false">IF(V111 = "", "", V111/U111)</f>
        <v>0</v>
      </c>
      <c r="X111" s="1" t="str">
        <f aca="true">IF(O111="", "", MAX(ROUND(-(INDIRECT("S" &amp; ROW() - 1) - S111)/1000, 0), 1) * 1000)</f>
        <v/>
      </c>
    </row>
    <row r="112" customFormat="false" ht="13.75" hidden="false" customHeight="true" outlineLevel="0" collapsed="false">
      <c r="J112" s="26" t="str">
        <f aca="true">IF(M112="", IF(O112="","",X112+(INDIRECT("S" &amp; ROW() - 1) - S112)),IF(O112="", "", INDIRECT("S" &amp; ROW() - 1) - S112))</f>
        <v/>
      </c>
      <c r="N112" s="36" t="str">
        <f aca="false">IF(M112="", IF(X112=0, "", X112), IF(V112 = "", "", IF(V112/U112 = 0, "", V112/U112)))</f>
        <v/>
      </c>
      <c r="P112" s="1" t="n">
        <f aca="false">IF(O112 = "-", -W112,I112)</f>
        <v>0</v>
      </c>
      <c r="Q112" s="1" t="n">
        <f aca="true">IF(O112 = "-", SUM(INDIRECT(ADDRESS(2,COLUMN(P112)) &amp; ":" &amp; ADDRESS(ROW(),COLUMN(P112)))), 0)</f>
        <v>0</v>
      </c>
      <c r="R112" s="1" t="n">
        <f aca="false">IF(O112="-",1,0)</f>
        <v>0</v>
      </c>
      <c r="S112" s="1" t="n">
        <f aca="true">IF(Q112 = 0, INDIRECT("S" &amp; ROW() - 1), Q112)</f>
        <v>4982</v>
      </c>
      <c r="T112" s="1" t="str">
        <f aca="false">IF(H112="","",VLOOKUP(H112,'Вода SKU'!$A$1:$B$150,2,0))</f>
        <v/>
      </c>
      <c r="U112" s="1" t="n">
        <f aca="false">8000/1000</f>
        <v>8</v>
      </c>
      <c r="V112" s="1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1" t="n">
        <f aca="false">IF(V112 = "", "", V112/U112)</f>
        <v>0</v>
      </c>
      <c r="X112" s="1" t="str">
        <f aca="true">IF(O112="", "", MAX(ROUND(-(INDIRECT("S" &amp; ROW() - 1) - S112)/1000, 0), 1) * 1000)</f>
        <v/>
      </c>
    </row>
    <row r="113" customFormat="false" ht="13.75" hidden="false" customHeight="true" outlineLevel="0" collapsed="false">
      <c r="J113" s="26" t="str">
        <f aca="true">IF(M113="", IF(O113="","",X113+(INDIRECT("S" &amp; ROW() - 1) - S113)),IF(O113="", "", INDIRECT("S" &amp; ROW() - 1) - S113))</f>
        <v/>
      </c>
      <c r="N113" s="36" t="str">
        <f aca="false">IF(M113="", IF(X113=0, "", X113), IF(V113 = "", "", IF(V113/U113 = 0, "", V113/U113)))</f>
        <v/>
      </c>
      <c r="P113" s="1" t="n">
        <f aca="false">IF(O113 = "-", -W113,I113)</f>
        <v>0</v>
      </c>
      <c r="Q113" s="1" t="n">
        <f aca="true">IF(O113 = "-", SUM(INDIRECT(ADDRESS(2,COLUMN(P113)) &amp; ":" &amp; ADDRESS(ROW(),COLUMN(P113)))), 0)</f>
        <v>0</v>
      </c>
      <c r="R113" s="1" t="n">
        <f aca="false">IF(O113="-",1,0)</f>
        <v>0</v>
      </c>
      <c r="S113" s="1" t="n">
        <f aca="true">IF(Q113 = 0, INDIRECT("S" &amp; ROW() - 1), Q113)</f>
        <v>4982</v>
      </c>
      <c r="T113" s="1" t="str">
        <f aca="false">IF(H113="","",VLOOKUP(H113,'Вода SKU'!$A$1:$B$150,2,0))</f>
        <v/>
      </c>
      <c r="U113" s="1" t="n">
        <f aca="false">8000/1000</f>
        <v>8</v>
      </c>
      <c r="V113" s="1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1" t="n">
        <f aca="false">IF(V113 = "", "", V113/U113)</f>
        <v>0</v>
      </c>
      <c r="X113" s="1" t="str">
        <f aca="true">IF(O113="", "", MAX(ROUND(-(INDIRECT("S" &amp; ROW() - 1) - S113)/1000, 0), 1) * 1000)</f>
        <v/>
      </c>
    </row>
    <row r="114" customFormat="false" ht="13.75" hidden="false" customHeight="true" outlineLevel="0" collapsed="false">
      <c r="J114" s="26" t="str">
        <f aca="true">IF(M114="", IF(O114="","",X114+(INDIRECT("S" &amp; ROW() - 1) - S114)),IF(O114="", "", INDIRECT("S" &amp; ROW() - 1) - S114))</f>
        <v/>
      </c>
      <c r="N114" s="36" t="str">
        <f aca="false">IF(M114="", IF(X114=0, "", X114), IF(V114 = "", "", IF(V114/U114 = 0, "", V114/U114)))</f>
        <v/>
      </c>
      <c r="P114" s="1" t="n">
        <f aca="false">IF(O114 = "-", -W114,I114)</f>
        <v>0</v>
      </c>
      <c r="Q114" s="1" t="n">
        <f aca="true">IF(O114 = "-", SUM(INDIRECT(ADDRESS(2,COLUMN(P114)) &amp; ":" &amp; ADDRESS(ROW(),COLUMN(P114)))), 0)</f>
        <v>0</v>
      </c>
      <c r="R114" s="1" t="n">
        <f aca="false">IF(O114="-",1,0)</f>
        <v>0</v>
      </c>
      <c r="S114" s="1" t="n">
        <f aca="true">IF(Q114 = 0, INDIRECT("S" &amp; ROW() - 1), Q114)</f>
        <v>4982</v>
      </c>
      <c r="T114" s="1" t="str">
        <f aca="false">IF(H114="","",VLOOKUP(H114,'Вода SKU'!$A$1:$B$150,2,0))</f>
        <v/>
      </c>
      <c r="U114" s="1" t="n">
        <f aca="false">8000/1000</f>
        <v>8</v>
      </c>
      <c r="V114" s="1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1" t="n">
        <f aca="false">IF(V114 = "", "", V114/U114)</f>
        <v>0</v>
      </c>
      <c r="X114" s="1" t="str">
        <f aca="true">IF(O114="", "", MAX(ROUND(-(INDIRECT("S" &amp; ROW() - 1) - S114)/1000, 0), 1) * 1000)</f>
        <v/>
      </c>
    </row>
    <row r="115" customFormat="false" ht="13.75" hidden="false" customHeight="true" outlineLevel="0" collapsed="false">
      <c r="J115" s="26" t="str">
        <f aca="true">IF(M115="", IF(O115="","",X115+(INDIRECT("S" &amp; ROW() - 1) - S115)),IF(O115="", "", INDIRECT("S" &amp; ROW() - 1) - S115))</f>
        <v/>
      </c>
      <c r="N115" s="36" t="str">
        <f aca="false">IF(M115="", IF(X115=0, "", X115), IF(V115 = "", "", IF(V115/U115 = 0, "", V115/U115)))</f>
        <v/>
      </c>
      <c r="P115" s="1" t="n">
        <f aca="false">IF(O115 = "-", -W115,I115)</f>
        <v>0</v>
      </c>
      <c r="Q115" s="1" t="n">
        <f aca="true">IF(O115 = "-", SUM(INDIRECT(ADDRESS(2,COLUMN(P115)) &amp; ":" &amp; ADDRESS(ROW(),COLUMN(P115)))), 0)</f>
        <v>0</v>
      </c>
      <c r="R115" s="1" t="n">
        <f aca="false">IF(O115="-",1,0)</f>
        <v>0</v>
      </c>
      <c r="S115" s="1" t="n">
        <f aca="true">IF(Q115 = 0, INDIRECT("S" &amp; ROW() - 1), Q115)</f>
        <v>4982</v>
      </c>
      <c r="T115" s="1" t="str">
        <f aca="false">IF(H115="","",VLOOKUP(H115,'Вода SKU'!$A$1:$B$150,2,0))</f>
        <v/>
      </c>
      <c r="U115" s="1" t="n">
        <f aca="false">8000/1000</f>
        <v>8</v>
      </c>
      <c r="V115" s="1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1" t="n">
        <f aca="false">IF(V115 = "", "", V115/U115)</f>
        <v>0</v>
      </c>
      <c r="X115" s="1" t="str">
        <f aca="true">IF(O115="", "", MAX(ROUND(-(INDIRECT("S" &amp; ROW() - 1) - S115)/1000, 0), 1) * 1000)</f>
        <v/>
      </c>
    </row>
    <row r="116" customFormat="false" ht="13.75" hidden="false" customHeight="true" outlineLevel="0" collapsed="false">
      <c r="J116" s="26" t="str">
        <f aca="true">IF(M116="", IF(O116="","",X116+(INDIRECT("S" &amp; ROW() - 1) - S116)),IF(O116="", "", INDIRECT("S" &amp; ROW() - 1) - S116))</f>
        <v/>
      </c>
      <c r="N116" s="36" t="str">
        <f aca="false">IF(M116="", IF(X116=0, "", X116), IF(V116 = "", "", IF(V116/U116 = 0, "", V116/U116)))</f>
        <v/>
      </c>
      <c r="P116" s="1" t="n">
        <f aca="false">IF(O116 = "-", -W116,I116)</f>
        <v>0</v>
      </c>
      <c r="Q116" s="1" t="n">
        <f aca="true">IF(O116 = "-", SUM(INDIRECT(ADDRESS(2,COLUMN(P116)) &amp; ":" &amp; ADDRESS(ROW(),COLUMN(P116)))), 0)</f>
        <v>0</v>
      </c>
      <c r="R116" s="1" t="n">
        <f aca="false">IF(O116="-",1,0)</f>
        <v>0</v>
      </c>
      <c r="S116" s="1" t="n">
        <f aca="true">IF(Q116 = 0, INDIRECT("S" &amp; ROW() - 1), Q116)</f>
        <v>4982</v>
      </c>
      <c r="T116" s="1" t="str">
        <f aca="false">IF(H116="","",VLOOKUP(H116,'Вода SKU'!$A$1:$B$150,2,0))</f>
        <v/>
      </c>
      <c r="U116" s="1" t="n">
        <f aca="false">8000/1000</f>
        <v>8</v>
      </c>
      <c r="V116" s="1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1" t="n">
        <f aca="false">IF(V116 = "", "", V116/U116)</f>
        <v>0</v>
      </c>
      <c r="X116" s="1" t="str">
        <f aca="true">IF(O116="", "", MAX(ROUND(-(INDIRECT("S" &amp; ROW() - 1) - S116)/1000, 0), 1) * 1000)</f>
        <v/>
      </c>
    </row>
    <row r="117" customFormat="false" ht="13.75" hidden="false" customHeight="true" outlineLevel="0" collapsed="false">
      <c r="J117" s="26" t="str">
        <f aca="true">IF(M117="", IF(O117="","",X117+(INDIRECT("S" &amp; ROW() - 1) - S117)),IF(O117="", "", INDIRECT("S" &amp; ROW() - 1) - S117))</f>
        <v/>
      </c>
      <c r="N117" s="36" t="str">
        <f aca="false">IF(M117="", IF(X117=0, "", X117), IF(V117 = "", "", IF(V117/U117 = 0, "", V117/U117)))</f>
        <v/>
      </c>
      <c r="P117" s="1" t="n">
        <f aca="false">IF(O117 = "-", -W117,I117)</f>
        <v>0</v>
      </c>
      <c r="Q117" s="1" t="n">
        <f aca="true">IF(O117 = "-", SUM(INDIRECT(ADDRESS(2,COLUMN(P117)) &amp; ":" &amp; ADDRESS(ROW(),COLUMN(P117)))), 0)</f>
        <v>0</v>
      </c>
      <c r="R117" s="1" t="n">
        <f aca="false">IF(O117="-",1,0)</f>
        <v>0</v>
      </c>
      <c r="S117" s="1" t="n">
        <f aca="true">IF(Q117 = 0, INDIRECT("S" &amp; ROW() - 1), Q117)</f>
        <v>4982</v>
      </c>
      <c r="T117" s="1" t="str">
        <f aca="false">IF(H117="","",VLOOKUP(H117,'Вода SKU'!$A$1:$B$150,2,0))</f>
        <v/>
      </c>
      <c r="U117" s="1" t="n">
        <f aca="false">8000/1000</f>
        <v>8</v>
      </c>
      <c r="V117" s="1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1" t="n">
        <f aca="false">IF(V117 = "", "", V117/U117)</f>
        <v>0</v>
      </c>
      <c r="X117" s="1" t="str">
        <f aca="true">IF(O117="", "", MAX(ROUND(-(INDIRECT("S" &amp; ROW() - 1) - S117)/1000, 0), 1) * 1000)</f>
        <v/>
      </c>
    </row>
    <row r="118" customFormat="false" ht="13.75" hidden="false" customHeight="true" outlineLevel="0" collapsed="false">
      <c r="J118" s="26" t="str">
        <f aca="true">IF(M118="", IF(O118="","",X118+(INDIRECT("S" &amp; ROW() - 1) - S118)),IF(O118="", "", INDIRECT("S" &amp; ROW() - 1) - S118))</f>
        <v/>
      </c>
      <c r="N118" s="36" t="str">
        <f aca="false">IF(M118="", IF(X118=0, "", X118), IF(V118 = "", "", IF(V118/U118 = 0, "", V118/U118)))</f>
        <v/>
      </c>
      <c r="P118" s="1" t="n">
        <f aca="false">IF(O118 = "-", -W118,I118)</f>
        <v>0</v>
      </c>
      <c r="Q118" s="1" t="n">
        <f aca="true">IF(O118 = "-", SUM(INDIRECT(ADDRESS(2,COLUMN(P118)) &amp; ":" &amp; ADDRESS(ROW(),COLUMN(P118)))), 0)</f>
        <v>0</v>
      </c>
      <c r="R118" s="1" t="n">
        <f aca="false">IF(O118="-",1,0)</f>
        <v>0</v>
      </c>
      <c r="S118" s="1" t="n">
        <f aca="true">IF(Q118 = 0, INDIRECT("S" &amp; ROW() - 1), Q118)</f>
        <v>4982</v>
      </c>
      <c r="T118" s="1" t="str">
        <f aca="false">IF(H118="","",VLOOKUP(H118,'Вода SKU'!$A$1:$B$150,2,0))</f>
        <v/>
      </c>
      <c r="U118" s="1" t="n">
        <f aca="false">8000/1000</f>
        <v>8</v>
      </c>
      <c r="V118" s="1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1" t="n">
        <f aca="false">IF(V118 = "", "", V118/U118)</f>
        <v>0</v>
      </c>
      <c r="X118" s="1" t="str">
        <f aca="true">IF(O118="", "", MAX(ROUND(-(INDIRECT("S" &amp; ROW() - 1) - S118)/1000, 0), 1) * 1000)</f>
        <v/>
      </c>
    </row>
    <row r="119" customFormat="false" ht="13.75" hidden="false" customHeight="true" outlineLevel="0" collapsed="false">
      <c r="J119" s="26" t="str">
        <f aca="true">IF(M119="", IF(O119="","",X119+(INDIRECT("S" &amp; ROW() - 1) - S119)),IF(O119="", "", INDIRECT("S" &amp; ROW() - 1) - S119))</f>
        <v/>
      </c>
      <c r="N119" s="36" t="str">
        <f aca="false">IF(M119="", IF(X119=0, "", X119), IF(V119 = "", "", IF(V119/U119 = 0, "", V119/U119)))</f>
        <v/>
      </c>
      <c r="P119" s="1" t="n">
        <f aca="false">IF(O119 = "-", -W119,I119)</f>
        <v>0</v>
      </c>
      <c r="Q119" s="1" t="n">
        <f aca="true">IF(O119 = "-", SUM(INDIRECT(ADDRESS(2,COLUMN(P119)) &amp; ":" &amp; ADDRESS(ROW(),COLUMN(P119)))), 0)</f>
        <v>0</v>
      </c>
      <c r="R119" s="1" t="n">
        <f aca="false">IF(O119="-",1,0)</f>
        <v>0</v>
      </c>
      <c r="S119" s="1" t="n">
        <f aca="true">IF(Q119 = 0, INDIRECT("S" &amp; ROW() - 1), Q119)</f>
        <v>4982</v>
      </c>
      <c r="T119" s="1" t="str">
        <f aca="false">IF(H119="","",VLOOKUP(H119,'Вода SKU'!$A$1:$B$150,2,0))</f>
        <v/>
      </c>
      <c r="U119" s="1" t="n">
        <f aca="false">8000/1000</f>
        <v>8</v>
      </c>
      <c r="V119" s="1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1" t="n">
        <f aca="false">IF(V119 = "", "", V119/U119)</f>
        <v>0</v>
      </c>
      <c r="X119" s="1" t="str">
        <f aca="true">IF(O119="", "", MAX(ROUND(-(INDIRECT("S" &amp; ROW() - 1) - S119)/1000, 0), 1) * 1000)</f>
        <v/>
      </c>
    </row>
    <row r="120" customFormat="false" ht="13.75" hidden="false" customHeight="true" outlineLevel="0" collapsed="false">
      <c r="J120" s="26" t="str">
        <f aca="true">IF(M120="", IF(O120="","",X120+(INDIRECT("S" &amp; ROW() - 1) - S120)),IF(O120="", "", INDIRECT("S" &amp; ROW() - 1) - S120))</f>
        <v/>
      </c>
      <c r="N120" s="36" t="str">
        <f aca="false">IF(M120="", IF(X120=0, "", X120), IF(V120 = "", "", IF(V120/U120 = 0, "", V120/U120)))</f>
        <v/>
      </c>
      <c r="P120" s="1" t="n">
        <f aca="false">IF(O120 = "-", -W120,I120)</f>
        <v>0</v>
      </c>
      <c r="Q120" s="1" t="n">
        <f aca="true">IF(O120 = "-", SUM(INDIRECT(ADDRESS(2,COLUMN(P120)) &amp; ":" &amp; ADDRESS(ROW(),COLUMN(P120)))), 0)</f>
        <v>0</v>
      </c>
      <c r="R120" s="1" t="n">
        <f aca="false">IF(O120="-",1,0)</f>
        <v>0</v>
      </c>
      <c r="S120" s="1" t="n">
        <f aca="true">IF(Q120 = 0, INDIRECT("S" &amp; ROW() - 1), Q120)</f>
        <v>4982</v>
      </c>
      <c r="T120" s="1" t="str">
        <f aca="false">IF(H120="","",VLOOKUP(H120,'Вода SKU'!$A$1:$B$150,2,0))</f>
        <v/>
      </c>
      <c r="U120" s="1" t="n">
        <f aca="false">8000/1000</f>
        <v>8</v>
      </c>
      <c r="V120" s="1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1" t="n">
        <f aca="false">IF(V120 = "", "", V120/U120)</f>
        <v>0</v>
      </c>
      <c r="X120" s="1" t="str">
        <f aca="true">IF(O120="", "", MAX(ROUND(-(INDIRECT("S" &amp; ROW() - 1) - S120)/1000, 0), 1) * 1000)</f>
        <v/>
      </c>
    </row>
    <row r="121" customFormat="false" ht="13.75" hidden="false" customHeight="true" outlineLevel="0" collapsed="false">
      <c r="J121" s="26" t="str">
        <f aca="true">IF(M121="", IF(O121="","",X121+(INDIRECT("S" &amp; ROW() - 1) - S121)),IF(O121="", "", INDIRECT("S" &amp; ROW() - 1) - S121))</f>
        <v/>
      </c>
      <c r="N121" s="36" t="str">
        <f aca="false">IF(M121="", IF(X121=0, "", X121), IF(V121 = "", "", IF(V121/U121 = 0, "", V121/U121)))</f>
        <v/>
      </c>
      <c r="P121" s="1" t="n">
        <f aca="false">IF(O121 = "-", -W121,I121)</f>
        <v>0</v>
      </c>
      <c r="Q121" s="1" t="n">
        <f aca="true">IF(O121 = "-", SUM(INDIRECT(ADDRESS(2,COLUMN(P121)) &amp; ":" &amp; ADDRESS(ROW(),COLUMN(P121)))), 0)</f>
        <v>0</v>
      </c>
      <c r="R121" s="1" t="n">
        <f aca="false">IF(O121="-",1,0)</f>
        <v>0</v>
      </c>
      <c r="S121" s="1" t="n">
        <f aca="true">IF(Q121 = 0, INDIRECT("S" &amp; ROW() - 1), Q121)</f>
        <v>4982</v>
      </c>
      <c r="T121" s="1" t="str">
        <f aca="false">IF(H121="","",VLOOKUP(H121,'Вода SKU'!$A$1:$B$150,2,0))</f>
        <v/>
      </c>
      <c r="U121" s="1" t="n">
        <f aca="false">8000/1000</f>
        <v>8</v>
      </c>
      <c r="V121" s="1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1" t="n">
        <f aca="false">IF(V121 = "", "", V121/U121)</f>
        <v>0</v>
      </c>
      <c r="X121" s="1" t="str">
        <f aca="true">IF(O121="", "", MAX(ROUND(-(INDIRECT("S" &amp; ROW() - 1) - S121)/1000, 0), 1) * 1000)</f>
        <v/>
      </c>
    </row>
    <row r="122" customFormat="false" ht="13.75" hidden="false" customHeight="true" outlineLevel="0" collapsed="false">
      <c r="J122" s="26" t="str">
        <f aca="true">IF(M122="", IF(O122="","",X122+(INDIRECT("S" &amp; ROW() - 1) - S122)),IF(O122="", "", INDIRECT("S" &amp; ROW() - 1) - S122))</f>
        <v/>
      </c>
      <c r="N122" s="36" t="str">
        <f aca="false">IF(M122="", IF(X122=0, "", X122), IF(V122 = "", "", IF(V122/U122 = 0, "", V122/U122)))</f>
        <v/>
      </c>
      <c r="P122" s="1" t="n">
        <f aca="false">IF(O122 = "-", -W122,I122)</f>
        <v>0</v>
      </c>
      <c r="Q122" s="1" t="n">
        <f aca="true">IF(O122 = "-", SUM(INDIRECT(ADDRESS(2,COLUMN(P122)) &amp; ":" &amp; ADDRESS(ROW(),COLUMN(P122)))), 0)</f>
        <v>0</v>
      </c>
      <c r="R122" s="1" t="n">
        <f aca="false">IF(O122="-",1,0)</f>
        <v>0</v>
      </c>
      <c r="S122" s="1" t="n">
        <f aca="true">IF(Q122 = 0, INDIRECT("S" &amp; ROW() - 1), Q122)</f>
        <v>4982</v>
      </c>
      <c r="T122" s="1" t="str">
        <f aca="false">IF(H122="","",VLOOKUP(H122,'Вода SKU'!$A$1:$B$150,2,0))</f>
        <v/>
      </c>
      <c r="U122" s="1" t="n">
        <f aca="false">8000/1000</f>
        <v>8</v>
      </c>
      <c r="V122" s="1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1" t="n">
        <f aca="false">IF(V122 = "", "", V122/U122)</f>
        <v>0</v>
      </c>
      <c r="X122" s="1" t="str">
        <f aca="true">IF(O122="", "", MAX(ROUND(-(INDIRECT("S" &amp; ROW() - 1) - S122)/1000, 0), 1) * 1000)</f>
        <v/>
      </c>
    </row>
    <row r="123" customFormat="false" ht="13.75" hidden="false" customHeight="true" outlineLevel="0" collapsed="false">
      <c r="J123" s="26" t="str">
        <f aca="true">IF(M123="", IF(O123="","",X123+(INDIRECT("S" &amp; ROW() - 1) - S123)),IF(O123="", "", INDIRECT("S" &amp; ROW() - 1) - S123))</f>
        <v/>
      </c>
      <c r="N123" s="36" t="str">
        <f aca="false">IF(M123="", IF(X123=0, "", X123), IF(V123 = "", "", IF(V123/U123 = 0, "", V123/U123)))</f>
        <v/>
      </c>
      <c r="P123" s="1" t="n">
        <f aca="false">IF(O123 = "-", -W123,I123)</f>
        <v>0</v>
      </c>
      <c r="Q123" s="1" t="n">
        <f aca="true">IF(O123 = "-", SUM(INDIRECT(ADDRESS(2,COLUMN(P123)) &amp; ":" &amp; ADDRESS(ROW(),COLUMN(P123)))), 0)</f>
        <v>0</v>
      </c>
      <c r="R123" s="1" t="n">
        <f aca="false">IF(O123="-",1,0)</f>
        <v>0</v>
      </c>
      <c r="S123" s="1" t="n">
        <f aca="true">IF(Q123 = 0, INDIRECT("S" &amp; ROW() - 1), Q123)</f>
        <v>4982</v>
      </c>
      <c r="T123" s="1" t="str">
        <f aca="false">IF(H123="","",VLOOKUP(H123,'Вода SKU'!$A$1:$B$150,2,0))</f>
        <v/>
      </c>
      <c r="U123" s="1" t="n">
        <f aca="false">8000/1000</f>
        <v>8</v>
      </c>
      <c r="V123" s="1" t="n">
        <f aca="false">VALUE(IF(TRIM(MID(SUBSTITUTE($M123,",",REPT(" ",LEN($M123))), 0 *LEN($M123)+1,LEN($M123))) = "", "0", TRIM(MID(SUBSTITUTE($M123,",",REPT(" ",LEN($M123))),0 *LEN($M123)+1,LEN($M123))))) +   VALUE(IF(TRIM(MID(SUBSTITUTE($M123,",",REPT(" ",LEN($M123))), 1 *LEN($M123)+1,LEN($M123))) = "", "0", TRIM(MID(SUBSTITUTE($M123,",",REPT(" ",LEN($M123))),1 *LEN($M123)+1,LEN($M123))))) +  VALUE(IF(TRIM(MID(SUBSTITUTE($M123,",",REPT(" ",LEN($M123))), 2 *LEN($M123)+1,LEN($M123))) = "", "0", TRIM(MID(SUBSTITUTE($M123,",",REPT(" ",LEN($M123))),2 *LEN($M123)+1,LEN($M123))))) +  VALUE(IF(TRIM(MID(SUBSTITUTE($M123,",",REPT(" ",LEN($M123))), 3 *LEN($M123)+1,LEN($M123))) = "", "0", TRIM(MID(SUBSTITUTE($M123,",",REPT(" ",LEN($M123))),3 *LEN($M123)+1,LEN($M123))))) +  VALUE(IF(TRIM(MID(SUBSTITUTE($M123,",",REPT(" ",LEN($M123))), 4 *LEN($M123)+1,LEN($M123))) = "", "0", TRIM(MID(SUBSTITUTE($M123,",",REPT(" ",LEN($M123))),4 *LEN($M123)+1,LEN($M123))))) +  VALUE(IF(TRIM(MID(SUBSTITUTE($M123,",",REPT(" ",LEN($M123))), 5 *LEN($M123)+1,LEN($M123))) = "", "0", TRIM(MID(SUBSTITUTE($M123,",",REPT(" ",LEN($M123))),5 *LEN($M123)+1,LEN($M123))))) +  VALUE(IF(TRIM(MID(SUBSTITUTE($M123,",",REPT(" ",LEN($M123))), 6 *LEN($M123)+1,LEN($M123))) = "", "0", TRIM(MID(SUBSTITUTE($M123,",",REPT(" ",LEN($M123))),6 *LEN($M123)+1,LEN($M123))))) +  VALUE(IF(TRIM(MID(SUBSTITUTE($M123,",",REPT(" ",LEN($M123))), 7 *LEN($M123)+1,LEN($M123))) = "", "0", TRIM(MID(SUBSTITUTE($M123,",",REPT(" ",LEN($M123))),7 *LEN($M123)+1,LEN($M123))))) +  VALUE(IF(TRIM(MID(SUBSTITUTE($M123,",",REPT(" ",LEN($M123))), 8 *LEN($M123)+1,LEN($M123))) = "", "0", TRIM(MID(SUBSTITUTE($M123,",",REPT(" ",LEN($M123))),8 *LEN($M123)+1,LEN($M123))))) +  VALUE(IF(TRIM(MID(SUBSTITUTE($M123,",",REPT(" ",LEN($M123))), 9 *LEN($M123)+1,LEN($M123))) = "", "0", TRIM(MID(SUBSTITUTE($M123,",",REPT(" ",LEN($M123))),9 *LEN($M123)+1,LEN($M123))))) +  VALUE(IF(TRIM(MID(SUBSTITUTE($M123,",",REPT(" ",LEN($M123))), 10 *LEN($M123)+1,LEN($M123))) = "", "0", TRIM(MID(SUBSTITUTE($M123,",",REPT(" ",LEN($M123))),10 *LEN($M123)+1,LEN($M123)))))</f>
        <v>0</v>
      </c>
      <c r="W123" s="1" t="n">
        <f aca="false">IF(V123 = "", "", V123/U123)</f>
        <v>0</v>
      </c>
      <c r="X123" s="1" t="str">
        <f aca="true">IF(O123="", "", MAX(ROUND(-(INDIRECT("S" &amp; ROW() - 1) - S123)/1000, 0), 1) * 1000)</f>
        <v/>
      </c>
    </row>
  </sheetData>
  <conditionalFormatting sqref="B2:B13 B15:B123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:J13 J15:J1048576">
    <cfRule type="cellIs" priority="4" operator="between" aboveAverage="0" equalAverage="0" bottom="0" percent="0" rank="0" text="" dxfId="2">
      <formula>30</formula>
      <formula>10000п</formula>
    </cfRule>
    <cfRule type="cellIs" priority="5" operator="between" aboveAverage="0" equalAverage="0" bottom="0" percent="0" rank="0" text="" dxfId="3">
      <formula>1</formula>
      <formula>29</formula>
    </cfRule>
    <cfRule type="cellIs" priority="6" operator="between" aboveAverage="0" equalAverage="0" bottom="0" percent="0" rank="0" text="" dxfId="4">
      <formula>-29</formula>
      <formula>-1</formula>
    </cfRule>
    <cfRule type="cellIs" priority="7" operator="between" aboveAverage="0" equalAverage="0" bottom="0" percent="0" rank="0" text="" dxfId="5">
      <formula>-1000000</formula>
      <formula>-30</formula>
    </cfRule>
  </conditionalFormatting>
  <conditionalFormatting sqref="J1">
    <cfRule type="expression" priority="8" aboveAverage="0" equalAverage="0" bottom="0" percent="0" rank="0" text="" dxfId="6">
      <formula>SUMIF(J2:J123,"&gt;0")-SUMIF(J2:J123,"&lt;0") &gt; 1</formula>
    </cfRule>
  </conditionalFormatting>
  <conditionalFormatting sqref="B14">
    <cfRule type="expression" priority="9" aboveAverage="0" equalAverage="0" bottom="0" percent="0" rank="0" text="" dxfId="7">
      <formula>$B14&lt;&gt;$T14</formula>
    </cfRule>
    <cfRule type="expression" priority="10" aboveAverage="0" equalAverage="0" bottom="0" percent="0" rank="0" text="" dxfId="8">
      <formula>$B14&lt;&gt;$T14</formula>
    </cfRule>
  </conditionalFormatting>
  <conditionalFormatting sqref="J14">
    <cfRule type="cellIs" priority="11" operator="between" aboveAverage="0" equalAverage="0" bottom="0" percent="0" rank="0" text="" dxfId="9">
      <formula>30</formula>
      <formula>100000</formula>
    </cfRule>
    <cfRule type="cellIs" priority="12" operator="between" aboveAverage="0" equalAverage="0" bottom="0" percent="0" rank="0" text="" dxfId="10">
      <formula>1</formula>
      <formula>29</formula>
    </cfRule>
    <cfRule type="cellIs" priority="13" operator="between" aboveAverage="0" equalAverage="0" bottom="0" percent="0" rank="0" text="" dxfId="11">
      <formula>-29</formula>
      <formula>-1</formula>
    </cfRule>
    <cfRule type="cellIs" priority="14" operator="between" aboveAverage="0" equalAverage="0" bottom="0" percent="0" rank="0" text="" dxfId="12">
      <formula>-1000000</formula>
      <formula>-30</formula>
    </cfRule>
  </conditionalFormatting>
  <dataValidations count="4">
    <dataValidation allowBlank="false" operator="between" showDropDown="false" showErrorMessage="false" showInputMessage="true" sqref="B2:B123" type="list">
      <formula1>'Типы варок'!$A$1:$A$102</formula1>
      <formula2>0</formula2>
    </dataValidation>
    <dataValidation allowBlank="false" operator="between" showDropDown="false" showErrorMessage="false" showInputMessage="true" sqref="E2:F123" type="list">
      <formula1>'Форм фактор плавления'!$A$1:$A$25</formula1>
      <formula2>0</formula2>
    </dataValidation>
    <dataValidation allowBlank="false" operator="between" showDropDown="false" showErrorMessage="false" showInputMessage="true" sqref="L1:L123" type="list">
      <formula1>Мойки!$A$1:$A$3</formula1>
      <formula2>0</formula2>
    </dataValidation>
    <dataValidation allowBlank="false" operator="between" showDropDown="false" showErrorMessage="true" showInputMessage="true" sqref="H2:H60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L32" activeCellId="1" sqref="D36:D37 L32"/>
    </sheetView>
  </sheetViews>
  <sheetFormatPr defaultRowHeight="14.5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7"/>
    <col collapsed="false" customWidth="true" hidden="false" outlineLevel="0" max="9" min="9" style="1" width="10.27"/>
    <col collapsed="false" customWidth="true" hidden="false" outlineLevel="0" max="11" min="10" style="1" width="8.72"/>
    <col collapsed="false" customWidth="true" hidden="false" outlineLevel="0" max="12" min="12" style="26" width="8.72"/>
    <col collapsed="false" customWidth="true" hidden="false" outlineLevel="0" max="13" min="13" style="27" width="8.72"/>
    <col collapsed="false" customWidth="true" hidden="false" outlineLevel="0" max="14" min="14" style="28" width="8.72"/>
    <col collapsed="false" customWidth="true" hidden="true" outlineLevel="0" max="15" min="15" style="1" width="1.82"/>
    <col collapsed="false" customWidth="true" hidden="true" outlineLevel="0" max="16" min="16" style="1" width="5.54"/>
    <col collapsed="false" customWidth="true" hidden="true" outlineLevel="0" max="17" min="17" style="1" width="5.46"/>
    <col collapsed="false" customWidth="true" hidden="true" outlineLevel="0" max="18" min="18" style="1" width="5"/>
    <col collapsed="false" customWidth="true" hidden="true" outlineLevel="0" max="19" min="19" style="1" width="7.54"/>
    <col collapsed="false" customWidth="true" hidden="true" outlineLevel="0" max="20" min="20" style="1" width="3.18"/>
    <col collapsed="false" customWidth="true" hidden="true" outlineLevel="0" max="21" min="21" style="1" width="6.64"/>
    <col collapsed="false" customWidth="true" hidden="true" outlineLevel="0" max="22" min="22" style="1" width="14.54"/>
    <col collapsed="false" customWidth="true" hidden="true" outlineLevel="0" max="23" min="23" style="1" width="12"/>
    <col collapsed="false" customWidth="true" hidden="true" outlineLevel="0" max="24" min="24" style="1" width="8.54"/>
    <col collapsed="false" customWidth="true" hidden="false" outlineLevel="0" max="1025" min="25" style="1" width="8.54"/>
  </cols>
  <sheetData>
    <row r="1" customFormat="false" ht="34.5" hidden="false" customHeight="true" outlineLevel="0" collapsed="false">
      <c r="A1" s="29" t="s">
        <v>653</v>
      </c>
      <c r="B1" s="30" t="s">
        <v>621</v>
      </c>
      <c r="C1" s="30" t="s">
        <v>628</v>
      </c>
      <c r="D1" s="30" t="s">
        <v>129</v>
      </c>
      <c r="E1" s="30" t="s">
        <v>622</v>
      </c>
      <c r="F1" s="30" t="s">
        <v>654</v>
      </c>
      <c r="G1" s="30" t="s">
        <v>655</v>
      </c>
      <c r="H1" s="30" t="s">
        <v>656</v>
      </c>
      <c r="I1" s="30" t="s">
        <v>657</v>
      </c>
      <c r="J1" s="30" t="s">
        <v>658</v>
      </c>
      <c r="K1" s="30" t="s">
        <v>659</v>
      </c>
      <c r="L1" s="30" t="s">
        <v>660</v>
      </c>
      <c r="M1" s="38" t="s">
        <v>661</v>
      </c>
      <c r="N1" s="38" t="s">
        <v>662</v>
      </c>
      <c r="O1" s="30" t="s">
        <v>663</v>
      </c>
      <c r="Q1" s="30" t="s">
        <v>664</v>
      </c>
      <c r="R1" s="30" t="s">
        <v>665</v>
      </c>
      <c r="S1" s="30" t="n">
        <v>0</v>
      </c>
      <c r="T1" s="29" t="s">
        <v>666</v>
      </c>
      <c r="U1" s="29" t="s">
        <v>667</v>
      </c>
      <c r="V1" s="29" t="s">
        <v>668</v>
      </c>
      <c r="W1" s="29" t="s">
        <v>669</v>
      </c>
      <c r="X1" s="32" t="s">
        <v>670</v>
      </c>
    </row>
    <row r="2" customFormat="false" ht="13.75" hidden="false" customHeight="true" outlineLevel="0" collapsed="false">
      <c r="A2" s="39" t="n">
        <f aca="true">IF(O2="-", "-", 1 + MAX(Вода!$A$2:$A$101) + SUM(INDIRECT(ADDRESS(2,COLUMN(R2)) &amp; ":" &amp; ADDRESS(ROW(),COLUMN(R2)))))</f>
        <v>6</v>
      </c>
      <c r="B2" s="39" t="s">
        <v>642</v>
      </c>
      <c r="C2" s="39" t="n">
        <v>850</v>
      </c>
      <c r="D2" s="39" t="s">
        <v>635</v>
      </c>
      <c r="E2" s="39" t="s">
        <v>679</v>
      </c>
      <c r="F2" s="39" t="s">
        <v>679</v>
      </c>
      <c r="G2" s="39" t="s">
        <v>680</v>
      </c>
      <c r="H2" s="39" t="s">
        <v>208</v>
      </c>
      <c r="I2" s="39" t="n">
        <v>850</v>
      </c>
      <c r="J2" s="26" t="str">
        <f aca="true">IF(M2="", IF(O2="","",X2+(INDIRECT("S" &amp; ROW() - 1) - S2)),IF(O2="", "", INDIRECT("S" &amp; ROW() - 1) - S2))</f>
        <v/>
      </c>
      <c r="K2" s="35" t="n">
        <v>1</v>
      </c>
      <c r="M2" s="36"/>
      <c r="N2" s="36" t="str">
        <f aca="false">IF(M2="", IF(X2=0, "", X2), IF(V2 = "", "", IF(V2/U2 = 0, "", V2/U2)))</f>
        <v/>
      </c>
      <c r="P2" s="1" t="n">
        <f aca="false">IF(O2 = "-", -W2,I2)</f>
        <v>850</v>
      </c>
      <c r="Q2" s="1" t="n">
        <f aca="true">IF(O2 = "-", SUM(INDIRECT(ADDRESS(2,COLUMN(P2)) &amp; ":" &amp; ADDRESS(ROW(),COLUMN(P2)))), 0)</f>
        <v>0</v>
      </c>
      <c r="R2" s="1" t="n">
        <f aca="false">IF(O2="-",1,0)</f>
        <v>0</v>
      </c>
      <c r="S2" s="1" t="n">
        <f aca="true">IF(Q2 = 0, INDIRECT("S" &amp; ROW() - 1), Q2)</f>
        <v>0</v>
      </c>
      <c r="T2" s="1" t="str">
        <f aca="false">IF(H2="","",VLOOKUP(H2,'Соль SKU'!$A$1:$B$150,2,0))</f>
        <v>2.7, Альче</v>
      </c>
      <c r="U2" s="1" t="n">
        <f aca="false">8000/850</f>
        <v>9.41176470588235</v>
      </c>
      <c r="V2" s="1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 t="n">
        <f aca="false">IF(V2 = "", "", V2/U2)</f>
        <v>0</v>
      </c>
      <c r="X2" s="1" t="str">
        <f aca="true">IF(O2="", "", MAX(ROUND(-(INDIRECT("S" &amp; ROW() - 1) - S2)/850, 0), 1) * 850)</f>
        <v/>
      </c>
    </row>
    <row r="3" customFormat="false" ht="13.75" hidden="false" customHeight="true" outlineLevel="0" collapsed="false">
      <c r="A3" s="35" t="str">
        <f aca="true">IF(O3="-", "-", 1 + MAX(Вода!$A$2:$A$101) + SUM(INDIRECT(ADDRESS(2,COLUMN(R3)) &amp; ":" &amp; ADDRESS(ROW(),COLUMN(R3)))))</f>
        <v>-</v>
      </c>
      <c r="B3" s="35" t="s">
        <v>676</v>
      </c>
      <c r="C3" s="35" t="s">
        <v>676</v>
      </c>
      <c r="D3" s="35" t="s">
        <v>676</v>
      </c>
      <c r="E3" s="35" t="s">
        <v>676</v>
      </c>
      <c r="F3" s="35" t="s">
        <v>676</v>
      </c>
      <c r="G3" s="35" t="s">
        <v>676</v>
      </c>
      <c r="H3" s="35" t="s">
        <v>676</v>
      </c>
      <c r="J3" s="26" t="n">
        <f aca="true">IF(M3="", IF(O3="","",X3+(INDIRECT("S" &amp; ROW() - 1) - S3)),IF(O3="", "", INDIRECT("S" &amp; ROW() - 1) - S3))</f>
        <v>0</v>
      </c>
      <c r="K3" s="35"/>
      <c r="N3" s="36" t="n">
        <f aca="false">IF(M3="", IF(X3=0, "", X3), IF(V3 = "", "", IF(V3/U3 = 0, "", V3/U3)))</f>
        <v>850</v>
      </c>
      <c r="O3" s="35" t="s">
        <v>676</v>
      </c>
      <c r="P3" s="1" t="n">
        <f aca="false">IF(O3 = "-", -W3,I3)</f>
        <v>-0</v>
      </c>
      <c r="Q3" s="1" t="n">
        <f aca="true">IF(O3 = "-", SUM(INDIRECT(ADDRESS(2,COLUMN(P3)) &amp; ":" &amp; ADDRESS(ROW(),COLUMN(P3)))), 0)</f>
        <v>850</v>
      </c>
      <c r="R3" s="1" t="n">
        <f aca="false">IF(O3="-",1,0)</f>
        <v>1</v>
      </c>
      <c r="S3" s="1" t="n">
        <f aca="true">IF(Q3 = 0, INDIRECT("S" &amp; ROW() - 1), Q3)</f>
        <v>850</v>
      </c>
      <c r="T3" s="1" t="str">
        <f aca="false">IF(H3="","",VLOOKUP(H3,'Соль SKU'!$A$1:$B$150,2,0))</f>
        <v>-</v>
      </c>
      <c r="U3" s="1" t="n">
        <f aca="false">8000/850</f>
        <v>9.41176470588235</v>
      </c>
      <c r="V3" s="1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 t="n">
        <f aca="false">IF(V3 = "", "", V3/U3)</f>
        <v>0</v>
      </c>
      <c r="X3" s="1" t="n">
        <f aca="true">IF(O3="", "", MAX(ROUND(-(INDIRECT("S" &amp; ROW() - 1) - S3)/850, 0), 1) * 850)</f>
        <v>850</v>
      </c>
    </row>
    <row r="4" customFormat="false" ht="13.75" hidden="false" customHeight="true" outlineLevel="0" collapsed="false">
      <c r="A4" s="39" t="n">
        <f aca="true">IF(O4="-", "-", 1 + MAX(Вода!$A$2:$A$101) + SUM(INDIRECT(ADDRESS(2,COLUMN(R4)) &amp; ":" &amp; ADDRESS(ROW(),COLUMN(R4)))))</f>
        <v>7</v>
      </c>
      <c r="B4" s="39" t="s">
        <v>642</v>
      </c>
      <c r="C4" s="39" t="n">
        <v>850</v>
      </c>
      <c r="D4" s="39" t="s">
        <v>635</v>
      </c>
      <c r="E4" s="39" t="s">
        <v>679</v>
      </c>
      <c r="F4" s="39" t="s">
        <v>679</v>
      </c>
      <c r="G4" s="39" t="s">
        <v>680</v>
      </c>
      <c r="H4" s="39" t="s">
        <v>208</v>
      </c>
      <c r="I4" s="39" t="n">
        <v>247</v>
      </c>
      <c r="J4" s="26" t="str">
        <f aca="true">IF(M4="", IF(O4="","",X4+(INDIRECT("S" &amp; ROW() - 1) - S4)),IF(O4="", "", INDIRECT("S" &amp; ROW() - 1) - S4))</f>
        <v/>
      </c>
      <c r="K4" s="35" t="n">
        <v>1</v>
      </c>
      <c r="N4" s="36" t="str">
        <f aca="false">IF(M4="", IF(X4=0, "", X4), IF(V4 = "", "", IF(V4/U4 = 0, "", V4/U4)))</f>
        <v/>
      </c>
      <c r="P4" s="1" t="n">
        <f aca="false">IF(O4 = "-", -W4,I4)</f>
        <v>247</v>
      </c>
      <c r="Q4" s="1" t="n">
        <f aca="true">IF(O4 = "-", SUM(INDIRECT(ADDRESS(2,COLUMN(P4)) &amp; ":" &amp; ADDRESS(ROW(),COLUMN(P4)))), 0)</f>
        <v>0</v>
      </c>
      <c r="R4" s="1" t="n">
        <f aca="false">IF(O4="-",1,0)</f>
        <v>0</v>
      </c>
      <c r="S4" s="1" t="n">
        <f aca="true">IF(Q4 = 0, INDIRECT("S" &amp; ROW() - 1), Q4)</f>
        <v>850</v>
      </c>
      <c r="T4" s="1" t="str">
        <f aca="false">IF(H4="","",VLOOKUP(H4,'Соль SKU'!$A$1:$B$150,2,0))</f>
        <v>2.7, Альче</v>
      </c>
      <c r="U4" s="1" t="n">
        <f aca="false">8000/850</f>
        <v>9.41176470588235</v>
      </c>
      <c r="V4" s="1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 t="n">
        <f aca="false">IF(V4 = "", "", V4/U4)</f>
        <v>0</v>
      </c>
      <c r="X4" s="1" t="str">
        <f aca="true">IF(O4="", "", MAX(ROUND(-(INDIRECT("S" &amp; ROW() - 1) - S4)/850, 0), 1) * 850)</f>
        <v/>
      </c>
    </row>
    <row r="5" customFormat="false" ht="13.75" hidden="false" customHeight="true" outlineLevel="0" collapsed="false">
      <c r="A5" s="40" t="n">
        <f aca="true">IF(O5="-", "-", 1 + MAX(Вода!$A$2:$A$101) + SUM(INDIRECT(ADDRESS(2,COLUMN(R5)) &amp; ":" &amp; ADDRESS(ROW(),COLUMN(R5)))))</f>
        <v>7</v>
      </c>
      <c r="B5" s="40" t="s">
        <v>642</v>
      </c>
      <c r="C5" s="40" t="n">
        <v>850</v>
      </c>
      <c r="D5" s="40" t="s">
        <v>633</v>
      </c>
      <c r="E5" s="40" t="s">
        <v>679</v>
      </c>
      <c r="F5" s="40" t="s">
        <v>679</v>
      </c>
      <c r="G5" s="40" t="s">
        <v>680</v>
      </c>
      <c r="H5" s="40" t="s">
        <v>201</v>
      </c>
      <c r="I5" s="40" t="n">
        <v>100</v>
      </c>
      <c r="J5" s="26" t="str">
        <f aca="true">IF(M5="", IF(O5="","",X5+(INDIRECT("S" &amp; ROW() - 1) - S5)),IF(O5="", "", INDIRECT("S" &amp; ROW() - 1) - S5))</f>
        <v/>
      </c>
      <c r="K5" s="35" t="n">
        <v>1</v>
      </c>
      <c r="N5" s="36" t="str">
        <f aca="false">IF(M5="", IF(X5=0, "", X5), IF(V5 = "", "", IF(V5/U5 = 0, "", V5/U5)))</f>
        <v/>
      </c>
      <c r="P5" s="1" t="n">
        <f aca="false">IF(O5 = "-", -W5,I5)</f>
        <v>100</v>
      </c>
      <c r="Q5" s="1" t="n">
        <f aca="true">IF(O5 = "-", SUM(INDIRECT(ADDRESS(2,COLUMN(P5)) &amp; ":" &amp; ADDRESS(ROW(),COLUMN(P5)))), 0)</f>
        <v>0</v>
      </c>
      <c r="R5" s="1" t="n">
        <f aca="false">IF(O5="-",1,0)</f>
        <v>0</v>
      </c>
      <c r="S5" s="1" t="n">
        <f aca="true">IF(Q5 = 0, INDIRECT("S" &amp; ROW() - 1), Q5)</f>
        <v>850</v>
      </c>
      <c r="T5" s="1" t="str">
        <f aca="false">IF(H5="","",VLOOKUP(H5,'Соль SKU'!$A$1:$B$150,2,0))</f>
        <v>2.7, Альче</v>
      </c>
      <c r="U5" s="1" t="n">
        <f aca="false">8000/850</f>
        <v>9.41176470588235</v>
      </c>
      <c r="V5" s="1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 t="n">
        <f aca="false">IF(V5 = "", "", V5/U5)</f>
        <v>0</v>
      </c>
      <c r="X5" s="1" t="str">
        <f aca="true">IF(O5="", "", MAX(ROUND(-(INDIRECT("S" &amp; ROW() - 1) - S5)/850, 0), 1) * 850)</f>
        <v/>
      </c>
    </row>
    <row r="6" customFormat="false" ht="13.75" hidden="false" customHeight="true" outlineLevel="0" collapsed="false">
      <c r="A6" s="40" t="n">
        <f aca="true">IF(O6="-", "-", 1 + MAX(Вода!$A$2:$A$101) + SUM(INDIRECT(ADDRESS(2,COLUMN(R6)) &amp; ":" &amp; ADDRESS(ROW(),COLUMN(R6)))))</f>
        <v>7</v>
      </c>
      <c r="B6" s="40" t="s">
        <v>642</v>
      </c>
      <c r="C6" s="40" t="n">
        <v>850</v>
      </c>
      <c r="D6" s="40" t="s">
        <v>633</v>
      </c>
      <c r="E6" s="40" t="s">
        <v>679</v>
      </c>
      <c r="F6" s="40" t="s">
        <v>679</v>
      </c>
      <c r="G6" s="40" t="s">
        <v>680</v>
      </c>
      <c r="H6" s="40" t="s">
        <v>199</v>
      </c>
      <c r="I6" s="40" t="n">
        <v>500</v>
      </c>
      <c r="J6" s="26" t="str">
        <f aca="true">IF(M6="", IF(O6="","",X6+(INDIRECT("S" &amp; ROW() - 1) - S6)),IF(O6="", "", INDIRECT("S" &amp; ROW() - 1) - S6))</f>
        <v/>
      </c>
      <c r="K6" s="35" t="n">
        <v>1</v>
      </c>
      <c r="N6" s="36" t="str">
        <f aca="false">IF(M6="", IF(X6=0, "", X6), IF(V6 = "", "", IF(V6/U6 = 0, "", V6/U6)))</f>
        <v/>
      </c>
      <c r="P6" s="1" t="n">
        <f aca="false">IF(O6 = "-", -W6,I6)</f>
        <v>500</v>
      </c>
      <c r="Q6" s="1" t="n">
        <f aca="true">IF(O6 = "-", SUM(INDIRECT(ADDRESS(2,COLUMN(P6)) &amp; ":" &amp; ADDRESS(ROW(),COLUMN(P6)))), 0)</f>
        <v>0</v>
      </c>
      <c r="R6" s="1" t="n">
        <f aca="false">IF(O6="-",1,0)</f>
        <v>0</v>
      </c>
      <c r="S6" s="1" t="n">
        <f aca="true">IF(Q6 = 0, INDIRECT("S" &amp; ROW() - 1), Q6)</f>
        <v>850</v>
      </c>
      <c r="T6" s="1" t="str">
        <f aca="false">IF(H6="","",VLOOKUP(H6,'Соль SKU'!$A$1:$B$150,2,0))</f>
        <v>2.7, Альче</v>
      </c>
      <c r="U6" s="1" t="n">
        <f aca="false">8000/850</f>
        <v>9.41176470588235</v>
      </c>
      <c r="V6" s="1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 t="n">
        <f aca="false">IF(V6 = "", "", V6/U6)</f>
        <v>0</v>
      </c>
      <c r="X6" s="1" t="str">
        <f aca="true">IF(O6="", "", MAX(ROUND(-(INDIRECT("S" &amp; ROW() - 1) - S6)/850, 0), 1) * 850)</f>
        <v/>
      </c>
    </row>
    <row r="7" customFormat="false" ht="13.75" hidden="false" customHeight="true" outlineLevel="0" collapsed="false">
      <c r="A7" s="35" t="str">
        <f aca="true">IF(O7="-", "-", 1 + MAX(Вода!$A$2:$A$101) + SUM(INDIRECT(ADDRESS(2,COLUMN(R7)) &amp; ":" &amp; ADDRESS(ROW(),COLUMN(R7)))))</f>
        <v>-</v>
      </c>
      <c r="B7" s="35" t="s">
        <v>676</v>
      </c>
      <c r="C7" s="35" t="s">
        <v>676</v>
      </c>
      <c r="D7" s="35" t="s">
        <v>676</v>
      </c>
      <c r="E7" s="35" t="s">
        <v>676</v>
      </c>
      <c r="F7" s="35" t="s">
        <v>676</v>
      </c>
      <c r="G7" s="35" t="s">
        <v>676</v>
      </c>
      <c r="H7" s="35" t="s">
        <v>676</v>
      </c>
      <c r="J7" s="26" t="n">
        <f aca="true">IF(M7="", IF(O7="","",X7+(INDIRECT("S" &amp; ROW() - 1) - S7)),IF(O7="", "", INDIRECT("S" &amp; ROW() - 1) - S7))</f>
        <v>3</v>
      </c>
      <c r="K7" s="35"/>
      <c r="N7" s="36" t="n">
        <f aca="false">IF(M7="", IF(X7=0, "", X7), IF(V7 = "", "", IF(V7/U7 = 0, "", V7/U7)))</f>
        <v>850</v>
      </c>
      <c r="O7" s="35" t="s">
        <v>676</v>
      </c>
      <c r="P7" s="1" t="n">
        <f aca="false">IF(O7 = "-", -W7,I7)</f>
        <v>-0</v>
      </c>
      <c r="Q7" s="1" t="n">
        <f aca="true">IF(O7 = "-", SUM(INDIRECT(ADDRESS(2,COLUMN(P7)) &amp; ":" &amp; ADDRESS(ROW(),COLUMN(P7)))), 0)</f>
        <v>1697</v>
      </c>
      <c r="R7" s="1" t="n">
        <f aca="false">IF(O7="-",1,0)</f>
        <v>1</v>
      </c>
      <c r="S7" s="1" t="n">
        <f aca="true">IF(Q7 = 0, INDIRECT("S" &amp; ROW() - 1), Q7)</f>
        <v>1697</v>
      </c>
      <c r="T7" s="1" t="str">
        <f aca="false">IF(H7="","",VLOOKUP(H7,'Соль SKU'!$A$1:$B$150,2,0))</f>
        <v>-</v>
      </c>
      <c r="U7" s="1" t="n">
        <f aca="false">8000/850</f>
        <v>9.41176470588235</v>
      </c>
      <c r="V7" s="1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 t="n">
        <f aca="false">IF(V7 = "", "", V7/U7)</f>
        <v>0</v>
      </c>
      <c r="X7" s="1" t="n">
        <f aca="true">IF(O7="", "", MAX(ROUND(-(INDIRECT("S" &amp; ROW() - 1) - S7)/850, 0), 1) * 850)</f>
        <v>850</v>
      </c>
    </row>
    <row r="8" customFormat="false" ht="13.75" hidden="false" customHeight="true" outlineLevel="0" collapsed="false">
      <c r="A8" s="41" t="n">
        <f aca="true">IF(O8="-", "-", 1 + MAX(Вода!$A$2:$A$101) + SUM(INDIRECT(ADDRESS(2,COLUMN(R8)) &amp; ":" &amp; ADDRESS(ROW(),COLUMN(R8)))))</f>
        <v>8</v>
      </c>
      <c r="B8" s="41" t="s">
        <v>642</v>
      </c>
      <c r="C8" s="41" t="n">
        <v>850</v>
      </c>
      <c r="D8" s="41" t="s">
        <v>643</v>
      </c>
      <c r="E8" s="41" t="s">
        <v>681</v>
      </c>
      <c r="F8" s="41" t="s">
        <v>681</v>
      </c>
      <c r="G8" s="41" t="s">
        <v>682</v>
      </c>
      <c r="H8" s="41" t="s">
        <v>219</v>
      </c>
      <c r="I8" s="41" t="n">
        <v>850</v>
      </c>
      <c r="J8" s="26" t="str">
        <f aca="true">IF(M8="", IF(O8="","",X8+(INDIRECT("S" &amp; ROW() - 1) - S8)),IF(O8="", "", INDIRECT("S" &amp; ROW() - 1) - S8))</f>
        <v/>
      </c>
      <c r="K8" s="35" t="n">
        <v>2</v>
      </c>
      <c r="N8" s="36" t="str">
        <f aca="false">IF(M8="", IF(X8=0, "", X8), IF(V8 = "", "", IF(V8/U8 = 0, "", V8/U8)))</f>
        <v/>
      </c>
      <c r="P8" s="1" t="n">
        <f aca="false">IF(O8 = "-", -W8,I8)</f>
        <v>850</v>
      </c>
      <c r="Q8" s="1" t="n">
        <f aca="true">IF(O8 = "-", SUM(INDIRECT(ADDRESS(2,COLUMN(P8)) &amp; ":" &amp; ADDRESS(ROW(),COLUMN(P8)))), 0)</f>
        <v>0</v>
      </c>
      <c r="R8" s="1" t="n">
        <f aca="false">IF(O8="-",1,0)</f>
        <v>0</v>
      </c>
      <c r="S8" s="1" t="n">
        <f aca="true">IF(Q8 = 0, INDIRECT("S" &amp; ROW() - 1), Q8)</f>
        <v>1697</v>
      </c>
      <c r="T8" s="1" t="str">
        <f aca="false">IF(H8="","",VLOOKUP(H8,'Соль SKU'!$A$1:$B$150,2,0))</f>
        <v>2.7, Альче</v>
      </c>
      <c r="U8" s="1" t="n">
        <f aca="false">8000/850</f>
        <v>9.41176470588235</v>
      </c>
      <c r="V8" s="1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 t="n">
        <f aca="false">IF(V8 = "", "", V8/U8)</f>
        <v>0</v>
      </c>
      <c r="X8" s="1" t="str">
        <f aca="true">IF(O8="", "", MAX(ROUND(-(INDIRECT("S" &amp; ROW() - 1) - S8)/850, 0), 1) * 850)</f>
        <v/>
      </c>
    </row>
    <row r="9" customFormat="false" ht="13.75" hidden="false" customHeight="true" outlineLevel="0" collapsed="false">
      <c r="A9" s="35" t="str">
        <f aca="true">IF(O9="-", "-", 1 + MAX(Вода!$A$2:$A$101) + SUM(INDIRECT(ADDRESS(2,COLUMN(R9)) &amp; ":" &amp; ADDRESS(ROW(),COLUMN(R9)))))</f>
        <v>-</v>
      </c>
      <c r="B9" s="35" t="s">
        <v>676</v>
      </c>
      <c r="C9" s="35" t="s">
        <v>676</v>
      </c>
      <c r="D9" s="35" t="s">
        <v>676</v>
      </c>
      <c r="E9" s="35" t="s">
        <v>676</v>
      </c>
      <c r="F9" s="35" t="s">
        <v>676</v>
      </c>
      <c r="G9" s="35" t="s">
        <v>676</v>
      </c>
      <c r="H9" s="35" t="s">
        <v>676</v>
      </c>
      <c r="J9" s="26" t="n">
        <f aca="true">IF(M9="", IF(O9="","",X9+(INDIRECT("S" &amp; ROW() - 1) - S9)),IF(O9="", "", INDIRECT("S" &amp; ROW() - 1) - S9))</f>
        <v>0</v>
      </c>
      <c r="K9" s="35"/>
      <c r="N9" s="36" t="n">
        <f aca="false">IF(M9="", IF(X9=0, "", X9), IF(V9 = "", "", IF(V9/U9 = 0, "", V9/U9)))</f>
        <v>850</v>
      </c>
      <c r="O9" s="35" t="s">
        <v>676</v>
      </c>
      <c r="P9" s="1" t="n">
        <f aca="false">IF(O9 = "-", -W9,I9)</f>
        <v>-0</v>
      </c>
      <c r="Q9" s="1" t="n">
        <f aca="true">IF(O9 = "-", SUM(INDIRECT(ADDRESS(2,COLUMN(P9)) &amp; ":" &amp; ADDRESS(ROW(),COLUMN(P9)))), 0)</f>
        <v>2547</v>
      </c>
      <c r="R9" s="1" t="n">
        <f aca="false">IF(O9="-",1,0)</f>
        <v>1</v>
      </c>
      <c r="S9" s="1" t="n">
        <f aca="true">IF(Q9 = 0, INDIRECT("S" &amp; ROW() - 1), Q9)</f>
        <v>2547</v>
      </c>
      <c r="T9" s="1" t="str">
        <f aca="false">IF(H9="","",VLOOKUP(H9,'Соль SKU'!$A$1:$B$150,2,0))</f>
        <v>-</v>
      </c>
      <c r="U9" s="1" t="n">
        <f aca="false">8000/850</f>
        <v>9.41176470588235</v>
      </c>
      <c r="V9" s="1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 t="n">
        <f aca="false">IF(V9 = "", "", V9/U9)</f>
        <v>0</v>
      </c>
      <c r="X9" s="1" t="n">
        <f aca="true">IF(O9="", "", MAX(ROUND(-(INDIRECT("S" &amp; ROW() - 1) - S9)/850, 0), 1) * 850)</f>
        <v>850</v>
      </c>
    </row>
    <row r="10" customFormat="false" ht="13.75" hidden="false" customHeight="true" outlineLevel="0" collapsed="false">
      <c r="A10" s="41" t="n">
        <f aca="true">IF(O10="-", "-", 1 + MAX(Вода!$A$2:$A$101) + SUM(INDIRECT(ADDRESS(2,COLUMN(R10)) &amp; ":" &amp; ADDRESS(ROW(),COLUMN(R10)))))</f>
        <v>9</v>
      </c>
      <c r="B10" s="41" t="s">
        <v>642</v>
      </c>
      <c r="C10" s="41" t="n">
        <v>850</v>
      </c>
      <c r="D10" s="41" t="s">
        <v>643</v>
      </c>
      <c r="E10" s="41" t="s">
        <v>681</v>
      </c>
      <c r="F10" s="41" t="s">
        <v>681</v>
      </c>
      <c r="G10" s="41" t="s">
        <v>682</v>
      </c>
      <c r="H10" s="41" t="s">
        <v>219</v>
      </c>
      <c r="I10" s="41" t="n">
        <v>356</v>
      </c>
      <c r="J10" s="26" t="str">
        <f aca="true">IF(M10="", IF(O10="","",X10+(INDIRECT("S" &amp; ROW() - 1) - S10)),IF(O10="", "", INDIRECT("S" &amp; ROW() - 1) - S10))</f>
        <v/>
      </c>
      <c r="K10" s="35" t="n">
        <v>2</v>
      </c>
      <c r="N10" s="36" t="str">
        <f aca="false">IF(M10="", IF(X10=0, "", X10), IF(V10 = "", "", IF(V10/U10 = 0, "", V10/U10)))</f>
        <v/>
      </c>
      <c r="P10" s="1" t="n">
        <f aca="false">IF(O10 = "-", -W10,I10)</f>
        <v>356</v>
      </c>
      <c r="Q10" s="1" t="n">
        <f aca="true">IF(O10 = "-", SUM(INDIRECT(ADDRESS(2,COLUMN(P10)) &amp; ":" &amp; ADDRESS(ROW(),COLUMN(P10)))), 0)</f>
        <v>0</v>
      </c>
      <c r="R10" s="1" t="n">
        <f aca="false">IF(O10="-",1,0)</f>
        <v>0</v>
      </c>
      <c r="S10" s="1" t="n">
        <f aca="true">IF(Q10 = 0, INDIRECT("S" &amp; ROW() - 1), Q10)</f>
        <v>2547</v>
      </c>
      <c r="T10" s="1" t="str">
        <f aca="false">IF(H10="","",VLOOKUP(H10,'Соль SKU'!$A$1:$B$150,2,0))</f>
        <v>2.7, Альче</v>
      </c>
      <c r="U10" s="1" t="n">
        <f aca="false">8000/850</f>
        <v>9.41176470588235</v>
      </c>
      <c r="V10" s="1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 t="n">
        <f aca="false">IF(V10 = "", "", V10/U10)</f>
        <v>0</v>
      </c>
      <c r="X10" s="1" t="str">
        <f aca="true">IF(O10="", "", MAX(ROUND(-(INDIRECT("S" &amp; ROW() - 1) - S10)/850, 0), 1) * 850)</f>
        <v/>
      </c>
    </row>
    <row r="11" customFormat="false" ht="13.75" hidden="false" customHeight="true" outlineLevel="0" collapsed="false">
      <c r="A11" s="41" t="n">
        <f aca="true">IF(O11="-", "-", 1 + MAX(Вода!$A$2:$A$101) + SUM(INDIRECT(ADDRESS(2,COLUMN(R11)) &amp; ":" &amp; ADDRESS(ROW(),COLUMN(R11)))))</f>
        <v>9</v>
      </c>
      <c r="B11" s="41" t="s">
        <v>642</v>
      </c>
      <c r="C11" s="41" t="n">
        <v>850</v>
      </c>
      <c r="D11" s="41" t="s">
        <v>643</v>
      </c>
      <c r="E11" s="41" t="s">
        <v>681</v>
      </c>
      <c r="F11" s="41" t="s">
        <v>681</v>
      </c>
      <c r="G11" s="41" t="s">
        <v>682</v>
      </c>
      <c r="H11" s="41" t="s">
        <v>205</v>
      </c>
      <c r="I11" s="41" t="n">
        <v>500</v>
      </c>
      <c r="J11" s="26" t="str">
        <f aca="true">IF(M11="", IF(O11="","",X11+(INDIRECT("S" &amp; ROW() - 1) - S11)),IF(O11="", "", INDIRECT("S" &amp; ROW() - 1) - S11))</f>
        <v/>
      </c>
      <c r="K11" s="35" t="n">
        <v>1</v>
      </c>
      <c r="N11" s="36" t="str">
        <f aca="false">IF(M11="", IF(X11=0, "", X11), IF(V11 = "", "", IF(V11/U11 = 0, "", V11/U11)))</f>
        <v/>
      </c>
      <c r="P11" s="1" t="n">
        <f aca="false">IF(O11 = "-", -W11,I11)</f>
        <v>500</v>
      </c>
      <c r="Q11" s="1" t="n">
        <f aca="true">IF(O11 = "-", SUM(INDIRECT(ADDRESS(2,COLUMN(P11)) &amp; ":" &amp; ADDRESS(ROW(),COLUMN(P11)))), 0)</f>
        <v>0</v>
      </c>
      <c r="R11" s="1" t="n">
        <f aca="false">IF(O11="-",1,0)</f>
        <v>0</v>
      </c>
      <c r="S11" s="1" t="n">
        <f aca="true">IF(Q11 = 0, INDIRECT("S" &amp; ROW() - 1), Q11)</f>
        <v>2547</v>
      </c>
      <c r="T11" s="1" t="str">
        <f aca="false">IF(H11="","",VLOOKUP(H11,'Соль SKU'!$A$1:$B$150,2,0))</f>
        <v>2.7, Альче</v>
      </c>
      <c r="U11" s="1" t="n">
        <f aca="false">8000/850</f>
        <v>9.41176470588235</v>
      </c>
      <c r="V11" s="1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 t="n">
        <f aca="false">IF(V11 = "", "", V11/U11)</f>
        <v>0</v>
      </c>
      <c r="X11" s="1" t="str">
        <f aca="true">IF(O11="", "", MAX(ROUND(-(INDIRECT("S" &amp; ROW() - 1) - S11)/850, 0), 1) * 850)</f>
        <v/>
      </c>
    </row>
    <row r="12" customFormat="false" ht="13.75" hidden="false" customHeight="true" outlineLevel="0" collapsed="false">
      <c r="A12" s="35" t="str">
        <f aca="true">IF(O12="-", "-", 1 + MAX(Вода!$A$2:$A$101) + SUM(INDIRECT(ADDRESS(2,COLUMN(R12)) &amp; ":" &amp; ADDRESS(ROW(),COLUMN(R12)))))</f>
        <v>-</v>
      </c>
      <c r="B12" s="35" t="s">
        <v>676</v>
      </c>
      <c r="C12" s="35" t="s">
        <v>676</v>
      </c>
      <c r="D12" s="35" t="s">
        <v>676</v>
      </c>
      <c r="E12" s="35" t="s">
        <v>676</v>
      </c>
      <c r="F12" s="35" t="s">
        <v>676</v>
      </c>
      <c r="G12" s="35" t="s">
        <v>676</v>
      </c>
      <c r="H12" s="35" t="s">
        <v>676</v>
      </c>
      <c r="J12" s="26" t="n">
        <f aca="true">IF(M12="", IF(O12="","",X12+(INDIRECT("S" &amp; ROW() - 1) - S12)),IF(O12="", "", INDIRECT("S" &amp; ROW() - 1) - S12))</f>
        <v>-6</v>
      </c>
      <c r="K12" s="35"/>
      <c r="N12" s="36" t="n">
        <f aca="false">IF(M12="", IF(X12=0, "", X12), IF(V12 = "", "", IF(V12/U12 = 0, "", V12/U12)))</f>
        <v>850</v>
      </c>
      <c r="O12" s="35" t="s">
        <v>676</v>
      </c>
      <c r="P12" s="1" t="n">
        <f aca="false">IF(O12 = "-", -W12,I12)</f>
        <v>-0</v>
      </c>
      <c r="Q12" s="1" t="n">
        <f aca="true">IF(O12 = "-", SUM(INDIRECT(ADDRESS(2,COLUMN(P12)) &amp; ":" &amp; ADDRESS(ROW(),COLUMN(P12)))), 0)</f>
        <v>3403</v>
      </c>
      <c r="R12" s="1" t="n">
        <f aca="false">IF(O12="-",1,0)</f>
        <v>1</v>
      </c>
      <c r="S12" s="1" t="n">
        <f aca="true">IF(Q12 = 0, INDIRECT("S" &amp; ROW() - 1), Q12)</f>
        <v>3403</v>
      </c>
      <c r="T12" s="1" t="str">
        <f aca="false">IF(H12="","",VLOOKUP(H12,'Соль SKU'!$A$1:$B$150,2,0))</f>
        <v>-</v>
      </c>
      <c r="U12" s="1" t="n">
        <f aca="false">8000/850</f>
        <v>9.41176470588235</v>
      </c>
      <c r="V12" s="1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 t="n">
        <f aca="false">IF(V12 = "", "", V12/U12)</f>
        <v>0</v>
      </c>
      <c r="X12" s="1" t="n">
        <f aca="true">IF(O12="", "", MAX(ROUND(-(INDIRECT("S" &amp; ROW() - 1) - S12)/850, 0), 1) * 850)</f>
        <v>850</v>
      </c>
    </row>
    <row r="13" customFormat="false" ht="13.75" hidden="false" customHeight="true" outlineLevel="0" collapsed="false">
      <c r="A13" s="40" t="n">
        <f aca="true">IF(O13="-", "-", 1 + MAX(Вода!$A$2:$A$101) + SUM(INDIRECT(ADDRESS(2,COLUMN(R13)) &amp; ":" &amp; ADDRESS(ROW(),COLUMN(R13)))))</f>
        <v>10</v>
      </c>
      <c r="B13" s="40" t="s">
        <v>632</v>
      </c>
      <c r="C13" s="40" t="n">
        <v>850</v>
      </c>
      <c r="D13" s="40" t="s">
        <v>633</v>
      </c>
      <c r="E13" s="40" t="s">
        <v>683</v>
      </c>
      <c r="F13" s="40" t="s">
        <v>683</v>
      </c>
      <c r="G13" s="40" t="s">
        <v>680</v>
      </c>
      <c r="H13" s="40" t="s">
        <v>202</v>
      </c>
      <c r="I13" s="40" t="n">
        <v>618</v>
      </c>
      <c r="J13" s="26" t="str">
        <f aca="true">IF(M13="", IF(O13="","",X13+(INDIRECT("S" &amp; ROW() - 1) - S13)),IF(O13="", "", INDIRECT("S" &amp; ROW() - 1) - S13))</f>
        <v/>
      </c>
      <c r="K13" s="35" t="n">
        <v>1</v>
      </c>
      <c r="N13" s="36" t="str">
        <f aca="false">IF(M13="", IF(X13=0, "", X13), IF(V13 = "", "", IF(V13/U13 = 0, "", V13/U13)))</f>
        <v/>
      </c>
      <c r="P13" s="1" t="n">
        <f aca="false">IF(O13 = "-", -W13,I13)</f>
        <v>618</v>
      </c>
      <c r="Q13" s="1" t="n">
        <f aca="true">IF(O13 = "-", SUM(INDIRECT(ADDRESS(2,COLUMN(P13)) &amp; ":" &amp; ADDRESS(ROW(),COLUMN(P13)))), 0)</f>
        <v>0</v>
      </c>
      <c r="R13" s="1" t="n">
        <f aca="false">IF(O13="-",1,0)</f>
        <v>0</v>
      </c>
      <c r="S13" s="1" t="n">
        <f aca="true">IF(Q13 = 0, INDIRECT("S" &amp; ROW() - 1), Q13)</f>
        <v>3403</v>
      </c>
      <c r="T13" s="1" t="str">
        <f aca="false">IF(H13="","",VLOOKUP(H13,'Соль SKU'!$A$1:$B$150,2,0))</f>
        <v>2.7, Альче, без лактозы</v>
      </c>
      <c r="U13" s="1" t="n">
        <f aca="false">8000/850</f>
        <v>9.41176470588235</v>
      </c>
      <c r="V13" s="1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 t="n">
        <f aca="false">IF(V13 = "", "", V13/U13)</f>
        <v>0</v>
      </c>
      <c r="X13" s="1" t="str">
        <f aca="true">IF(O13="", "", MAX(ROUND(-(INDIRECT("S" &amp; ROW() - 1) - S13)/850, 0), 1) * 850)</f>
        <v/>
      </c>
    </row>
    <row r="14" customFormat="false" ht="13.75" hidden="false" customHeight="true" outlineLevel="0" collapsed="false">
      <c r="A14" s="39" t="n">
        <f aca="true">IF(O14="-", "-", 1 + MAX(Вода!$A$2:$A$101) + SUM(INDIRECT(ADDRESS(2,COLUMN(R14)) &amp; ":" &amp; ADDRESS(ROW(),COLUMN(R14)))))</f>
        <v>10</v>
      </c>
      <c r="B14" s="39" t="s">
        <v>632</v>
      </c>
      <c r="C14" s="39" t="n">
        <v>850</v>
      </c>
      <c r="D14" s="39" t="s">
        <v>635</v>
      </c>
      <c r="E14" s="39" t="s">
        <v>683</v>
      </c>
      <c r="F14" s="39" t="s">
        <v>683</v>
      </c>
      <c r="G14" s="39" t="s">
        <v>680</v>
      </c>
      <c r="H14" s="39" t="s">
        <v>214</v>
      </c>
      <c r="I14" s="39" t="n">
        <v>41</v>
      </c>
      <c r="J14" s="26" t="str">
        <f aca="true">IF(M14="", IF(O14="","",X14+(INDIRECT("S" &amp; ROW() - 1) - S14)),IF(O14="", "", INDIRECT("S" &amp; ROW() - 1) - S14))</f>
        <v/>
      </c>
      <c r="K14" s="35" t="n">
        <v>1</v>
      </c>
      <c r="N14" s="36" t="str">
        <f aca="false">IF(M14="", IF(X14=0, "", X14), IF(V14 = "", "", IF(V14/U14 = 0, "", V14/U14)))</f>
        <v/>
      </c>
      <c r="P14" s="1" t="n">
        <f aca="false">IF(O14 = "-", -W14,I14)</f>
        <v>41</v>
      </c>
      <c r="Q14" s="1" t="n">
        <f aca="true">IF(O14 = "-", SUM(INDIRECT(ADDRESS(2,COLUMN(P14)) &amp; ":" &amp; ADDRESS(ROW(),COLUMN(P14)))), 0)</f>
        <v>0</v>
      </c>
      <c r="R14" s="1" t="n">
        <f aca="false">IF(O14="-",1,0)</f>
        <v>0</v>
      </c>
      <c r="S14" s="1" t="n">
        <f aca="true">IF(Q14 = 0, INDIRECT("S" &amp; ROW() - 1), Q14)</f>
        <v>3403</v>
      </c>
      <c r="T14" s="1" t="str">
        <f aca="false">IF(H14="","",VLOOKUP(H14,'Соль SKU'!$A$1:$B$150,2,0))</f>
        <v>2.7, Сакко</v>
      </c>
      <c r="U14" s="1" t="n">
        <f aca="false">8000/850</f>
        <v>9.41176470588235</v>
      </c>
      <c r="V14" s="1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 t="n">
        <f aca="false">IF(V14 = "", "", V14/U14)</f>
        <v>0</v>
      </c>
      <c r="X14" s="1" t="str">
        <f aca="true">IF(O14="", "", MAX(ROUND(-(INDIRECT("S" &amp; ROW() - 1) - S14)/850, 0), 1) * 850)</f>
        <v/>
      </c>
    </row>
    <row r="15" customFormat="false" ht="13.75" hidden="false" customHeight="true" outlineLevel="0" collapsed="false">
      <c r="A15" s="39" t="n">
        <f aca="true">IF(O15="-", "-", 1 + MAX(Вода!$A$2:$A$101) + SUM(INDIRECT(ADDRESS(2,COLUMN(R15)) &amp; ":" &amp; ADDRESS(ROW(),COLUMN(R15)))))</f>
        <v>10</v>
      </c>
      <c r="B15" s="39" t="s">
        <v>632</v>
      </c>
      <c r="C15" s="39" t="n">
        <v>850</v>
      </c>
      <c r="D15" s="39" t="s">
        <v>635</v>
      </c>
      <c r="E15" s="39" t="s">
        <v>683</v>
      </c>
      <c r="F15" s="39" t="s">
        <v>683</v>
      </c>
      <c r="G15" s="39" t="s">
        <v>680</v>
      </c>
      <c r="H15" s="39" t="s">
        <v>198</v>
      </c>
      <c r="I15" s="39" t="n">
        <v>180</v>
      </c>
      <c r="J15" s="26" t="str">
        <f aca="true">IF(M15="", IF(O15="","",X15+(INDIRECT("S" &amp; ROW() - 1) - S15)),IF(O15="", "", INDIRECT("S" &amp; ROW() - 1) - S15))</f>
        <v/>
      </c>
      <c r="K15" s="35" t="n">
        <v>1</v>
      </c>
      <c r="N15" s="36" t="str">
        <f aca="false">IF(M15="", IF(X15=0, "", X15), IF(V15 = "", "", IF(V15/U15 = 0, "", V15/U15)))</f>
        <v/>
      </c>
      <c r="P15" s="1" t="n">
        <f aca="false">IF(O15 = "-", -W15,I15)</f>
        <v>180</v>
      </c>
      <c r="Q15" s="1" t="n">
        <f aca="true">IF(O15 = "-", SUM(INDIRECT(ADDRESS(2,COLUMN(P15)) &amp; ":" &amp; ADDRESS(ROW(),COLUMN(P15)))), 0)</f>
        <v>0</v>
      </c>
      <c r="R15" s="1" t="n">
        <f aca="false">IF(O15="-",1,0)</f>
        <v>0</v>
      </c>
      <c r="S15" s="1" t="n">
        <f aca="true">IF(Q15 = 0, INDIRECT("S" &amp; ROW() - 1), Q15)</f>
        <v>3403</v>
      </c>
      <c r="T15" s="1" t="str">
        <f aca="false">IF(H15="","",VLOOKUP(H15,'Соль SKU'!$A$1:$B$150,2,0))</f>
        <v>2.7, Альче</v>
      </c>
      <c r="U15" s="1" t="n">
        <f aca="false">8000/850</f>
        <v>9.41176470588235</v>
      </c>
      <c r="V15" s="1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 t="n">
        <f aca="false">IF(V15 = "", "", V15/U15)</f>
        <v>0</v>
      </c>
      <c r="X15" s="1" t="str">
        <f aca="true">IF(O15="", "", MAX(ROUND(-(INDIRECT("S" &amp; ROW() - 1) - S15)/850, 0), 1) * 850)</f>
        <v/>
      </c>
    </row>
    <row r="16" customFormat="false" ht="13.75" hidden="false" customHeight="true" outlineLevel="0" collapsed="false">
      <c r="A16" s="35" t="str">
        <f aca="true">IF(O16="-", "-", 1 + MAX(Вода!$A$2:$A$101) + SUM(INDIRECT(ADDRESS(2,COLUMN(R16)) &amp; ":" &amp; ADDRESS(ROW(),COLUMN(R16)))))</f>
        <v>-</v>
      </c>
      <c r="B16" s="35" t="s">
        <v>676</v>
      </c>
      <c r="C16" s="35" t="s">
        <v>676</v>
      </c>
      <c r="D16" s="35" t="s">
        <v>676</v>
      </c>
      <c r="E16" s="35" t="s">
        <v>676</v>
      </c>
      <c r="F16" s="35" t="s">
        <v>676</v>
      </c>
      <c r="G16" s="35" t="s">
        <v>676</v>
      </c>
      <c r="H16" s="35" t="s">
        <v>676</v>
      </c>
      <c r="J16" s="26" t="n">
        <f aca="true">IF(M16="", IF(O16="","",X16+(INDIRECT("S" &amp; ROW() - 1) - S16)),IF(O16="", "", INDIRECT("S" &amp; ROW() - 1) - S16))</f>
        <v>11</v>
      </c>
      <c r="K16" s="35"/>
      <c r="N16" s="36" t="n">
        <f aca="false">IF(M16="", IF(X16=0, "", X16), IF(V16 = "", "", IF(V16/U16 = 0, "", V16/U16)))</f>
        <v>850</v>
      </c>
      <c r="O16" s="35" t="s">
        <v>676</v>
      </c>
      <c r="P16" s="1" t="n">
        <f aca="false">IF(O16 = "-", -W16,I16)</f>
        <v>-0</v>
      </c>
      <c r="Q16" s="1" t="n">
        <f aca="true">IF(O16 = "-", SUM(INDIRECT(ADDRESS(2,COLUMN(P16)) &amp; ":" &amp; ADDRESS(ROW(),COLUMN(P16)))), 0)</f>
        <v>4242</v>
      </c>
      <c r="R16" s="1" t="n">
        <f aca="false">IF(O16="-",1,0)</f>
        <v>1</v>
      </c>
      <c r="S16" s="1" t="n">
        <f aca="true">IF(Q16 = 0, INDIRECT("S" &amp; ROW() - 1), Q16)</f>
        <v>4242</v>
      </c>
      <c r="T16" s="1" t="str">
        <f aca="false">IF(H16="","",VLOOKUP(H16,'Соль SKU'!$A$1:$B$150,2,0))</f>
        <v>-</v>
      </c>
      <c r="U16" s="1" t="n">
        <f aca="false">8000/850</f>
        <v>9.41176470588235</v>
      </c>
      <c r="V16" s="1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 t="n">
        <f aca="false">IF(V16 = "", "", V16/U16)</f>
        <v>0</v>
      </c>
      <c r="X16" s="1" t="n">
        <f aca="true">IF(O16="", "", MAX(ROUND(-(INDIRECT("S" &amp; ROW() - 1) - S16)/850, 0), 1) * 850)</f>
        <v>850</v>
      </c>
    </row>
    <row r="17" customFormat="false" ht="13.75" hidden="false" customHeight="true" outlineLevel="0" collapsed="false">
      <c r="A17" s="39" t="n">
        <f aca="true">IF(O17="-", "-", 1 + MAX(Вода!$A$2:$A$101) + SUM(INDIRECT(ADDRESS(2,COLUMN(R17)) &amp; ":" &amp; ADDRESS(ROW(),COLUMN(R17)))))</f>
        <v>11</v>
      </c>
      <c r="B17" s="39" t="s">
        <v>642</v>
      </c>
      <c r="C17" s="39" t="n">
        <v>850</v>
      </c>
      <c r="D17" s="39" t="s">
        <v>635</v>
      </c>
      <c r="E17" s="39" t="s">
        <v>684</v>
      </c>
      <c r="F17" s="39" t="s">
        <v>684</v>
      </c>
      <c r="G17" s="39" t="s">
        <v>680</v>
      </c>
      <c r="H17" s="39" t="s">
        <v>210</v>
      </c>
      <c r="I17" s="39" t="n">
        <v>200</v>
      </c>
      <c r="J17" s="26" t="str">
        <f aca="true">IF(M17="", IF(O17="","",X17+(INDIRECT("S" &amp; ROW() - 1) - S17)),IF(O17="", "", INDIRECT("S" &amp; ROW() - 1) - S17))</f>
        <v/>
      </c>
      <c r="K17" s="35" t="n">
        <v>1</v>
      </c>
      <c r="N17" s="36" t="str">
        <f aca="false">IF(M17="", IF(X17=0, "", X17), IF(V17 = "", "", IF(V17/U17 = 0, "", V17/U17)))</f>
        <v/>
      </c>
      <c r="P17" s="1" t="n">
        <f aca="false">IF(O17 = "-", -W17,I17)</f>
        <v>200</v>
      </c>
      <c r="Q17" s="1" t="n">
        <f aca="true">IF(O17 = "-", SUM(INDIRECT(ADDRESS(2,COLUMN(P17)) &amp; ":" &amp; ADDRESS(ROW(),COLUMN(P17)))), 0)</f>
        <v>0</v>
      </c>
      <c r="R17" s="1" t="n">
        <f aca="false">IF(O17="-",1,0)</f>
        <v>0</v>
      </c>
      <c r="S17" s="1" t="n">
        <f aca="true">IF(Q17 = 0, INDIRECT("S" &amp; ROW() - 1), Q17)</f>
        <v>4242</v>
      </c>
      <c r="T17" s="1" t="str">
        <f aca="false">IF(H17="","",VLOOKUP(H17,'Соль SKU'!$A$1:$B$150,2,0))</f>
        <v>2.7, Сакко</v>
      </c>
      <c r="U17" s="1" t="n">
        <f aca="false">8000/850</f>
        <v>9.41176470588235</v>
      </c>
      <c r="V17" s="1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1" t="n">
        <f aca="false">IF(V17 = "", "", V17/U17)</f>
        <v>0</v>
      </c>
      <c r="X17" s="1" t="str">
        <f aca="true">IF(O17="", "", MAX(ROUND(-(INDIRECT("S" &amp; ROW() - 1) - S17)/850, 0), 1) * 850)</f>
        <v/>
      </c>
    </row>
    <row r="18" customFormat="false" ht="13.75" hidden="false" customHeight="true" outlineLevel="0" collapsed="false">
      <c r="A18" s="40" t="n">
        <f aca="true">IF(O18="-", "-", 1 + MAX(Вода!$A$2:$A$101) + SUM(INDIRECT(ADDRESS(2,COLUMN(R18)) &amp; ":" &amp; ADDRESS(ROW(),COLUMN(R18)))))</f>
        <v>11</v>
      </c>
      <c r="B18" s="40" t="s">
        <v>642</v>
      </c>
      <c r="C18" s="40" t="n">
        <v>850</v>
      </c>
      <c r="D18" s="40" t="s">
        <v>633</v>
      </c>
      <c r="E18" s="40" t="s">
        <v>684</v>
      </c>
      <c r="F18" s="40" t="s">
        <v>684</v>
      </c>
      <c r="G18" s="40" t="s">
        <v>680</v>
      </c>
      <c r="H18" s="40" t="s">
        <v>196</v>
      </c>
      <c r="I18" s="40" t="n">
        <v>204</v>
      </c>
      <c r="J18" s="26" t="str">
        <f aca="true">IF(M18="", IF(O18="","",X18+(INDIRECT("S" &amp; ROW() - 1) - S18)),IF(O18="", "", INDIRECT("S" &amp; ROW() - 1) - S18))</f>
        <v/>
      </c>
      <c r="K18" s="35" t="n">
        <v>1</v>
      </c>
      <c r="N18" s="36" t="str">
        <f aca="false">IF(M18="", IF(X18=0, "", X18), IF(V18 = "", "", IF(V18/U18 = 0, "", V18/U18)))</f>
        <v/>
      </c>
      <c r="P18" s="1" t="n">
        <f aca="false">IF(O18 = "-", -W18,I18)</f>
        <v>204</v>
      </c>
      <c r="Q18" s="1" t="n">
        <f aca="true">IF(O18 = "-", SUM(INDIRECT(ADDRESS(2,COLUMN(P18)) &amp; ":" &amp; ADDRESS(ROW(),COLUMN(P18)))), 0)</f>
        <v>0</v>
      </c>
      <c r="R18" s="1" t="n">
        <f aca="false">IF(O18="-",1,0)</f>
        <v>0</v>
      </c>
      <c r="S18" s="1" t="n">
        <f aca="true">IF(Q18 = 0, INDIRECT("S" &amp; ROW() - 1), Q18)</f>
        <v>4242</v>
      </c>
      <c r="T18" s="1" t="str">
        <f aca="false">IF(H18="","",VLOOKUP(H18,'Соль SKU'!$A$1:$B$150,2,0))</f>
        <v>2.7, Альче</v>
      </c>
      <c r="U18" s="1" t="n">
        <f aca="false">8000/850</f>
        <v>9.41176470588235</v>
      </c>
      <c r="V18" s="1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 t="n">
        <f aca="false">IF(V18 = "", "", V18/U18)</f>
        <v>0</v>
      </c>
      <c r="X18" s="1" t="str">
        <f aca="true">IF(O18="", "", MAX(ROUND(-(INDIRECT("S" &amp; ROW() - 1) - S18)/850, 0), 1) * 850)</f>
        <v/>
      </c>
    </row>
    <row r="19" customFormat="false" ht="13.75" hidden="false" customHeight="true" outlineLevel="0" collapsed="false">
      <c r="A19" s="40" t="n">
        <f aca="true">IF(O19="-", "-", 1 + MAX(Вода!$A$2:$A$101) + SUM(INDIRECT(ADDRESS(2,COLUMN(R19)) &amp; ":" &amp; ADDRESS(ROW(),COLUMN(R19)))))</f>
        <v>11</v>
      </c>
      <c r="B19" s="40" t="s">
        <v>642</v>
      </c>
      <c r="C19" s="40" t="n">
        <v>850</v>
      </c>
      <c r="D19" s="40" t="s">
        <v>633</v>
      </c>
      <c r="E19" s="40" t="s">
        <v>684</v>
      </c>
      <c r="F19" s="40" t="s">
        <v>684</v>
      </c>
      <c r="G19" s="40" t="s">
        <v>680</v>
      </c>
      <c r="H19" s="40" t="s">
        <v>197</v>
      </c>
      <c r="I19" s="40" t="n">
        <v>446</v>
      </c>
      <c r="J19" s="26" t="str">
        <f aca="true">IF(M19="", IF(O19="","",X19+(INDIRECT("S" &amp; ROW() - 1) - S19)),IF(O19="", "", INDIRECT("S" &amp; ROW() - 1) - S19))</f>
        <v/>
      </c>
      <c r="K19" s="35" t="n">
        <v>1</v>
      </c>
      <c r="N19" s="36" t="str">
        <f aca="false">IF(M19="", IF(X19=0, "", X19), IF(V19 = "", "", IF(V19/U19 = 0, "", V19/U19)))</f>
        <v/>
      </c>
      <c r="P19" s="1" t="n">
        <f aca="false">IF(O19 = "-", -W19,I19)</f>
        <v>446</v>
      </c>
      <c r="Q19" s="1" t="n">
        <f aca="true">IF(O19 = "-", SUM(INDIRECT(ADDRESS(2,COLUMN(P19)) &amp; ":" &amp; ADDRESS(ROW(),COLUMN(P19)))), 0)</f>
        <v>0</v>
      </c>
      <c r="R19" s="1" t="n">
        <f aca="false">IF(O19="-",1,0)</f>
        <v>0</v>
      </c>
      <c r="S19" s="1" t="n">
        <f aca="true">IF(Q19 = 0, INDIRECT("S" &amp; ROW() - 1), Q19)</f>
        <v>4242</v>
      </c>
      <c r="T19" s="1" t="str">
        <f aca="false">IF(H19="","",VLOOKUP(H19,'Соль SKU'!$A$1:$B$150,2,0))</f>
        <v>2.7, Альче</v>
      </c>
      <c r="U19" s="1" t="n">
        <f aca="false">8000/850</f>
        <v>9.41176470588235</v>
      </c>
      <c r="V19" s="1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 t="n">
        <f aca="false">IF(V19 = "", "", V19/U19)</f>
        <v>0</v>
      </c>
      <c r="X19" s="1" t="str">
        <f aca="true">IF(O19="", "", MAX(ROUND(-(INDIRECT("S" &amp; ROW() - 1) - S19)/850, 0), 1) * 850)</f>
        <v/>
      </c>
    </row>
    <row r="20" customFormat="false" ht="13.75" hidden="false" customHeight="true" outlineLevel="0" collapsed="false">
      <c r="A20" s="35" t="str">
        <f aca="true">IF(O20="-", "-", 1 + MAX(Вода!$A$2:$A$101) + SUM(INDIRECT(ADDRESS(2,COLUMN(R20)) &amp; ":" &amp; ADDRESS(ROW(),COLUMN(R20)))))</f>
        <v>-</v>
      </c>
      <c r="B20" s="35" t="s">
        <v>676</v>
      </c>
      <c r="C20" s="35" t="s">
        <v>676</v>
      </c>
      <c r="D20" s="35" t="s">
        <v>676</v>
      </c>
      <c r="E20" s="35" t="s">
        <v>676</v>
      </c>
      <c r="F20" s="35" t="s">
        <v>676</v>
      </c>
      <c r="G20" s="35" t="s">
        <v>676</v>
      </c>
      <c r="H20" s="35" t="s">
        <v>676</v>
      </c>
      <c r="J20" s="26" t="n">
        <f aca="true">IF(M20="", IF(O20="","",X20+(INDIRECT("S" &amp; ROW() - 1) - S20)),IF(O20="", "", INDIRECT("S" &amp; ROW() - 1) - S20))</f>
        <v>0</v>
      </c>
      <c r="K20" s="35"/>
      <c r="N20" s="36" t="n">
        <f aca="false">IF(M20="", IF(X20=0, "", X20), IF(V20 = "", "", IF(V20/U20 = 0, "", V20/U20)))</f>
        <v>850</v>
      </c>
      <c r="O20" s="35" t="s">
        <v>676</v>
      </c>
      <c r="P20" s="1" t="n">
        <f aca="false">IF(O20 = "-", -W20,I20)</f>
        <v>-0</v>
      </c>
      <c r="Q20" s="1" t="n">
        <f aca="true">IF(O20 = "-", SUM(INDIRECT(ADDRESS(2,COLUMN(P20)) &amp; ":" &amp; ADDRESS(ROW(),COLUMN(P20)))), 0)</f>
        <v>5092</v>
      </c>
      <c r="R20" s="1" t="n">
        <f aca="false">IF(O20="-",1,0)</f>
        <v>1</v>
      </c>
      <c r="S20" s="1" t="n">
        <f aca="true">IF(Q20 = 0, INDIRECT("S" &amp; ROW() - 1), Q20)</f>
        <v>5092</v>
      </c>
      <c r="T20" s="1" t="str">
        <f aca="false">IF(H20="","",VLOOKUP(H20,'Соль SKU'!$A$1:$B$150,2,0))</f>
        <v>-</v>
      </c>
      <c r="U20" s="1" t="n">
        <f aca="false">8000/850</f>
        <v>9.41176470588235</v>
      </c>
      <c r="V20" s="1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1" t="n">
        <f aca="false">IF(V20 = "", "", V20/U20)</f>
        <v>0</v>
      </c>
      <c r="X20" s="1" t="n">
        <f aca="true">IF(O20="", "", MAX(ROUND(-(INDIRECT("S" &amp; ROW() - 1) - S20)/850, 0), 1) * 850)</f>
        <v>850</v>
      </c>
    </row>
    <row r="21" customFormat="false" ht="13.75" hidden="false" customHeight="true" outlineLevel="0" collapsed="false">
      <c r="A21" s="40" t="n">
        <f aca="true">IF(O21="-", "-", 1 + MAX(Вода!$A$2:$A$101) + SUM(INDIRECT(ADDRESS(2,COLUMN(R21)) &amp; ":" &amp; ADDRESS(ROW(),COLUMN(R21)))))</f>
        <v>12</v>
      </c>
      <c r="B21" s="40" t="s">
        <v>642</v>
      </c>
      <c r="C21" s="40" t="n">
        <v>850</v>
      </c>
      <c r="D21" s="40" t="s">
        <v>633</v>
      </c>
      <c r="E21" s="40" t="s">
        <v>684</v>
      </c>
      <c r="F21" s="40" t="s">
        <v>684</v>
      </c>
      <c r="G21" s="40" t="s">
        <v>680</v>
      </c>
      <c r="H21" s="40" t="s">
        <v>197</v>
      </c>
      <c r="I21" s="40" t="n">
        <v>850</v>
      </c>
      <c r="J21" s="26" t="str">
        <f aca="true">IF(M21="", IF(O21="","",X21+(INDIRECT("S" &amp; ROW() - 1) - S21)),IF(O21="", "", INDIRECT("S" &amp; ROW() - 1) - S21))</f>
        <v/>
      </c>
      <c r="K21" s="35" t="n">
        <v>1</v>
      </c>
      <c r="N21" s="36" t="str">
        <f aca="false">IF(M21="", IF(X21=0, "", X21), IF(V21 = "", "", IF(V21/U21 = 0, "", V21/U21)))</f>
        <v/>
      </c>
      <c r="P21" s="1" t="n">
        <f aca="false">IF(O21 = "-", -W21,I21)</f>
        <v>850</v>
      </c>
      <c r="Q21" s="1" t="n">
        <f aca="true">IF(O21 = "-", SUM(INDIRECT(ADDRESS(2,COLUMN(P21)) &amp; ":" &amp; ADDRESS(ROW(),COLUMN(P21)))), 0)</f>
        <v>0</v>
      </c>
      <c r="R21" s="1" t="n">
        <f aca="false">IF(O21="-",1,0)</f>
        <v>0</v>
      </c>
      <c r="S21" s="1" t="n">
        <f aca="true">IF(Q21 = 0, INDIRECT("S" &amp; ROW() - 1), Q21)</f>
        <v>5092</v>
      </c>
      <c r="T21" s="1" t="str">
        <f aca="false">IF(H21="","",VLOOKUP(H21,'Соль SKU'!$A$1:$B$150,2,0))</f>
        <v>2.7, Альче</v>
      </c>
      <c r="U21" s="1" t="n">
        <f aca="false">8000/850</f>
        <v>9.41176470588235</v>
      </c>
      <c r="V21" s="1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 t="n">
        <f aca="false">IF(V21 = "", "", V21/U21)</f>
        <v>0</v>
      </c>
      <c r="X21" s="1" t="str">
        <f aca="true">IF(O21="", "", MAX(ROUND(-(INDIRECT("S" &amp; ROW() - 1) - S21)/850, 0), 1) * 850)</f>
        <v/>
      </c>
    </row>
    <row r="22" customFormat="false" ht="13.75" hidden="false" customHeight="true" outlineLevel="0" collapsed="false">
      <c r="A22" s="35" t="str">
        <f aca="true">IF(O22="-", "-", 1 + MAX(Вода!$A$2:$A$101) + SUM(INDIRECT(ADDRESS(2,COLUMN(R22)) &amp; ":" &amp; ADDRESS(ROW(),COLUMN(R22)))))</f>
        <v>-</v>
      </c>
      <c r="B22" s="35" t="s">
        <v>676</v>
      </c>
      <c r="C22" s="35" t="s">
        <v>676</v>
      </c>
      <c r="D22" s="35" t="s">
        <v>676</v>
      </c>
      <c r="E22" s="35" t="s">
        <v>676</v>
      </c>
      <c r="F22" s="35" t="s">
        <v>676</v>
      </c>
      <c r="G22" s="35" t="s">
        <v>676</v>
      </c>
      <c r="H22" s="35" t="s">
        <v>676</v>
      </c>
      <c r="J22" s="26" t="n">
        <f aca="true">IF(M22="", IF(O22="","",X22+(INDIRECT("S" &amp; ROW() - 1) - S22)),IF(O22="", "", INDIRECT("S" &amp; ROW() - 1) - S22))</f>
        <v>0</v>
      </c>
      <c r="K22" s="35"/>
      <c r="N22" s="36" t="n">
        <f aca="false">IF(M22="", IF(X22=0, "", X22), IF(V22 = "", "", IF(V22/U22 = 0, "", V22/U22)))</f>
        <v>850</v>
      </c>
      <c r="O22" s="35" t="s">
        <v>676</v>
      </c>
      <c r="P22" s="1" t="n">
        <f aca="false">IF(O22 = "-", -W22,I22)</f>
        <v>-0</v>
      </c>
      <c r="Q22" s="1" t="n">
        <f aca="true">IF(O22 = "-", SUM(INDIRECT(ADDRESS(2,COLUMN(P22)) &amp; ":" &amp; ADDRESS(ROW(),COLUMN(P22)))), 0)</f>
        <v>5942</v>
      </c>
      <c r="R22" s="1" t="n">
        <f aca="false">IF(O22="-",1,0)</f>
        <v>1</v>
      </c>
      <c r="S22" s="1" t="n">
        <f aca="true">IF(Q22 = 0, INDIRECT("S" &amp; ROW() - 1), Q22)</f>
        <v>5942</v>
      </c>
      <c r="T22" s="1" t="str">
        <f aca="false">IF(H22="","",VLOOKUP(H22,'Соль SKU'!$A$1:$B$150,2,0))</f>
        <v>-</v>
      </c>
      <c r="U22" s="1" t="n">
        <f aca="false">8000/850</f>
        <v>9.41176470588235</v>
      </c>
      <c r="V22" s="1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1" t="n">
        <f aca="false">IF(V22 = "", "", V22/U22)</f>
        <v>0</v>
      </c>
      <c r="X22" s="1" t="n">
        <f aca="true">IF(O22="", "", MAX(ROUND(-(INDIRECT("S" &amp; ROW() - 1) - S22)/850, 0), 1) * 850)</f>
        <v>850</v>
      </c>
    </row>
    <row r="23" customFormat="false" ht="13.75" hidden="false" customHeight="true" outlineLevel="0" collapsed="false">
      <c r="A23" s="40" t="n">
        <f aca="true">IF(O23="-", "-", 1 + MAX(Вода!$A$2:$A$101) + SUM(INDIRECT(ADDRESS(2,COLUMN(R23)) &amp; ":" &amp; ADDRESS(ROW(),COLUMN(R23)))))</f>
        <v>13</v>
      </c>
      <c r="B23" s="40" t="s">
        <v>642</v>
      </c>
      <c r="C23" s="40" t="n">
        <v>850</v>
      </c>
      <c r="D23" s="40" t="s">
        <v>633</v>
      </c>
      <c r="E23" s="40" t="s">
        <v>684</v>
      </c>
      <c r="F23" s="40" t="s">
        <v>684</v>
      </c>
      <c r="G23" s="40" t="s">
        <v>680</v>
      </c>
      <c r="H23" s="40" t="s">
        <v>197</v>
      </c>
      <c r="I23" s="40" t="n">
        <v>850</v>
      </c>
      <c r="J23" s="26" t="str">
        <f aca="true">IF(M23="", IF(O23="","",X23+(INDIRECT("S" &amp; ROW() - 1) - S23)),IF(O23="", "", INDIRECT("S" &amp; ROW() - 1) - S23))</f>
        <v/>
      </c>
      <c r="K23" s="35" t="n">
        <v>1</v>
      </c>
      <c r="N23" s="36" t="str">
        <f aca="false">IF(M23="", IF(X23=0, "", X23), IF(V23 = "", "", IF(V23/U23 = 0, "", V23/U23)))</f>
        <v/>
      </c>
      <c r="P23" s="1" t="n">
        <f aca="false">IF(O23 = "-", -W23,I23)</f>
        <v>850</v>
      </c>
      <c r="Q23" s="1" t="n">
        <f aca="true">IF(O23 = "-", SUM(INDIRECT(ADDRESS(2,COLUMN(P23)) &amp; ":" &amp; ADDRESS(ROW(),COLUMN(P23)))), 0)</f>
        <v>0</v>
      </c>
      <c r="R23" s="1" t="n">
        <f aca="false">IF(O23="-",1,0)</f>
        <v>0</v>
      </c>
      <c r="S23" s="1" t="n">
        <f aca="true">IF(Q23 = 0, INDIRECT("S" &amp; ROW() - 1), Q23)</f>
        <v>5942</v>
      </c>
      <c r="T23" s="1" t="str">
        <f aca="false">IF(H23="","",VLOOKUP(H23,'Соль SKU'!$A$1:$B$150,2,0))</f>
        <v>2.7, Альче</v>
      </c>
      <c r="U23" s="1" t="n">
        <f aca="false">8000/850</f>
        <v>9.41176470588235</v>
      </c>
      <c r="V23" s="1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 t="n">
        <f aca="false">IF(V23 = "", "", V23/U23)</f>
        <v>0</v>
      </c>
      <c r="X23" s="1" t="str">
        <f aca="true">IF(O23="", "", MAX(ROUND(-(INDIRECT("S" &amp; ROW() - 1) - S23)/850, 0), 1) * 850)</f>
        <v/>
      </c>
    </row>
    <row r="24" customFormat="false" ht="13.75" hidden="false" customHeight="true" outlineLevel="0" collapsed="false">
      <c r="A24" s="35" t="str">
        <f aca="true">IF(O24="-", "-", 1 + MAX(Вода!$A$2:$A$101) + SUM(INDIRECT(ADDRESS(2,COLUMN(R24)) &amp; ":" &amp; ADDRESS(ROW(),COLUMN(R24)))))</f>
        <v>-</v>
      </c>
      <c r="B24" s="35" t="s">
        <v>676</v>
      </c>
      <c r="C24" s="35" t="s">
        <v>676</v>
      </c>
      <c r="D24" s="35" t="s">
        <v>676</v>
      </c>
      <c r="E24" s="35" t="s">
        <v>676</v>
      </c>
      <c r="F24" s="35" t="s">
        <v>676</v>
      </c>
      <c r="G24" s="35" t="s">
        <v>676</v>
      </c>
      <c r="H24" s="35" t="s">
        <v>676</v>
      </c>
      <c r="J24" s="26" t="n">
        <f aca="true">IF(M24="", IF(O24="","",X24+(INDIRECT("S" &amp; ROW() - 1) - S24)),IF(O24="", "", INDIRECT("S" &amp; ROW() - 1) - S24))</f>
        <v>0</v>
      </c>
      <c r="K24" s="35"/>
      <c r="N24" s="36" t="n">
        <f aca="false">IF(M24="", IF(X24=0, "", X24), IF(V24 = "", "", IF(V24/U24 = 0, "", V24/U24)))</f>
        <v>850</v>
      </c>
      <c r="O24" s="35" t="s">
        <v>676</v>
      </c>
      <c r="P24" s="1" t="n">
        <f aca="false">IF(O24 = "-", -W24,I24)</f>
        <v>-0</v>
      </c>
      <c r="Q24" s="1" t="n">
        <f aca="true">IF(O24 = "-", SUM(INDIRECT(ADDRESS(2,COLUMN(P24)) &amp; ":" &amp; ADDRESS(ROW(),COLUMN(P24)))), 0)</f>
        <v>6792</v>
      </c>
      <c r="R24" s="1" t="n">
        <f aca="false">IF(O24="-",1,0)</f>
        <v>1</v>
      </c>
      <c r="S24" s="1" t="n">
        <f aca="true">IF(Q24 = 0, INDIRECT("S" &amp; ROW() - 1), Q24)</f>
        <v>6792</v>
      </c>
      <c r="T24" s="1" t="str">
        <f aca="false">IF(H24="","",VLOOKUP(H24,'Соль SKU'!$A$1:$B$150,2,0))</f>
        <v>-</v>
      </c>
      <c r="U24" s="1" t="n">
        <f aca="false">8000/850</f>
        <v>9.41176470588235</v>
      </c>
      <c r="V24" s="1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 t="n">
        <f aca="false">IF(V24 = "", "", V24/U24)</f>
        <v>0</v>
      </c>
      <c r="X24" s="1" t="n">
        <f aca="true">IF(O24="", "", MAX(ROUND(-(INDIRECT("S" &amp; ROW() - 1) - S24)/850, 0), 1) * 850)</f>
        <v>850</v>
      </c>
    </row>
    <row r="25" customFormat="false" ht="13.75" hidden="false" customHeight="true" outlineLevel="0" collapsed="false">
      <c r="J25" s="26" t="str">
        <f aca="true">IF(M25="", IF(O25="","",X25+(INDIRECT("S" &amp; ROW() - 1) - S25)),IF(O25="", "", INDIRECT("S" &amp; ROW() - 1) - S25))</f>
        <v/>
      </c>
      <c r="N25" s="36" t="str">
        <f aca="false">IF(M25="", IF(X25=0, "", X25), IF(V25 = "", "", IF(V25/U25 = 0, "", V25/U25)))</f>
        <v/>
      </c>
      <c r="P25" s="1" t="n">
        <f aca="false">IF(O25 = "-", -W25,I25)</f>
        <v>0</v>
      </c>
      <c r="Q25" s="1" t="n">
        <f aca="true">IF(O25 = "-", SUM(INDIRECT(ADDRESS(2,COLUMN(P25)) &amp; ":" &amp; ADDRESS(ROW(),COLUMN(P25)))), 0)</f>
        <v>0</v>
      </c>
      <c r="R25" s="1" t="n">
        <f aca="false">IF(O25="-",1,0)</f>
        <v>0</v>
      </c>
      <c r="S25" s="1" t="n">
        <f aca="true">IF(Q25 = 0, INDIRECT("S" &amp; ROW() - 1), Q25)</f>
        <v>6792</v>
      </c>
      <c r="T25" s="1" t="str">
        <f aca="false">IF(H25="","",VLOOKUP(H25,'Соль SKU'!$A$1:$B$150,2,0))</f>
        <v/>
      </c>
      <c r="U25" s="1" t="n">
        <f aca="false">8000/850</f>
        <v>9.41176470588235</v>
      </c>
      <c r="V25" s="1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 t="n">
        <f aca="false">IF(V25 = "", "", V25/U25)</f>
        <v>0</v>
      </c>
      <c r="X25" s="1" t="str">
        <f aca="true">IF(O25="", "", MAX(ROUND(-(INDIRECT("S" &amp; ROW() - 1) - S25)/850, 0), 1) * 850)</f>
        <v/>
      </c>
    </row>
    <row r="26" customFormat="false" ht="13.75" hidden="false" customHeight="true" outlineLevel="0" collapsed="false">
      <c r="J26" s="26" t="str">
        <f aca="true">IF(M26="", IF(O26="","",X26+(INDIRECT("S" &amp; ROW() - 1) - S26)),IF(O26="", "", INDIRECT("S" &amp; ROW() - 1) - S26))</f>
        <v/>
      </c>
      <c r="N26" s="36" t="str">
        <f aca="false">IF(M26="", IF(X26=0, "", X26), IF(V26 = "", "", IF(V26/U26 = 0, "", V26/U26)))</f>
        <v/>
      </c>
      <c r="P26" s="1" t="n">
        <f aca="false">IF(O26 = "-", -W26,I26)</f>
        <v>0</v>
      </c>
      <c r="Q26" s="1" t="n">
        <f aca="true">IF(O26 = "-", SUM(INDIRECT(ADDRESS(2,COLUMN(P26)) &amp; ":" &amp; ADDRESS(ROW(),COLUMN(P26)))), 0)</f>
        <v>0</v>
      </c>
      <c r="R26" s="1" t="n">
        <f aca="false">IF(O26="-",1,0)</f>
        <v>0</v>
      </c>
      <c r="S26" s="1" t="n">
        <f aca="true">IF(Q26 = 0, INDIRECT("S" &amp; ROW() - 1), Q26)</f>
        <v>6792</v>
      </c>
      <c r="T26" s="1" t="str">
        <f aca="false">IF(H26="","",VLOOKUP(H26,'Соль SKU'!$A$1:$B$150,2,0))</f>
        <v/>
      </c>
      <c r="U26" s="1" t="n">
        <f aca="false">8000/850</f>
        <v>9.41176470588235</v>
      </c>
      <c r="V26" s="1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 t="n">
        <f aca="false">IF(V26 = "", "", V26/U26)</f>
        <v>0</v>
      </c>
      <c r="X26" s="1" t="str">
        <f aca="true">IF(O26="", "", MAX(ROUND(-(INDIRECT("S" &amp; ROW() - 1) - S26)/850, 0), 1) * 850)</f>
        <v/>
      </c>
    </row>
    <row r="27" customFormat="false" ht="13.75" hidden="false" customHeight="true" outlineLevel="0" collapsed="false">
      <c r="J27" s="26" t="str">
        <f aca="true">IF(M27="", IF(O27="","",X27+(INDIRECT("S" &amp; ROW() - 1) - S27)),IF(O27="", "", INDIRECT("S" &amp; ROW() - 1) - S27))</f>
        <v/>
      </c>
      <c r="N27" s="36" t="str">
        <f aca="false">IF(M27="", IF(X27=0, "", X27), IF(V27 = "", "", IF(V27/U27 = 0, "", V27/U27)))</f>
        <v/>
      </c>
      <c r="P27" s="1" t="n">
        <f aca="false">IF(O27 = "-", -W27,I27)</f>
        <v>0</v>
      </c>
      <c r="Q27" s="1" t="n">
        <f aca="true">IF(O27 = "-", SUM(INDIRECT(ADDRESS(2,COLUMN(P27)) &amp; ":" &amp; ADDRESS(ROW(),COLUMN(P27)))), 0)</f>
        <v>0</v>
      </c>
      <c r="R27" s="1" t="n">
        <f aca="false">IF(O27="-",1,0)</f>
        <v>0</v>
      </c>
      <c r="S27" s="1" t="n">
        <f aca="true">IF(Q27 = 0, INDIRECT("S" &amp; ROW() - 1), Q27)</f>
        <v>6792</v>
      </c>
      <c r="T27" s="1" t="str">
        <f aca="false">IF(H27="","",VLOOKUP(H27,'Соль SKU'!$A$1:$B$150,2,0))</f>
        <v/>
      </c>
      <c r="U27" s="1" t="n">
        <f aca="false">8000/850</f>
        <v>9.41176470588235</v>
      </c>
      <c r="V27" s="1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 t="n">
        <f aca="false">IF(V27 = "", "", V27/U27)</f>
        <v>0</v>
      </c>
      <c r="X27" s="1" t="str">
        <f aca="true">IF(O27="", "", MAX(ROUND(-(INDIRECT("S" &amp; ROW() - 1) - S27)/850, 0), 1) * 850)</f>
        <v/>
      </c>
    </row>
    <row r="28" customFormat="false" ht="13.75" hidden="false" customHeight="true" outlineLevel="0" collapsed="false">
      <c r="J28" s="26" t="str">
        <f aca="true">IF(M28="", IF(O28="","",X28+(INDIRECT("S" &amp; ROW() - 1) - S28)),IF(O28="", "", INDIRECT("S" &amp; ROW() - 1) - S28))</f>
        <v/>
      </c>
      <c r="N28" s="36" t="str">
        <f aca="false">IF(M28="", IF(X28=0, "", X28), IF(V28 = "", "", IF(V28/U28 = 0, "", V28/U28)))</f>
        <v/>
      </c>
      <c r="P28" s="1" t="n">
        <f aca="false">IF(O28 = "-", -W28,I28)</f>
        <v>0</v>
      </c>
      <c r="Q28" s="1" t="n">
        <f aca="true">IF(O28 = "-", SUM(INDIRECT(ADDRESS(2,COLUMN(P28)) &amp; ":" &amp; ADDRESS(ROW(),COLUMN(P28)))), 0)</f>
        <v>0</v>
      </c>
      <c r="R28" s="1" t="n">
        <f aca="false">IF(O28="-",1,0)</f>
        <v>0</v>
      </c>
      <c r="S28" s="1" t="n">
        <f aca="true">IF(Q28 = 0, INDIRECT("S" &amp; ROW() - 1), Q28)</f>
        <v>6792</v>
      </c>
      <c r="T28" s="1" t="str">
        <f aca="false">IF(H28="","",VLOOKUP(H28,'Соль SKU'!$A$1:$B$150,2,0))</f>
        <v/>
      </c>
      <c r="U28" s="1" t="n">
        <f aca="false">8000/850</f>
        <v>9.41176470588235</v>
      </c>
      <c r="V28" s="1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 t="n">
        <f aca="false">IF(V28 = "", "", V28/U28)</f>
        <v>0</v>
      </c>
      <c r="X28" s="1" t="str">
        <f aca="true">IF(O28="", "", MAX(ROUND(-(INDIRECT("S" &amp; ROW() - 1) - S28)/850, 0), 1) * 850)</f>
        <v/>
      </c>
    </row>
    <row r="29" customFormat="false" ht="13.75" hidden="false" customHeight="true" outlineLevel="0" collapsed="false">
      <c r="J29" s="26" t="str">
        <f aca="true">IF(M29="", IF(O29="","",X29+(INDIRECT("S" &amp; ROW() - 1) - S29)),IF(O29="", "", INDIRECT("S" &amp; ROW() - 1) - S29))</f>
        <v/>
      </c>
      <c r="N29" s="36" t="str">
        <f aca="false">IF(M29="", IF(X29=0, "", X29), IF(V29 = "", "", IF(V29/U29 = 0, "", V29/U29)))</f>
        <v/>
      </c>
      <c r="P29" s="1" t="n">
        <f aca="false">IF(O29 = "-", -W29,I29)</f>
        <v>0</v>
      </c>
      <c r="Q29" s="1" t="n">
        <f aca="true">IF(O29 = "-", SUM(INDIRECT(ADDRESS(2,COLUMN(P29)) &amp; ":" &amp; ADDRESS(ROW(),COLUMN(P29)))), 0)</f>
        <v>0</v>
      </c>
      <c r="R29" s="1" t="n">
        <f aca="false">IF(O29="-",1,0)</f>
        <v>0</v>
      </c>
      <c r="S29" s="1" t="n">
        <f aca="true">IF(Q29 = 0, INDIRECT("S" &amp; ROW() - 1), Q29)</f>
        <v>6792</v>
      </c>
      <c r="T29" s="1" t="str">
        <f aca="false">IF(H29="","",VLOOKUP(H29,'Соль SKU'!$A$1:$B$150,2,0))</f>
        <v/>
      </c>
      <c r="U29" s="1" t="n">
        <f aca="false">8000/850</f>
        <v>9.41176470588235</v>
      </c>
      <c r="V29" s="1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 t="n">
        <f aca="false">IF(V29 = "", "", V29/U29)</f>
        <v>0</v>
      </c>
      <c r="X29" s="1" t="str">
        <f aca="true">IF(O29="", "", MAX(ROUND(-(INDIRECT("S" &amp; ROW() - 1) - S29)/850, 0), 1) * 850)</f>
        <v/>
      </c>
    </row>
    <row r="30" customFormat="false" ht="13.75" hidden="false" customHeight="true" outlineLevel="0" collapsed="false">
      <c r="J30" s="26" t="str">
        <f aca="true">IF(M30="", IF(O30="","",X30+(INDIRECT("S" &amp; ROW() - 1) - S30)),IF(O30="", "", INDIRECT("S" &amp; ROW() - 1) - S30))</f>
        <v/>
      </c>
      <c r="N30" s="36" t="str">
        <f aca="false">IF(M30="", IF(X30=0, "", X30), IF(V30 = "", "", IF(V30/U30 = 0, "", V30/U30)))</f>
        <v/>
      </c>
      <c r="P30" s="1" t="n">
        <f aca="false">IF(O30 = "-", -W30,I30)</f>
        <v>0</v>
      </c>
      <c r="Q30" s="1" t="n">
        <f aca="true">IF(O30 = "-", SUM(INDIRECT(ADDRESS(2,COLUMN(P30)) &amp; ":" &amp; ADDRESS(ROW(),COLUMN(P30)))), 0)</f>
        <v>0</v>
      </c>
      <c r="R30" s="1" t="n">
        <f aca="false">IF(O30="-",1,0)</f>
        <v>0</v>
      </c>
      <c r="S30" s="1" t="n">
        <f aca="true">IF(Q30 = 0, INDIRECT("S" &amp; ROW() - 1), Q30)</f>
        <v>6792</v>
      </c>
      <c r="T30" s="1" t="str">
        <f aca="false">IF(H30="","",VLOOKUP(H30,'Соль SKU'!$A$1:$B$150,2,0))</f>
        <v/>
      </c>
      <c r="U30" s="1" t="n">
        <f aca="false">8000/850</f>
        <v>9.41176470588235</v>
      </c>
      <c r="V30" s="1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 t="n">
        <f aca="false">IF(V30 = "", "", V30/U30)</f>
        <v>0</v>
      </c>
      <c r="X30" s="1" t="str">
        <f aca="true">IF(O30="", "", MAX(ROUND(-(INDIRECT("S" &amp; ROW() - 1) - S30)/850, 0), 1) * 850)</f>
        <v/>
      </c>
    </row>
    <row r="31" customFormat="false" ht="13.75" hidden="false" customHeight="true" outlineLevel="0" collapsed="false">
      <c r="J31" s="26" t="str">
        <f aca="true">IF(M31="", IF(O31="","",X31+(INDIRECT("S" &amp; ROW() - 1) - S31)),IF(O31="", "", INDIRECT("S" &amp; ROW() - 1) - S31))</f>
        <v/>
      </c>
      <c r="N31" s="36" t="str">
        <f aca="false">IF(M31="", IF(X31=0, "", X31), IF(V31 = "", "", IF(V31/U31 = 0, "", V31/U31)))</f>
        <v/>
      </c>
      <c r="P31" s="1" t="n">
        <f aca="false">IF(O31 = "-", -W31,I31)</f>
        <v>0</v>
      </c>
      <c r="Q31" s="1" t="n">
        <f aca="true">IF(O31 = "-", SUM(INDIRECT(ADDRESS(2,COLUMN(P31)) &amp; ":" &amp; ADDRESS(ROW(),COLUMN(P31)))), 0)</f>
        <v>0</v>
      </c>
      <c r="R31" s="1" t="n">
        <f aca="false">IF(O31="-",1,0)</f>
        <v>0</v>
      </c>
      <c r="S31" s="1" t="n">
        <f aca="true">IF(Q31 = 0, INDIRECT("S" &amp; ROW() - 1), Q31)</f>
        <v>6792</v>
      </c>
      <c r="T31" s="1" t="str">
        <f aca="false">IF(H31="","",VLOOKUP(H31,'Соль SKU'!$A$1:$B$150,2,0))</f>
        <v/>
      </c>
      <c r="U31" s="1" t="n">
        <f aca="false">8000/850</f>
        <v>9.41176470588235</v>
      </c>
      <c r="V31" s="1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 t="n">
        <f aca="false">IF(V31 = "", "", V31/U31)</f>
        <v>0</v>
      </c>
      <c r="X31" s="1" t="str">
        <f aca="true">IF(O31="", "", MAX(ROUND(-(INDIRECT("S" &amp; ROW() - 1) - S31)/850, 0), 1) * 850)</f>
        <v/>
      </c>
    </row>
    <row r="32" customFormat="false" ht="13.75" hidden="false" customHeight="true" outlineLevel="0" collapsed="false">
      <c r="J32" s="26" t="str">
        <f aca="true">IF(M32="", IF(O32="","",X32+(INDIRECT("S" &amp; ROW() - 1) - S32)),IF(O32="", "", INDIRECT("S" &amp; ROW() - 1) - S32))</f>
        <v/>
      </c>
      <c r="N32" s="36" t="str">
        <f aca="false">IF(M32="", IF(X32=0, "", X32), IF(V32 = "", "", IF(V32/U32 = 0, "", V32/U32)))</f>
        <v/>
      </c>
      <c r="P32" s="1" t="n">
        <f aca="false">IF(O32 = "-", -W32,I32)</f>
        <v>0</v>
      </c>
      <c r="Q32" s="1" t="n">
        <f aca="true">IF(O32 = "-", SUM(INDIRECT(ADDRESS(2,COLUMN(P32)) &amp; ":" &amp; ADDRESS(ROW(),COLUMN(P32)))), 0)</f>
        <v>0</v>
      </c>
      <c r="R32" s="1" t="n">
        <f aca="false">IF(O32="-",1,0)</f>
        <v>0</v>
      </c>
      <c r="S32" s="1" t="n">
        <f aca="true">IF(Q32 = 0, INDIRECT("S" &amp; ROW() - 1), Q32)</f>
        <v>6792</v>
      </c>
      <c r="T32" s="1" t="str">
        <f aca="false">IF(H32="","",VLOOKUP(H32,'Соль SKU'!$A$1:$B$150,2,0))</f>
        <v/>
      </c>
      <c r="U32" s="1" t="n">
        <f aca="false">8000/850</f>
        <v>9.41176470588235</v>
      </c>
      <c r="V32" s="1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 t="n">
        <f aca="false">IF(V32 = "", "", V32/U32)</f>
        <v>0</v>
      </c>
      <c r="X32" s="1" t="str">
        <f aca="true">IF(O32="", "", MAX(ROUND(-(INDIRECT("S" &amp; ROW() - 1) - S32)/850, 0), 1) * 850)</f>
        <v/>
      </c>
    </row>
    <row r="33" customFormat="false" ht="13.75" hidden="false" customHeight="true" outlineLevel="0" collapsed="false">
      <c r="J33" s="26" t="str">
        <f aca="true">IF(M33="", IF(O33="","",X33+(INDIRECT("S" &amp; ROW() - 1) - S33)),IF(O33="", "", INDIRECT("S" &amp; ROW() - 1) - S33))</f>
        <v/>
      </c>
      <c r="N33" s="36" t="str">
        <f aca="false">IF(M33="", IF(X33=0, "", X33), IF(V33 = "", "", IF(V33/U33 = 0, "", V33/U33)))</f>
        <v/>
      </c>
      <c r="P33" s="1" t="n">
        <f aca="false">IF(O33 = "-", -W33,I33)</f>
        <v>0</v>
      </c>
      <c r="Q33" s="1" t="n">
        <f aca="true">IF(O33 = "-", SUM(INDIRECT(ADDRESS(2,COLUMN(P33)) &amp; ":" &amp; ADDRESS(ROW(),COLUMN(P33)))), 0)</f>
        <v>0</v>
      </c>
      <c r="R33" s="1" t="n">
        <f aca="false">IF(O33="-",1,0)</f>
        <v>0</v>
      </c>
      <c r="S33" s="1" t="n">
        <f aca="true">IF(Q33 = 0, INDIRECT("S" &amp; ROW() - 1), Q33)</f>
        <v>6792</v>
      </c>
      <c r="T33" s="1" t="str">
        <f aca="false">IF(H33="","",VLOOKUP(H33,'Соль SKU'!$A$1:$B$150,2,0))</f>
        <v/>
      </c>
      <c r="U33" s="1" t="n">
        <f aca="false">8000/850</f>
        <v>9.41176470588235</v>
      </c>
      <c r="V33" s="1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 t="n">
        <f aca="false">IF(V33 = "", "", V33/U33)</f>
        <v>0</v>
      </c>
      <c r="X33" s="1" t="str">
        <f aca="true">IF(O33="", "", MAX(ROUND(-(INDIRECT("S" &amp; ROW() - 1) - S33)/850, 0), 1) * 850)</f>
        <v/>
      </c>
    </row>
    <row r="34" customFormat="false" ht="13.75" hidden="false" customHeight="true" outlineLevel="0" collapsed="false">
      <c r="J34" s="26" t="str">
        <f aca="true">IF(M34="", IF(O34="","",X34+(INDIRECT("S" &amp; ROW() - 1) - S34)),IF(O34="", "", INDIRECT("S" &amp; ROW() - 1) - S34))</f>
        <v/>
      </c>
      <c r="N34" s="36" t="str">
        <f aca="false">IF(M34="", IF(X34=0, "", X34), IF(V34 = "", "", IF(V34/U34 = 0, "", V34/U34)))</f>
        <v/>
      </c>
      <c r="P34" s="1" t="n">
        <f aca="false">IF(O34 = "-", -W34,I34)</f>
        <v>0</v>
      </c>
      <c r="Q34" s="1" t="n">
        <f aca="true">IF(O34 = "-", SUM(INDIRECT(ADDRESS(2,COLUMN(P34)) &amp; ":" &amp; ADDRESS(ROW(),COLUMN(P34)))), 0)</f>
        <v>0</v>
      </c>
      <c r="R34" s="1" t="n">
        <f aca="false">IF(O34="-",1,0)</f>
        <v>0</v>
      </c>
      <c r="S34" s="1" t="n">
        <f aca="true">IF(Q34 = 0, INDIRECT("S" &amp; ROW() - 1), Q34)</f>
        <v>6792</v>
      </c>
      <c r="T34" s="1" t="str">
        <f aca="false">IF(H34="","",VLOOKUP(H34,'Соль SKU'!$A$1:$B$150,2,0))</f>
        <v/>
      </c>
      <c r="U34" s="1" t="n">
        <f aca="false">8000/850</f>
        <v>9.41176470588235</v>
      </c>
      <c r="V34" s="1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 t="n">
        <f aca="false">IF(V34 = "", "", V34/U34)</f>
        <v>0</v>
      </c>
      <c r="X34" s="1" t="str">
        <f aca="true">IF(O34="", "", MAX(ROUND(-(INDIRECT("S" &amp; ROW() - 1) - S34)/850, 0), 1) * 850)</f>
        <v/>
      </c>
    </row>
    <row r="35" customFormat="false" ht="13.75" hidden="false" customHeight="true" outlineLevel="0" collapsed="false">
      <c r="J35" s="26" t="str">
        <f aca="true">IF(M35="", IF(O35="","",X35+(INDIRECT("S" &amp; ROW() - 1) - S35)),IF(O35="", "", INDIRECT("S" &amp; ROW() - 1) - S35))</f>
        <v/>
      </c>
      <c r="N35" s="36" t="str">
        <f aca="false">IF(M35="", IF(X35=0, "", X35), IF(V35 = "", "", IF(V35/U35 = 0, "", V35/U35)))</f>
        <v/>
      </c>
      <c r="P35" s="1" t="n">
        <f aca="false">IF(O35 = "-", -W35,I35)</f>
        <v>0</v>
      </c>
      <c r="Q35" s="1" t="n">
        <f aca="true">IF(O35 = "-", SUM(INDIRECT(ADDRESS(2,COLUMN(P35)) &amp; ":" &amp; ADDRESS(ROW(),COLUMN(P35)))), 0)</f>
        <v>0</v>
      </c>
      <c r="R35" s="1" t="n">
        <f aca="false">IF(O35="-",1,0)</f>
        <v>0</v>
      </c>
      <c r="S35" s="1" t="n">
        <f aca="true">IF(Q35 = 0, INDIRECT("S" &amp; ROW() - 1), Q35)</f>
        <v>6792</v>
      </c>
      <c r="T35" s="1" t="str">
        <f aca="false">IF(H35="","",VLOOKUP(H35,'Соль SKU'!$A$1:$B$150,2,0))</f>
        <v/>
      </c>
      <c r="U35" s="1" t="n">
        <f aca="false">8000/850</f>
        <v>9.41176470588235</v>
      </c>
      <c r="V35" s="1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 t="n">
        <f aca="false">IF(V35 = "", "", V35/U35)</f>
        <v>0</v>
      </c>
      <c r="X35" s="1" t="str">
        <f aca="true">IF(O35="", "", MAX(ROUND(-(INDIRECT("S" &amp; ROW() - 1) - S35)/850, 0), 1) * 850)</f>
        <v/>
      </c>
    </row>
    <row r="36" customFormat="false" ht="13.75" hidden="false" customHeight="true" outlineLevel="0" collapsed="false">
      <c r="J36" s="26" t="str">
        <f aca="true">IF(M36="", IF(O36="","",X36+(INDIRECT("S" &amp; ROW() - 1) - S36)),IF(O36="", "", INDIRECT("S" &amp; ROW() - 1) - S36))</f>
        <v/>
      </c>
      <c r="N36" s="36" t="str">
        <f aca="false">IF(M36="", IF(X36=0, "", X36), IF(V36 = "", "", IF(V36/U36 = 0, "", V36/U36)))</f>
        <v/>
      </c>
      <c r="P36" s="1" t="n">
        <f aca="false">IF(O36 = "-", -W36,I36)</f>
        <v>0</v>
      </c>
      <c r="Q36" s="1" t="n">
        <f aca="true">IF(O36 = "-", SUM(INDIRECT(ADDRESS(2,COLUMN(P36)) &amp; ":" &amp; ADDRESS(ROW(),COLUMN(P36)))), 0)</f>
        <v>0</v>
      </c>
      <c r="R36" s="1" t="n">
        <f aca="false">IF(O36="-",1,0)</f>
        <v>0</v>
      </c>
      <c r="S36" s="1" t="n">
        <f aca="true">IF(Q36 = 0, INDIRECT("S" &amp; ROW() - 1), Q36)</f>
        <v>6792</v>
      </c>
      <c r="T36" s="1" t="str">
        <f aca="false">IF(H36="","",VLOOKUP(H36,'Соль SKU'!$A$1:$B$150,2,0))</f>
        <v/>
      </c>
      <c r="U36" s="1" t="n">
        <f aca="false">8000/850</f>
        <v>9.41176470588235</v>
      </c>
      <c r="V36" s="1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 t="n">
        <f aca="false">IF(V36 = "", "", V36/U36)</f>
        <v>0</v>
      </c>
      <c r="X36" s="1" t="str">
        <f aca="true">IF(O36="", "", MAX(ROUND(-(INDIRECT("S" &amp; ROW() - 1) - S36)/850, 0), 1) * 850)</f>
        <v/>
      </c>
    </row>
    <row r="37" customFormat="false" ht="13.75" hidden="false" customHeight="true" outlineLevel="0" collapsed="false">
      <c r="J37" s="26" t="str">
        <f aca="true">IF(M37="", IF(O37="","",X37+(INDIRECT("S" &amp; ROW() - 1) - S37)),IF(O37="", "", INDIRECT("S" &amp; ROW() - 1) - S37))</f>
        <v/>
      </c>
      <c r="N37" s="36" t="str">
        <f aca="false">IF(M37="", IF(X37=0, "", X37), IF(V37 = "", "", IF(V37/U37 = 0, "", V37/U37)))</f>
        <v/>
      </c>
      <c r="P37" s="1" t="n">
        <f aca="false">IF(O37 = "-", -W37,I37)</f>
        <v>0</v>
      </c>
      <c r="Q37" s="1" t="n">
        <f aca="true">IF(O37 = "-", SUM(INDIRECT(ADDRESS(2,COLUMN(P37)) &amp; ":" &amp; ADDRESS(ROW(),COLUMN(P37)))), 0)</f>
        <v>0</v>
      </c>
      <c r="R37" s="1" t="n">
        <f aca="false">IF(O37="-",1,0)</f>
        <v>0</v>
      </c>
      <c r="S37" s="1" t="n">
        <f aca="true">IF(Q37 = 0, INDIRECT("S" &amp; ROW() - 1), Q37)</f>
        <v>6792</v>
      </c>
      <c r="T37" s="1" t="str">
        <f aca="false">IF(H37="","",VLOOKUP(H37,'Соль SKU'!$A$1:$B$150,2,0))</f>
        <v/>
      </c>
      <c r="U37" s="1" t="n">
        <f aca="false">8000/850</f>
        <v>9.41176470588235</v>
      </c>
      <c r="V37" s="1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 t="n">
        <f aca="false">IF(V37 = "", "", V37/U37)</f>
        <v>0</v>
      </c>
      <c r="X37" s="1" t="str">
        <f aca="true">IF(O37="", "", MAX(ROUND(-(INDIRECT("S" &amp; ROW() - 1) - S37)/850, 0), 1) * 850)</f>
        <v/>
      </c>
    </row>
    <row r="38" customFormat="false" ht="13.75" hidden="false" customHeight="true" outlineLevel="0" collapsed="false">
      <c r="J38" s="26" t="str">
        <f aca="true">IF(M38="", IF(O38="","",X38+(INDIRECT("S" &amp; ROW() - 1) - S38)),IF(O38="", "", INDIRECT("S" &amp; ROW() - 1) - S38))</f>
        <v/>
      </c>
      <c r="N38" s="36" t="str">
        <f aca="false">IF(M38="", IF(X38=0, "", X38), IF(V38 = "", "", IF(V38/U38 = 0, "", V38/U38)))</f>
        <v/>
      </c>
      <c r="P38" s="1" t="n">
        <f aca="false">IF(O38 = "-", -W38,I38)</f>
        <v>0</v>
      </c>
      <c r="Q38" s="1" t="n">
        <f aca="true">IF(O38 = "-", SUM(INDIRECT(ADDRESS(2,COLUMN(P38)) &amp; ":" &amp; ADDRESS(ROW(),COLUMN(P38)))), 0)</f>
        <v>0</v>
      </c>
      <c r="R38" s="1" t="n">
        <f aca="false">IF(O38="-",1,0)</f>
        <v>0</v>
      </c>
      <c r="S38" s="1" t="n">
        <f aca="true">IF(Q38 = 0, INDIRECT("S" &amp; ROW() - 1), Q38)</f>
        <v>6792</v>
      </c>
      <c r="T38" s="1" t="str">
        <f aca="false">IF(H38="","",VLOOKUP(H38,'Соль SKU'!$A$1:$B$150,2,0))</f>
        <v/>
      </c>
      <c r="U38" s="1" t="n">
        <f aca="false">8000/850</f>
        <v>9.41176470588235</v>
      </c>
      <c r="V38" s="1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 t="n">
        <f aca="false">IF(V38 = "", "", V38/U38)</f>
        <v>0</v>
      </c>
      <c r="X38" s="1" t="str">
        <f aca="true">IF(O38="", "", MAX(ROUND(-(INDIRECT("S" &amp; ROW() - 1) - S38)/850, 0), 1) * 850)</f>
        <v/>
      </c>
    </row>
    <row r="39" customFormat="false" ht="13.75" hidden="false" customHeight="true" outlineLevel="0" collapsed="false">
      <c r="J39" s="26" t="str">
        <f aca="true">IF(M39="", IF(O39="","",X39+(INDIRECT("S" &amp; ROW() - 1) - S39)),IF(O39="", "", INDIRECT("S" &amp; ROW() - 1) - S39))</f>
        <v/>
      </c>
      <c r="N39" s="36" t="str">
        <f aca="false">IF(M39="", IF(X39=0, "", X39), IF(V39 = "", "", IF(V39/U39 = 0, "", V39/U39)))</f>
        <v/>
      </c>
      <c r="P39" s="1" t="n">
        <f aca="false">IF(O39 = "-", -W39,I39)</f>
        <v>0</v>
      </c>
      <c r="Q39" s="1" t="n">
        <f aca="true">IF(O39 = "-", SUM(INDIRECT(ADDRESS(2,COLUMN(P39)) &amp; ":" &amp; ADDRESS(ROW(),COLUMN(P39)))), 0)</f>
        <v>0</v>
      </c>
      <c r="R39" s="1" t="n">
        <f aca="false">IF(O39="-",1,0)</f>
        <v>0</v>
      </c>
      <c r="S39" s="1" t="n">
        <f aca="true">IF(Q39 = 0, INDIRECT("S" &amp; ROW() - 1), Q39)</f>
        <v>6792</v>
      </c>
      <c r="T39" s="1" t="str">
        <f aca="false">IF(H39="","",VLOOKUP(H39,'Соль SKU'!$A$1:$B$150,2,0))</f>
        <v/>
      </c>
      <c r="U39" s="1" t="n">
        <f aca="false">8000/850</f>
        <v>9.41176470588235</v>
      </c>
      <c r="V39" s="1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 t="n">
        <f aca="false">IF(V39 = "", "", V39/U39)</f>
        <v>0</v>
      </c>
      <c r="X39" s="1" t="str">
        <f aca="true">IF(O39="", "", MAX(ROUND(-(INDIRECT("S" &amp; ROW() - 1) - S39)/850, 0), 1) * 850)</f>
        <v/>
      </c>
    </row>
    <row r="40" customFormat="false" ht="13.75" hidden="false" customHeight="true" outlineLevel="0" collapsed="false">
      <c r="J40" s="26" t="str">
        <f aca="true">IF(M40="", IF(O40="","",X40+(INDIRECT("S" &amp; ROW() - 1) - S40)),IF(O40="", "", INDIRECT("S" &amp; ROW() - 1) - S40))</f>
        <v/>
      </c>
      <c r="N40" s="36" t="str">
        <f aca="false">IF(M40="", IF(X40=0, "", X40), IF(V40 = "", "", IF(V40/U40 = 0, "", V40/U40)))</f>
        <v/>
      </c>
      <c r="P40" s="1" t="n">
        <f aca="false">IF(O40 = "-", -W40,I40)</f>
        <v>0</v>
      </c>
      <c r="Q40" s="1" t="n">
        <f aca="true">IF(O40 = "-", SUM(INDIRECT(ADDRESS(2,COLUMN(P40)) &amp; ":" &amp; ADDRESS(ROW(),COLUMN(P40)))), 0)</f>
        <v>0</v>
      </c>
      <c r="R40" s="1" t="n">
        <f aca="false">IF(O40="-",1,0)</f>
        <v>0</v>
      </c>
      <c r="S40" s="1" t="n">
        <f aca="true">IF(Q40 = 0, INDIRECT("S" &amp; ROW() - 1), Q40)</f>
        <v>6792</v>
      </c>
      <c r="T40" s="1" t="str">
        <f aca="false">IF(H40="","",VLOOKUP(H40,'Соль SKU'!$A$1:$B$150,2,0))</f>
        <v/>
      </c>
      <c r="U40" s="1" t="n">
        <f aca="false">8000/850</f>
        <v>9.41176470588235</v>
      </c>
      <c r="V40" s="1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 t="n">
        <f aca="false">IF(V40 = "", "", V40/U40)</f>
        <v>0</v>
      </c>
      <c r="X40" s="1" t="str">
        <f aca="true">IF(O40="", "", MAX(ROUND(-(INDIRECT("S" &amp; ROW() - 1) - S40)/850, 0), 1) * 850)</f>
        <v/>
      </c>
    </row>
    <row r="41" customFormat="false" ht="13.75" hidden="false" customHeight="true" outlineLevel="0" collapsed="false">
      <c r="J41" s="26" t="str">
        <f aca="true">IF(M41="", IF(O41="","",X41+(INDIRECT("S" &amp; ROW() - 1) - S41)),IF(O41="", "", INDIRECT("S" &amp; ROW() - 1) - S41))</f>
        <v/>
      </c>
      <c r="N41" s="36" t="str">
        <f aca="false">IF(M41="", IF(X41=0, "", X41), IF(V41 = "", "", IF(V41/U41 = 0, "", V41/U41)))</f>
        <v/>
      </c>
      <c r="P41" s="1" t="n">
        <f aca="false">IF(O41 = "-", -W41,I41)</f>
        <v>0</v>
      </c>
      <c r="Q41" s="1" t="n">
        <f aca="true">IF(O41 = "-", SUM(INDIRECT(ADDRESS(2,COLUMN(P41)) &amp; ":" &amp; ADDRESS(ROW(),COLUMN(P41)))), 0)</f>
        <v>0</v>
      </c>
      <c r="R41" s="1" t="n">
        <f aca="false">IF(O41="-",1,0)</f>
        <v>0</v>
      </c>
      <c r="S41" s="1" t="n">
        <f aca="true">IF(Q41 = 0, INDIRECT("S" &amp; ROW() - 1), Q41)</f>
        <v>6792</v>
      </c>
      <c r="T41" s="1" t="str">
        <f aca="false">IF(H41="","",VLOOKUP(H41,'Соль SKU'!$A$1:$B$150,2,0))</f>
        <v/>
      </c>
      <c r="U41" s="1" t="n">
        <f aca="false">8000/850</f>
        <v>9.41176470588235</v>
      </c>
      <c r="V41" s="1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 t="n">
        <f aca="false">IF(V41 = "", "", V41/U41)</f>
        <v>0</v>
      </c>
      <c r="X41" s="1" t="str">
        <f aca="true">IF(O41="", "", MAX(ROUND(-(INDIRECT("S" &amp; ROW() - 1) - S41)/850, 0), 1) * 850)</f>
        <v/>
      </c>
    </row>
    <row r="42" customFormat="false" ht="13.75" hidden="false" customHeight="true" outlineLevel="0" collapsed="false">
      <c r="J42" s="26" t="str">
        <f aca="true">IF(M42="", IF(O42="","",X42+(INDIRECT("S" &amp; ROW() - 1) - S42)),IF(O42="", "", INDIRECT("S" &amp; ROW() - 1) - S42))</f>
        <v/>
      </c>
      <c r="N42" s="36" t="str">
        <f aca="false">IF(M42="", IF(X42=0, "", X42), IF(V42 = "", "", IF(V42/U42 = 0, "", V42/U42)))</f>
        <v/>
      </c>
      <c r="P42" s="1" t="n">
        <f aca="false">IF(O42 = "-", -W42,I42)</f>
        <v>0</v>
      </c>
      <c r="Q42" s="1" t="n">
        <f aca="true">IF(O42 = "-", SUM(INDIRECT(ADDRESS(2,COLUMN(P42)) &amp; ":" &amp; ADDRESS(ROW(),COLUMN(P42)))), 0)</f>
        <v>0</v>
      </c>
      <c r="R42" s="1" t="n">
        <f aca="false">IF(O42="-",1,0)</f>
        <v>0</v>
      </c>
      <c r="S42" s="1" t="n">
        <f aca="true">IF(Q42 = 0, INDIRECT("S" &amp; ROW() - 1), Q42)</f>
        <v>6792</v>
      </c>
      <c r="T42" s="1" t="str">
        <f aca="false">IF(H42="","",VLOOKUP(H42,'Соль SKU'!$A$1:$B$150,2,0))</f>
        <v/>
      </c>
      <c r="U42" s="1" t="n">
        <f aca="false">8000/850</f>
        <v>9.41176470588235</v>
      </c>
      <c r="V42" s="1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 t="n">
        <f aca="false">IF(V42 = "", "", V42/U42)</f>
        <v>0</v>
      </c>
      <c r="X42" s="1" t="str">
        <f aca="true">IF(O42="", "", MAX(ROUND(-(INDIRECT("S" &amp; ROW() - 1) - S42)/850, 0), 1) * 850)</f>
        <v/>
      </c>
    </row>
    <row r="43" customFormat="false" ht="13.75" hidden="false" customHeight="true" outlineLevel="0" collapsed="false">
      <c r="J43" s="26" t="str">
        <f aca="true">IF(M43="", IF(O43="","",X43+(INDIRECT("S" &amp; ROW() - 1) - S43)),IF(O43="", "", INDIRECT("S" &amp; ROW() - 1) - S43))</f>
        <v/>
      </c>
      <c r="N43" s="36" t="str">
        <f aca="false">IF(M43="", IF(X43=0, "", X43), IF(V43 = "", "", IF(V43/U43 = 0, "", V43/U43)))</f>
        <v/>
      </c>
      <c r="P43" s="1" t="n">
        <f aca="false">IF(O43 = "-", -W43,I43)</f>
        <v>0</v>
      </c>
      <c r="Q43" s="1" t="n">
        <f aca="true">IF(O43 = "-", SUM(INDIRECT(ADDRESS(2,COLUMN(P43)) &amp; ":" &amp; ADDRESS(ROW(),COLUMN(P43)))), 0)</f>
        <v>0</v>
      </c>
      <c r="R43" s="1" t="n">
        <f aca="false">IF(O43="-",1,0)</f>
        <v>0</v>
      </c>
      <c r="S43" s="1" t="n">
        <f aca="true">IF(Q43 = 0, INDIRECT("S" &amp; ROW() - 1), Q43)</f>
        <v>6792</v>
      </c>
      <c r="T43" s="1" t="str">
        <f aca="false">IF(H43="","",VLOOKUP(H43,'Соль SKU'!$A$1:$B$150,2,0))</f>
        <v/>
      </c>
      <c r="U43" s="1" t="n">
        <f aca="false">8000/850</f>
        <v>9.41176470588235</v>
      </c>
      <c r="V43" s="1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 t="n">
        <f aca="false">IF(V43 = "", "", V43/U43)</f>
        <v>0</v>
      </c>
      <c r="X43" s="1" t="str">
        <f aca="true">IF(O43="", "", MAX(ROUND(-(INDIRECT("S" &amp; ROW() - 1) - S43)/850, 0), 1) * 850)</f>
        <v/>
      </c>
    </row>
    <row r="44" customFormat="false" ht="13.75" hidden="false" customHeight="true" outlineLevel="0" collapsed="false">
      <c r="J44" s="26" t="str">
        <f aca="true">IF(M44="", IF(O44="","",X44+(INDIRECT("S" &amp; ROW() - 1) - S44)),IF(O44="", "", INDIRECT("S" &amp; ROW() - 1) - S44))</f>
        <v/>
      </c>
      <c r="N44" s="36" t="str">
        <f aca="false">IF(M44="", IF(X44=0, "", X44), IF(V44 = "", "", IF(V44/U44 = 0, "", V44/U44)))</f>
        <v/>
      </c>
      <c r="P44" s="1" t="n">
        <f aca="false">IF(O44 = "-", -W44,I44)</f>
        <v>0</v>
      </c>
      <c r="Q44" s="1" t="n">
        <f aca="true">IF(O44 = "-", SUM(INDIRECT(ADDRESS(2,COLUMN(P44)) &amp; ":" &amp; ADDRESS(ROW(),COLUMN(P44)))), 0)</f>
        <v>0</v>
      </c>
      <c r="R44" s="1" t="n">
        <f aca="false">IF(O44="-",1,0)</f>
        <v>0</v>
      </c>
      <c r="S44" s="1" t="n">
        <f aca="true">IF(Q44 = 0, INDIRECT("S" &amp; ROW() - 1), Q44)</f>
        <v>6792</v>
      </c>
      <c r="T44" s="1" t="str">
        <f aca="false">IF(H44="","",VLOOKUP(H44,'Соль SKU'!$A$1:$B$150,2,0))</f>
        <v/>
      </c>
      <c r="U44" s="1" t="n">
        <f aca="false">8000/850</f>
        <v>9.41176470588235</v>
      </c>
      <c r="V44" s="1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 t="n">
        <f aca="false">IF(V44 = "", "", V44/U44)</f>
        <v>0</v>
      </c>
      <c r="X44" s="1" t="str">
        <f aca="true">IF(O44="", "", MAX(ROUND(-(INDIRECT("S" &amp; ROW() - 1) - S44)/850, 0), 1) * 850)</f>
        <v/>
      </c>
    </row>
    <row r="45" customFormat="false" ht="13.75" hidden="false" customHeight="true" outlineLevel="0" collapsed="false">
      <c r="J45" s="26" t="str">
        <f aca="true">IF(M45="", IF(O45="","",X45+(INDIRECT("S" &amp; ROW() - 1) - S45)),IF(O45="", "", INDIRECT("S" &amp; ROW() - 1) - S45))</f>
        <v/>
      </c>
      <c r="N45" s="36" t="str">
        <f aca="false">IF(M45="", IF(X45=0, "", X45), IF(V45 = "", "", IF(V45/U45 = 0, "", V45/U45)))</f>
        <v/>
      </c>
      <c r="P45" s="1" t="n">
        <f aca="false">IF(O45 = "-", -W45,I45)</f>
        <v>0</v>
      </c>
      <c r="Q45" s="1" t="n">
        <f aca="true">IF(O45 = "-", SUM(INDIRECT(ADDRESS(2,COLUMN(P45)) &amp; ":" &amp; ADDRESS(ROW(),COLUMN(P45)))), 0)</f>
        <v>0</v>
      </c>
      <c r="R45" s="1" t="n">
        <f aca="false">IF(O45="-",1,0)</f>
        <v>0</v>
      </c>
      <c r="S45" s="1" t="n">
        <f aca="true">IF(Q45 = 0, INDIRECT("S" &amp; ROW() - 1), Q45)</f>
        <v>6792</v>
      </c>
      <c r="T45" s="1" t="str">
        <f aca="false">IF(H45="","",VLOOKUP(H45,'Соль SKU'!$A$1:$B$150,2,0))</f>
        <v/>
      </c>
      <c r="U45" s="1" t="n">
        <f aca="false">8000/850</f>
        <v>9.41176470588235</v>
      </c>
      <c r="V45" s="1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 t="n">
        <f aca="false">IF(V45 = "", "", V45/U45)</f>
        <v>0</v>
      </c>
      <c r="X45" s="1" t="str">
        <f aca="true">IF(O45="", "", MAX(ROUND(-(INDIRECT("S" &amp; ROW() - 1) - S45)/850, 0), 1) * 850)</f>
        <v/>
      </c>
    </row>
    <row r="46" customFormat="false" ht="13.75" hidden="false" customHeight="true" outlineLevel="0" collapsed="false">
      <c r="J46" s="26" t="str">
        <f aca="true">IF(M46="", IF(O46="","",X46+(INDIRECT("S" &amp; ROW() - 1) - S46)),IF(O46="", "", INDIRECT("S" &amp; ROW() - 1) - S46))</f>
        <v/>
      </c>
      <c r="N46" s="36" t="str">
        <f aca="false">IF(M46="", IF(X46=0, "", X46), IF(V46 = "", "", IF(V46/U46 = 0, "", V46/U46)))</f>
        <v/>
      </c>
      <c r="P46" s="1" t="n">
        <f aca="false">IF(O46 = "-", -W46,I46)</f>
        <v>0</v>
      </c>
      <c r="Q46" s="1" t="n">
        <f aca="true">IF(O46 = "-", SUM(INDIRECT(ADDRESS(2,COLUMN(P46)) &amp; ":" &amp; ADDRESS(ROW(),COLUMN(P46)))), 0)</f>
        <v>0</v>
      </c>
      <c r="R46" s="1" t="n">
        <f aca="false">IF(O46="-",1,0)</f>
        <v>0</v>
      </c>
      <c r="S46" s="1" t="n">
        <f aca="true">IF(Q46 = 0, INDIRECT("S" &amp; ROW() - 1), Q46)</f>
        <v>6792</v>
      </c>
      <c r="T46" s="1" t="str">
        <f aca="false">IF(H46="","",VLOOKUP(H46,'Соль SKU'!$A$1:$B$150,2,0))</f>
        <v/>
      </c>
      <c r="U46" s="1" t="n">
        <f aca="false">8000/850</f>
        <v>9.41176470588235</v>
      </c>
      <c r="V46" s="1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 t="n">
        <f aca="false">IF(V46 = "", "", V46/U46)</f>
        <v>0</v>
      </c>
      <c r="X46" s="1" t="str">
        <f aca="true">IF(O46="", "", MAX(ROUND(-(INDIRECT("S" &amp; ROW() - 1) - S46)/850, 0), 1) * 850)</f>
        <v/>
      </c>
    </row>
    <row r="47" customFormat="false" ht="13.75" hidden="false" customHeight="true" outlineLevel="0" collapsed="false">
      <c r="J47" s="26" t="str">
        <f aca="true">IF(M47="", IF(O47="","",X47+(INDIRECT("S" &amp; ROW() - 1) - S47)),IF(O47="", "", INDIRECT("S" &amp; ROW() - 1) - S47))</f>
        <v/>
      </c>
      <c r="N47" s="36" t="str">
        <f aca="false">IF(M47="", IF(X47=0, "", X47), IF(V47 = "", "", IF(V47/U47 = 0, "", V47/U47)))</f>
        <v/>
      </c>
      <c r="P47" s="1" t="n">
        <f aca="false">IF(O47 = "-", -W47,I47)</f>
        <v>0</v>
      </c>
      <c r="Q47" s="1" t="n">
        <f aca="true">IF(O47 = "-", SUM(INDIRECT(ADDRESS(2,COLUMN(P47)) &amp; ":" &amp; ADDRESS(ROW(),COLUMN(P47)))), 0)</f>
        <v>0</v>
      </c>
      <c r="R47" s="1" t="n">
        <f aca="false">IF(O47="-",1,0)</f>
        <v>0</v>
      </c>
      <c r="S47" s="1" t="n">
        <f aca="true">IF(Q47 = 0, INDIRECT("S" &amp; ROW() - 1), Q47)</f>
        <v>6792</v>
      </c>
      <c r="T47" s="1" t="str">
        <f aca="false">IF(H47="","",VLOOKUP(H47,'Соль SKU'!$A$1:$B$150,2,0))</f>
        <v/>
      </c>
      <c r="U47" s="1" t="n">
        <f aca="false">8000/850</f>
        <v>9.41176470588235</v>
      </c>
      <c r="V47" s="1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1" t="n">
        <f aca="false">IF(V47 = "", "", V47/U47)</f>
        <v>0</v>
      </c>
      <c r="X47" s="1" t="str">
        <f aca="true">IF(O47="", "", MAX(ROUND(-(INDIRECT("S" &amp; ROW() - 1) - S47)/850, 0), 1) * 850)</f>
        <v/>
      </c>
    </row>
    <row r="48" customFormat="false" ht="13.75" hidden="false" customHeight="true" outlineLevel="0" collapsed="false">
      <c r="J48" s="26" t="str">
        <f aca="true">IF(M48="", IF(O48="","",X48+(INDIRECT("S" &amp; ROW() - 1) - S48)),IF(O48="", "", INDIRECT("S" &amp; ROW() - 1) - S48))</f>
        <v/>
      </c>
      <c r="N48" s="36" t="str">
        <f aca="false">IF(M48="", IF(X48=0, "", X48), IF(V48 = "", "", IF(V48/U48 = 0, "", V48/U48)))</f>
        <v/>
      </c>
      <c r="P48" s="1" t="n">
        <f aca="false">IF(O48 = "-", -W48,I48)</f>
        <v>0</v>
      </c>
      <c r="Q48" s="1" t="n">
        <f aca="true">IF(O48 = "-", SUM(INDIRECT(ADDRESS(2,COLUMN(P48)) &amp; ":" &amp; ADDRESS(ROW(),COLUMN(P48)))), 0)</f>
        <v>0</v>
      </c>
      <c r="R48" s="1" t="n">
        <f aca="false">IF(O48="-",1,0)</f>
        <v>0</v>
      </c>
      <c r="S48" s="1" t="n">
        <f aca="true">IF(Q48 = 0, INDIRECT("S" &amp; ROW() - 1), Q48)</f>
        <v>6792</v>
      </c>
      <c r="T48" s="1" t="str">
        <f aca="false">IF(H48="","",VLOOKUP(H48,'Соль SKU'!$A$1:$B$150,2,0))</f>
        <v/>
      </c>
      <c r="U48" s="1" t="n">
        <f aca="false">8000/850</f>
        <v>9.41176470588235</v>
      </c>
      <c r="V48" s="1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 t="n">
        <f aca="false">IF(V48 = "", "", V48/U48)</f>
        <v>0</v>
      </c>
      <c r="X48" s="1" t="str">
        <f aca="true">IF(O48="", "", MAX(ROUND(-(INDIRECT("S" &amp; ROW() - 1) - S48)/850, 0), 1) * 850)</f>
        <v/>
      </c>
    </row>
    <row r="49" customFormat="false" ht="13.75" hidden="false" customHeight="true" outlineLevel="0" collapsed="false">
      <c r="J49" s="26" t="str">
        <f aca="true">IF(M49="", IF(O49="","",X49+(INDIRECT("S" &amp; ROW() - 1) - S49)),IF(O49="", "", INDIRECT("S" &amp; ROW() - 1) - S49))</f>
        <v/>
      </c>
      <c r="N49" s="36" t="str">
        <f aca="false">IF(M49="", IF(X49=0, "", X49), IF(V49 = "", "", IF(V49/U49 = 0, "", V49/U49)))</f>
        <v/>
      </c>
      <c r="P49" s="1" t="n">
        <f aca="false">IF(O49 = "-", -W49,I49)</f>
        <v>0</v>
      </c>
      <c r="Q49" s="1" t="n">
        <f aca="true">IF(O49 = "-", SUM(INDIRECT(ADDRESS(2,COLUMN(P49)) &amp; ":" &amp; ADDRESS(ROW(),COLUMN(P49)))), 0)</f>
        <v>0</v>
      </c>
      <c r="R49" s="1" t="n">
        <f aca="false">IF(O49="-",1,0)</f>
        <v>0</v>
      </c>
      <c r="S49" s="1" t="n">
        <f aca="true">IF(Q49 = 0, INDIRECT("S" &amp; ROW() - 1), Q49)</f>
        <v>6792</v>
      </c>
      <c r="T49" s="1" t="str">
        <f aca="false">IF(H49="","",VLOOKUP(H49,'Соль SKU'!$A$1:$B$150,2,0))</f>
        <v/>
      </c>
      <c r="U49" s="1" t="n">
        <f aca="false">8000/850</f>
        <v>9.41176470588235</v>
      </c>
      <c r="V49" s="1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 t="n">
        <f aca="false">IF(V49 = "", "", V49/U49)</f>
        <v>0</v>
      </c>
      <c r="X49" s="1" t="str">
        <f aca="true">IF(O49="", "", MAX(ROUND(-(INDIRECT("S" &amp; ROW() - 1) - S49)/850, 0), 1) * 850)</f>
        <v/>
      </c>
    </row>
    <row r="50" customFormat="false" ht="13.75" hidden="false" customHeight="true" outlineLevel="0" collapsed="false">
      <c r="J50" s="26" t="str">
        <f aca="true">IF(M50="", IF(O50="","",X50+(INDIRECT("S" &amp; ROW() - 1) - S50)),IF(O50="", "", INDIRECT("S" &amp; ROW() - 1) - S50))</f>
        <v/>
      </c>
      <c r="N50" s="36" t="str">
        <f aca="false">IF(M50="", IF(X50=0, "", X50), IF(V50 = "", "", IF(V50/U50 = 0, "", V50/U50)))</f>
        <v/>
      </c>
      <c r="P50" s="1" t="n">
        <f aca="false">IF(O50 = "-", -W50,I50)</f>
        <v>0</v>
      </c>
      <c r="Q50" s="1" t="n">
        <f aca="true">IF(O50 = "-", SUM(INDIRECT(ADDRESS(2,COLUMN(P50)) &amp; ":" &amp; ADDRESS(ROW(),COLUMN(P50)))), 0)</f>
        <v>0</v>
      </c>
      <c r="R50" s="1" t="n">
        <f aca="false">IF(O50="-",1,0)</f>
        <v>0</v>
      </c>
      <c r="S50" s="1" t="n">
        <f aca="true">IF(Q50 = 0, INDIRECT("S" &amp; ROW() - 1), Q50)</f>
        <v>6792</v>
      </c>
      <c r="T50" s="1" t="str">
        <f aca="false">IF(H50="","",VLOOKUP(H50,'Соль SKU'!$A$1:$B$150,2,0))</f>
        <v/>
      </c>
      <c r="U50" s="1" t="n">
        <f aca="false">8000/850</f>
        <v>9.41176470588235</v>
      </c>
      <c r="V50" s="1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 t="n">
        <f aca="false">IF(V50 = "", "", V50/U50)</f>
        <v>0</v>
      </c>
      <c r="X50" s="1" t="str">
        <f aca="true">IF(O50="", "", MAX(ROUND(-(INDIRECT("S" &amp; ROW() - 1) - S50)/850, 0), 1) * 850)</f>
        <v/>
      </c>
    </row>
    <row r="51" customFormat="false" ht="13.75" hidden="false" customHeight="true" outlineLevel="0" collapsed="false">
      <c r="J51" s="26" t="str">
        <f aca="true">IF(M51="", IF(O51="","",X51+(INDIRECT("S" &amp; ROW() - 1) - S51)),IF(O51="", "", INDIRECT("S" &amp; ROW() - 1) - S51))</f>
        <v/>
      </c>
      <c r="N51" s="36" t="str">
        <f aca="false">IF(M51="", IF(X51=0, "", X51), IF(V51 = "", "", IF(V51/U51 = 0, "", V51/U51)))</f>
        <v/>
      </c>
      <c r="P51" s="1" t="n">
        <f aca="false">IF(O51 = "-", -W51,I51)</f>
        <v>0</v>
      </c>
      <c r="Q51" s="1" t="n">
        <f aca="true">IF(O51 = "-", SUM(INDIRECT(ADDRESS(2,COLUMN(P51)) &amp; ":" &amp; ADDRESS(ROW(),COLUMN(P51)))), 0)</f>
        <v>0</v>
      </c>
      <c r="R51" s="1" t="n">
        <f aca="false">IF(O51="-",1,0)</f>
        <v>0</v>
      </c>
      <c r="S51" s="1" t="n">
        <f aca="true">IF(Q51 = 0, INDIRECT("S" &amp; ROW() - 1), Q51)</f>
        <v>6792</v>
      </c>
      <c r="T51" s="1" t="str">
        <f aca="false">IF(H51="","",VLOOKUP(H51,'Соль SKU'!$A$1:$B$150,2,0))</f>
        <v/>
      </c>
      <c r="U51" s="1" t="n">
        <f aca="false">8000/850</f>
        <v>9.41176470588235</v>
      </c>
      <c r="V51" s="1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 t="n">
        <f aca="false">IF(V51 = "", "", V51/U51)</f>
        <v>0</v>
      </c>
      <c r="X51" s="1" t="str">
        <f aca="true">IF(O51="", "", MAX(ROUND(-(INDIRECT("S" &amp; ROW() - 1) - S51)/850, 0), 1) * 850)</f>
        <v/>
      </c>
    </row>
    <row r="52" customFormat="false" ht="13.75" hidden="false" customHeight="true" outlineLevel="0" collapsed="false">
      <c r="J52" s="26" t="str">
        <f aca="true">IF(M52="", IF(O52="","",X52+(INDIRECT("S" &amp; ROW() - 1) - S52)),IF(O52="", "", INDIRECT("S" &amp; ROW() - 1) - S52))</f>
        <v/>
      </c>
      <c r="N52" s="36" t="str">
        <f aca="false">IF(M52="", IF(X52=0, "", X52), IF(V52 = "", "", IF(V52/U52 = 0, "", V52/U52)))</f>
        <v/>
      </c>
      <c r="P52" s="1" t="n">
        <f aca="false">IF(O52 = "-", -W52,I52)</f>
        <v>0</v>
      </c>
      <c r="Q52" s="1" t="n">
        <f aca="true">IF(O52 = "-", SUM(INDIRECT(ADDRESS(2,COLUMN(P52)) &amp; ":" &amp; ADDRESS(ROW(),COLUMN(P52)))), 0)</f>
        <v>0</v>
      </c>
      <c r="R52" s="1" t="n">
        <f aca="false">IF(O52="-",1,0)</f>
        <v>0</v>
      </c>
      <c r="S52" s="1" t="n">
        <f aca="true">IF(Q52 = 0, INDIRECT("S" &amp; ROW() - 1), Q52)</f>
        <v>6792</v>
      </c>
      <c r="T52" s="1" t="str">
        <f aca="false">IF(H52="","",VLOOKUP(H52,'Соль SKU'!$A$1:$B$150,2,0))</f>
        <v/>
      </c>
      <c r="U52" s="1" t="n">
        <f aca="false">8000/850</f>
        <v>9.41176470588235</v>
      </c>
      <c r="V52" s="1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1" t="n">
        <f aca="false">IF(V52 = "", "", V52/U52)</f>
        <v>0</v>
      </c>
      <c r="X52" s="1" t="str">
        <f aca="true">IF(O52="", "", MAX(ROUND(-(INDIRECT("S" &amp; ROW() - 1) - S52)/850, 0), 1) * 850)</f>
        <v/>
      </c>
    </row>
    <row r="53" customFormat="false" ht="13.75" hidden="false" customHeight="true" outlineLevel="0" collapsed="false">
      <c r="J53" s="26" t="str">
        <f aca="true">IF(M53="", IF(O53="","",X53+(INDIRECT("S" &amp; ROW() - 1) - S53)),IF(O53="", "", INDIRECT("S" &amp; ROW() - 1) - S53))</f>
        <v/>
      </c>
      <c r="N53" s="36" t="str">
        <f aca="false">IF(M53="", IF(X53=0, "", X53), IF(V53 = "", "", IF(V53/U53 = 0, "", V53/U53)))</f>
        <v/>
      </c>
      <c r="P53" s="1" t="n">
        <f aca="false">IF(O53 = "-", -W53,I53)</f>
        <v>0</v>
      </c>
      <c r="Q53" s="1" t="n">
        <f aca="true">IF(O53 = "-", SUM(INDIRECT(ADDRESS(2,COLUMN(P53)) &amp; ":" &amp; ADDRESS(ROW(),COLUMN(P53)))), 0)</f>
        <v>0</v>
      </c>
      <c r="R53" s="1" t="n">
        <f aca="false">IF(O53="-",1,0)</f>
        <v>0</v>
      </c>
      <c r="S53" s="1" t="n">
        <f aca="true">IF(Q53 = 0, INDIRECT("S" &amp; ROW() - 1), Q53)</f>
        <v>6792</v>
      </c>
      <c r="T53" s="1" t="str">
        <f aca="false">IF(H53="","",VLOOKUP(H53,'Соль SKU'!$A$1:$B$150,2,0))</f>
        <v/>
      </c>
      <c r="U53" s="1" t="n">
        <f aca="false">8000/850</f>
        <v>9.41176470588235</v>
      </c>
      <c r="V53" s="1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1" t="n">
        <f aca="false">IF(V53 = "", "", V53/U53)</f>
        <v>0</v>
      </c>
      <c r="X53" s="1" t="str">
        <f aca="true">IF(O53="", "", MAX(ROUND(-(INDIRECT("S" &amp; ROW() - 1) - S53)/850, 0), 1) * 850)</f>
        <v/>
      </c>
    </row>
    <row r="54" customFormat="false" ht="13.75" hidden="false" customHeight="true" outlineLevel="0" collapsed="false">
      <c r="J54" s="26" t="str">
        <f aca="true">IF(M54="", IF(O54="","",X54+(INDIRECT("S" &amp; ROW() - 1) - S54)),IF(O54="", "", INDIRECT("S" &amp; ROW() - 1) - S54))</f>
        <v/>
      </c>
      <c r="N54" s="36" t="str">
        <f aca="false">IF(M54="", IF(X54=0, "", X54), IF(V54 = "", "", IF(V54/U54 = 0, "", V54/U54)))</f>
        <v/>
      </c>
      <c r="P54" s="1" t="n">
        <f aca="false">IF(O54 = "-", -W54,I54)</f>
        <v>0</v>
      </c>
      <c r="Q54" s="1" t="n">
        <f aca="true">IF(O54 = "-", SUM(INDIRECT(ADDRESS(2,COLUMN(P54)) &amp; ":" &amp; ADDRESS(ROW(),COLUMN(P54)))), 0)</f>
        <v>0</v>
      </c>
      <c r="R54" s="1" t="n">
        <f aca="false">IF(O54="-",1,0)</f>
        <v>0</v>
      </c>
      <c r="S54" s="1" t="n">
        <f aca="true">IF(Q54 = 0, INDIRECT("S" &amp; ROW() - 1), Q54)</f>
        <v>6792</v>
      </c>
      <c r="T54" s="1" t="str">
        <f aca="false">IF(H54="","",VLOOKUP(H54,'Соль SKU'!$A$1:$B$150,2,0))</f>
        <v/>
      </c>
      <c r="U54" s="1" t="n">
        <f aca="false">8000/850</f>
        <v>9.41176470588235</v>
      </c>
      <c r="V54" s="1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 t="n">
        <f aca="false">IF(V54 = "", "", V54/U54)</f>
        <v>0</v>
      </c>
      <c r="X54" s="1" t="str">
        <f aca="true">IF(O54="", "", MAX(ROUND(-(INDIRECT("S" &amp; ROW() - 1) - S54)/850, 0), 1) * 850)</f>
        <v/>
      </c>
    </row>
    <row r="55" customFormat="false" ht="13.75" hidden="false" customHeight="true" outlineLevel="0" collapsed="false">
      <c r="J55" s="26" t="str">
        <f aca="true">IF(M55="", IF(O55="","",X55+(INDIRECT("S" &amp; ROW() - 1) - S55)),IF(O55="", "", INDIRECT("S" &amp; ROW() - 1) - S55))</f>
        <v/>
      </c>
      <c r="N55" s="36" t="str">
        <f aca="false">IF(M55="", IF(X55=0, "", X55), IF(V55 = "", "", IF(V55/U55 = 0, "", V55/U55)))</f>
        <v/>
      </c>
      <c r="P55" s="1" t="n">
        <f aca="false">IF(O55 = "-", -W55,I55)</f>
        <v>0</v>
      </c>
      <c r="Q55" s="1" t="n">
        <f aca="true">IF(O55 = "-", SUM(INDIRECT(ADDRESS(2,COLUMN(P55)) &amp; ":" &amp; ADDRESS(ROW(),COLUMN(P55)))), 0)</f>
        <v>0</v>
      </c>
      <c r="R55" s="1" t="n">
        <f aca="false">IF(O55="-",1,0)</f>
        <v>0</v>
      </c>
      <c r="S55" s="1" t="n">
        <f aca="true">IF(Q55 = 0, INDIRECT("S" &amp; ROW() - 1), Q55)</f>
        <v>6792</v>
      </c>
      <c r="T55" s="1" t="str">
        <f aca="false">IF(H55="","",VLOOKUP(H55,'Соль SKU'!$A$1:$B$150,2,0))</f>
        <v/>
      </c>
      <c r="U55" s="1" t="n">
        <f aca="false">8000/850</f>
        <v>9.41176470588235</v>
      </c>
      <c r="V55" s="1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 t="n">
        <f aca="false">IF(V55 = "", "", V55/U55)</f>
        <v>0</v>
      </c>
      <c r="X55" s="1" t="str">
        <f aca="true">IF(O55="", "", MAX(ROUND(-(INDIRECT("S" &amp; ROW() - 1) - S55)/850, 0), 1) * 850)</f>
        <v/>
      </c>
    </row>
    <row r="56" customFormat="false" ht="13.75" hidden="false" customHeight="true" outlineLevel="0" collapsed="false">
      <c r="J56" s="26" t="str">
        <f aca="true">IF(M56="", IF(O56="","",X56+(INDIRECT("S" &amp; ROW() - 1) - S56)),IF(O56="", "", INDIRECT("S" &amp; ROW() - 1) - S56))</f>
        <v/>
      </c>
      <c r="N56" s="36" t="str">
        <f aca="false">IF(M56="", IF(X56=0, "", X56), IF(V56 = "", "", IF(V56/U56 = 0, "", V56/U56)))</f>
        <v/>
      </c>
      <c r="P56" s="1" t="n">
        <f aca="false">IF(O56 = "-", -W56,I56)</f>
        <v>0</v>
      </c>
      <c r="Q56" s="1" t="n">
        <f aca="true">IF(O56 = "-", SUM(INDIRECT(ADDRESS(2,COLUMN(P56)) &amp; ":" &amp; ADDRESS(ROW(),COLUMN(P56)))), 0)</f>
        <v>0</v>
      </c>
      <c r="R56" s="1" t="n">
        <f aca="false">IF(O56="-",1,0)</f>
        <v>0</v>
      </c>
      <c r="S56" s="1" t="n">
        <f aca="true">IF(Q56 = 0, INDIRECT("S" &amp; ROW() - 1), Q56)</f>
        <v>6792</v>
      </c>
      <c r="T56" s="1" t="str">
        <f aca="false">IF(H56="","",VLOOKUP(H56,'Соль SKU'!$A$1:$B$150,2,0))</f>
        <v/>
      </c>
      <c r="U56" s="1" t="n">
        <f aca="false">8000/850</f>
        <v>9.41176470588235</v>
      </c>
      <c r="V56" s="1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 t="n">
        <f aca="false">IF(V56 = "", "", V56/U56)</f>
        <v>0</v>
      </c>
      <c r="X56" s="1" t="str">
        <f aca="true">IF(O56="", "", MAX(ROUND(-(INDIRECT("S" &amp; ROW() - 1) - S56)/850, 0), 1) * 850)</f>
        <v/>
      </c>
    </row>
    <row r="57" customFormat="false" ht="13.75" hidden="false" customHeight="true" outlineLevel="0" collapsed="false">
      <c r="J57" s="26" t="str">
        <f aca="true">IF(M57="", IF(O57="","",X57+(INDIRECT("S" &amp; ROW() - 1) - S57)),IF(O57="", "", INDIRECT("S" &amp; ROW() - 1) - S57))</f>
        <v/>
      </c>
      <c r="N57" s="36" t="str">
        <f aca="false">IF(M57="", IF(X57=0, "", X57), IF(V57 = "", "", IF(V57/U57 = 0, "", V57/U57)))</f>
        <v/>
      </c>
      <c r="P57" s="1" t="n">
        <f aca="false">IF(O57 = "-", -W57,I57)</f>
        <v>0</v>
      </c>
      <c r="Q57" s="1" t="n">
        <f aca="true">IF(O57 = "-", SUM(INDIRECT(ADDRESS(2,COLUMN(P57)) &amp; ":" &amp; ADDRESS(ROW(),COLUMN(P57)))), 0)</f>
        <v>0</v>
      </c>
      <c r="R57" s="1" t="n">
        <f aca="false">IF(O57="-",1,0)</f>
        <v>0</v>
      </c>
      <c r="S57" s="1" t="n">
        <f aca="true">IF(Q57 = 0, INDIRECT("S" &amp; ROW() - 1), Q57)</f>
        <v>6792</v>
      </c>
      <c r="T57" s="1" t="str">
        <f aca="false">IF(H57="","",VLOOKUP(H57,'Соль SKU'!$A$1:$B$150,2,0))</f>
        <v/>
      </c>
      <c r="U57" s="1" t="n">
        <f aca="false">8000/850</f>
        <v>9.41176470588235</v>
      </c>
      <c r="V57" s="1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 t="n">
        <f aca="false">IF(V57 = "", "", V57/U57)</f>
        <v>0</v>
      </c>
      <c r="X57" s="1" t="str">
        <f aca="true">IF(O57="", "", MAX(ROUND(-(INDIRECT("S" &amp; ROW() - 1) - S57)/850, 0), 1) * 850)</f>
        <v/>
      </c>
    </row>
    <row r="58" customFormat="false" ht="13.75" hidden="false" customHeight="true" outlineLevel="0" collapsed="false">
      <c r="J58" s="26" t="str">
        <f aca="true">IF(M58="", IF(O58="","",X58+(INDIRECT("S" &amp; ROW() - 1) - S58)),IF(O58="", "", INDIRECT("S" &amp; ROW() - 1) - S58))</f>
        <v/>
      </c>
      <c r="N58" s="36" t="str">
        <f aca="false">IF(M58="", IF(X58=0, "", X58), IF(V58 = "", "", IF(V58/U58 = 0, "", V58/U58)))</f>
        <v/>
      </c>
      <c r="P58" s="1" t="n">
        <f aca="false">IF(O58 = "-", -W58,I58)</f>
        <v>0</v>
      </c>
      <c r="Q58" s="1" t="n">
        <f aca="true">IF(O58 = "-", SUM(INDIRECT(ADDRESS(2,COLUMN(P58)) &amp; ":" &amp; ADDRESS(ROW(),COLUMN(P58)))), 0)</f>
        <v>0</v>
      </c>
      <c r="R58" s="1" t="n">
        <f aca="false">IF(O58="-",1,0)</f>
        <v>0</v>
      </c>
      <c r="S58" s="1" t="n">
        <f aca="true">IF(Q58 = 0, INDIRECT("S" &amp; ROW() - 1), Q58)</f>
        <v>6792</v>
      </c>
      <c r="T58" s="1" t="str">
        <f aca="false">IF(H58="","",VLOOKUP(H58,'Соль SKU'!$A$1:$B$150,2,0))</f>
        <v/>
      </c>
      <c r="U58" s="1" t="n">
        <f aca="false">8000/850</f>
        <v>9.41176470588235</v>
      </c>
      <c r="V58" s="1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 t="n">
        <f aca="false">IF(V58 = "", "", V58/U58)</f>
        <v>0</v>
      </c>
      <c r="X58" s="1" t="str">
        <f aca="true">IF(O58="", "", MAX(ROUND(-(INDIRECT("S" &amp; ROW() - 1) - S58)/850, 0), 1) * 850)</f>
        <v/>
      </c>
    </row>
    <row r="59" customFormat="false" ht="13.75" hidden="false" customHeight="true" outlineLevel="0" collapsed="false">
      <c r="J59" s="26" t="str">
        <f aca="true">IF(M59="", IF(O59="","",X59+(INDIRECT("S" &amp; ROW() - 1) - S59)),IF(O59="", "", INDIRECT("S" &amp; ROW() - 1) - S59))</f>
        <v/>
      </c>
      <c r="N59" s="36" t="str">
        <f aca="false">IF(M59="", IF(X59=0, "", X59), IF(V59 = "", "", IF(V59/U59 = 0, "", V59/U59)))</f>
        <v/>
      </c>
      <c r="P59" s="1" t="n">
        <f aca="false">IF(O59 = "-", -W59,I59)</f>
        <v>0</v>
      </c>
      <c r="Q59" s="1" t="n">
        <f aca="true">IF(O59 = "-", SUM(INDIRECT(ADDRESS(2,COLUMN(P59)) &amp; ":" &amp; ADDRESS(ROW(),COLUMN(P59)))), 0)</f>
        <v>0</v>
      </c>
      <c r="R59" s="1" t="n">
        <f aca="false">IF(O59="-",1,0)</f>
        <v>0</v>
      </c>
      <c r="S59" s="1" t="n">
        <f aca="true">IF(Q59 = 0, INDIRECT("S" &amp; ROW() - 1), Q59)</f>
        <v>6792</v>
      </c>
      <c r="T59" s="1" t="str">
        <f aca="false">IF(H59="","",VLOOKUP(H59,'Соль SKU'!$A$1:$B$150,2,0))</f>
        <v/>
      </c>
      <c r="U59" s="1" t="n">
        <f aca="false">8000/850</f>
        <v>9.41176470588235</v>
      </c>
      <c r="V59" s="1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 t="n">
        <f aca="false">IF(V59 = "", "", V59/U59)</f>
        <v>0</v>
      </c>
      <c r="X59" s="1" t="str">
        <f aca="true">IF(O59="", "", MAX(ROUND(-(INDIRECT("S" &amp; ROW() - 1) - S59)/850, 0), 1) * 850)</f>
        <v/>
      </c>
    </row>
    <row r="60" customFormat="false" ht="13.75" hidden="false" customHeight="true" outlineLevel="0" collapsed="false">
      <c r="J60" s="26" t="str">
        <f aca="true">IF(M60="", IF(O60="","",X60+(INDIRECT("S" &amp; ROW() - 1) - S60)),IF(O60="", "", INDIRECT("S" &amp; ROW() - 1) - S60))</f>
        <v/>
      </c>
      <c r="N60" s="36" t="str">
        <f aca="false">IF(M60="", IF(X60=0, "", X60), IF(V60 = "", "", IF(V60/U60 = 0, "", V60/U60)))</f>
        <v/>
      </c>
      <c r="P60" s="1" t="n">
        <f aca="false">IF(O60 = "-", -W60,I60)</f>
        <v>0</v>
      </c>
      <c r="Q60" s="1" t="n">
        <f aca="true">IF(O60 = "-", SUM(INDIRECT(ADDRESS(2,COLUMN(P60)) &amp; ":" &amp; ADDRESS(ROW(),COLUMN(P60)))), 0)</f>
        <v>0</v>
      </c>
      <c r="R60" s="1" t="n">
        <f aca="false">IF(O60="-",1,0)</f>
        <v>0</v>
      </c>
      <c r="S60" s="1" t="n">
        <f aca="true">IF(Q60 = 0, INDIRECT("S" &amp; ROW() - 1), Q60)</f>
        <v>6792</v>
      </c>
      <c r="T60" s="1" t="str">
        <f aca="false">IF(H60="","",VLOOKUP(H60,'Соль SKU'!$A$1:$B$150,2,0))</f>
        <v/>
      </c>
      <c r="U60" s="1" t="n">
        <f aca="false">8000/850</f>
        <v>9.41176470588235</v>
      </c>
      <c r="V60" s="1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 t="n">
        <f aca="false">IF(V60 = "", "", V60/U60)</f>
        <v>0</v>
      </c>
      <c r="X60" s="1" t="str">
        <f aca="true">IF(O60="", "", MAX(ROUND(-(INDIRECT("S" &amp; ROW() - 1) - S60)/850, 0), 1) * 850)</f>
        <v/>
      </c>
    </row>
    <row r="61" customFormat="false" ht="13.75" hidden="false" customHeight="true" outlineLevel="0" collapsed="false">
      <c r="J61" s="26" t="str">
        <f aca="true">IF(M61="", IF(O61="","",X61+(INDIRECT("S" &amp; ROW() - 1) - S61)),IF(O61="", "", INDIRECT("S" &amp; ROW() - 1) - S61))</f>
        <v/>
      </c>
      <c r="M61" s="36"/>
      <c r="N61" s="36" t="str">
        <f aca="false">IF(M61="", IF(X61=0, "", X61), IF(V61 = "", "", IF(V61/U61 = 0, "", V61/U61)))</f>
        <v/>
      </c>
      <c r="P61" s="1" t="n">
        <f aca="false">IF(O61 = "-", -W61,I61)</f>
        <v>0</v>
      </c>
      <c r="Q61" s="1" t="n">
        <f aca="true">IF(O61 = "-", SUM(INDIRECT(ADDRESS(2,COLUMN(P61)) &amp; ":" &amp; ADDRESS(ROW(),COLUMN(P61)))), 0)</f>
        <v>0</v>
      </c>
      <c r="R61" s="1" t="n">
        <f aca="false">IF(O61="-",1,0)</f>
        <v>0</v>
      </c>
      <c r="S61" s="1" t="n">
        <f aca="true">IF(Q61 = 0, INDIRECT("S" &amp; ROW() - 1), Q61)</f>
        <v>6792</v>
      </c>
      <c r="T61" s="1" t="str">
        <f aca="false">IF(H61="","",VLOOKUP(H61,'Соль SKU'!$A$1:$B$150,2,0))</f>
        <v/>
      </c>
      <c r="U61" s="1" t="n">
        <f aca="false">8000/850</f>
        <v>9.41176470588235</v>
      </c>
      <c r="V61" s="1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 t="n">
        <f aca="false">IF(V61 = "", "", V61/U61)</f>
        <v>0</v>
      </c>
      <c r="X61" s="1" t="str">
        <f aca="true">IF(O61="", "", MAX(ROUND(-(INDIRECT("S" &amp; ROW() - 1) - S61)/850, 0), 1) * 850)</f>
        <v/>
      </c>
    </row>
    <row r="62" customFormat="false" ht="13.75" hidden="false" customHeight="true" outlineLevel="0" collapsed="false">
      <c r="J62" s="26" t="str">
        <f aca="true">IF(M62="", IF(O62="","",X62+(INDIRECT("S" &amp; ROW() - 1) - S62)),IF(O62="", "", INDIRECT("S" &amp; ROW() - 1) - S62))</f>
        <v/>
      </c>
      <c r="N62" s="36" t="str">
        <f aca="false">IF(M62="", IF(X62=0, "", X62), IF(V62 = "", "", IF(V62/U62 = 0, "", V62/U62)))</f>
        <v/>
      </c>
      <c r="P62" s="1" t="n">
        <f aca="false">IF(O62 = "-", -W62,I62)</f>
        <v>0</v>
      </c>
      <c r="Q62" s="1" t="n">
        <f aca="true">IF(O62 = "-", SUM(INDIRECT(ADDRESS(2,COLUMN(P62)) &amp; ":" &amp; ADDRESS(ROW(),COLUMN(P62)))), 0)</f>
        <v>0</v>
      </c>
      <c r="R62" s="1" t="n">
        <f aca="false">IF(O62="-",1,0)</f>
        <v>0</v>
      </c>
      <c r="S62" s="1" t="n">
        <f aca="true">IF(Q62 = 0, INDIRECT("S" &amp; ROW() - 1), Q62)</f>
        <v>6792</v>
      </c>
      <c r="T62" s="1" t="str">
        <f aca="false">IF(H62="","",VLOOKUP(H62,'Соль SKU'!$A$1:$B$150,2,0))</f>
        <v/>
      </c>
      <c r="U62" s="1" t="n">
        <f aca="false">8000/850</f>
        <v>9.41176470588235</v>
      </c>
      <c r="V62" s="1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 t="n">
        <f aca="false">IF(V62 = "", "", V62/U62)</f>
        <v>0</v>
      </c>
      <c r="X62" s="1" t="str">
        <f aca="true">IF(O62="", "", MAX(ROUND(-(INDIRECT("S" &amp; ROW() - 1) - S62)/850, 0), 1) * 850)</f>
        <v/>
      </c>
    </row>
    <row r="63" customFormat="false" ht="13.75" hidden="false" customHeight="true" outlineLevel="0" collapsed="false">
      <c r="J63" s="26" t="str">
        <f aca="true">IF(M63="", IF(O63="","",X63+(INDIRECT("S" &amp; ROW() - 1) - S63)),IF(O63="", "", INDIRECT("S" &amp; ROW() - 1) - S63))</f>
        <v/>
      </c>
      <c r="N63" s="36" t="str">
        <f aca="false">IF(M63="", IF(X63=0, "", X63), IF(V63 = "", "", IF(V63/U63 = 0, "", V63/U63)))</f>
        <v/>
      </c>
      <c r="P63" s="1" t="n">
        <f aca="false">IF(O63 = "-", -W63,I63)</f>
        <v>0</v>
      </c>
      <c r="Q63" s="1" t="n">
        <f aca="true">IF(O63 = "-", SUM(INDIRECT(ADDRESS(2,COLUMN(P63)) &amp; ":" &amp; ADDRESS(ROW(),COLUMN(P63)))), 0)</f>
        <v>0</v>
      </c>
      <c r="R63" s="1" t="n">
        <f aca="false">IF(O63="-",1,0)</f>
        <v>0</v>
      </c>
      <c r="S63" s="1" t="n">
        <f aca="true">IF(Q63 = 0, INDIRECT("S" &amp; ROW() - 1), Q63)</f>
        <v>6792</v>
      </c>
      <c r="T63" s="1" t="str">
        <f aca="false">IF(H63="","",VLOOKUP(H63,'Соль SKU'!$A$1:$B$150,2,0))</f>
        <v/>
      </c>
      <c r="U63" s="1" t="n">
        <f aca="false">8000/850</f>
        <v>9.41176470588235</v>
      </c>
      <c r="V63" s="1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 t="n">
        <f aca="false">IF(V63 = "", "", V63/U63)</f>
        <v>0</v>
      </c>
      <c r="X63" s="1" t="str">
        <f aca="true">IF(O63="", "", MAX(ROUND(-(INDIRECT("S" &amp; ROW() - 1) - S63)/850, 0), 1) * 850)</f>
        <v/>
      </c>
    </row>
    <row r="64" customFormat="false" ht="13.75" hidden="false" customHeight="true" outlineLevel="0" collapsed="false">
      <c r="J64" s="26" t="str">
        <f aca="true">IF(M64="", IF(O64="","",X64+(INDIRECT("S" &amp; ROW() - 1) - S64)),IF(O64="", "", INDIRECT("S" &amp; ROW() - 1) - S64))</f>
        <v/>
      </c>
      <c r="N64" s="36" t="str">
        <f aca="false">IF(M64="", IF(X64=0, "", X64), IF(V64 = "", "", IF(V64/U64 = 0, "", V64/U64)))</f>
        <v/>
      </c>
      <c r="P64" s="1" t="n">
        <f aca="false">IF(O64 = "-", -W64,I64)</f>
        <v>0</v>
      </c>
      <c r="Q64" s="1" t="n">
        <f aca="true">IF(O64 = "-", SUM(INDIRECT(ADDRESS(2,COLUMN(P64)) &amp; ":" &amp; ADDRESS(ROW(),COLUMN(P64)))), 0)</f>
        <v>0</v>
      </c>
      <c r="R64" s="1" t="n">
        <f aca="false">IF(O64="-",1,0)</f>
        <v>0</v>
      </c>
      <c r="S64" s="1" t="n">
        <f aca="true">IF(Q64 = 0, INDIRECT("S" &amp; ROW() - 1), Q64)</f>
        <v>6792</v>
      </c>
      <c r="T64" s="1" t="str">
        <f aca="false">IF(H64="","",VLOOKUP(H64,'Соль SKU'!$A$1:$B$150,2,0))</f>
        <v/>
      </c>
      <c r="U64" s="1" t="n">
        <f aca="false">8000/850</f>
        <v>9.41176470588235</v>
      </c>
      <c r="V64" s="1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 t="n">
        <f aca="false">IF(V64 = "", "", V64/U64)</f>
        <v>0</v>
      </c>
      <c r="X64" s="1" t="str">
        <f aca="true">IF(O64="", "", MAX(ROUND(-(INDIRECT("S" &amp; ROW() - 1) - S64)/850, 0), 1) * 850)</f>
        <v/>
      </c>
    </row>
    <row r="65" customFormat="false" ht="13.75" hidden="false" customHeight="true" outlineLevel="0" collapsed="false">
      <c r="J65" s="26" t="str">
        <f aca="true">IF(M65="", IF(O65="","",X65+(INDIRECT("S" &amp; ROW() - 1) - S65)),IF(O65="", "", INDIRECT("S" &amp; ROW() - 1) - S65))</f>
        <v/>
      </c>
      <c r="N65" s="36" t="str">
        <f aca="false">IF(M65="", IF(X65=0, "", X65), IF(V65 = "", "", IF(V65/U65 = 0, "", V65/U65)))</f>
        <v/>
      </c>
      <c r="P65" s="1" t="n">
        <f aca="false">IF(O65 = "-", -W65,I65)</f>
        <v>0</v>
      </c>
      <c r="Q65" s="1" t="n">
        <f aca="true">IF(O65 = "-", SUM(INDIRECT(ADDRESS(2,COLUMN(P65)) &amp; ":" &amp; ADDRESS(ROW(),COLUMN(P65)))), 0)</f>
        <v>0</v>
      </c>
      <c r="R65" s="1" t="n">
        <f aca="false">IF(O65="-",1,0)</f>
        <v>0</v>
      </c>
      <c r="S65" s="1" t="n">
        <f aca="true">IF(Q65 = 0, INDIRECT("S" &amp; ROW() - 1), Q65)</f>
        <v>6792</v>
      </c>
      <c r="T65" s="1" t="str">
        <f aca="false">IF(H65="","",VLOOKUP(H65,'Соль SKU'!$A$1:$B$150,2,0))</f>
        <v/>
      </c>
      <c r="U65" s="1" t="n">
        <f aca="false">8000/850</f>
        <v>9.41176470588235</v>
      </c>
      <c r="V65" s="1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1" t="n">
        <f aca="false">IF(V65 = "", "", V65/U65)</f>
        <v>0</v>
      </c>
      <c r="X65" s="1" t="str">
        <f aca="true">IF(O65="", "", MAX(ROUND(-(INDIRECT("S" &amp; ROW() - 1) - S65)/850, 0), 1) * 850)</f>
        <v/>
      </c>
    </row>
    <row r="66" customFormat="false" ht="13.75" hidden="false" customHeight="true" outlineLevel="0" collapsed="false">
      <c r="J66" s="26" t="str">
        <f aca="true">IF(M66="", IF(O66="","",X66+(INDIRECT("S" &amp; ROW() - 1) - S66)),IF(O66="", "", INDIRECT("S" &amp; ROW() - 1) - S66))</f>
        <v/>
      </c>
      <c r="N66" s="36" t="str">
        <f aca="false">IF(M66="", IF(X66=0, "", X66), IF(V66 = "", "", IF(V66/U66 = 0, "", V66/U66)))</f>
        <v/>
      </c>
      <c r="P66" s="1" t="n">
        <f aca="false">IF(O66 = "-", -W66,I66)</f>
        <v>0</v>
      </c>
      <c r="Q66" s="1" t="n">
        <f aca="true">IF(O66 = "-", SUM(INDIRECT(ADDRESS(2,COLUMN(P66)) &amp; ":" &amp; ADDRESS(ROW(),COLUMN(P66)))), 0)</f>
        <v>0</v>
      </c>
      <c r="R66" s="1" t="n">
        <f aca="false">IF(O66="-",1,0)</f>
        <v>0</v>
      </c>
      <c r="S66" s="1" t="n">
        <f aca="true">IF(Q66 = 0, INDIRECT("S" &amp; ROW() - 1), Q66)</f>
        <v>6792</v>
      </c>
      <c r="T66" s="1" t="str">
        <f aca="false">IF(H66="","",VLOOKUP(H66,'Соль SKU'!$A$1:$B$150,2,0))</f>
        <v/>
      </c>
      <c r="U66" s="1" t="n">
        <f aca="false">8000/850</f>
        <v>9.41176470588235</v>
      </c>
      <c r="V66" s="1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 t="n">
        <f aca="false">IF(V66 = "", "", V66/U66)</f>
        <v>0</v>
      </c>
      <c r="X66" s="1" t="str">
        <f aca="true">IF(O66="", "", MAX(ROUND(-(INDIRECT("S" &amp; ROW() - 1) - S66)/850, 0), 1) * 850)</f>
        <v/>
      </c>
    </row>
    <row r="67" customFormat="false" ht="13.75" hidden="false" customHeight="true" outlineLevel="0" collapsed="false">
      <c r="J67" s="26" t="str">
        <f aca="true">IF(M67="", IF(O67="","",X67+(INDIRECT("S" &amp; ROW() - 1) - S67)),IF(O67="", "", INDIRECT("S" &amp; ROW() - 1) - S67))</f>
        <v/>
      </c>
      <c r="N67" s="36" t="str">
        <f aca="false">IF(M67="", IF(X67=0, "", X67), IF(V67 = "", "", IF(V67/U67 = 0, "", V67/U67)))</f>
        <v/>
      </c>
      <c r="P67" s="1" t="n">
        <f aca="false">IF(O67 = "-", -W67,I67)</f>
        <v>0</v>
      </c>
      <c r="Q67" s="1" t="n">
        <f aca="true">IF(O67 = "-", SUM(INDIRECT(ADDRESS(2,COLUMN(P67)) &amp; ":" &amp; ADDRESS(ROW(),COLUMN(P67)))), 0)</f>
        <v>0</v>
      </c>
      <c r="R67" s="1" t="n">
        <f aca="false">IF(O67="-",1,0)</f>
        <v>0</v>
      </c>
      <c r="S67" s="1" t="n">
        <f aca="true">IF(Q67 = 0, INDIRECT("S" &amp; ROW() - 1), Q67)</f>
        <v>6792</v>
      </c>
      <c r="T67" s="1" t="str">
        <f aca="false">IF(H67="","",VLOOKUP(H67,'Соль SKU'!$A$1:$B$150,2,0))</f>
        <v/>
      </c>
      <c r="U67" s="1" t="n">
        <f aca="false">8000/850</f>
        <v>9.41176470588235</v>
      </c>
      <c r="V67" s="1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 t="n">
        <f aca="false">IF(V67 = "", "", V67/U67)</f>
        <v>0</v>
      </c>
      <c r="X67" s="1" t="str">
        <f aca="true">IF(O67="", "", MAX(ROUND(-(INDIRECT("S" &amp; ROW() - 1) - S67)/850, 0), 1) * 850)</f>
        <v/>
      </c>
    </row>
    <row r="68" customFormat="false" ht="13.75" hidden="false" customHeight="true" outlineLevel="0" collapsed="false">
      <c r="J68" s="26" t="str">
        <f aca="true">IF(M68="", IF(O68="","",X68+(INDIRECT("S" &amp; ROW() - 1) - S68)),IF(O68="", "", INDIRECT("S" &amp; ROW() - 1) - S68))</f>
        <v/>
      </c>
      <c r="N68" s="36" t="str">
        <f aca="false">IF(M68="", IF(X68=0, "", X68), IF(V68 = "", "", IF(V68/U68 = 0, "", V68/U68)))</f>
        <v/>
      </c>
      <c r="P68" s="1" t="n">
        <f aca="false">IF(O68 = "-", -W68,I68)</f>
        <v>0</v>
      </c>
      <c r="Q68" s="1" t="n">
        <f aca="true">IF(O68 = "-", SUM(INDIRECT(ADDRESS(2,COLUMN(P68)) &amp; ":" &amp; ADDRESS(ROW(),COLUMN(P68)))), 0)</f>
        <v>0</v>
      </c>
      <c r="R68" s="1" t="n">
        <f aca="false">IF(O68="-",1,0)</f>
        <v>0</v>
      </c>
      <c r="S68" s="1" t="n">
        <f aca="true">IF(Q68 = 0, INDIRECT("S" &amp; ROW() - 1), Q68)</f>
        <v>6792</v>
      </c>
      <c r="T68" s="1" t="str">
        <f aca="false">IF(H68="","",VLOOKUP(H68,'Соль SKU'!$A$1:$B$150,2,0))</f>
        <v/>
      </c>
      <c r="U68" s="1" t="n">
        <f aca="false">8000/850</f>
        <v>9.41176470588235</v>
      </c>
      <c r="V68" s="1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 t="n">
        <f aca="false">IF(V68 = "", "", V68/U68)</f>
        <v>0</v>
      </c>
      <c r="X68" s="1" t="str">
        <f aca="true">IF(O68="", "", MAX(ROUND(-(INDIRECT("S" &amp; ROW() - 1) - S68)/850, 0), 1) * 850)</f>
        <v/>
      </c>
    </row>
    <row r="69" customFormat="false" ht="13.75" hidden="false" customHeight="true" outlineLevel="0" collapsed="false">
      <c r="J69" s="26" t="str">
        <f aca="true">IF(M69="", IF(O69="","",X69+(INDIRECT("S" &amp; ROW() - 1) - S69)),IF(O69="", "", INDIRECT("S" &amp; ROW() - 1) - S69))</f>
        <v/>
      </c>
      <c r="N69" s="36" t="str">
        <f aca="false">IF(M69="", IF(X69=0, "", X69), IF(V69 = "", "", IF(V69/U69 = 0, "", V69/U69)))</f>
        <v/>
      </c>
      <c r="P69" s="1" t="n">
        <f aca="false">IF(O69 = "-", -W69,I69)</f>
        <v>0</v>
      </c>
      <c r="Q69" s="1" t="n">
        <f aca="true">IF(O69 = "-", SUM(INDIRECT(ADDRESS(2,COLUMN(P69)) &amp; ":" &amp; ADDRESS(ROW(),COLUMN(P69)))), 0)</f>
        <v>0</v>
      </c>
      <c r="R69" s="1" t="n">
        <f aca="false">IF(O69="-",1,0)</f>
        <v>0</v>
      </c>
      <c r="S69" s="1" t="n">
        <f aca="true">IF(Q69 = 0, INDIRECT("S" &amp; ROW() - 1), Q69)</f>
        <v>6792</v>
      </c>
      <c r="T69" s="1" t="str">
        <f aca="false">IF(H69="","",VLOOKUP(H69,'Соль SKU'!$A$1:$B$150,2,0))</f>
        <v/>
      </c>
      <c r="U69" s="1" t="n">
        <f aca="false">8000/850</f>
        <v>9.41176470588235</v>
      </c>
      <c r="V69" s="1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 t="n">
        <f aca="false">IF(V69 = "", "", V69/U69)</f>
        <v>0</v>
      </c>
      <c r="X69" s="1" t="str">
        <f aca="true">IF(O69="", "", MAX(ROUND(-(INDIRECT("S" &amp; ROW() - 1) - S69)/850, 0), 1) * 850)</f>
        <v/>
      </c>
    </row>
    <row r="70" customFormat="false" ht="13.75" hidden="false" customHeight="true" outlineLevel="0" collapsed="false">
      <c r="J70" s="26" t="str">
        <f aca="true">IF(M70="", IF(O70="","",X70+(INDIRECT("S" &amp; ROW() - 1) - S70)),IF(O70="", "", INDIRECT("S" &amp; ROW() - 1) - S70))</f>
        <v/>
      </c>
      <c r="N70" s="36" t="str">
        <f aca="false">IF(M70="", IF(X70=0, "", X70), IF(V70 = "", "", IF(V70/U70 = 0, "", V70/U70)))</f>
        <v/>
      </c>
      <c r="P70" s="1" t="n">
        <f aca="false">IF(O70 = "-", -W70,I70)</f>
        <v>0</v>
      </c>
      <c r="Q70" s="1" t="n">
        <f aca="true">IF(O70 = "-", SUM(INDIRECT(ADDRESS(2,COLUMN(P70)) &amp; ":" &amp; ADDRESS(ROW(),COLUMN(P70)))), 0)</f>
        <v>0</v>
      </c>
      <c r="R70" s="1" t="n">
        <f aca="false">IF(O70="-",1,0)</f>
        <v>0</v>
      </c>
      <c r="S70" s="1" t="n">
        <f aca="true">IF(Q70 = 0, INDIRECT("S" &amp; ROW() - 1), Q70)</f>
        <v>6792</v>
      </c>
      <c r="T70" s="1" t="str">
        <f aca="false">IF(H70="","",VLOOKUP(H70,'Соль SKU'!$A$1:$B$150,2,0))</f>
        <v/>
      </c>
      <c r="U70" s="1" t="n">
        <f aca="false">8000/850</f>
        <v>9.41176470588235</v>
      </c>
      <c r="V70" s="1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 t="n">
        <f aca="false">IF(V70 = "", "", V70/U70)</f>
        <v>0</v>
      </c>
      <c r="X70" s="1" t="str">
        <f aca="true">IF(O70="", "", MAX(ROUND(-(INDIRECT("S" &amp; ROW() - 1) - S70)/850, 0), 1) * 850)</f>
        <v/>
      </c>
    </row>
    <row r="71" customFormat="false" ht="13.75" hidden="false" customHeight="true" outlineLevel="0" collapsed="false">
      <c r="J71" s="26" t="str">
        <f aca="true">IF(M71="", IF(O71="","",X71+(INDIRECT("S" &amp; ROW() - 1) - S71)),IF(O71="", "", INDIRECT("S" &amp; ROW() - 1) - S71))</f>
        <v/>
      </c>
      <c r="N71" s="36" t="str">
        <f aca="false">IF(M71="", IF(X71=0, "", X71), IF(V71 = "", "", IF(V71/U71 = 0, "", V71/U71)))</f>
        <v/>
      </c>
      <c r="P71" s="1" t="n">
        <f aca="false">IF(O71 = "-", -W71,I71)</f>
        <v>0</v>
      </c>
      <c r="Q71" s="1" t="n">
        <f aca="true">IF(O71 = "-", SUM(INDIRECT(ADDRESS(2,COLUMN(P71)) &amp; ":" &amp; ADDRESS(ROW(),COLUMN(P71)))), 0)</f>
        <v>0</v>
      </c>
      <c r="R71" s="1" t="n">
        <f aca="false">IF(O71="-",1,0)</f>
        <v>0</v>
      </c>
      <c r="S71" s="1" t="n">
        <f aca="true">IF(Q71 = 0, INDIRECT("S" &amp; ROW() - 1), Q71)</f>
        <v>6792</v>
      </c>
      <c r="T71" s="1" t="str">
        <f aca="false">IF(H71="","",VLOOKUP(H71,'Соль SKU'!$A$1:$B$150,2,0))</f>
        <v/>
      </c>
      <c r="U71" s="1" t="n">
        <f aca="false">8000/850</f>
        <v>9.41176470588235</v>
      </c>
      <c r="V71" s="1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 t="n">
        <f aca="false">IF(V71 = "", "", V71/U71)</f>
        <v>0</v>
      </c>
      <c r="X71" s="1" t="str">
        <f aca="true">IF(O71="", "", MAX(ROUND(-(INDIRECT("S" &amp; ROW() - 1) - S71)/850, 0), 1) * 850)</f>
        <v/>
      </c>
    </row>
    <row r="72" customFormat="false" ht="13.75" hidden="false" customHeight="true" outlineLevel="0" collapsed="false">
      <c r="J72" s="26" t="str">
        <f aca="true">IF(M72="", IF(O72="","",X72+(INDIRECT("S" &amp; ROW() - 1) - S72)),IF(O72="", "", INDIRECT("S" &amp; ROW() - 1) - S72))</f>
        <v/>
      </c>
      <c r="N72" s="36" t="str">
        <f aca="false">IF(M72="", IF(X72=0, "", X72), IF(V72 = "", "", IF(V72/U72 = 0, "", V72/U72)))</f>
        <v/>
      </c>
      <c r="P72" s="1" t="n">
        <f aca="false">IF(O72 = "-", -W72,I72)</f>
        <v>0</v>
      </c>
      <c r="Q72" s="1" t="n">
        <f aca="true">IF(O72 = "-", SUM(INDIRECT(ADDRESS(2,COLUMN(P72)) &amp; ":" &amp; ADDRESS(ROW(),COLUMN(P72)))), 0)</f>
        <v>0</v>
      </c>
      <c r="R72" s="1" t="n">
        <f aca="false">IF(O72="-",1,0)</f>
        <v>0</v>
      </c>
      <c r="S72" s="1" t="n">
        <f aca="true">IF(Q72 = 0, INDIRECT("S" &amp; ROW() - 1), Q72)</f>
        <v>6792</v>
      </c>
      <c r="T72" s="1" t="str">
        <f aca="false">IF(H72="","",VLOOKUP(H72,'Соль SKU'!$A$1:$B$150,2,0))</f>
        <v/>
      </c>
      <c r="U72" s="1" t="n">
        <f aca="false">8000/850</f>
        <v>9.41176470588235</v>
      </c>
      <c r="V72" s="1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 t="n">
        <f aca="false">IF(V72 = "", "", V72/U72)</f>
        <v>0</v>
      </c>
      <c r="X72" s="1" t="str">
        <f aca="true">IF(O72="", "", MAX(ROUND(-(INDIRECT("S" &amp; ROW() - 1) - S72)/850, 0), 1) * 850)</f>
        <v/>
      </c>
    </row>
    <row r="73" customFormat="false" ht="13.75" hidden="false" customHeight="true" outlineLevel="0" collapsed="false">
      <c r="J73" s="26" t="str">
        <f aca="true">IF(M73="", IF(O73="","",X73+(INDIRECT("S" &amp; ROW() - 1) - S73)),IF(O73="", "", INDIRECT("S" &amp; ROW() - 1) - S73))</f>
        <v/>
      </c>
      <c r="N73" s="36" t="str">
        <f aca="false">IF(M73="", IF(X73=0, "", X73), IF(V73 = "", "", IF(V73/U73 = 0, "", V73/U73)))</f>
        <v/>
      </c>
      <c r="P73" s="1" t="n">
        <f aca="false">IF(O73 = "-", -W73,I73)</f>
        <v>0</v>
      </c>
      <c r="Q73" s="1" t="n">
        <f aca="true">IF(O73 = "-", SUM(INDIRECT(ADDRESS(2,COLUMN(P73)) &amp; ":" &amp; ADDRESS(ROW(),COLUMN(P73)))), 0)</f>
        <v>0</v>
      </c>
      <c r="R73" s="1" t="n">
        <f aca="false">IF(O73="-",1,0)</f>
        <v>0</v>
      </c>
      <c r="S73" s="1" t="n">
        <f aca="true">IF(Q73 = 0, INDIRECT("S" &amp; ROW() - 1), Q73)</f>
        <v>6792</v>
      </c>
      <c r="T73" s="1" t="str">
        <f aca="false">IF(H73="","",VLOOKUP(H73,'Соль SKU'!$A$1:$B$150,2,0))</f>
        <v/>
      </c>
      <c r="U73" s="1" t="n">
        <f aca="false">8000/850</f>
        <v>9.41176470588235</v>
      </c>
      <c r="V73" s="1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1" t="n">
        <f aca="false">IF(V73 = "", "", V73/U73)</f>
        <v>0</v>
      </c>
      <c r="X73" s="1" t="str">
        <f aca="true">IF(O73="", "", MAX(ROUND(-(INDIRECT("S" &amp; ROW() - 1) - S73)/850, 0), 1) * 850)</f>
        <v/>
      </c>
    </row>
    <row r="74" customFormat="false" ht="13.75" hidden="false" customHeight="true" outlineLevel="0" collapsed="false">
      <c r="J74" s="26" t="str">
        <f aca="true">IF(M74="", IF(O74="","",X74+(INDIRECT("S" &amp; ROW() - 1) - S74)),IF(O74="", "", INDIRECT("S" &amp; ROW() - 1) - S74))</f>
        <v/>
      </c>
      <c r="N74" s="36" t="str">
        <f aca="false">IF(M74="", IF(X74=0, "", X74), IF(V74 = "", "", IF(V74/U74 = 0, "", V74/U74)))</f>
        <v/>
      </c>
      <c r="P74" s="1" t="n">
        <f aca="false">IF(O74 = "-", -W74,I74)</f>
        <v>0</v>
      </c>
      <c r="Q74" s="1" t="n">
        <f aca="true">IF(O74 = "-", SUM(INDIRECT(ADDRESS(2,COLUMN(P74)) &amp; ":" &amp; ADDRESS(ROW(),COLUMN(P74)))), 0)</f>
        <v>0</v>
      </c>
      <c r="R74" s="1" t="n">
        <f aca="false">IF(O74="-",1,0)</f>
        <v>0</v>
      </c>
      <c r="S74" s="1" t="n">
        <f aca="true">IF(Q74 = 0, INDIRECT("S" &amp; ROW() - 1), Q74)</f>
        <v>6792</v>
      </c>
      <c r="T74" s="1" t="str">
        <f aca="false">IF(H74="","",VLOOKUP(H74,'Соль SKU'!$A$1:$B$150,2,0))</f>
        <v/>
      </c>
      <c r="U74" s="1" t="n">
        <f aca="false">8000/850</f>
        <v>9.41176470588235</v>
      </c>
      <c r="V74" s="1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1" t="n">
        <f aca="false">IF(V74 = "", "", V74/U74)</f>
        <v>0</v>
      </c>
      <c r="X74" s="1" t="str">
        <f aca="true">IF(O74="", "", MAX(ROUND(-(INDIRECT("S" &amp; ROW() - 1) - S74)/850, 0), 1) * 850)</f>
        <v/>
      </c>
    </row>
    <row r="75" customFormat="false" ht="13.75" hidden="false" customHeight="true" outlineLevel="0" collapsed="false">
      <c r="J75" s="26" t="str">
        <f aca="true">IF(M75="", IF(O75="","",X75+(INDIRECT("S" &amp; ROW() - 1) - S75)),IF(O75="", "", INDIRECT("S" &amp; ROW() - 1) - S75))</f>
        <v/>
      </c>
      <c r="N75" s="36" t="str">
        <f aca="false">IF(M75="", IF(X75=0, "", X75), IF(V75 = "", "", IF(V75/U75 = 0, "", V75/U75)))</f>
        <v/>
      </c>
      <c r="P75" s="1" t="n">
        <f aca="false">IF(O75 = "-", -W75,I75)</f>
        <v>0</v>
      </c>
      <c r="Q75" s="1" t="n">
        <f aca="true">IF(O75 = "-", SUM(INDIRECT(ADDRESS(2,COLUMN(P75)) &amp; ":" &amp; ADDRESS(ROW(),COLUMN(P75)))), 0)</f>
        <v>0</v>
      </c>
      <c r="R75" s="1" t="n">
        <f aca="false">IF(O75="-",1,0)</f>
        <v>0</v>
      </c>
      <c r="S75" s="1" t="n">
        <f aca="true">IF(Q75 = 0, INDIRECT("S" &amp; ROW() - 1), Q75)</f>
        <v>6792</v>
      </c>
      <c r="T75" s="1" t="str">
        <f aca="false">IF(H75="","",VLOOKUP(H75,'Соль SKU'!$A$1:$B$150,2,0))</f>
        <v/>
      </c>
      <c r="U75" s="1" t="n">
        <f aca="false">8000/850</f>
        <v>9.41176470588235</v>
      </c>
      <c r="V75" s="1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 t="n">
        <f aca="false">IF(V75 = "", "", V75/U75)</f>
        <v>0</v>
      </c>
      <c r="X75" s="1" t="str">
        <f aca="true">IF(O75="", "", MAX(ROUND(-(INDIRECT("S" &amp; ROW() - 1) - S75)/850, 0), 1) * 850)</f>
        <v/>
      </c>
    </row>
    <row r="76" customFormat="false" ht="13.75" hidden="false" customHeight="true" outlineLevel="0" collapsed="false">
      <c r="J76" s="26" t="str">
        <f aca="true">IF(M76="", IF(O76="","",X76+(INDIRECT("S" &amp; ROW() - 1) - S76)),IF(O76="", "", INDIRECT("S" &amp; ROW() - 1) - S76))</f>
        <v/>
      </c>
      <c r="N76" s="36" t="str">
        <f aca="false">IF(M76="", IF(X76=0, "", X76), IF(V76 = "", "", IF(V76/U76 = 0, "", V76/U76)))</f>
        <v/>
      </c>
      <c r="P76" s="1" t="n">
        <f aca="false">IF(O76 = "-", -W76,I76)</f>
        <v>0</v>
      </c>
      <c r="Q76" s="1" t="n">
        <f aca="true">IF(O76="-",SUM(INDIRECT(ADDRESS(2,COLUMN(P76))&amp;":"&amp;ADDRESS(ROW(),COLUMN(P76)))),0)</f>
        <v>0</v>
      </c>
      <c r="R76" s="1" t="n">
        <f aca="false">IF(O76="-",1,0)</f>
        <v>0</v>
      </c>
      <c r="S76" s="1" t="n">
        <f aca="true">IF(Q76 = 0, INDIRECT("S" &amp; ROW() - 1), Q76)</f>
        <v>6792</v>
      </c>
      <c r="T76" s="1" t="str">
        <f aca="false">IF(H76="","",VLOOKUP(H76,'Соль SKU'!$A$1:$B$150,2,0))</f>
        <v/>
      </c>
      <c r="U76" s="1" t="n">
        <f aca="false">8000/850</f>
        <v>9.41176470588235</v>
      </c>
      <c r="V76" s="1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 t="n">
        <f aca="false">IF(V76 = "", "", V76/U76)</f>
        <v>0</v>
      </c>
      <c r="X76" s="1" t="str">
        <f aca="true">IF(O76="", "", MAX(ROUND(-(INDIRECT("S" &amp; ROW() - 1) - S76)/850, 0), 1) * 850)</f>
        <v/>
      </c>
    </row>
    <row r="77" customFormat="false" ht="13.75" hidden="false" customHeight="true" outlineLevel="0" collapsed="false">
      <c r="J77" s="26" t="str">
        <f aca="true">IF(M77="", IF(O77="","",X77+(INDIRECT("S" &amp; ROW() - 1) - S77)),IF(O77="", "", INDIRECT("S" &amp; ROW() - 1) - S77))</f>
        <v/>
      </c>
      <c r="N77" s="36" t="str">
        <f aca="false">IF(M77="", IF(X77=0, "", X77), IF(V77 = "", "", IF(V77/U77 = 0, "", V77/U77)))</f>
        <v/>
      </c>
      <c r="P77" s="1" t="n">
        <f aca="false">IF(O77 = "-", -W77,I77)</f>
        <v>0</v>
      </c>
      <c r="Q77" s="1" t="n">
        <f aca="true">IF(O77="-",SUM(INDIRECT(ADDRESS(2,COLUMN(P77))&amp;":"&amp;ADDRESS(ROW(),COLUMN(P77)))),0)</f>
        <v>0</v>
      </c>
      <c r="R77" s="1" t="n">
        <f aca="false">IF(O77="-",1,0)</f>
        <v>0</v>
      </c>
      <c r="S77" s="1" t="n">
        <f aca="true">IF(Q77 = 0, INDIRECT("S" &amp; ROW() - 1), Q77)</f>
        <v>6792</v>
      </c>
      <c r="T77" s="1" t="str">
        <f aca="false">IF(H77="","",VLOOKUP(H77,'Соль SKU'!$A$1:$B$150,2,0))</f>
        <v/>
      </c>
      <c r="U77" s="1" t="n">
        <f aca="false">8000/850</f>
        <v>9.41176470588235</v>
      </c>
      <c r="V77" s="1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1" t="n">
        <f aca="false">IF(V77 = "", "", V77/U77)</f>
        <v>0</v>
      </c>
      <c r="X77" s="1" t="str">
        <f aca="true">IF(O77="", "", MAX(ROUND(-(INDIRECT("S" &amp; ROW() - 1) - S77)/850, 0), 1) * 850)</f>
        <v/>
      </c>
    </row>
    <row r="78" customFormat="false" ht="13.75" hidden="false" customHeight="true" outlineLevel="0" collapsed="false">
      <c r="J78" s="26" t="str">
        <f aca="true">IF(M78="", IF(O78="","",X78+(INDIRECT("S" &amp; ROW() - 1) - S78)),IF(O78="", "", INDIRECT("S" &amp; ROW() - 1) - S78))</f>
        <v/>
      </c>
      <c r="N78" s="36" t="str">
        <f aca="false">IF(M78="", IF(X78=0, "", X78), IF(V78 = "", "", IF(V78/U78 = 0, "", V78/U78)))</f>
        <v/>
      </c>
      <c r="P78" s="1" t="n">
        <f aca="false">IF(O78 = "-", -W78,I78)</f>
        <v>0</v>
      </c>
      <c r="Q78" s="1" t="n">
        <f aca="true">IF(O78="-",SUM(INDIRECT(ADDRESS(2,COLUMN(P78))&amp;":"&amp;ADDRESS(ROW(),COLUMN(P78)))),0)</f>
        <v>0</v>
      </c>
      <c r="R78" s="1" t="n">
        <f aca="false">IF(O78="-",1,0)</f>
        <v>0</v>
      </c>
      <c r="S78" s="1" t="n">
        <f aca="true">IF(Q78 = 0, INDIRECT("S" &amp; ROW() - 1), Q78)</f>
        <v>6792</v>
      </c>
      <c r="T78" s="1" t="str">
        <f aca="false">IF(H78="","",VLOOKUP(H78,'Соль SKU'!$A$1:$B$150,2,0))</f>
        <v/>
      </c>
      <c r="U78" s="1" t="n">
        <f aca="false">8000/850</f>
        <v>9.41176470588235</v>
      </c>
      <c r="V78" s="1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1" t="n">
        <f aca="false">IF(V78 = "", "", V78/U78)</f>
        <v>0</v>
      </c>
      <c r="X78" s="1" t="str">
        <f aca="true">IF(O78="", "", MAX(ROUND(-(INDIRECT("S" &amp; ROW() - 1) - S78)/850, 0), 1) * 850)</f>
        <v/>
      </c>
    </row>
    <row r="79" customFormat="false" ht="13.75" hidden="false" customHeight="true" outlineLevel="0" collapsed="false">
      <c r="J79" s="26" t="str">
        <f aca="true">IF(M79="", IF(O79="","",X79+(INDIRECT("S" &amp; ROW() - 1) - S79)),IF(O79="", "", INDIRECT("S" &amp; ROW() - 1) - S79))</f>
        <v/>
      </c>
      <c r="N79" s="36" t="str">
        <f aca="false">IF(M79="", IF(X79=0, "", X79), IF(V79 = "", "", IF(V79/U79 = 0, "", V79/U79)))</f>
        <v/>
      </c>
      <c r="P79" s="1" t="n">
        <f aca="false">IF(O79 = "-", -W79,I79)</f>
        <v>0</v>
      </c>
      <c r="Q79" s="1" t="n">
        <f aca="true">IF(O79="-",SUM(INDIRECT(ADDRESS(2,COLUMN(P79))&amp;":"&amp;ADDRESS(ROW(),COLUMN(P79)))),0)</f>
        <v>0</v>
      </c>
      <c r="R79" s="1" t="n">
        <f aca="false">IF(O79="-",1,0)</f>
        <v>0</v>
      </c>
      <c r="S79" s="1" t="n">
        <f aca="true">IF(Q79 = 0, INDIRECT("S" &amp; ROW() - 1), Q79)</f>
        <v>6792</v>
      </c>
      <c r="T79" s="1" t="str">
        <f aca="false">IF(H79="","",VLOOKUP(H79,'Соль SKU'!$A$1:$B$150,2,0))</f>
        <v/>
      </c>
      <c r="U79" s="1" t="n">
        <f aca="false">8000/850</f>
        <v>9.41176470588235</v>
      </c>
      <c r="V79" s="1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1" t="n">
        <f aca="false">IF(V79 = "", "", V79/U79)</f>
        <v>0</v>
      </c>
      <c r="X79" s="1" t="str">
        <f aca="true">IF(O79="", "", MAX(ROUND(-(INDIRECT("S" &amp; ROW() - 1) - S79)/850, 0), 1) * 850)</f>
        <v/>
      </c>
    </row>
    <row r="80" customFormat="false" ht="13.75" hidden="false" customHeight="true" outlineLevel="0" collapsed="false">
      <c r="J80" s="26" t="str">
        <f aca="true">IF(M80="", IF(O80="","",X80+(INDIRECT("S" &amp; ROW() - 1) - S80)),IF(O80="", "", INDIRECT("S" &amp; ROW() - 1) - S80))</f>
        <v/>
      </c>
      <c r="N80" s="36" t="str">
        <f aca="false">IF(M80="", IF(X80=0, "", X80), IF(V80 = "", "", IF(V80/U80 = 0, "", V80/U80)))</f>
        <v/>
      </c>
      <c r="P80" s="1" t="n">
        <f aca="false">IF(O80 = "-", -W80,I80)</f>
        <v>0</v>
      </c>
      <c r="Q80" s="1" t="n">
        <f aca="true">IF(O80="-",SUM(INDIRECT(ADDRESS(2,COLUMN(P80))&amp;":"&amp;ADDRESS(ROW(),COLUMN(P80)))),0)</f>
        <v>0</v>
      </c>
      <c r="R80" s="1" t="n">
        <f aca="false">IF(O80="-",1,0)</f>
        <v>0</v>
      </c>
      <c r="S80" s="1" t="n">
        <f aca="true">IF(Q80 = 0, INDIRECT("S" &amp; ROW() - 1), Q80)</f>
        <v>6792</v>
      </c>
      <c r="T80" s="1" t="str">
        <f aca="false">IF(H80="","",VLOOKUP(H80,'Соль SKU'!$A$1:$B$150,2,0))</f>
        <v/>
      </c>
      <c r="U80" s="1" t="n">
        <f aca="false">8000/850</f>
        <v>9.41176470588235</v>
      </c>
      <c r="V80" s="1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1" t="n">
        <f aca="false">IF(V80 = "", "", V80/U80)</f>
        <v>0</v>
      </c>
      <c r="X80" s="1" t="str">
        <f aca="true">IF(O80="", "", MAX(ROUND(-(INDIRECT("S" &amp; ROW() - 1) - S80)/850, 0), 1) * 850)</f>
        <v/>
      </c>
    </row>
    <row r="81" customFormat="false" ht="13.75" hidden="false" customHeight="true" outlineLevel="0" collapsed="false">
      <c r="J81" s="26" t="str">
        <f aca="true">IF(M81="", IF(O81="","",X81+(INDIRECT("S" &amp; ROW() - 1) - S81)),IF(O81="", "", INDIRECT("S" &amp; ROW() - 1) - S81))</f>
        <v/>
      </c>
      <c r="N81" s="36" t="str">
        <f aca="false">IF(M81="", IF(X81=0, "", X81), IF(V81 = "", "", IF(V81/U81 = 0, "", V81/U81)))</f>
        <v/>
      </c>
      <c r="P81" s="1" t="n">
        <f aca="false">IF(O81 = "-", -W81,I81)</f>
        <v>0</v>
      </c>
      <c r="Q81" s="1" t="n">
        <f aca="true">IF(O81="-",SUM(INDIRECT(ADDRESS(2,COLUMN(P81))&amp;":"&amp;ADDRESS(ROW(),COLUMN(P81)))),0)</f>
        <v>0</v>
      </c>
      <c r="R81" s="1" t="n">
        <f aca="false">IF(O81="-",1,0)</f>
        <v>0</v>
      </c>
      <c r="S81" s="1" t="n">
        <f aca="true">IF(Q81 = 0, INDIRECT("S" &amp; ROW() - 1), Q81)</f>
        <v>6792</v>
      </c>
      <c r="T81" s="1" t="str">
        <f aca="false">IF(H81="","",VLOOKUP(H81,'Соль SKU'!$A$1:$B$150,2,0))</f>
        <v/>
      </c>
      <c r="U81" s="1" t="n">
        <f aca="false">8000/850</f>
        <v>9.41176470588235</v>
      </c>
      <c r="V81" s="1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 t="n">
        <f aca="false">IF(V81 = "", "", V81/U81)</f>
        <v>0</v>
      </c>
      <c r="X81" s="1" t="str">
        <f aca="true">IF(O81="", "", MAX(ROUND(-(INDIRECT("S" &amp; ROW() - 1) - S81)/850, 0), 1) * 850)</f>
        <v/>
      </c>
    </row>
    <row r="82" customFormat="false" ht="13.75" hidden="false" customHeight="true" outlineLevel="0" collapsed="false">
      <c r="J82" s="26" t="str">
        <f aca="true">IF(M82="", IF(O82="","",X82+(INDIRECT("S" &amp; ROW() - 1) - S82)),IF(O82="", "", INDIRECT("S" &amp; ROW() - 1) - S82))</f>
        <v/>
      </c>
      <c r="N82" s="36" t="str">
        <f aca="false">IF(M82="", IF(X82=0, "", X82), IF(V82 = "", "", IF(V82/U82 = 0, "", V82/U82)))</f>
        <v/>
      </c>
      <c r="P82" s="1" t="n">
        <f aca="false">IF(O82 = "-", -W82,I82)</f>
        <v>0</v>
      </c>
      <c r="Q82" s="1" t="n">
        <f aca="true">IF(O82="-",SUM(INDIRECT(ADDRESS(2,COLUMN(P82))&amp;":"&amp;ADDRESS(ROW(),COLUMN(P82)))),0)</f>
        <v>0</v>
      </c>
      <c r="R82" s="1" t="n">
        <f aca="false">IF(O82="-",1,0)</f>
        <v>0</v>
      </c>
      <c r="S82" s="1" t="n">
        <f aca="true">IF(Q82 = 0, INDIRECT("S" &amp; ROW() - 1), Q82)</f>
        <v>6792</v>
      </c>
      <c r="T82" s="1" t="str">
        <f aca="false">IF(H82="","",VLOOKUP(H82,'Соль SKU'!$A$1:$B$150,2,0))</f>
        <v/>
      </c>
      <c r="U82" s="1" t="n">
        <f aca="false">8000/850</f>
        <v>9.41176470588235</v>
      </c>
      <c r="V82" s="1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 t="n">
        <f aca="false">IF(V82 = "", "", V82/U82)</f>
        <v>0</v>
      </c>
      <c r="X82" s="1" t="str">
        <f aca="true">IF(O82="", "", MAX(ROUND(-(INDIRECT("S" &amp; ROW() - 1) - S82)/850, 0), 1) * 850)</f>
        <v/>
      </c>
    </row>
    <row r="83" customFormat="false" ht="13.75" hidden="false" customHeight="true" outlineLevel="0" collapsed="false">
      <c r="J83" s="26" t="str">
        <f aca="true">IF(M83="", IF(O83="","",X83+(INDIRECT("S" &amp; ROW() - 1) - S83)),IF(O83="", "", INDIRECT("S" &amp; ROW() - 1) - S83))</f>
        <v/>
      </c>
      <c r="N83" s="36" t="str">
        <f aca="false">IF(M83="", IF(X83=0, "", X83), IF(V83 = "", "", IF(V83/U83 = 0, "", V83/U83)))</f>
        <v/>
      </c>
      <c r="P83" s="1" t="n">
        <f aca="false">IF(O83 = "-", -W83,I83)</f>
        <v>0</v>
      </c>
      <c r="Q83" s="1" t="n">
        <f aca="true">IF(O83="-",SUM(INDIRECT(ADDRESS(2,COLUMN(P83))&amp;":"&amp;ADDRESS(ROW(),COLUMN(P83)))),0)</f>
        <v>0</v>
      </c>
      <c r="R83" s="1" t="n">
        <f aca="false">IF(O83="-",1,0)</f>
        <v>0</v>
      </c>
      <c r="S83" s="1" t="n">
        <f aca="true">IF(Q83 = 0, INDIRECT("S" &amp; ROW() - 1), Q83)</f>
        <v>6792</v>
      </c>
      <c r="T83" s="1" t="str">
        <f aca="false">IF(H83="","",VLOOKUP(H83,'Соль SKU'!$A$1:$B$150,2,0))</f>
        <v/>
      </c>
      <c r="U83" s="1" t="n">
        <f aca="false">8000/850</f>
        <v>9.41176470588235</v>
      </c>
      <c r="V83" s="1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 t="n">
        <f aca="false">IF(V83 = "", "", V83/U83)</f>
        <v>0</v>
      </c>
      <c r="X83" s="1" t="str">
        <f aca="true">IF(O83="", "", MAX(ROUND(-(INDIRECT("S" &amp; ROW() - 1) - S83)/850, 0), 1) * 850)</f>
        <v/>
      </c>
    </row>
    <row r="84" customFormat="false" ht="13.75" hidden="false" customHeight="true" outlineLevel="0" collapsed="false">
      <c r="J84" s="26" t="str">
        <f aca="true">IF(M84="", IF(O84="","",X84+(INDIRECT("S" &amp; ROW() - 1) - S84)),IF(O84="", "", INDIRECT("S" &amp; ROW() - 1) - S84))</f>
        <v/>
      </c>
      <c r="N84" s="36" t="str">
        <f aca="false">IF(M84="", IF(X84=0, "", X84), IF(V84 = "", "", IF(V84/U84 = 0, "", V84/U84)))</f>
        <v/>
      </c>
      <c r="P84" s="1" t="n">
        <f aca="false">IF(O84 = "-", -W84,I84)</f>
        <v>0</v>
      </c>
      <c r="Q84" s="1" t="n">
        <f aca="true">IF(O84="-",SUM(INDIRECT(ADDRESS(2,COLUMN(P84))&amp;":"&amp;ADDRESS(ROW(),COLUMN(P84)))),0)</f>
        <v>0</v>
      </c>
      <c r="R84" s="1" t="n">
        <f aca="false">IF(O84="-",1,0)</f>
        <v>0</v>
      </c>
      <c r="S84" s="1" t="n">
        <f aca="true">IF(Q84 = 0, INDIRECT("S" &amp; ROW() - 1), Q84)</f>
        <v>6792</v>
      </c>
      <c r="T84" s="1" t="str">
        <f aca="false">IF(H84="","",VLOOKUP(H84,'Соль SKU'!$A$1:$B$150,2,0))</f>
        <v/>
      </c>
      <c r="U84" s="1" t="n">
        <f aca="false">8000/850</f>
        <v>9.41176470588235</v>
      </c>
      <c r="V84" s="1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1" t="n">
        <f aca="false">IF(V84 = "", "", V84/U84)</f>
        <v>0</v>
      </c>
      <c r="X84" s="1" t="str">
        <f aca="true">IF(O84="", "", MAX(ROUND(-(INDIRECT("S" &amp; ROW() - 1) - S84)/850, 0), 1) * 850)</f>
        <v/>
      </c>
    </row>
    <row r="85" customFormat="false" ht="13.75" hidden="false" customHeight="true" outlineLevel="0" collapsed="false">
      <c r="J85" s="26" t="str">
        <f aca="true">IF(M85="", IF(O85="","",X85+(INDIRECT("S" &amp; ROW() - 1) - S85)),IF(O85="", "", INDIRECT("S" &amp; ROW() - 1) - S85))</f>
        <v/>
      </c>
      <c r="N85" s="36" t="str">
        <f aca="false">IF(M85="", IF(X85=0, "", X85), IF(V85 = "", "", IF(V85/U85 = 0, "", V85/U85)))</f>
        <v/>
      </c>
      <c r="P85" s="1" t="n">
        <f aca="false">IF(O85 = "-", -W85,I85)</f>
        <v>0</v>
      </c>
      <c r="Q85" s="1" t="n">
        <f aca="true">IF(O85="-",SUM(INDIRECT(ADDRESS(2,COLUMN(P85))&amp;":"&amp;ADDRESS(ROW(),COLUMN(P85)))),0)</f>
        <v>0</v>
      </c>
      <c r="R85" s="1" t="n">
        <f aca="false">IF(O85="-",1,0)</f>
        <v>0</v>
      </c>
      <c r="S85" s="1" t="n">
        <f aca="true">IF(Q85 = 0, INDIRECT("S" &amp; ROW() - 1), Q85)</f>
        <v>6792</v>
      </c>
      <c r="T85" s="1" t="str">
        <f aca="false">IF(H85="","",VLOOKUP(H85,'Соль SKU'!$A$1:$B$150,2,0))</f>
        <v/>
      </c>
      <c r="U85" s="1" t="n">
        <f aca="false">8000/850</f>
        <v>9.41176470588235</v>
      </c>
      <c r="V85" s="1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1" t="n">
        <f aca="false">IF(V85 = "", "", V85/U85)</f>
        <v>0</v>
      </c>
      <c r="X85" s="1" t="str">
        <f aca="true">IF(O85="", "", MAX(ROUND(-(INDIRECT("S" &amp; ROW() - 1) - S85)/850, 0), 1) * 850)</f>
        <v/>
      </c>
    </row>
    <row r="86" customFormat="false" ht="13.75" hidden="false" customHeight="true" outlineLevel="0" collapsed="false">
      <c r="J86" s="26" t="str">
        <f aca="true">IF(M86="", IF(O86="","",X86+(INDIRECT("S" &amp; ROW() - 1) - S86)),IF(O86="", "", INDIRECT("S" &amp; ROW() - 1) - S86))</f>
        <v/>
      </c>
      <c r="N86" s="36" t="str">
        <f aca="false">IF(M86="", IF(X86=0, "", X86), IF(V86 = "", "", IF(V86/U86 = 0, "", V86/U86)))</f>
        <v/>
      </c>
      <c r="P86" s="1" t="n">
        <f aca="false">IF(O86 = "-", -W86,I86)</f>
        <v>0</v>
      </c>
      <c r="Q86" s="1" t="n">
        <f aca="true">IF(O86="-",SUM(INDIRECT(ADDRESS(2,COLUMN(P86))&amp;":"&amp;ADDRESS(ROW(),COLUMN(P86)))),0)</f>
        <v>0</v>
      </c>
      <c r="R86" s="1" t="n">
        <f aca="false">IF(O86="-",1,0)</f>
        <v>0</v>
      </c>
      <c r="S86" s="1" t="n">
        <f aca="true">IF(Q86 = 0, INDIRECT("S" &amp; ROW() - 1), Q86)</f>
        <v>6792</v>
      </c>
      <c r="T86" s="1" t="str">
        <f aca="false">IF(H86="","",VLOOKUP(H86,'Соль SKU'!$A$1:$B$150,2,0))</f>
        <v/>
      </c>
      <c r="U86" s="1" t="n">
        <f aca="false">8000/850</f>
        <v>9.41176470588235</v>
      </c>
      <c r="V86" s="1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1" t="n">
        <f aca="false">IF(V86 = "", "", V86/U86)</f>
        <v>0</v>
      </c>
      <c r="X86" s="1" t="str">
        <f aca="true">IF(O86="", "", MAX(ROUND(-(INDIRECT("S" &amp; ROW() - 1) - S86)/850, 0), 1) * 850)</f>
        <v/>
      </c>
    </row>
    <row r="87" customFormat="false" ht="13.75" hidden="false" customHeight="true" outlineLevel="0" collapsed="false">
      <c r="J87" s="26" t="str">
        <f aca="true">IF(M87="", IF(O87="","",X87+(INDIRECT("S" &amp; ROW() - 1) - S87)),IF(O87="", "", INDIRECT("S" &amp; ROW() - 1) - S87))</f>
        <v/>
      </c>
      <c r="N87" s="36" t="str">
        <f aca="false">IF(M87="", IF(X87=0, "", X87), IF(V87 = "", "", IF(V87/U87 = 0, "", V87/U87)))</f>
        <v/>
      </c>
      <c r="P87" s="1" t="n">
        <f aca="false">IF(O87 = "-", -W87,I87)</f>
        <v>0</v>
      </c>
      <c r="Q87" s="1" t="n">
        <f aca="true">IF(O87="-",SUM(INDIRECT(ADDRESS(2,COLUMN(P87))&amp;":"&amp;ADDRESS(ROW(),COLUMN(P87)))),0)</f>
        <v>0</v>
      </c>
      <c r="R87" s="1" t="n">
        <f aca="false">IF(O87="-",1,0)</f>
        <v>0</v>
      </c>
      <c r="S87" s="1" t="n">
        <f aca="true">IF(Q87 = 0, INDIRECT("S" &amp; ROW() - 1), Q87)</f>
        <v>6792</v>
      </c>
      <c r="T87" s="1" t="str">
        <f aca="false">IF(H87="","",VLOOKUP(H87,'Соль SKU'!$A$1:$B$150,2,0))</f>
        <v/>
      </c>
      <c r="U87" s="1" t="n">
        <f aca="false">8000/850</f>
        <v>9.41176470588235</v>
      </c>
      <c r="V87" s="1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1" t="n">
        <f aca="false">IF(V87 = "", "", V87/U87)</f>
        <v>0</v>
      </c>
      <c r="X87" s="1" t="str">
        <f aca="true">IF(O87="", "", MAX(ROUND(-(INDIRECT("S" &amp; ROW() - 1) - S87)/850, 0), 1) * 850)</f>
        <v/>
      </c>
    </row>
    <row r="88" customFormat="false" ht="13.75" hidden="false" customHeight="true" outlineLevel="0" collapsed="false">
      <c r="J88" s="26" t="str">
        <f aca="true">IF(M88="", IF(O88="","",X88+(INDIRECT("S" &amp; ROW() - 1) - S88)),IF(O88="", "", INDIRECT("S" &amp; ROW() - 1) - S88))</f>
        <v/>
      </c>
      <c r="N88" s="36" t="str">
        <f aca="false">IF(M88="", IF(X88=0, "", X88), IF(V88 = "", "", IF(V88/U88 = 0, "", V88/U88)))</f>
        <v/>
      </c>
      <c r="P88" s="1" t="n">
        <f aca="false">IF(O88 = "-", -W88,I88)</f>
        <v>0</v>
      </c>
      <c r="Q88" s="1" t="n">
        <f aca="true">IF(O88="-",SUM(INDIRECT(ADDRESS(2,COLUMN(P88))&amp;":"&amp;ADDRESS(ROW(),COLUMN(P88)))),0)</f>
        <v>0</v>
      </c>
      <c r="R88" s="1" t="n">
        <f aca="false">IF(O88="-",1,0)</f>
        <v>0</v>
      </c>
      <c r="S88" s="1" t="n">
        <f aca="true">IF(Q88 = 0, INDIRECT("S" &amp; ROW() - 1), Q88)</f>
        <v>6792</v>
      </c>
      <c r="T88" s="1" t="str">
        <f aca="false">IF(H88="","",VLOOKUP(H88,'Соль SKU'!$A$1:$B$150,2,0))</f>
        <v/>
      </c>
      <c r="U88" s="1" t="n">
        <f aca="false">8000/850</f>
        <v>9.41176470588235</v>
      </c>
      <c r="V88" s="1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 t="n">
        <f aca="false">IF(V88 = "", "", V88/U88)</f>
        <v>0</v>
      </c>
      <c r="X88" s="1" t="str">
        <f aca="true">IF(O88="", "", MAX(ROUND(-(INDIRECT("S" &amp; ROW() - 1) - S88)/850, 0), 1) * 850)</f>
        <v/>
      </c>
    </row>
    <row r="89" customFormat="false" ht="13.75" hidden="false" customHeight="true" outlineLevel="0" collapsed="false">
      <c r="J89" s="26" t="str">
        <f aca="true">IF(M89="", IF(O89="","",X89+(INDIRECT("S" &amp; ROW() - 1) - S89)),IF(O89="", "", INDIRECT("S" &amp; ROW() - 1) - S89))</f>
        <v/>
      </c>
      <c r="N89" s="36" t="str">
        <f aca="false">IF(M89="", IF(X89=0, "", X89), IF(V89 = "", "", IF(V89/U89 = 0, "", V89/U89)))</f>
        <v/>
      </c>
      <c r="P89" s="1" t="n">
        <f aca="false">IF(O89 = "-", -W89,I89)</f>
        <v>0</v>
      </c>
      <c r="Q89" s="1" t="n">
        <f aca="true">IF(O89="-",SUM(INDIRECT(ADDRESS(2,COLUMN(P89))&amp;":"&amp;ADDRESS(ROW(),COLUMN(P89)))),0)</f>
        <v>0</v>
      </c>
      <c r="R89" s="1" t="n">
        <f aca="false">IF(O89="-",1,0)</f>
        <v>0</v>
      </c>
      <c r="S89" s="1" t="n">
        <f aca="true">IF(Q89 = 0, INDIRECT("S" &amp; ROW() - 1), Q89)</f>
        <v>6792</v>
      </c>
      <c r="T89" s="1" t="str">
        <f aca="false">IF(H89="","",VLOOKUP(H89,'Соль SKU'!$A$1:$B$150,2,0))</f>
        <v/>
      </c>
      <c r="U89" s="1" t="n">
        <f aca="false">8000/850</f>
        <v>9.41176470588235</v>
      </c>
      <c r="V89" s="1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 t="n">
        <f aca="false">IF(V89 = "", "", V89/U89)</f>
        <v>0</v>
      </c>
      <c r="X89" s="1" t="str">
        <f aca="true">IF(O89="", "", MAX(ROUND(-(INDIRECT("S" &amp; ROW() - 1) - S89)/850, 0), 1) * 850)</f>
        <v/>
      </c>
    </row>
    <row r="90" customFormat="false" ht="13.75" hidden="false" customHeight="true" outlineLevel="0" collapsed="false">
      <c r="J90" s="26" t="str">
        <f aca="true">IF(M90="", IF(O90="","",X90+(INDIRECT("S" &amp; ROW() - 1) - S90)),IF(O90="", "", INDIRECT("S" &amp; ROW() - 1) - S90))</f>
        <v/>
      </c>
      <c r="N90" s="36" t="str">
        <f aca="false">IF(M90="", IF(X90=0, "", X90), IF(V90 = "", "", IF(V90/U90 = 0, "", V90/U90)))</f>
        <v/>
      </c>
      <c r="P90" s="1" t="n">
        <f aca="false">IF(O90 = "-", -W90,I90)</f>
        <v>0</v>
      </c>
      <c r="Q90" s="1" t="n">
        <f aca="true">IF(O90="-",SUM(INDIRECT(ADDRESS(2,COLUMN(P90))&amp;":"&amp;ADDRESS(ROW(),COLUMN(P90)))),0)</f>
        <v>0</v>
      </c>
      <c r="R90" s="1" t="n">
        <f aca="false">IF(O90="-",1,0)</f>
        <v>0</v>
      </c>
      <c r="S90" s="1" t="n">
        <f aca="true">IF(Q90 = 0, INDIRECT("S" &amp; ROW() - 1), Q90)</f>
        <v>6792</v>
      </c>
      <c r="T90" s="1" t="str">
        <f aca="false">IF(H90="","",VLOOKUP(H90,'Соль SKU'!$A$1:$B$150,2,0))</f>
        <v/>
      </c>
      <c r="U90" s="1" t="n">
        <f aca="false">8000/850</f>
        <v>9.41176470588235</v>
      </c>
      <c r="V90" s="1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1" t="n">
        <f aca="false">IF(V90 = "", "", V90/U90)</f>
        <v>0</v>
      </c>
      <c r="X90" s="1" t="str">
        <f aca="true">IF(O90="", "", MAX(ROUND(-(INDIRECT("S" &amp; ROW() - 1) - S90)/850, 0), 1) * 850)</f>
        <v/>
      </c>
    </row>
    <row r="91" customFormat="false" ht="13.75" hidden="false" customHeight="true" outlineLevel="0" collapsed="false">
      <c r="J91" s="26" t="str">
        <f aca="true">IF(M91="", IF(O91="","",X91+(INDIRECT("S" &amp; ROW() - 1) - S91)),IF(O91="", "", INDIRECT("S" &amp; ROW() - 1) - S91))</f>
        <v/>
      </c>
      <c r="N91" s="36" t="str">
        <f aca="false">IF(M91="", IF(X91=0, "", X91), IF(V91 = "", "", IF(V91/U91 = 0, "", V91/U91)))</f>
        <v/>
      </c>
      <c r="P91" s="1" t="n">
        <f aca="false">IF(O91 = "-", -W91,I91)</f>
        <v>0</v>
      </c>
      <c r="Q91" s="1" t="n">
        <f aca="true">IF(O91="-",SUM(INDIRECT(ADDRESS(2,COLUMN(P91))&amp;":"&amp;ADDRESS(ROW(),COLUMN(P91)))),0)</f>
        <v>0</v>
      </c>
      <c r="R91" s="1" t="n">
        <f aca="false">IF(O91="-",1,0)</f>
        <v>0</v>
      </c>
      <c r="S91" s="1" t="n">
        <f aca="true">IF(Q91 = 0, INDIRECT("S" &amp; ROW() - 1), Q91)</f>
        <v>6792</v>
      </c>
      <c r="T91" s="1" t="str">
        <f aca="false">IF(H91="","",VLOOKUP(H91,'Соль SKU'!$A$1:$B$150,2,0))</f>
        <v/>
      </c>
      <c r="U91" s="1" t="n">
        <f aca="false">8000/850</f>
        <v>9.41176470588235</v>
      </c>
      <c r="V91" s="1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 t="n">
        <f aca="false">IF(V91 = "", "", V91/U91)</f>
        <v>0</v>
      </c>
      <c r="X91" s="1" t="str">
        <f aca="true">IF(O91="", "", MAX(ROUND(-(INDIRECT("S" &amp; ROW() - 1) - S91)/850, 0), 1) * 850)</f>
        <v/>
      </c>
    </row>
    <row r="92" customFormat="false" ht="13.75" hidden="false" customHeight="true" outlineLevel="0" collapsed="false">
      <c r="J92" s="26" t="str">
        <f aca="true">IF(M92="", IF(O92="","",X92+(INDIRECT("S" &amp; ROW() - 1) - S92)),IF(O92="", "", INDIRECT("S" &amp; ROW() - 1) - S92))</f>
        <v/>
      </c>
      <c r="N92" s="36" t="str">
        <f aca="false">IF(M92="", IF(X92=0, "", X92), IF(V92 = "", "", IF(V92/U92 = 0, "", V92/U92)))</f>
        <v/>
      </c>
      <c r="P92" s="1" t="n">
        <f aca="false">IF(O92 = "-", -W92,I92)</f>
        <v>0</v>
      </c>
      <c r="Q92" s="1" t="n">
        <f aca="true">IF(O92="-",SUM(INDIRECT(ADDRESS(2,COLUMN(P92))&amp;":"&amp;ADDRESS(ROW(),COLUMN(P92)))),0)</f>
        <v>0</v>
      </c>
      <c r="R92" s="1" t="n">
        <f aca="false">IF(O92="-",1,0)</f>
        <v>0</v>
      </c>
      <c r="S92" s="1" t="n">
        <f aca="true">IF(Q92 = 0, INDIRECT("S" &amp; ROW() - 1), Q92)</f>
        <v>6792</v>
      </c>
      <c r="T92" s="1" t="str">
        <f aca="false">IF(H92="","",VLOOKUP(H92,'Соль SKU'!$A$1:$B$150,2,0))</f>
        <v/>
      </c>
      <c r="U92" s="1" t="n">
        <f aca="false">8000/850</f>
        <v>9.41176470588235</v>
      </c>
      <c r="V92" s="1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1" t="n">
        <f aca="false">IF(V92 = "", "", V92/U92)</f>
        <v>0</v>
      </c>
      <c r="X92" s="1" t="str">
        <f aca="true">IF(O92="", "", MAX(ROUND(-(INDIRECT("S" &amp; ROW() - 1) - S92)/850, 0), 1) * 850)</f>
        <v/>
      </c>
    </row>
    <row r="93" customFormat="false" ht="13.75" hidden="false" customHeight="true" outlineLevel="0" collapsed="false">
      <c r="J93" s="26" t="str">
        <f aca="true">IF(M93="", IF(O93="","",X93+(INDIRECT("S" &amp; ROW() - 1) - S93)),IF(O93="", "", INDIRECT("S" &amp; ROW() - 1) - S93))</f>
        <v/>
      </c>
      <c r="N93" s="36" t="str">
        <f aca="false">IF(M93="", IF(X93=0, "", X93), IF(V93 = "", "", IF(V93/U93 = 0, "", V93/U93)))</f>
        <v/>
      </c>
      <c r="P93" s="1" t="n">
        <f aca="false">IF(O93 = "-", -W93,I93)</f>
        <v>0</v>
      </c>
      <c r="Q93" s="1" t="n">
        <f aca="true">IF(O93="-",SUM(INDIRECT(ADDRESS(2,COLUMN(P93))&amp;":"&amp;ADDRESS(ROW(),COLUMN(P93)))),0)</f>
        <v>0</v>
      </c>
      <c r="R93" s="1" t="n">
        <f aca="false">IF(O93="-",1,0)</f>
        <v>0</v>
      </c>
      <c r="S93" s="1" t="n">
        <f aca="true">IF(Q93 = 0, INDIRECT("S" &amp; ROW() - 1), Q93)</f>
        <v>6792</v>
      </c>
      <c r="T93" s="1" t="str">
        <f aca="false">IF(H93="","",VLOOKUP(H93,'Соль SKU'!$A$1:$B$150,2,0))</f>
        <v/>
      </c>
      <c r="U93" s="1" t="n">
        <f aca="false">8000/850</f>
        <v>9.41176470588235</v>
      </c>
      <c r="V93" s="1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1" t="n">
        <f aca="false">IF(V93 = "", "", V93/U93)</f>
        <v>0</v>
      </c>
      <c r="X93" s="1" t="str">
        <f aca="true">IF(O93="", "", MAX(ROUND(-(INDIRECT("S" &amp; ROW() - 1) - S93)/850, 0), 1) * 850)</f>
        <v/>
      </c>
    </row>
    <row r="94" customFormat="false" ht="13.75" hidden="false" customHeight="true" outlineLevel="0" collapsed="false">
      <c r="J94" s="26" t="str">
        <f aca="true">IF(M94="", IF(O94="","",X94+(INDIRECT("S" &amp; ROW() - 1) - S94)),IF(O94="", "", INDIRECT("S" &amp; ROW() - 1) - S94))</f>
        <v/>
      </c>
      <c r="N94" s="36" t="str">
        <f aca="false">IF(M94="", IF(X94=0, "", X94), IF(V94 = "", "", IF(V94/U94 = 0, "", V94/U94)))</f>
        <v/>
      </c>
      <c r="P94" s="1" t="n">
        <f aca="false">IF(O94 = "-", -W94,I94)</f>
        <v>0</v>
      </c>
      <c r="Q94" s="1" t="n">
        <f aca="true">IF(O94="-",SUM(INDIRECT(ADDRESS(2,COLUMN(P94))&amp;":"&amp;ADDRESS(ROW(),COLUMN(P94)))),0)</f>
        <v>0</v>
      </c>
      <c r="R94" s="1" t="n">
        <f aca="false">IF(O94="-",1,0)</f>
        <v>0</v>
      </c>
      <c r="S94" s="1" t="n">
        <f aca="true">IF(Q94 = 0, INDIRECT("S" &amp; ROW() - 1), Q94)</f>
        <v>6792</v>
      </c>
      <c r="T94" s="1" t="str">
        <f aca="false">IF(H94="","",VLOOKUP(H94,'Соль SKU'!$A$1:$B$150,2,0))</f>
        <v/>
      </c>
      <c r="U94" s="1" t="n">
        <f aca="false">8000/850</f>
        <v>9.41176470588235</v>
      </c>
      <c r="V94" s="1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1" t="n">
        <f aca="false">IF(V94 = "", "", V94/U94)</f>
        <v>0</v>
      </c>
      <c r="X94" s="1" t="str">
        <f aca="true">IF(O94="", "", MAX(ROUND(-(INDIRECT("S" &amp; ROW() - 1) - S94)/850, 0), 1) * 850)</f>
        <v/>
      </c>
    </row>
    <row r="95" customFormat="false" ht="13.75" hidden="false" customHeight="true" outlineLevel="0" collapsed="false">
      <c r="J95" s="26" t="str">
        <f aca="true">IF(M95="", IF(O95="","",X95+(INDIRECT("S" &amp; ROW() - 1) - S95)),IF(O95="", "", INDIRECT("S" &amp; ROW() - 1) - S95))</f>
        <v/>
      </c>
      <c r="N95" s="36" t="str">
        <f aca="false">IF(M95="", IF(X95=0, "", X95), IF(V95 = "", "", IF(V95/U95 = 0, "", V95/U95)))</f>
        <v/>
      </c>
      <c r="P95" s="1" t="n">
        <f aca="false">IF(O95 = "-", -W95,I95)</f>
        <v>0</v>
      </c>
      <c r="Q95" s="1" t="n">
        <f aca="true">IF(O95="-",SUM(INDIRECT(ADDRESS(2,COLUMN(P95))&amp;":"&amp;ADDRESS(ROW(),COLUMN(P95)))),0)</f>
        <v>0</v>
      </c>
      <c r="R95" s="1" t="n">
        <f aca="false">IF(O95="-",1,0)</f>
        <v>0</v>
      </c>
      <c r="S95" s="1" t="n">
        <f aca="true">IF(Q95 = 0, INDIRECT("S" &amp; ROW() - 1), Q95)</f>
        <v>6792</v>
      </c>
      <c r="T95" s="1" t="str">
        <f aca="false">IF(H95="","",VLOOKUP(H95,'Соль SKU'!$A$1:$B$150,2,0))</f>
        <v/>
      </c>
      <c r="U95" s="1" t="n">
        <f aca="false">8000/850</f>
        <v>9.41176470588235</v>
      </c>
      <c r="V95" s="1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 t="n">
        <f aca="false">IF(V95 = "", "", V95/U95)</f>
        <v>0</v>
      </c>
      <c r="X95" s="1" t="str">
        <f aca="true">IF(O95="", "", MAX(ROUND(-(INDIRECT("S" &amp; ROW() - 1) - S95)/850, 0), 1) * 850)</f>
        <v/>
      </c>
    </row>
    <row r="96" customFormat="false" ht="13.75" hidden="false" customHeight="true" outlineLevel="0" collapsed="false">
      <c r="J96" s="26" t="str">
        <f aca="true">IF(M96="", IF(O96="","",X96+(INDIRECT("S" &amp; ROW() - 1) - S96)),IF(O96="", "", INDIRECT("S" &amp; ROW() - 1) - S96))</f>
        <v/>
      </c>
      <c r="N96" s="36" t="str">
        <f aca="false">IF(M96="", IF(X96=0, "", X96), IF(V96 = "", "", IF(V96/U96 = 0, "", V96/U96)))</f>
        <v/>
      </c>
      <c r="P96" s="1" t="n">
        <f aca="false">IF(O96 = "-", -W96,I96)</f>
        <v>0</v>
      </c>
      <c r="Q96" s="1" t="n">
        <f aca="true">IF(O96="-",SUM(INDIRECT(ADDRESS(2,COLUMN(P96))&amp;":"&amp;ADDRESS(ROW(),COLUMN(P96)))),0)</f>
        <v>0</v>
      </c>
      <c r="R96" s="1" t="n">
        <f aca="false">IF(O96="-",1,0)</f>
        <v>0</v>
      </c>
      <c r="S96" s="1" t="n">
        <f aca="true">IF(Q96 = 0, INDIRECT("S" &amp; ROW() - 1), Q96)</f>
        <v>6792</v>
      </c>
      <c r="T96" s="1" t="str">
        <f aca="false">IF(H96="","",VLOOKUP(H96,'Соль SKU'!$A$1:$B$150,2,0))</f>
        <v/>
      </c>
      <c r="U96" s="1" t="n">
        <f aca="false">8000/850</f>
        <v>9.41176470588235</v>
      </c>
      <c r="V96" s="1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 t="n">
        <f aca="false">IF(V96 = "", "", V96/U96)</f>
        <v>0</v>
      </c>
      <c r="X96" s="1" t="str">
        <f aca="true">IF(O96="", "", MAX(ROUND(-(INDIRECT("S" &amp; ROW() - 1) - S96)/850, 0), 1) * 850)</f>
        <v/>
      </c>
    </row>
    <row r="97" customFormat="false" ht="13.75" hidden="false" customHeight="true" outlineLevel="0" collapsed="false">
      <c r="J97" s="26" t="str">
        <f aca="true">IF(M97="", IF(O97="","",X97+(INDIRECT("S" &amp; ROW() - 1) - S97)),IF(O97="", "", INDIRECT("S" &amp; ROW() - 1) - S97))</f>
        <v/>
      </c>
      <c r="N97" s="36" t="str">
        <f aca="false">IF(M97="", IF(X97=0, "", X97), IF(V97 = "", "", IF(V97/U97 = 0, "", V97/U97)))</f>
        <v/>
      </c>
      <c r="P97" s="1" t="n">
        <f aca="false">IF(O97 = "-", -W97,I97)</f>
        <v>0</v>
      </c>
      <c r="Q97" s="1" t="n">
        <f aca="true">IF(O97="-",SUM(INDIRECT(ADDRESS(2,COLUMN(P97))&amp;":"&amp;ADDRESS(ROW(),COLUMN(P97)))),0)</f>
        <v>0</v>
      </c>
      <c r="R97" s="1" t="n">
        <f aca="false">IF(O97="-",1,0)</f>
        <v>0</v>
      </c>
      <c r="S97" s="1" t="n">
        <f aca="true">IF(Q97 = 0, INDIRECT("S" &amp; ROW() - 1), Q97)</f>
        <v>6792</v>
      </c>
      <c r="T97" s="1" t="str">
        <f aca="false">IF(H97="","",VLOOKUP(H97,'Соль SKU'!$A$1:$B$150,2,0))</f>
        <v/>
      </c>
      <c r="U97" s="1" t="n">
        <f aca="false">8000/850</f>
        <v>9.41176470588235</v>
      </c>
      <c r="V97" s="1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1" t="n">
        <f aca="false">IF(V97 = "", "", V97/U97)</f>
        <v>0</v>
      </c>
      <c r="X97" s="1" t="str">
        <f aca="true">IF(O97="", "", MAX(ROUND(-(INDIRECT("S" &amp; ROW() - 1) - S97)/850, 0), 1) * 850)</f>
        <v/>
      </c>
    </row>
    <row r="98" customFormat="false" ht="13.75" hidden="false" customHeight="true" outlineLevel="0" collapsed="false">
      <c r="J98" s="26" t="str">
        <f aca="true">IF(M98="", IF(O98="","",X98+(INDIRECT("S" &amp; ROW() - 1) - S98)),IF(O98="", "", INDIRECT("S" &amp; ROW() - 1) - S98))</f>
        <v/>
      </c>
      <c r="N98" s="36" t="str">
        <f aca="false">IF(M98="", IF(X98=0, "", X98), IF(V98 = "", "", IF(V98/U98 = 0, "", V98/U98)))</f>
        <v/>
      </c>
      <c r="P98" s="1" t="n">
        <f aca="false">IF(O98 = "-", -W98,I98)</f>
        <v>0</v>
      </c>
      <c r="Q98" s="1" t="n">
        <f aca="true">IF(O98="-",SUM(INDIRECT(ADDRESS(2,COLUMN(P98))&amp;":"&amp;ADDRESS(ROW(),COLUMN(P98)))),0)</f>
        <v>0</v>
      </c>
      <c r="R98" s="1" t="n">
        <f aca="false">IF(O98="-",1,0)</f>
        <v>0</v>
      </c>
      <c r="S98" s="1" t="n">
        <f aca="true">IF(Q98 = 0, INDIRECT("S" &amp; ROW() - 1), Q98)</f>
        <v>6792</v>
      </c>
      <c r="T98" s="1" t="str">
        <f aca="false">IF(H98="","",VLOOKUP(H98,'Соль SKU'!$A$1:$B$150,2,0))</f>
        <v/>
      </c>
      <c r="U98" s="1" t="n">
        <f aca="false">8000/850</f>
        <v>9.41176470588235</v>
      </c>
      <c r="V98" s="1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 t="n">
        <f aca="false">IF(V98 = "", "", V98/U98)</f>
        <v>0</v>
      </c>
      <c r="X98" s="1" t="str">
        <f aca="true">IF(O98="", "", MAX(ROUND(-(INDIRECT("S" &amp; ROW() - 1) - S98)/850, 0), 1) * 850)</f>
        <v/>
      </c>
    </row>
    <row r="99" customFormat="false" ht="13.75" hidden="false" customHeight="true" outlineLevel="0" collapsed="false">
      <c r="J99" s="26" t="str">
        <f aca="true">IF(M99="", IF(O99="","",X99+(INDIRECT("S" &amp; ROW() - 1) - S99)),IF(O99="", "", INDIRECT("S" &amp; ROW() - 1) - S99))</f>
        <v/>
      </c>
      <c r="N99" s="36" t="str">
        <f aca="false">IF(M99="", IF(X99=0, "", X99), IF(V99 = "", "", IF(V99/U99 = 0, "", V99/U99)))</f>
        <v/>
      </c>
      <c r="P99" s="1" t="n">
        <f aca="false">IF(O99 = "-", -W99,I99)</f>
        <v>0</v>
      </c>
      <c r="Q99" s="1" t="n">
        <f aca="true">IF(O99="-",SUM(INDIRECT(ADDRESS(2,COLUMN(P99))&amp;":"&amp;ADDRESS(ROW(),COLUMN(P99)))),0)</f>
        <v>0</v>
      </c>
      <c r="R99" s="1" t="n">
        <f aca="false">IF(O99="-",1,0)</f>
        <v>0</v>
      </c>
      <c r="S99" s="1" t="n">
        <f aca="true">IF(Q99 = 0, INDIRECT("S" &amp; ROW() - 1), Q99)</f>
        <v>6792</v>
      </c>
      <c r="T99" s="1" t="str">
        <f aca="false">IF(H99="","",VLOOKUP(H99,'Соль SKU'!$A$1:$B$150,2,0))</f>
        <v/>
      </c>
      <c r="U99" s="1" t="n">
        <f aca="false">8000/850</f>
        <v>9.41176470588235</v>
      </c>
      <c r="V99" s="1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1" t="n">
        <f aca="false">IF(V99 = "", "", V99/U99)</f>
        <v>0</v>
      </c>
      <c r="X99" s="1" t="str">
        <f aca="true">IF(O99="", "", MAX(ROUND(-(INDIRECT("S" &amp; ROW() - 1) - S99)/850, 0), 1) * 850)</f>
        <v/>
      </c>
    </row>
    <row r="100" customFormat="false" ht="13.75" hidden="false" customHeight="true" outlineLevel="0" collapsed="false">
      <c r="J100" s="26" t="str">
        <f aca="true">IF(M100="", IF(O100="","",X100+(INDIRECT("S" &amp; ROW() - 1) - S100)),IF(O100="", "", INDIRECT("S" &amp; ROW() - 1) - S100))</f>
        <v/>
      </c>
      <c r="N100" s="36" t="str">
        <f aca="false">IF(M100="", IF(X100=0, "", X100), IF(V100 = "", "", IF(V100/U100 = 0, "", V100/U100)))</f>
        <v/>
      </c>
      <c r="P100" s="1" t="n">
        <f aca="false">IF(O100 = "-", -W100,I100)</f>
        <v>0</v>
      </c>
      <c r="Q100" s="1" t="n">
        <f aca="true">IF(O100="-",SUM(INDIRECT(ADDRESS(2,COLUMN(P100))&amp;":"&amp;ADDRESS(ROW(),COLUMN(P100)))),0)</f>
        <v>0</v>
      </c>
      <c r="R100" s="1" t="n">
        <f aca="false">IF(O100="-",1,0)</f>
        <v>0</v>
      </c>
      <c r="S100" s="1" t="n">
        <f aca="true">IF(Q100 = 0, INDIRECT("S" &amp; ROW() - 1), Q100)</f>
        <v>6792</v>
      </c>
      <c r="T100" s="1" t="str">
        <f aca="false">IF(H100="","",VLOOKUP(H100,'Соль SKU'!$A$1:$B$150,2,0))</f>
        <v/>
      </c>
      <c r="U100" s="1" t="n">
        <f aca="false">8000/850</f>
        <v>9.41176470588235</v>
      </c>
      <c r="V100" s="1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1" t="n">
        <f aca="false">IF(V100 = "", "", V100/U100)</f>
        <v>0</v>
      </c>
      <c r="X100" s="1" t="str">
        <f aca="true">IF(O100="", "", MAX(ROUND(-(INDIRECT("S" &amp; ROW() - 1) - S100)/850, 0), 1) * 850)</f>
        <v/>
      </c>
    </row>
    <row r="101" customFormat="false" ht="13.75" hidden="false" customHeight="true" outlineLevel="0" collapsed="false">
      <c r="J101" s="26" t="str">
        <f aca="true">IF(M101="", IF(O101="","",X101+(INDIRECT("S" &amp; ROW() - 1) - S101)),IF(O101="", "", INDIRECT("S" &amp; ROW() - 1) - S101))</f>
        <v/>
      </c>
      <c r="N101" s="36" t="str">
        <f aca="false">IF(M101="", IF(X101=0, "", X101), IF(V101 = "", "", IF(V101/U101 = 0, "", V101/U101)))</f>
        <v/>
      </c>
      <c r="P101" s="1" t="n">
        <f aca="false">IF(O101 = "-", -W101,I101)</f>
        <v>0</v>
      </c>
      <c r="Q101" s="1" t="n">
        <f aca="true">IF(O101="-",SUM(INDIRECT(ADDRESS(2,COLUMN(P101))&amp;":"&amp;ADDRESS(ROW(),COLUMN(P101)))),0)</f>
        <v>0</v>
      </c>
      <c r="R101" s="1" t="n">
        <f aca="false">IF(O101="-",1,0)</f>
        <v>0</v>
      </c>
      <c r="S101" s="1" t="n">
        <f aca="true">IF(Q101 = 0, INDIRECT("S" &amp; ROW() - 1), Q101)</f>
        <v>6792</v>
      </c>
      <c r="T101" s="1" t="str">
        <f aca="false">IF(H101="","",VLOOKUP(H101,'Соль SKU'!$A$1:$B$150,2,0))</f>
        <v/>
      </c>
      <c r="U101" s="1" t="n">
        <f aca="false">8000/850</f>
        <v>9.41176470588235</v>
      </c>
      <c r="V101" s="1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1" t="n">
        <f aca="false">IF(V101 = "", "", V101/U101)</f>
        <v>0</v>
      </c>
      <c r="X101" s="1" t="str">
        <f aca="true">IF(O101="", "", MAX(ROUND(-(INDIRECT("S" &amp; ROW() - 1) - S101)/850, 0), 1) * 850)</f>
        <v/>
      </c>
    </row>
    <row r="102" customFormat="false" ht="13.75" hidden="false" customHeight="true" outlineLevel="0" collapsed="false">
      <c r="J102" s="26" t="str">
        <f aca="true">IF(M102="", IF(O102="","",X102+(INDIRECT("S" &amp; ROW() - 1) - S102)),IF(O102="", "", INDIRECT("S" &amp; ROW() - 1) - S102))</f>
        <v/>
      </c>
      <c r="N102" s="36" t="str">
        <f aca="false">IF(M102="", IF(X102=0, "", X102), IF(V102 = "", "", IF(V102/U102 = 0, "", V102/U102)))</f>
        <v/>
      </c>
      <c r="P102" s="1" t="n">
        <f aca="false">IF(O102 = "-", -W102,I102)</f>
        <v>0</v>
      </c>
      <c r="Q102" s="1" t="n">
        <f aca="true">IF(O102 = "-", SUM(INDIRECT(ADDRESS(2,COLUMN(P102)) &amp; ":" &amp; ADDRESS(ROW(),COLUMN(P102)))), 0)</f>
        <v>0</v>
      </c>
      <c r="R102" s="1" t="n">
        <f aca="false">IF(O102="-",1,0)</f>
        <v>0</v>
      </c>
      <c r="S102" s="1" t="n">
        <f aca="true">IF(Q102 = 0, INDIRECT("S" &amp; ROW() - 1), Q102)</f>
        <v>6792</v>
      </c>
      <c r="T102" s="1" t="str">
        <f aca="false">IF(H102="","",VLOOKUP(H102,'Соль SKU'!$A$1:$B$150,2,0))</f>
        <v/>
      </c>
      <c r="U102" s="1" t="n">
        <f aca="false">8000/850</f>
        <v>9.41176470588235</v>
      </c>
      <c r="V102" s="1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1" t="n">
        <f aca="false">IF(V102 = "", "", V102/U102)</f>
        <v>0</v>
      </c>
      <c r="X102" s="1" t="str">
        <f aca="true">IF(O102="", "", MAX(ROUND(-(INDIRECT("S" &amp; ROW() - 1) - S102)/850, 0), 1) * 850)</f>
        <v/>
      </c>
    </row>
    <row r="103" customFormat="false" ht="13.75" hidden="false" customHeight="true" outlineLevel="0" collapsed="false">
      <c r="J103" s="26" t="str">
        <f aca="true">IF(M103="", IF(O103="","",X103+(INDIRECT("S" &amp; ROW() - 1) - S103)),IF(O103="", "", INDIRECT("S" &amp; ROW() - 1) - S103))</f>
        <v/>
      </c>
      <c r="N103" s="36" t="str">
        <f aca="false">IF(M103="", IF(X103=0, "", X103), IF(V103 = "", "", IF(V103/U103 = 0, "", V103/U103)))</f>
        <v/>
      </c>
      <c r="P103" s="1" t="n">
        <f aca="false">IF(O103 = "-", -W103,I103)</f>
        <v>0</v>
      </c>
      <c r="Q103" s="1" t="n">
        <f aca="true">IF(O103 = "-", SUM(INDIRECT(ADDRESS(2,COLUMN(P103)) &amp; ":" &amp; ADDRESS(ROW(),COLUMN(P103)))), 0)</f>
        <v>0</v>
      </c>
      <c r="R103" s="1" t="n">
        <f aca="false">IF(O103="-",1,0)</f>
        <v>0</v>
      </c>
      <c r="S103" s="1" t="n">
        <f aca="true">IF(Q103 = 0, INDIRECT("S" &amp; ROW() - 1), Q103)</f>
        <v>6792</v>
      </c>
      <c r="T103" s="1" t="str">
        <f aca="false">IF(H103="","",VLOOKUP(H103,'Соль SKU'!$A$1:$B$150,2,0))</f>
        <v/>
      </c>
      <c r="U103" s="1" t="n">
        <f aca="false">8000/850</f>
        <v>9.41176470588235</v>
      </c>
      <c r="V103" s="1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1" t="n">
        <f aca="false">IF(V103 = "", "", V103/U103)</f>
        <v>0</v>
      </c>
      <c r="X103" s="1" t="str">
        <f aca="true">IF(O103="", "", MAX(ROUND(-(INDIRECT("S" &amp; ROW() - 1) - S103)/850, 0), 1) * 850)</f>
        <v/>
      </c>
    </row>
    <row r="104" customFormat="false" ht="13.75" hidden="false" customHeight="true" outlineLevel="0" collapsed="false">
      <c r="J104" s="26" t="str">
        <f aca="true">IF(M104="", IF(O104="","",X104+(INDIRECT("S" &amp; ROW() - 1) - S104)),IF(O104="", "", INDIRECT("S" &amp; ROW() - 1) - S104))</f>
        <v/>
      </c>
      <c r="N104" s="36" t="str">
        <f aca="false">IF(M104="", IF(X104=0, "", X104), IF(V104 = "", "", IF(V104/U104 = 0, "", V104/U104)))</f>
        <v/>
      </c>
      <c r="P104" s="1" t="n">
        <f aca="false">IF(O104 = "-", -W104,I104)</f>
        <v>0</v>
      </c>
      <c r="Q104" s="1" t="n">
        <f aca="true">IF(O104 = "-", SUM(INDIRECT(ADDRESS(2,COLUMN(P104)) &amp; ":" &amp; ADDRESS(ROW(),COLUMN(P104)))), 0)</f>
        <v>0</v>
      </c>
      <c r="R104" s="1" t="n">
        <f aca="false">IF(O104="-",1,0)</f>
        <v>0</v>
      </c>
      <c r="S104" s="1" t="n">
        <f aca="true">IF(Q104 = 0, INDIRECT("S" &amp; ROW() - 1), Q104)</f>
        <v>6792</v>
      </c>
      <c r="T104" s="1" t="str">
        <f aca="false">IF(H104="","",VLOOKUP(H104,'Соль SKU'!$A$1:$B$150,2,0))</f>
        <v/>
      </c>
      <c r="U104" s="1" t="n">
        <f aca="false">8000/850</f>
        <v>9.41176470588235</v>
      </c>
      <c r="V104" s="1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1" t="n">
        <f aca="false">IF(V104 = "", "", V104/U104)</f>
        <v>0</v>
      </c>
      <c r="X104" s="1" t="str">
        <f aca="true">IF(O104="", "", MAX(ROUND(-(INDIRECT("S" &amp; ROW() - 1) - S104)/850, 0), 1) * 850)</f>
        <v/>
      </c>
    </row>
    <row r="105" customFormat="false" ht="13.75" hidden="false" customHeight="true" outlineLevel="0" collapsed="false">
      <c r="J105" s="26" t="str">
        <f aca="true">IF(M105="", IF(O105="","",X105+(INDIRECT("S" &amp; ROW() - 1) - S105)),IF(O105="", "", INDIRECT("S" &amp; ROW() - 1) - S105))</f>
        <v/>
      </c>
      <c r="N105" s="36" t="str">
        <f aca="false">IF(M105="", IF(X105=0, "", X105), IF(V105 = "", "", IF(V105/U105 = 0, "", V105/U105)))</f>
        <v/>
      </c>
      <c r="P105" s="1" t="n">
        <f aca="false">IF(O105 = "-", -W105,I105)</f>
        <v>0</v>
      </c>
      <c r="Q105" s="1" t="n">
        <f aca="true">IF(O105 = "-", SUM(INDIRECT(ADDRESS(2,COLUMN(P105)) &amp; ":" &amp; ADDRESS(ROW(),COLUMN(P105)))), 0)</f>
        <v>0</v>
      </c>
      <c r="R105" s="1" t="n">
        <f aca="false">IF(O105="-",1,0)</f>
        <v>0</v>
      </c>
      <c r="S105" s="1" t="n">
        <f aca="true">IF(Q105 = 0, INDIRECT("S" &amp; ROW() - 1), Q105)</f>
        <v>6792</v>
      </c>
      <c r="T105" s="1" t="str">
        <f aca="false">IF(H105="","",VLOOKUP(H105,'Соль SKU'!$A$1:$B$150,2,0))</f>
        <v/>
      </c>
      <c r="U105" s="1" t="n">
        <f aca="false">8000/850</f>
        <v>9.41176470588235</v>
      </c>
      <c r="V105" s="1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1" t="n">
        <f aca="false">IF(V105 = "", "", V105/U105)</f>
        <v>0</v>
      </c>
      <c r="X105" s="1" t="str">
        <f aca="true">IF(O105="", "", MAX(ROUND(-(INDIRECT("S" &amp; ROW() - 1) - S105)/850, 0), 1) * 850)</f>
        <v/>
      </c>
    </row>
    <row r="106" customFormat="false" ht="13.75" hidden="false" customHeight="true" outlineLevel="0" collapsed="false">
      <c r="J106" s="26" t="str">
        <f aca="true">IF(M106="", IF(O106="","",X106+(INDIRECT("S" &amp; ROW() - 1) - S106)),IF(O106="", "", INDIRECT("S" &amp; ROW() - 1) - S106))</f>
        <v/>
      </c>
      <c r="N106" s="36" t="str">
        <f aca="false">IF(M106="", IF(X106=0, "", X106), IF(V106 = "", "", IF(V106/U106 = 0, "", V106/U106)))</f>
        <v/>
      </c>
      <c r="P106" s="1" t="n">
        <f aca="false">IF(O106 = "-", -W106,I106)</f>
        <v>0</v>
      </c>
      <c r="Q106" s="1" t="n">
        <f aca="true">IF(O106 = "-", SUM(INDIRECT(ADDRESS(2,COLUMN(P106)) &amp; ":" &amp; ADDRESS(ROW(),COLUMN(P106)))), 0)</f>
        <v>0</v>
      </c>
      <c r="R106" s="1" t="n">
        <f aca="false">IF(O106="-",1,0)</f>
        <v>0</v>
      </c>
      <c r="S106" s="1" t="n">
        <f aca="true">IF(Q106 = 0, INDIRECT("S" &amp; ROW() - 1), Q106)</f>
        <v>6792</v>
      </c>
      <c r="T106" s="1" t="str">
        <f aca="false">IF(H106="","",VLOOKUP(H106,'Соль SKU'!$A$1:$B$150,2,0))</f>
        <v/>
      </c>
      <c r="U106" s="1" t="n">
        <f aca="false">8000/850</f>
        <v>9.41176470588235</v>
      </c>
      <c r="V106" s="1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1" t="n">
        <f aca="false">IF(V106 = "", "", V106/U106)</f>
        <v>0</v>
      </c>
      <c r="X106" s="1" t="str">
        <f aca="true">IF(O106="", "", MAX(ROUND(-(INDIRECT("S" &amp; ROW() - 1) - S106)/850, 0), 1) * 850)</f>
        <v/>
      </c>
    </row>
    <row r="107" customFormat="false" ht="13.75" hidden="false" customHeight="true" outlineLevel="0" collapsed="false">
      <c r="J107" s="26" t="str">
        <f aca="true">IF(M107="", IF(O107="","",X107+(INDIRECT("S" &amp; ROW() - 1) - S107)),IF(O107="", "", INDIRECT("S" &amp; ROW() - 1) - S107))</f>
        <v/>
      </c>
      <c r="N107" s="36" t="str">
        <f aca="false">IF(M107="", IF(X107=0, "", X107), IF(V107 = "", "", IF(V107/U107 = 0, "", V107/U107)))</f>
        <v/>
      </c>
      <c r="P107" s="1" t="n">
        <f aca="false">IF(O107 = "-", -W107,I107)</f>
        <v>0</v>
      </c>
      <c r="Q107" s="1" t="n">
        <f aca="true">IF(O107 = "-", SUM(INDIRECT(ADDRESS(2,COLUMN(P107)) &amp; ":" &amp; ADDRESS(ROW(),COLUMN(P107)))), 0)</f>
        <v>0</v>
      </c>
      <c r="R107" s="1" t="n">
        <f aca="false">IF(O107="-",1,0)</f>
        <v>0</v>
      </c>
      <c r="S107" s="1" t="n">
        <f aca="true">IF(Q107 = 0, INDIRECT("S" &amp; ROW() - 1), Q107)</f>
        <v>6792</v>
      </c>
      <c r="T107" s="1" t="str">
        <f aca="false">IF(H107="","",VLOOKUP(H107,'Соль SKU'!$A$1:$B$150,2,0))</f>
        <v/>
      </c>
      <c r="U107" s="1" t="n">
        <f aca="false">8000/850</f>
        <v>9.41176470588235</v>
      </c>
      <c r="V107" s="1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1" t="n">
        <f aca="false">IF(V107 = "", "", V107/U107)</f>
        <v>0</v>
      </c>
      <c r="X107" s="1" t="str">
        <f aca="true">IF(O107="", "", MAX(ROUND(-(INDIRECT("S" &amp; ROW() - 1) - S107)/850, 0), 1) * 850)</f>
        <v/>
      </c>
    </row>
    <row r="108" customFormat="false" ht="13.75" hidden="false" customHeight="true" outlineLevel="0" collapsed="false">
      <c r="J108" s="26" t="str">
        <f aca="true">IF(M108="", IF(O108="","",X108+(INDIRECT("S" &amp; ROW() - 1) - S108)),IF(O108="", "", INDIRECT("S" &amp; ROW() - 1) - S108))</f>
        <v/>
      </c>
      <c r="N108" s="36" t="str">
        <f aca="false">IF(M108="", IF(X108=0, "", X108), IF(V108 = "", "", IF(V108/U108 = 0, "", V108/U108)))</f>
        <v/>
      </c>
      <c r="P108" s="1" t="n">
        <f aca="false">IF(O108 = "-", -W108,I108)</f>
        <v>0</v>
      </c>
      <c r="Q108" s="1" t="n">
        <f aca="true">IF(O108 = "-", SUM(INDIRECT(ADDRESS(2,COLUMN(P108)) &amp; ":" &amp; ADDRESS(ROW(),COLUMN(P108)))), 0)</f>
        <v>0</v>
      </c>
      <c r="R108" s="1" t="n">
        <f aca="false">IF(O108="-",1,0)</f>
        <v>0</v>
      </c>
      <c r="S108" s="1" t="n">
        <f aca="true">IF(Q108 = 0, INDIRECT("S" &amp; ROW() - 1), Q108)</f>
        <v>6792</v>
      </c>
      <c r="T108" s="1" t="str">
        <f aca="false">IF(H108="","",VLOOKUP(H108,'Соль SKU'!$A$1:$B$150,2,0))</f>
        <v/>
      </c>
      <c r="U108" s="1" t="n">
        <f aca="false">8000/850</f>
        <v>9.41176470588235</v>
      </c>
      <c r="V108" s="1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1" t="n">
        <f aca="false">IF(V108 = "", "", V108/U108)</f>
        <v>0</v>
      </c>
      <c r="X108" s="1" t="str">
        <f aca="true">IF(O108="", "", MAX(ROUND(-(INDIRECT("S" &amp; ROW() - 1) - S108)/850, 0), 1) * 850)</f>
        <v/>
      </c>
    </row>
    <row r="109" customFormat="false" ht="13.75" hidden="false" customHeight="true" outlineLevel="0" collapsed="false">
      <c r="J109" s="26" t="str">
        <f aca="true">IF(M109="", IF(O109="","",X109+(INDIRECT("S" &amp; ROW() - 1) - S109)),IF(O109="", "", INDIRECT("S" &amp; ROW() - 1) - S109))</f>
        <v/>
      </c>
      <c r="N109" s="36" t="str">
        <f aca="false">IF(M109="", IF(X109=0, "", X109), IF(V109 = "", "", IF(V109/U109 = 0, "", V109/U109)))</f>
        <v/>
      </c>
      <c r="P109" s="1" t="n">
        <f aca="false">IF(O109 = "-", -W109,I109)</f>
        <v>0</v>
      </c>
      <c r="Q109" s="1" t="n">
        <f aca="true">IF(O109 = "-", SUM(INDIRECT(ADDRESS(2,COLUMN(P109)) &amp; ":" &amp; ADDRESS(ROW(),COLUMN(P109)))), 0)</f>
        <v>0</v>
      </c>
      <c r="R109" s="1" t="n">
        <f aca="false">IF(O109="-",1,0)</f>
        <v>0</v>
      </c>
      <c r="S109" s="1" t="n">
        <f aca="true">IF(Q109 = 0, INDIRECT("S" &amp; ROW() - 1), Q109)</f>
        <v>6792</v>
      </c>
      <c r="T109" s="1" t="str">
        <f aca="false">IF(H109="","",VLOOKUP(H109,'Соль SKU'!$A$1:$B$150,2,0))</f>
        <v/>
      </c>
      <c r="U109" s="1" t="n">
        <f aca="false">8000/850</f>
        <v>9.41176470588235</v>
      </c>
      <c r="V109" s="1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1" t="n">
        <f aca="false">IF(V109 = "", "", V109/U109)</f>
        <v>0</v>
      </c>
      <c r="X109" s="1" t="str">
        <f aca="true">IF(O109="", "", MAX(ROUND(-(INDIRECT("S" &amp; ROW() - 1) - S109)/850, 0), 1) * 850)</f>
        <v/>
      </c>
    </row>
    <row r="110" customFormat="false" ht="13.75" hidden="false" customHeight="true" outlineLevel="0" collapsed="false">
      <c r="J110" s="26" t="str">
        <f aca="true">IF(M110="", IF(O110="","",X110+(INDIRECT("S" &amp; ROW() - 1) - S110)),IF(O110="", "", INDIRECT("S" &amp; ROW() - 1) - S110))</f>
        <v/>
      </c>
      <c r="N110" s="36" t="str">
        <f aca="false">IF(M110="", IF(X110=0, "", X110), IF(V110 = "", "", IF(V110/U110 = 0, "", V110/U110)))</f>
        <v/>
      </c>
      <c r="P110" s="1" t="n">
        <f aca="false">IF(O110 = "-", -W110,I110)</f>
        <v>0</v>
      </c>
      <c r="Q110" s="1" t="n">
        <f aca="true">IF(O110 = "-", SUM(INDIRECT(ADDRESS(2,COLUMN(P110)) &amp; ":" &amp; ADDRESS(ROW(),COLUMN(P110)))), 0)</f>
        <v>0</v>
      </c>
      <c r="R110" s="1" t="n">
        <f aca="false">IF(O110="-",1,0)</f>
        <v>0</v>
      </c>
      <c r="S110" s="1" t="n">
        <f aca="true">IF(Q110 = 0, INDIRECT("S" &amp; ROW() - 1), Q110)</f>
        <v>6792</v>
      </c>
      <c r="T110" s="1" t="str">
        <f aca="false">IF(H110="","",VLOOKUP(H110,'Соль SKU'!$A$1:$B$150,2,0))</f>
        <v/>
      </c>
      <c r="U110" s="1" t="n">
        <f aca="false">8000/850</f>
        <v>9.41176470588235</v>
      </c>
      <c r="V110" s="1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1" t="n">
        <f aca="false">IF(V110 = "", "", V110/U110)</f>
        <v>0</v>
      </c>
      <c r="X110" s="1" t="str">
        <f aca="true">IF(O110="", "", MAX(ROUND(-(INDIRECT("S" &amp; ROW() - 1) - S110)/850, 0), 1) * 850)</f>
        <v/>
      </c>
    </row>
    <row r="111" customFormat="false" ht="13.75" hidden="false" customHeight="true" outlineLevel="0" collapsed="false">
      <c r="J111" s="26" t="str">
        <f aca="true">IF(M111="", IF(O111="","",X111+(INDIRECT("S" &amp; ROW() - 1) - S111)),IF(O111="", "", INDIRECT("S" &amp; ROW() - 1) - S111))</f>
        <v/>
      </c>
      <c r="N111" s="36" t="str">
        <f aca="false">IF(M111="", IF(X111=0, "", X111), IF(V111 = "", "", IF(V111/U111 = 0, "", V111/U111)))</f>
        <v/>
      </c>
      <c r="P111" s="1" t="n">
        <f aca="false">IF(O111 = "-", -W111,I111)</f>
        <v>0</v>
      </c>
      <c r="Q111" s="1" t="n">
        <f aca="true">IF(O111 = "-", SUM(INDIRECT(ADDRESS(2,COLUMN(P111)) &amp; ":" &amp; ADDRESS(ROW(),COLUMN(P111)))), 0)</f>
        <v>0</v>
      </c>
      <c r="R111" s="1" t="n">
        <f aca="false">IF(O111="-",1,0)</f>
        <v>0</v>
      </c>
      <c r="S111" s="1" t="n">
        <f aca="true">IF(Q111 = 0, INDIRECT("S" &amp; ROW() - 1), Q111)</f>
        <v>6792</v>
      </c>
      <c r="T111" s="1" t="str">
        <f aca="false">IF(H111="","",VLOOKUP(H111,'Соль SKU'!$A$1:$B$150,2,0))</f>
        <v/>
      </c>
      <c r="U111" s="1" t="n">
        <f aca="false">8000/850</f>
        <v>9.41176470588235</v>
      </c>
      <c r="V111" s="1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1" t="n">
        <f aca="false">IF(V111 = "", "", V111/U111)</f>
        <v>0</v>
      </c>
      <c r="X111" s="1" t="str">
        <f aca="true">IF(O111="", "", MAX(ROUND(-(INDIRECT("S" &amp; ROW() - 1) - S111)/850, 0), 1) * 850)</f>
        <v/>
      </c>
    </row>
    <row r="112" customFormat="false" ht="13.75" hidden="false" customHeight="true" outlineLevel="0" collapsed="false">
      <c r="J112" s="26" t="str">
        <f aca="true">IF(M112="", IF(O112="","",X112+(INDIRECT("S" &amp; ROW() - 1) - S112)),IF(O112="", "", INDIRECT("S" &amp; ROW() - 1) - S112))</f>
        <v/>
      </c>
      <c r="N112" s="36" t="str">
        <f aca="false">IF(M112="", IF(X112=0, "", X112), IF(V112 = "", "", IF(V112/U112 = 0, "", V112/U112)))</f>
        <v/>
      </c>
      <c r="P112" s="1" t="n">
        <f aca="false">IF(O112 = "-", -W112,I112)</f>
        <v>0</v>
      </c>
      <c r="Q112" s="1" t="n">
        <f aca="true">IF(O112 = "-", SUM(INDIRECT(ADDRESS(2,COLUMN(P112)) &amp; ":" &amp; ADDRESS(ROW(),COLUMN(P112)))), 0)</f>
        <v>0</v>
      </c>
      <c r="R112" s="1" t="n">
        <f aca="false">IF(O112="-",1,0)</f>
        <v>0</v>
      </c>
      <c r="S112" s="1" t="n">
        <f aca="true">IF(Q112 = 0, INDIRECT("S" &amp; ROW() - 1), Q112)</f>
        <v>6792</v>
      </c>
      <c r="T112" s="1" t="str">
        <f aca="false">IF(H112="","",VLOOKUP(H112,'Соль SKU'!$A$1:$B$150,2,0))</f>
        <v/>
      </c>
      <c r="U112" s="1" t="n">
        <f aca="false">8000/850</f>
        <v>9.41176470588235</v>
      </c>
      <c r="V112" s="1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1" t="n">
        <f aca="false">IF(V112 = "", "", V112/U112)</f>
        <v>0</v>
      </c>
      <c r="X112" s="1" t="str">
        <f aca="true">IF(O112="", "", MAX(ROUND(-(INDIRECT("S" &amp; ROW() - 1) - S112)/850, 0), 1) * 850)</f>
        <v/>
      </c>
    </row>
    <row r="113" customFormat="false" ht="13.75" hidden="false" customHeight="true" outlineLevel="0" collapsed="false">
      <c r="J113" s="26" t="str">
        <f aca="true">IF(M113="", IF(O113="","",X113+(INDIRECT("S" &amp; ROW() - 1) - S113)),IF(O113="", "", INDIRECT("S" &amp; ROW() - 1) - S113))</f>
        <v/>
      </c>
      <c r="N113" s="36" t="str">
        <f aca="false">IF(M113="", IF(X113=0, "", X113), IF(V113 = "", "", IF(V113/U113 = 0, "", V113/U113)))</f>
        <v/>
      </c>
      <c r="P113" s="1" t="n">
        <f aca="false">IF(O113 = "-", -W113,I113)</f>
        <v>0</v>
      </c>
      <c r="Q113" s="1" t="n">
        <f aca="true">IF(O113 = "-", SUM(INDIRECT(ADDRESS(2,COLUMN(P113)) &amp; ":" &amp; ADDRESS(ROW(),COLUMN(P113)))), 0)</f>
        <v>0</v>
      </c>
      <c r="R113" s="1" t="n">
        <f aca="false">IF(O113="-",1,0)</f>
        <v>0</v>
      </c>
      <c r="S113" s="1" t="n">
        <f aca="true">IF(Q113 = 0, INDIRECT("S" &amp; ROW() - 1), Q113)</f>
        <v>6792</v>
      </c>
      <c r="T113" s="1" t="str">
        <f aca="false">IF(H113="","",VLOOKUP(H113,'Соль SKU'!$A$1:$B$150,2,0))</f>
        <v/>
      </c>
      <c r="U113" s="1" t="n">
        <f aca="false">8000/850</f>
        <v>9.41176470588235</v>
      </c>
      <c r="V113" s="1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1" t="n">
        <f aca="false">IF(V113 = "", "", V113/U113)</f>
        <v>0</v>
      </c>
      <c r="X113" s="1" t="str">
        <f aca="true">IF(O113="", "", MAX(ROUND(-(INDIRECT("S" &amp; ROW() - 1) - S113)/850, 0), 1) * 850)</f>
        <v/>
      </c>
    </row>
    <row r="114" customFormat="false" ht="13.75" hidden="false" customHeight="true" outlineLevel="0" collapsed="false">
      <c r="J114" s="26" t="str">
        <f aca="true">IF(M114="", IF(O114="","",X114+(INDIRECT("S" &amp; ROW() - 1) - S114)),IF(O114="", "", INDIRECT("S" &amp; ROW() - 1) - S114))</f>
        <v/>
      </c>
      <c r="N114" s="36" t="str">
        <f aca="false">IF(M114="", IF(X114=0, "", X114), IF(V114 = "", "", IF(V114/U114 = 0, "", V114/U114)))</f>
        <v/>
      </c>
      <c r="P114" s="1" t="n">
        <f aca="false">IF(O114 = "-", -W114,I114)</f>
        <v>0</v>
      </c>
      <c r="Q114" s="1" t="n">
        <f aca="true">IF(O114 = "-", SUM(INDIRECT(ADDRESS(2,COLUMN(P114)) &amp; ":" &amp; ADDRESS(ROW(),COLUMN(P114)))), 0)</f>
        <v>0</v>
      </c>
      <c r="R114" s="1" t="n">
        <f aca="false">IF(O114="-",1,0)</f>
        <v>0</v>
      </c>
      <c r="S114" s="1" t="n">
        <f aca="true">IF(Q114 = 0, INDIRECT("S" &amp; ROW() - 1), Q114)</f>
        <v>6792</v>
      </c>
      <c r="T114" s="1" t="str">
        <f aca="false">IF(H114="","",VLOOKUP(H114,'Соль SKU'!$A$1:$B$150,2,0))</f>
        <v/>
      </c>
      <c r="U114" s="1" t="n">
        <f aca="false">8000/850</f>
        <v>9.41176470588235</v>
      </c>
      <c r="V114" s="1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1" t="n">
        <f aca="false">IF(V114 = "", "", V114/U114)</f>
        <v>0</v>
      </c>
      <c r="X114" s="1" t="str">
        <f aca="true">IF(O114="", "", MAX(ROUND(-(INDIRECT("S" &amp; ROW() - 1) - S114)/850, 0), 1) * 850)</f>
        <v/>
      </c>
    </row>
    <row r="115" customFormat="false" ht="13.75" hidden="false" customHeight="true" outlineLevel="0" collapsed="false">
      <c r="J115" s="26" t="str">
        <f aca="true">IF(M115="", IF(O115="","",X115+(INDIRECT("S" &amp; ROW() - 1) - S115)),IF(O115="", "", INDIRECT("S" &amp; ROW() - 1) - S115))</f>
        <v/>
      </c>
      <c r="N115" s="36" t="str">
        <f aca="false">IF(M115="", IF(X115=0, "", X115), IF(V115 = "", "", IF(V115/U115 = 0, "", V115/U115)))</f>
        <v/>
      </c>
      <c r="P115" s="1" t="n">
        <f aca="false">IF(O115 = "-", -W115,I115)</f>
        <v>0</v>
      </c>
      <c r="Q115" s="1" t="n">
        <f aca="true">IF(O115 = "-", SUM(INDIRECT(ADDRESS(2,COLUMN(P115)) &amp; ":" &amp; ADDRESS(ROW(),COLUMN(P115)))), 0)</f>
        <v>0</v>
      </c>
      <c r="R115" s="1" t="n">
        <f aca="false">IF(O115="-",1,0)</f>
        <v>0</v>
      </c>
      <c r="S115" s="1" t="n">
        <f aca="true">IF(Q115 = 0, INDIRECT("S" &amp; ROW() - 1), Q115)</f>
        <v>6792</v>
      </c>
      <c r="T115" s="1" t="str">
        <f aca="false">IF(H115="","",VLOOKUP(H115,'Соль SKU'!$A$1:$B$150,2,0))</f>
        <v/>
      </c>
      <c r="U115" s="1" t="n">
        <f aca="false">8000/850</f>
        <v>9.41176470588235</v>
      </c>
      <c r="V115" s="1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1" t="n">
        <f aca="false">IF(V115 = "", "", V115/U115)</f>
        <v>0</v>
      </c>
      <c r="X115" s="1" t="str">
        <f aca="true">IF(O115="", "", MAX(ROUND(-(INDIRECT("S" &amp; ROW() - 1) - S115)/850, 0), 1) * 850)</f>
        <v/>
      </c>
    </row>
    <row r="116" customFormat="false" ht="13.75" hidden="false" customHeight="true" outlineLevel="0" collapsed="false">
      <c r="J116" s="26" t="str">
        <f aca="true">IF(M116="", IF(O116="","",X116+(INDIRECT("S" &amp; ROW() - 1) - S116)),IF(O116="", "", INDIRECT("S" &amp; ROW() - 1) - S116))</f>
        <v/>
      </c>
      <c r="N116" s="36" t="str">
        <f aca="false">IF(M116="", IF(X116=0, "", X116), IF(V116 = "", "", IF(V116/U116 = 0, "", V116/U116)))</f>
        <v/>
      </c>
      <c r="P116" s="1" t="n">
        <f aca="false">IF(O116 = "-", -W116,I116)</f>
        <v>0</v>
      </c>
      <c r="Q116" s="1" t="n">
        <f aca="true">IF(O116 = "-", SUM(INDIRECT(ADDRESS(2,COLUMN(P116)) &amp; ":" &amp; ADDRESS(ROW(),COLUMN(P116)))), 0)</f>
        <v>0</v>
      </c>
      <c r="R116" s="1" t="n">
        <f aca="false">IF(O116="-",1,0)</f>
        <v>0</v>
      </c>
      <c r="S116" s="1" t="n">
        <f aca="true">IF(Q116 = 0, INDIRECT("S" &amp; ROW() - 1), Q116)</f>
        <v>6792</v>
      </c>
      <c r="T116" s="1" t="str">
        <f aca="false">IF(H116="","",VLOOKUP(H116,'Соль SKU'!$A$1:$B$150,2,0))</f>
        <v/>
      </c>
      <c r="U116" s="1" t="n">
        <f aca="false">8000/850</f>
        <v>9.41176470588235</v>
      </c>
      <c r="V116" s="1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1" t="n">
        <f aca="false">IF(V116 = "", "", V116/U116)</f>
        <v>0</v>
      </c>
      <c r="X116" s="1" t="str">
        <f aca="true">IF(O116="", "", MAX(ROUND(-(INDIRECT("S" &amp; ROW() - 1) - S116)/850, 0), 1) * 850)</f>
        <v/>
      </c>
    </row>
    <row r="117" customFormat="false" ht="13.75" hidden="false" customHeight="true" outlineLevel="0" collapsed="false">
      <c r="J117" s="26" t="str">
        <f aca="true">IF(M117="", IF(O117="","",X117+(INDIRECT("S" &amp; ROW() - 1) - S117)),IF(O117="", "", INDIRECT("S" &amp; ROW() - 1) - S117))</f>
        <v/>
      </c>
      <c r="N117" s="36" t="str">
        <f aca="false">IF(M117="", IF(X117=0, "", X117), IF(V117 = "", "", IF(V117/U117 = 0, "", V117/U117)))</f>
        <v/>
      </c>
      <c r="P117" s="1" t="n">
        <f aca="false">IF(O117 = "-", -W117,I117)</f>
        <v>0</v>
      </c>
      <c r="Q117" s="1" t="n">
        <f aca="true">IF(O117 = "-", SUM(INDIRECT(ADDRESS(2,COLUMN(P117)) &amp; ":" &amp; ADDRESS(ROW(),COLUMN(P117)))), 0)</f>
        <v>0</v>
      </c>
      <c r="R117" s="1" t="n">
        <f aca="false">IF(O117="-",1,0)</f>
        <v>0</v>
      </c>
      <c r="S117" s="1" t="n">
        <f aca="true">IF(Q117 = 0, INDIRECT("S" &amp; ROW() - 1), Q117)</f>
        <v>6792</v>
      </c>
      <c r="T117" s="1" t="str">
        <f aca="false">IF(H117="","",VLOOKUP(H117,'Соль SKU'!$A$1:$B$150,2,0))</f>
        <v/>
      </c>
      <c r="U117" s="1" t="n">
        <f aca="false">8000/850</f>
        <v>9.41176470588235</v>
      </c>
      <c r="V117" s="1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1" t="n">
        <f aca="false">IF(V117 = "", "", V117/U117)</f>
        <v>0</v>
      </c>
      <c r="X117" s="1" t="str">
        <f aca="true">IF(O117="", "", MAX(ROUND(-(INDIRECT("S" &amp; ROW() - 1) - S117)/850, 0), 1) * 850)</f>
        <v/>
      </c>
    </row>
    <row r="118" customFormat="false" ht="13.75" hidden="false" customHeight="true" outlineLevel="0" collapsed="false">
      <c r="J118" s="26" t="str">
        <f aca="true">IF(M118="", IF(O118="","",X118+(INDIRECT("S" &amp; ROW() - 1) - S118)),IF(O118="", "", INDIRECT("S" &amp; ROW() - 1) - S118))</f>
        <v/>
      </c>
      <c r="N118" s="36" t="str">
        <f aca="false">IF(M118="", IF(X118=0, "", X118), IF(V118 = "", "", IF(V118/U118 = 0, "", V118/U118)))</f>
        <v/>
      </c>
      <c r="P118" s="1" t="n">
        <f aca="false">IF(O118 = "-", -W118,I118)</f>
        <v>0</v>
      </c>
      <c r="Q118" s="1" t="n">
        <f aca="true">IF(O118 = "-", SUM(INDIRECT(ADDRESS(2,COLUMN(P118)) &amp; ":" &amp; ADDRESS(ROW(),COLUMN(P118)))), 0)</f>
        <v>0</v>
      </c>
      <c r="R118" s="1" t="n">
        <f aca="false">IF(O118="-",1,0)</f>
        <v>0</v>
      </c>
      <c r="S118" s="1" t="n">
        <f aca="true">IF(Q118 = 0, INDIRECT("S" &amp; ROW() - 1), Q118)</f>
        <v>6792</v>
      </c>
      <c r="T118" s="1" t="str">
        <f aca="false">IF(H118="","",VLOOKUP(H118,'Соль SKU'!$A$1:$B$150,2,0))</f>
        <v/>
      </c>
      <c r="U118" s="1" t="n">
        <f aca="false">8000/850</f>
        <v>9.41176470588235</v>
      </c>
      <c r="V118" s="1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1" t="n">
        <f aca="false">IF(V118 = "", "", V118/U118)</f>
        <v>0</v>
      </c>
      <c r="X118" s="1" t="str">
        <f aca="true">IF(O118="", "", MAX(ROUND(-(INDIRECT("S" &amp; ROW() - 1) - S118)/850, 0), 1) * 850)</f>
        <v/>
      </c>
    </row>
    <row r="119" customFormat="false" ht="13.75" hidden="false" customHeight="true" outlineLevel="0" collapsed="false">
      <c r="J119" s="26" t="str">
        <f aca="true">IF(M119="", IF(O119="","",X119+(INDIRECT("S" &amp; ROW() - 1) - S119)),IF(O119="", "", INDIRECT("S" &amp; ROW() - 1) - S119))</f>
        <v/>
      </c>
      <c r="N119" s="36" t="str">
        <f aca="false">IF(M119="", IF(X119=0, "", X119), IF(V119 = "", "", IF(V119/U119 = 0, "", V119/U119)))</f>
        <v/>
      </c>
      <c r="P119" s="1" t="n">
        <f aca="false">IF(O119 = "-", -W119,I119)</f>
        <v>0</v>
      </c>
      <c r="Q119" s="1" t="n">
        <f aca="true">IF(O119 = "-", SUM(INDIRECT(ADDRESS(2,COLUMN(P119)) &amp; ":" &amp; ADDRESS(ROW(),COLUMN(P119)))), 0)</f>
        <v>0</v>
      </c>
      <c r="R119" s="1" t="n">
        <f aca="false">IF(O119="-",1,0)</f>
        <v>0</v>
      </c>
      <c r="S119" s="1" t="n">
        <f aca="true">IF(Q119 = 0, INDIRECT("S" &amp; ROW() - 1), Q119)</f>
        <v>6792</v>
      </c>
      <c r="T119" s="1" t="str">
        <f aca="false">IF(H119="","",VLOOKUP(H119,'Соль SKU'!$A$1:$B$150,2,0))</f>
        <v/>
      </c>
      <c r="U119" s="1" t="n">
        <f aca="false">8000/850</f>
        <v>9.41176470588235</v>
      </c>
      <c r="V119" s="1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1" t="n">
        <f aca="false">IF(V119 = "", "", V119/U119)</f>
        <v>0</v>
      </c>
      <c r="X119" s="1" t="str">
        <f aca="true">IF(O119="", "", MAX(ROUND(-(INDIRECT("S" &amp; ROW() - 1) - S119)/850, 0), 1) * 850)</f>
        <v/>
      </c>
    </row>
    <row r="120" customFormat="false" ht="13.75" hidden="false" customHeight="true" outlineLevel="0" collapsed="false">
      <c r="J120" s="26" t="str">
        <f aca="true">IF(M120="", IF(O120="","",X120+(INDIRECT("S" &amp; ROW() - 1) - S120)),IF(O120="", "", INDIRECT("S" &amp; ROW() - 1) - S120))</f>
        <v/>
      </c>
      <c r="N120" s="36" t="str">
        <f aca="false">IF(M120="", IF(X120=0, "", X120), IF(V120 = "", "", IF(V120/U120 = 0, "", V120/U120)))</f>
        <v/>
      </c>
      <c r="P120" s="1" t="n">
        <f aca="false">IF(O120 = "-", -W120,I120)</f>
        <v>0</v>
      </c>
      <c r="Q120" s="1" t="n">
        <f aca="true">IF(O120 = "-", SUM(INDIRECT(ADDRESS(2,COLUMN(P120)) &amp; ":" &amp; ADDRESS(ROW(),COLUMN(P120)))), 0)</f>
        <v>0</v>
      </c>
      <c r="R120" s="1" t="n">
        <f aca="false">IF(O120="-",1,0)</f>
        <v>0</v>
      </c>
      <c r="S120" s="1" t="n">
        <f aca="true">IF(Q120 = 0, INDIRECT("S" &amp; ROW() - 1), Q120)</f>
        <v>6792</v>
      </c>
      <c r="T120" s="1" t="str">
        <f aca="false">IF(H120="","",VLOOKUP(H120,'Соль SKU'!$A$1:$B$150,2,0))</f>
        <v/>
      </c>
      <c r="U120" s="1" t="n">
        <f aca="false">8000/850</f>
        <v>9.41176470588235</v>
      </c>
      <c r="V120" s="1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1" t="n">
        <f aca="false">IF(V120 = "", "", V120/U120)</f>
        <v>0</v>
      </c>
      <c r="X120" s="1" t="str">
        <f aca="true">IF(O120="", "", MAX(ROUND(-(INDIRECT("S" &amp; ROW() - 1) - S120)/850, 0), 1) * 850)</f>
        <v/>
      </c>
    </row>
    <row r="121" customFormat="false" ht="13.75" hidden="false" customHeight="true" outlineLevel="0" collapsed="false">
      <c r="J121" s="26" t="str">
        <f aca="true">IF(M121="", IF(O121="","",X121+(INDIRECT("S" &amp; ROW() - 1) - S121)),IF(O121="", "", INDIRECT("S" &amp; ROW() - 1) - S121))</f>
        <v/>
      </c>
      <c r="N121" s="36" t="str">
        <f aca="false">IF(M121="", IF(X121=0, "", X121), IF(V121 = "", "", IF(V121/U121 = 0, "", V121/U121)))</f>
        <v/>
      </c>
      <c r="P121" s="1" t="n">
        <f aca="false">IF(O121 = "-", -W121,I121)</f>
        <v>0</v>
      </c>
      <c r="Q121" s="1" t="n">
        <f aca="true">IF(O121 = "-", SUM(INDIRECT(ADDRESS(2,COLUMN(P121)) &amp; ":" &amp; ADDRESS(ROW(),COLUMN(P121)))), 0)</f>
        <v>0</v>
      </c>
      <c r="R121" s="1" t="n">
        <f aca="false">IF(O121="-",1,0)</f>
        <v>0</v>
      </c>
      <c r="S121" s="1" t="n">
        <f aca="true">IF(Q121 = 0, INDIRECT("S" &amp; ROW() - 1), Q121)</f>
        <v>6792</v>
      </c>
      <c r="T121" s="1" t="str">
        <f aca="false">IF(H121="","",VLOOKUP(H121,'Соль SKU'!$A$1:$B$150,2,0))</f>
        <v/>
      </c>
      <c r="U121" s="1" t="n">
        <f aca="false">8000/850</f>
        <v>9.41176470588235</v>
      </c>
      <c r="V121" s="1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1" t="n">
        <f aca="false">IF(V121 = "", "", V121/U121)</f>
        <v>0</v>
      </c>
      <c r="X121" s="1" t="str">
        <f aca="true">IF(O121="", "", MAX(ROUND(-(INDIRECT("S" &amp; ROW() - 1) - S121)/850, 0), 1) * 850)</f>
        <v/>
      </c>
    </row>
    <row r="122" customFormat="false" ht="13.75" hidden="false" customHeight="true" outlineLevel="0" collapsed="false">
      <c r="J122" s="26" t="str">
        <f aca="true">IF(M122="", IF(O122="","",X122+(INDIRECT("S" &amp; ROW() - 1) - S122)),IF(O122="", "", INDIRECT("S" &amp; ROW() - 1) - S122))</f>
        <v/>
      </c>
      <c r="N122" s="36" t="str">
        <f aca="false">IF(M122="", IF(X122=0, "", X122), IF(V122 = "", "", IF(V122/U122 = 0, "", V122/U122)))</f>
        <v/>
      </c>
      <c r="P122" s="1" t="n">
        <f aca="false">IF(O122 = "-", -W122,I122)</f>
        <v>0</v>
      </c>
      <c r="Q122" s="1" t="n">
        <f aca="true">IF(O122 = "-", SUM(INDIRECT(ADDRESS(2,COLUMN(P122)) &amp; ":" &amp; ADDRESS(ROW(),COLUMN(P122)))), 0)</f>
        <v>0</v>
      </c>
      <c r="R122" s="1" t="n">
        <f aca="false">IF(O122="-",1,0)</f>
        <v>0</v>
      </c>
      <c r="S122" s="1" t="n">
        <f aca="true">IF(Q122 = 0, INDIRECT("S" &amp; ROW() - 1), Q122)</f>
        <v>6792</v>
      </c>
      <c r="T122" s="1" t="str">
        <f aca="false">IF(H122="","",VLOOKUP(H122,'Соль SKU'!$A$1:$B$150,2,0))</f>
        <v/>
      </c>
      <c r="U122" s="1" t="n">
        <f aca="false">8000/850</f>
        <v>9.41176470588235</v>
      </c>
      <c r="V122" s="1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1" t="n">
        <f aca="false">IF(V122 = "", "", V122/U122)</f>
        <v>0</v>
      </c>
      <c r="X122" s="1" t="str">
        <f aca="true">IF(O122="", "", MAX(ROUND(-(INDIRECT("S" &amp; ROW() - 1) - S122)/850, 0), 1) * 850)</f>
        <v/>
      </c>
    </row>
    <row r="123" customFormat="false" ht="13.75" hidden="false" customHeight="true" outlineLevel="0" collapsed="false">
      <c r="J123" s="26" t="str">
        <f aca="true">IF(M123="", IF(O123="","",X123+(INDIRECT("S" &amp; ROW() - 1) - S123)),IF(O123="", "", INDIRECT("S" &amp; ROW() - 1) - S123))</f>
        <v/>
      </c>
      <c r="N123" s="36" t="str">
        <f aca="false">IF(M123="", IF(X123=0, "", X123), IF(V123 = "", "", IF(V123/U123 = 0, "", V123/U123)))</f>
        <v/>
      </c>
      <c r="P123" s="1" t="n">
        <f aca="false">IF(O123 = "-", -W123,I123)</f>
        <v>0</v>
      </c>
      <c r="Q123" s="1" t="n">
        <f aca="true">IF(O123 = "-", SUM(INDIRECT(ADDRESS(2,COLUMN(P123)) &amp; ":" &amp; ADDRESS(ROW(),COLUMN(P123)))), 0)</f>
        <v>0</v>
      </c>
      <c r="R123" s="1" t="n">
        <f aca="false">IF(O123="-",1,0)</f>
        <v>0</v>
      </c>
      <c r="S123" s="1" t="n">
        <f aca="true">IF(Q123 = 0, INDIRECT("S" &amp; ROW() - 1), Q123)</f>
        <v>6792</v>
      </c>
      <c r="T123" s="1" t="str">
        <f aca="false">IF(H123="","",VLOOKUP(H123,'Соль SKU'!$A$1:$B$150,2,0))</f>
        <v/>
      </c>
      <c r="U123" s="1" t="n">
        <f aca="false">8000/850</f>
        <v>9.41176470588235</v>
      </c>
      <c r="V123" s="1" t="n">
        <f aca="false">VALUE(IF(TRIM(MID(SUBSTITUTE($M123,",",REPT(" ",LEN($M123))), 0 *LEN($M123)+1,LEN($M123))) = "", "0", TRIM(MID(SUBSTITUTE($M123,",",REPT(" ",LEN($M123))),0 *LEN($M123)+1,LEN($M123))))) +   VALUE(IF(TRIM(MID(SUBSTITUTE($M123,",",REPT(" ",LEN($M123))), 1 *LEN($M123)+1,LEN($M123))) = "", "0", TRIM(MID(SUBSTITUTE($M123,",",REPT(" ",LEN($M123))),1 *LEN($M123)+1,LEN($M123))))) +  VALUE(IF(TRIM(MID(SUBSTITUTE($M123,",",REPT(" ",LEN($M123))), 2 *LEN($M123)+1,LEN($M123))) = "", "0", TRIM(MID(SUBSTITUTE($M123,",",REPT(" ",LEN($M123))),2 *LEN($M123)+1,LEN($M123))))) +  VALUE(IF(TRIM(MID(SUBSTITUTE($M123,",",REPT(" ",LEN($M123))), 3 *LEN($M123)+1,LEN($M123))) = "", "0", TRIM(MID(SUBSTITUTE($M123,",",REPT(" ",LEN($M123))),3 *LEN($M123)+1,LEN($M123))))) +  VALUE(IF(TRIM(MID(SUBSTITUTE($M123,",",REPT(" ",LEN($M123))), 4 *LEN($M123)+1,LEN($M123))) = "", "0", TRIM(MID(SUBSTITUTE($M123,",",REPT(" ",LEN($M123))),4 *LEN($M123)+1,LEN($M123))))) +  VALUE(IF(TRIM(MID(SUBSTITUTE($M123,",",REPT(" ",LEN($M123))), 5 *LEN($M123)+1,LEN($M123))) = "", "0", TRIM(MID(SUBSTITUTE($M123,",",REPT(" ",LEN($M123))),5 *LEN($M123)+1,LEN($M123))))) +  VALUE(IF(TRIM(MID(SUBSTITUTE($M123,",",REPT(" ",LEN($M123))), 6 *LEN($M123)+1,LEN($M123))) = "", "0", TRIM(MID(SUBSTITUTE($M123,",",REPT(" ",LEN($M123))),6 *LEN($M123)+1,LEN($M123))))) +  VALUE(IF(TRIM(MID(SUBSTITUTE($M123,",",REPT(" ",LEN($M123))), 7 *LEN($M123)+1,LEN($M123))) = "", "0", TRIM(MID(SUBSTITUTE($M123,",",REPT(" ",LEN($M123))),7 *LEN($M123)+1,LEN($M123))))) +  VALUE(IF(TRIM(MID(SUBSTITUTE($M123,",",REPT(" ",LEN($M123))), 8 *LEN($M123)+1,LEN($M123))) = "", "0", TRIM(MID(SUBSTITUTE($M123,",",REPT(" ",LEN($M123))),8 *LEN($M123)+1,LEN($M123))))) +  VALUE(IF(TRIM(MID(SUBSTITUTE($M123,",",REPT(" ",LEN($M123))), 9 *LEN($M123)+1,LEN($M123))) = "", "0", TRIM(MID(SUBSTITUTE($M123,",",REPT(" ",LEN($M123))),9 *LEN($M123)+1,LEN($M123))))) +  VALUE(IF(TRIM(MID(SUBSTITUTE($M123,",",REPT(" ",LEN($M123))), 10 *LEN($M123)+1,LEN($M123))) = "", "0", TRIM(MID(SUBSTITUTE($M123,",",REPT(" ",LEN($M123))),10 *LEN($M123)+1,LEN($M123)))))</f>
        <v>0</v>
      </c>
      <c r="W123" s="1" t="n">
        <f aca="false">IF(V123 = "", "", V123/U123)</f>
        <v>0</v>
      </c>
      <c r="X123" s="1" t="str">
        <f aca="true">IF(O123="", "", MAX(ROUND(-(INDIRECT("S" &amp; ROW() - 1) - S123)/850, 0), 1) * 850)</f>
        <v/>
      </c>
    </row>
    <row r="124" customFormat="false" ht="13.75" hidden="false" customHeight="true" outlineLevel="0" collapsed="false">
      <c r="J124" s="26" t="str">
        <f aca="true">IF(M124="", IF(O124="","",X124+(INDIRECT("S" &amp; ROW() - 1) - S124)),IF(O124="", "", INDIRECT("S" &amp; ROW() - 1) - S124))</f>
        <v/>
      </c>
      <c r="N124" s="36" t="str">
        <f aca="false">IF(M124="", IF(X124=0, "", X124), IF(V124 = "", "", IF(V124/U124 = 0, "", V124/U124)))</f>
        <v/>
      </c>
      <c r="P124" s="1" t="n">
        <f aca="false">IF(O124 = "-", -W124,I124)</f>
        <v>0</v>
      </c>
      <c r="Q124" s="1" t="n">
        <f aca="true">IF(O124 = "-", SUM(INDIRECT(ADDRESS(2,COLUMN(P124)) &amp; ":" &amp; ADDRESS(ROW(),COLUMN(P124)))), 0)</f>
        <v>0</v>
      </c>
      <c r="R124" s="1" t="n">
        <f aca="false">IF(O124="-",1,0)</f>
        <v>0</v>
      </c>
      <c r="S124" s="1" t="n">
        <f aca="true">IF(Q124 = 0, INDIRECT("S" &amp; ROW() - 1), Q124)</f>
        <v>6792</v>
      </c>
      <c r="T124" s="1" t="str">
        <f aca="false">IF(H124="","",VLOOKUP(H124,'Соль SKU'!$A$1:$B$150,2,0))</f>
        <v/>
      </c>
      <c r="U124" s="1" t="n">
        <f aca="false">8000/850</f>
        <v>9.41176470588235</v>
      </c>
      <c r="V124" s="1" t="n">
        <f aca="false">VALUE(IF(TRIM(MID(SUBSTITUTE($M124,",",REPT(" ",LEN($M124))), 0 *LEN($M124)+1,LEN($M124))) = "", "0", TRIM(MID(SUBSTITUTE($M124,",",REPT(" ",LEN($M124))),0 *LEN($M124)+1,LEN($M124))))) +   VALUE(IF(TRIM(MID(SUBSTITUTE($M124,",",REPT(" ",LEN($M124))), 1 *LEN($M124)+1,LEN($M124))) = "", "0", TRIM(MID(SUBSTITUTE($M124,",",REPT(" ",LEN($M124))),1 *LEN($M124)+1,LEN($M124))))) +  VALUE(IF(TRIM(MID(SUBSTITUTE($M124,",",REPT(" ",LEN($M124))), 2 *LEN($M124)+1,LEN($M124))) = "", "0", TRIM(MID(SUBSTITUTE($M124,",",REPT(" ",LEN($M124))),2 *LEN($M124)+1,LEN($M124))))) +  VALUE(IF(TRIM(MID(SUBSTITUTE($M124,",",REPT(" ",LEN($M124))), 3 *LEN($M124)+1,LEN($M124))) = "", "0", TRIM(MID(SUBSTITUTE($M124,",",REPT(" ",LEN($M124))),3 *LEN($M124)+1,LEN($M124))))) +  VALUE(IF(TRIM(MID(SUBSTITUTE($M124,",",REPT(" ",LEN($M124))), 4 *LEN($M124)+1,LEN($M124))) = "", "0", TRIM(MID(SUBSTITUTE($M124,",",REPT(" ",LEN($M124))),4 *LEN($M124)+1,LEN($M124))))) +  VALUE(IF(TRIM(MID(SUBSTITUTE($M124,",",REPT(" ",LEN($M124))), 5 *LEN($M124)+1,LEN($M124))) = "", "0", TRIM(MID(SUBSTITUTE($M124,",",REPT(" ",LEN($M124))),5 *LEN($M124)+1,LEN($M124))))) +  VALUE(IF(TRIM(MID(SUBSTITUTE($M124,",",REPT(" ",LEN($M124))), 6 *LEN($M124)+1,LEN($M124))) = "", "0", TRIM(MID(SUBSTITUTE($M124,",",REPT(" ",LEN($M124))),6 *LEN($M124)+1,LEN($M124))))) +  VALUE(IF(TRIM(MID(SUBSTITUTE($M124,",",REPT(" ",LEN($M124))), 7 *LEN($M124)+1,LEN($M124))) = "", "0", TRIM(MID(SUBSTITUTE($M124,",",REPT(" ",LEN($M124))),7 *LEN($M124)+1,LEN($M124))))) +  VALUE(IF(TRIM(MID(SUBSTITUTE($M124,",",REPT(" ",LEN($M124))), 8 *LEN($M124)+1,LEN($M124))) = "", "0", TRIM(MID(SUBSTITUTE($M124,",",REPT(" ",LEN($M124))),8 *LEN($M124)+1,LEN($M124))))) +  VALUE(IF(TRIM(MID(SUBSTITUTE($M124,",",REPT(" ",LEN($M124))), 9 *LEN($M124)+1,LEN($M124))) = "", "0", TRIM(MID(SUBSTITUTE($M124,",",REPT(" ",LEN($M124))),9 *LEN($M124)+1,LEN($M124))))) +  VALUE(IF(TRIM(MID(SUBSTITUTE($M124,",",REPT(" ",LEN($M124))), 10 *LEN($M124)+1,LEN($M124))) = "", "0", TRIM(MID(SUBSTITUTE($M124,",",REPT(" ",LEN($M124))),10 *LEN($M124)+1,LEN($M124)))))</f>
        <v>0</v>
      </c>
      <c r="W124" s="1" t="n">
        <f aca="false">IF(V124 = "", "", V124/U124)</f>
        <v>0</v>
      </c>
      <c r="X124" s="1" t="str">
        <f aca="true">IF(O124="", "", MAX(ROUND(-(INDIRECT("S" &amp; ROW() - 1) - S124)/850, 0), 1) * 850)</f>
        <v/>
      </c>
    </row>
  </sheetData>
  <conditionalFormatting sqref="B2:B10 B12:B14 B16:B18 B20 B25:B124">
    <cfRule type="expression" priority="2" aboveAverage="0" equalAverage="0" bottom="0" percent="0" rank="0" text="" dxfId="0">
      <formula>$B2&lt;&gt;$T2</formula>
    </cfRule>
  </conditionalFormatting>
  <conditionalFormatting sqref="J1:J10 J12:J14 J16:J18 J20 J25:J1048576">
    <cfRule type="cellIs" priority="3" operator="between" aboveAverage="0" equalAverage="0" bottom="0" percent="0" rank="0" text="" dxfId="1">
      <formula>30</formula>
      <formula>100000</formula>
    </cfRule>
    <cfRule type="cellIs" priority="4" operator="between" aboveAverage="0" equalAverage="0" bottom="0" percent="0" rank="0" text="" dxfId="2">
      <formula>1</formula>
      <formula>29</formula>
    </cfRule>
    <cfRule type="cellIs" priority="5" operator="between" aboveAverage="0" equalAverage="0" bottom="0" percent="0" rank="0" text="" dxfId="3">
      <formula>-29</formula>
      <formula>-1</formula>
    </cfRule>
    <cfRule type="cellIs" priority="6" operator="between" aboveAverage="0" equalAverage="0" bottom="0" percent="0" rank="0" text="" dxfId="4">
      <formula>-1000000</formula>
      <formula>-30</formula>
    </cfRule>
  </conditionalFormatting>
  <conditionalFormatting sqref="B11">
    <cfRule type="expression" priority="7" aboveAverage="0" equalAverage="0" bottom="0" percent="0" rank="0" text="" dxfId="5">
      <formula>$B11&lt;&gt;$T11</formula>
    </cfRule>
  </conditionalFormatting>
  <conditionalFormatting sqref="J11">
    <cfRule type="cellIs" priority="8" operator="between" aboveAverage="0" equalAverage="0" bottom="0" percent="0" rank="0" text="" dxfId="6">
      <formula>30</formula>
      <formula>100000</formula>
    </cfRule>
    <cfRule type="cellIs" priority="9" operator="between" aboveAverage="0" equalAverage="0" bottom="0" percent="0" rank="0" text="" dxfId="7">
      <formula>1</formula>
      <formula>29</formula>
    </cfRule>
    <cfRule type="cellIs" priority="10" operator="between" aboveAverage="0" equalAverage="0" bottom="0" percent="0" rank="0" text="" dxfId="8">
      <formula>-29</formula>
      <formula>-1</formula>
    </cfRule>
    <cfRule type="cellIs" priority="11" operator="between" aboveAverage="0" equalAverage="0" bottom="0" percent="0" rank="0" text="" dxfId="9">
      <formula>-1000000</formula>
      <formula>-30</formula>
    </cfRule>
  </conditionalFormatting>
  <conditionalFormatting sqref="B15">
    <cfRule type="expression" priority="12" aboveAverage="0" equalAverage="0" bottom="0" percent="0" rank="0" text="" dxfId="10">
      <formula>$B15&lt;&gt;$T15</formula>
    </cfRule>
  </conditionalFormatting>
  <conditionalFormatting sqref="J15">
    <cfRule type="cellIs" priority="13" operator="between" aboveAverage="0" equalAverage="0" bottom="0" percent="0" rank="0" text="" dxfId="11">
      <formula>30</formula>
      <formula>100000</formula>
    </cfRule>
    <cfRule type="cellIs" priority="14" operator="between" aboveAverage="0" equalAverage="0" bottom="0" percent="0" rank="0" text="" dxfId="12">
      <formula>1</formula>
      <formula>29</formula>
    </cfRule>
    <cfRule type="cellIs" priority="15" operator="between" aboveAverage="0" equalAverage="0" bottom="0" percent="0" rank="0" text="" dxfId="0">
      <formula>-29</formula>
      <formula>-1</formula>
    </cfRule>
    <cfRule type="cellIs" priority="16" operator="between" aboveAverage="0" equalAverage="0" bottom="0" percent="0" rank="0" text="" dxfId="1">
      <formula>-1000000</formula>
      <formula>-30</formula>
    </cfRule>
  </conditionalFormatting>
  <conditionalFormatting sqref="J1">
    <cfRule type="expression" priority="17" aboveAverage="0" equalAverage="0" bottom="0" percent="0" rank="0" text="" dxfId="2">
      <formula>SUMIF(J2:J124,"&gt;0")-SUMIF(J2:J124,"&lt;0") &gt; 1</formula>
    </cfRule>
  </conditionalFormatting>
  <conditionalFormatting sqref="B19">
    <cfRule type="expression" priority="18" aboveAverage="0" equalAverage="0" bottom="0" percent="0" rank="0" text="" dxfId="3">
      <formula>$B19&lt;&gt;$T19</formula>
    </cfRule>
  </conditionalFormatting>
  <conditionalFormatting sqref="J19">
    <cfRule type="cellIs" priority="19" operator="between" aboveAverage="0" equalAverage="0" bottom="0" percent="0" rank="0" text="" dxfId="4">
      <formula>30</formula>
      <formula>100000</formula>
    </cfRule>
    <cfRule type="cellIs" priority="20" operator="between" aboveAverage="0" equalAverage="0" bottom="0" percent="0" rank="0" text="" dxfId="5">
      <formula>1</formula>
      <formula>29</formula>
    </cfRule>
    <cfRule type="cellIs" priority="21" operator="between" aboveAverage="0" equalAverage="0" bottom="0" percent="0" rank="0" text="" dxfId="6">
      <formula>-29</formula>
      <formula>-1</formula>
    </cfRule>
    <cfRule type="cellIs" priority="22" operator="between" aboveAverage="0" equalAverage="0" bottom="0" percent="0" rank="0" text="" dxfId="7">
      <formula>-1000000</formula>
      <formula>-30</formula>
    </cfRule>
  </conditionalFormatting>
  <conditionalFormatting sqref="B22">
    <cfRule type="expression" priority="23" aboveAverage="0" equalAverage="0" bottom="0" percent="0" rank="0" text="" dxfId="8">
      <formula>$B22&lt;&gt;$T22</formula>
    </cfRule>
  </conditionalFormatting>
  <conditionalFormatting sqref="J22">
    <cfRule type="cellIs" priority="24" operator="between" aboveAverage="0" equalAverage="0" bottom="0" percent="0" rank="0" text="" dxfId="9">
      <formula>30</formula>
      <formula>100000</formula>
    </cfRule>
    <cfRule type="cellIs" priority="25" operator="between" aboveAverage="0" equalAverage="0" bottom="0" percent="0" rank="0" text="" dxfId="10">
      <formula>1</formula>
      <formula>29</formula>
    </cfRule>
    <cfRule type="cellIs" priority="26" operator="between" aboveAverage="0" equalAverage="0" bottom="0" percent="0" rank="0" text="" dxfId="11">
      <formula>-29</formula>
      <formula>-1</formula>
    </cfRule>
    <cfRule type="cellIs" priority="27" operator="between" aboveAverage="0" equalAverage="0" bottom="0" percent="0" rank="0" text="" dxfId="12">
      <formula>-1000000</formula>
      <formula>-30</formula>
    </cfRule>
  </conditionalFormatting>
  <conditionalFormatting sqref="B21">
    <cfRule type="expression" priority="28" aboveAverage="0" equalAverage="0" bottom="0" percent="0" rank="0" text="" dxfId="13">
      <formula>$B21&lt;&gt;$T21</formula>
    </cfRule>
  </conditionalFormatting>
  <conditionalFormatting sqref="J21">
    <cfRule type="cellIs" priority="29" operator="between" aboveAverage="0" equalAverage="0" bottom="0" percent="0" rank="0" text="" dxfId="14">
      <formula>30</formula>
      <formula>100000</formula>
    </cfRule>
    <cfRule type="cellIs" priority="30" operator="between" aboveAverage="0" equalAverage="0" bottom="0" percent="0" rank="0" text="" dxfId="15">
      <formula>1</formula>
      <formula>29</formula>
    </cfRule>
    <cfRule type="cellIs" priority="31" operator="between" aboveAverage="0" equalAverage="0" bottom="0" percent="0" rank="0" text="" dxfId="16">
      <formula>-29</formula>
      <formula>-1</formula>
    </cfRule>
    <cfRule type="cellIs" priority="32" operator="between" aboveAverage="0" equalAverage="0" bottom="0" percent="0" rank="0" text="" dxfId="17">
      <formula>-1000000</formula>
      <formula>-30</formula>
    </cfRule>
  </conditionalFormatting>
  <conditionalFormatting sqref="B24">
    <cfRule type="expression" priority="33" aboveAverage="0" equalAverage="0" bottom="0" percent="0" rank="0" text="" dxfId="18">
      <formula>$B24&lt;&gt;$T24</formula>
    </cfRule>
  </conditionalFormatting>
  <conditionalFormatting sqref="J24">
    <cfRule type="cellIs" priority="34" operator="between" aboveAverage="0" equalAverage="0" bottom="0" percent="0" rank="0" text="" dxfId="19">
      <formula>30</formula>
      <formula>100000</formula>
    </cfRule>
    <cfRule type="cellIs" priority="35" operator="between" aboveAverage="0" equalAverage="0" bottom="0" percent="0" rank="0" text="" dxfId="20">
      <formula>1</formula>
      <formula>29</formula>
    </cfRule>
    <cfRule type="cellIs" priority="36" operator="between" aboveAverage="0" equalAverage="0" bottom="0" percent="0" rank="0" text="" dxfId="21">
      <formula>-29</formula>
      <formula>-1</formula>
    </cfRule>
    <cfRule type="cellIs" priority="37" operator="between" aboveAverage="0" equalAverage="0" bottom="0" percent="0" rank="0" text="" dxfId="22">
      <formula>-1000000</formula>
      <formula>-30</formula>
    </cfRule>
  </conditionalFormatting>
  <conditionalFormatting sqref="B23">
    <cfRule type="expression" priority="38" aboveAverage="0" equalAverage="0" bottom="0" percent="0" rank="0" text="" dxfId="23">
      <formula>$B23&lt;&gt;$T23</formula>
    </cfRule>
  </conditionalFormatting>
  <conditionalFormatting sqref="J23">
    <cfRule type="cellIs" priority="39" operator="between" aboveAverage="0" equalAverage="0" bottom="0" percent="0" rank="0" text="" dxfId="24">
      <formula>30</formula>
      <formula>100000</formula>
    </cfRule>
    <cfRule type="cellIs" priority="40" operator="between" aboveAverage="0" equalAverage="0" bottom="0" percent="0" rank="0" text="" dxfId="25">
      <formula>1</formula>
      <formula>29</formula>
    </cfRule>
    <cfRule type="cellIs" priority="41" operator="between" aboveAverage="0" equalAverage="0" bottom="0" percent="0" rank="0" text="" dxfId="26">
      <formula>-29</formula>
      <formula>-1</formula>
    </cfRule>
    <cfRule type="cellIs" priority="42" operator="between" aboveAverage="0" equalAverage="0" bottom="0" percent="0" rank="0" text="" dxfId="27">
      <formula>-1000000</formula>
      <formula>-30</formula>
    </cfRule>
  </conditionalFormatting>
  <dataValidations count="4">
    <dataValidation allowBlank="false" operator="between" showDropDown="false" showErrorMessage="false" showInputMessage="true" sqref="B2:B124" type="list">
      <formula1>'Типы варок'!$A$1:$A$102</formula1>
      <formula2>0</formula2>
    </dataValidation>
    <dataValidation allowBlank="false" operator="between" showDropDown="false" showErrorMessage="false" showInputMessage="true" sqref="E2:F124" type="list">
      <formula1>'Форм фактор плавления'!$A$1:$A$25</formula1>
      <formula2>0</formula2>
    </dataValidation>
    <dataValidation allowBlank="false" operator="between" showDropDown="false" showErrorMessage="true" showInputMessage="true" sqref="H2:H124" type="list">
      <formula1>'Соль SKU'!$A$1:$A$137</formula1>
      <formula2>0</formula2>
    </dataValidation>
    <dataValidation allowBlank="false" operator="between" showDropDown="false" showErrorMessage="false" showInputMessage="true" sqref="L1:L124" type="list">
      <formula1>Мойки!$A$1:$A$3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1" sqref="D36:D37 A2"/>
    </sheetView>
  </sheetViews>
  <sheetFormatPr defaultRowHeight="14.5" zeroHeight="false" outlineLevelRow="0" outlineLevelCol="0"/>
  <cols>
    <col collapsed="false" customWidth="true" hidden="false" outlineLevel="0" max="1025" min="1" style="1" width="8.54"/>
  </cols>
  <sheetData>
    <row r="1" customFormat="false" ht="14.5" hidden="false" customHeight="true" outlineLevel="0" collapsed="false">
      <c r="A1" s="1" t="s">
        <v>676</v>
      </c>
    </row>
    <row r="2" customFormat="false" ht="14.5" hidden="false" customHeight="true" outlineLevel="0" collapsed="false">
      <c r="A2" s="1" t="s">
        <v>685</v>
      </c>
    </row>
    <row r="3" customFormat="false" ht="14.5" hidden="false" customHeight="true" outlineLevel="0" collapsed="false">
      <c r="A3" s="1" t="s">
        <v>686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1" sqref="D36:D37 G48"/>
    </sheetView>
  </sheetViews>
  <sheetFormatPr defaultRowHeight="14.5" zeroHeight="false" outlineLevelRow="0" outlineLevelCol="0"/>
  <cols>
    <col collapsed="false" customWidth="true" hidden="false" outlineLevel="0" max="1" min="1" style="1" width="14.45"/>
    <col collapsed="false" customWidth="true" hidden="false" outlineLevel="0" max="1025" min="2" style="1" width="9.09"/>
  </cols>
  <sheetData>
    <row r="2" customFormat="false" ht="14.5" hidden="false" customHeight="false" outlineLevel="0" collapsed="false">
      <c r="A2" s="35" t="s">
        <v>223</v>
      </c>
      <c r="B2" s="35" t="n">
        <v>-16</v>
      </c>
    </row>
    <row r="3" customFormat="false" ht="14.5" hidden="false" customHeight="false" outlineLevel="0" collapsed="false">
      <c r="A3" s="35" t="s">
        <v>224</v>
      </c>
      <c r="B3" s="35" t="n">
        <v>-45.9</v>
      </c>
    </row>
    <row r="4" customFormat="false" ht="14.5" hidden="false" customHeight="false" outlineLevel="0" collapsed="false">
      <c r="A4" s="35" t="s">
        <v>225</v>
      </c>
      <c r="B4" s="35" t="n">
        <v>0</v>
      </c>
    </row>
    <row r="5" customFormat="false" ht="14.5" hidden="false" customHeight="false" outlineLevel="0" collapsed="false">
      <c r="A5" s="35" t="s">
        <v>226</v>
      </c>
      <c r="B5" s="3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1" sqref="D36:D37 G11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1" sqref="D36:D37 A2"/>
    </sheetView>
  </sheetViews>
  <sheetFormatPr defaultRowHeight="14.5" zeroHeight="false" outlineLevelRow="0" outlineLevelCol="0"/>
  <cols>
    <col collapsed="false" customWidth="true" hidden="false" outlineLevel="0" max="1025" min="1" style="1" width="8.54"/>
  </cols>
  <sheetData>
    <row r="1" customFormat="false" ht="14.5" hidden="false" customHeight="false" outlineLevel="0" collapsed="false">
      <c r="A1" s="35" t="s">
        <v>675</v>
      </c>
    </row>
    <row r="2" customFormat="false" ht="14.5" hidden="false" customHeight="false" outlineLevel="0" collapsed="false">
      <c r="A2" s="35" t="s">
        <v>674</v>
      </c>
    </row>
    <row r="3" customFormat="false" ht="14.5" hidden="false" customHeight="false" outlineLevel="0" collapsed="false">
      <c r="A3" s="35" t="s">
        <v>677</v>
      </c>
    </row>
    <row r="4" customFormat="false" ht="14.5" hidden="false" customHeight="false" outlineLevel="0" collapsed="false">
      <c r="A4" s="35" t="s">
        <v>673</v>
      </c>
    </row>
    <row r="5" customFormat="false" ht="14.5" hidden="false" customHeight="false" outlineLevel="0" collapsed="false">
      <c r="A5" s="35" t="s">
        <v>671</v>
      </c>
    </row>
    <row r="6" customFormat="false" ht="14.5" hidden="false" customHeight="false" outlineLevel="0" collapsed="false">
      <c r="A6" s="35" t="s">
        <v>687</v>
      </c>
    </row>
    <row r="7" customFormat="false" ht="14.5" hidden="false" customHeight="false" outlineLevel="0" collapsed="false">
      <c r="A7" s="35" t="s">
        <v>681</v>
      </c>
    </row>
    <row r="8" customFormat="false" ht="14.5" hidden="false" customHeight="false" outlineLevel="0" collapsed="false">
      <c r="A8" s="35" t="s">
        <v>681</v>
      </c>
    </row>
    <row r="9" customFormat="false" ht="14.5" hidden="false" customHeight="false" outlineLevel="0" collapsed="false">
      <c r="A9" s="35" t="s">
        <v>688</v>
      </c>
    </row>
    <row r="10" customFormat="false" ht="14.5" hidden="false" customHeight="false" outlineLevel="0" collapsed="false">
      <c r="A10" s="35" t="s">
        <v>689</v>
      </c>
    </row>
    <row r="11" customFormat="false" ht="14.5" hidden="false" customHeight="false" outlineLevel="0" collapsed="false">
      <c r="A11" s="35" t="s">
        <v>683</v>
      </c>
    </row>
    <row r="12" customFormat="false" ht="14.5" hidden="false" customHeight="false" outlineLevel="0" collapsed="false">
      <c r="A12" s="35" t="s">
        <v>690</v>
      </c>
    </row>
    <row r="13" customFormat="false" ht="14.5" hidden="false" customHeight="false" outlineLevel="0" collapsed="false">
      <c r="A13" s="35" t="s">
        <v>684</v>
      </c>
    </row>
    <row r="14" customFormat="false" ht="14.5" hidden="false" customHeight="false" outlineLevel="0" collapsed="false">
      <c r="A14" s="35" t="s">
        <v>679</v>
      </c>
    </row>
    <row r="15" customFormat="false" ht="14.5" hidden="false" customHeight="false" outlineLevel="0" collapsed="false">
      <c r="A15" s="35" t="s">
        <v>691</v>
      </c>
    </row>
    <row r="16" customFormat="false" ht="14.5" hidden="false" customHeight="false" outlineLevel="0" collapsed="false">
      <c r="A16" s="35" t="s">
        <v>692</v>
      </c>
    </row>
    <row r="17" customFormat="false" ht="14.5" hidden="false" customHeight="false" outlineLevel="0" collapsed="false">
      <c r="A17" s="35" t="s">
        <v>693</v>
      </c>
    </row>
    <row r="18" customFormat="false" ht="14.5" hidden="false" customHeight="false" outlineLevel="0" collapsed="false">
      <c r="A18" s="35" t="s">
        <v>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1" sqref="D36:D37 F26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5" t="s">
        <v>676</v>
      </c>
      <c r="B1" s="35" t="s">
        <v>676</v>
      </c>
    </row>
    <row r="2" customFormat="false" ht="14.5" hidden="false" customHeight="false" outlineLevel="0" collapsed="false">
      <c r="A2" s="35" t="s">
        <v>539</v>
      </c>
      <c r="B2" s="35" t="s">
        <v>649</v>
      </c>
    </row>
    <row r="3" customFormat="false" ht="14.5" hidden="false" customHeight="false" outlineLevel="0" collapsed="false">
      <c r="A3" s="35" t="s">
        <v>242</v>
      </c>
      <c r="B3" s="35" t="s">
        <v>649</v>
      </c>
    </row>
    <row r="4" customFormat="false" ht="14.5" hidden="false" customHeight="false" outlineLevel="0" collapsed="false">
      <c r="A4" s="35" t="s">
        <v>546</v>
      </c>
      <c r="B4" s="35" t="s">
        <v>645</v>
      </c>
    </row>
    <row r="5" customFormat="false" ht="14.5" hidden="false" customHeight="false" outlineLevel="0" collapsed="false">
      <c r="A5" s="35" t="s">
        <v>232</v>
      </c>
      <c r="B5" s="35" t="s">
        <v>645</v>
      </c>
    </row>
    <row r="6" customFormat="false" ht="14.5" hidden="false" customHeight="false" outlineLevel="0" collapsed="false">
      <c r="A6" s="35" t="s">
        <v>695</v>
      </c>
      <c r="B6" s="35" t="s">
        <v>645</v>
      </c>
    </row>
    <row r="7" customFormat="false" ht="14.5" hidden="false" customHeight="false" outlineLevel="0" collapsed="false">
      <c r="A7" s="35" t="s">
        <v>231</v>
      </c>
      <c r="B7" s="35" t="s">
        <v>645</v>
      </c>
    </row>
    <row r="8" customFormat="false" ht="14.5" hidden="false" customHeight="false" outlineLevel="0" collapsed="false">
      <c r="A8" s="35" t="s">
        <v>696</v>
      </c>
      <c r="B8" s="35" t="s">
        <v>645</v>
      </c>
    </row>
    <row r="9" customFormat="false" ht="14.5" hidden="false" customHeight="false" outlineLevel="0" collapsed="false">
      <c r="A9" s="35" t="s">
        <v>233</v>
      </c>
      <c r="B9" s="35" t="s">
        <v>645</v>
      </c>
    </row>
    <row r="10" customFormat="false" ht="14.5" hidden="false" customHeight="false" outlineLevel="0" collapsed="false">
      <c r="A10" s="35" t="s">
        <v>551</v>
      </c>
      <c r="B10" s="35" t="s">
        <v>645</v>
      </c>
    </row>
    <row r="11" customFormat="false" ht="14.5" hidden="false" customHeight="false" outlineLevel="0" collapsed="false">
      <c r="A11" s="35" t="s">
        <v>234</v>
      </c>
      <c r="B11" s="35" t="s">
        <v>645</v>
      </c>
    </row>
    <row r="12" customFormat="false" ht="14.5" hidden="false" customHeight="false" outlineLevel="0" collapsed="false">
      <c r="A12" s="35" t="s">
        <v>545</v>
      </c>
      <c r="B12" s="35" t="s">
        <v>645</v>
      </c>
    </row>
    <row r="13" customFormat="false" ht="14.5" hidden="false" customHeight="false" outlineLevel="0" collapsed="false">
      <c r="A13" s="35" t="s">
        <v>235</v>
      </c>
      <c r="B13" s="35" t="s">
        <v>645</v>
      </c>
    </row>
    <row r="14" customFormat="false" ht="14.5" hidden="false" customHeight="false" outlineLevel="0" collapsed="false">
      <c r="A14" s="35" t="s">
        <v>549</v>
      </c>
      <c r="B14" s="35" t="s">
        <v>649</v>
      </c>
    </row>
    <row r="15" customFormat="false" ht="14.5" hidden="false" customHeight="false" outlineLevel="0" collapsed="false">
      <c r="A15" s="35" t="s">
        <v>229</v>
      </c>
      <c r="B15" s="35" t="s">
        <v>649</v>
      </c>
    </row>
    <row r="16" customFormat="false" ht="14.5" hidden="false" customHeight="false" outlineLevel="0" collapsed="false">
      <c r="A16" s="35" t="s">
        <v>552</v>
      </c>
      <c r="B16" s="35" t="s">
        <v>645</v>
      </c>
    </row>
    <row r="17" customFormat="false" ht="14.5" hidden="false" customHeight="false" outlineLevel="0" collapsed="false">
      <c r="A17" s="35" t="s">
        <v>247</v>
      </c>
      <c r="B17" s="35" t="s">
        <v>645</v>
      </c>
    </row>
    <row r="18" customFormat="false" ht="14.5" hidden="false" customHeight="false" outlineLevel="0" collapsed="false">
      <c r="A18" s="35" t="s">
        <v>553</v>
      </c>
      <c r="B18" s="35" t="s">
        <v>645</v>
      </c>
    </row>
    <row r="19" customFormat="false" ht="14.5" hidden="false" customHeight="false" outlineLevel="0" collapsed="false">
      <c r="A19" s="35" t="s">
        <v>245</v>
      </c>
      <c r="B19" s="35" t="s">
        <v>645</v>
      </c>
    </row>
    <row r="20" customFormat="false" ht="14.5" hidden="false" customHeight="false" outlineLevel="0" collapsed="false">
      <c r="A20" s="35" t="s">
        <v>697</v>
      </c>
      <c r="B20" s="35" t="s">
        <v>649</v>
      </c>
    </row>
    <row r="21" customFormat="false" ht="14.5" hidden="false" customHeight="false" outlineLevel="0" collapsed="false">
      <c r="A21" s="35" t="s">
        <v>243</v>
      </c>
      <c r="B21" s="35" t="s">
        <v>649</v>
      </c>
    </row>
    <row r="22" customFormat="false" ht="14.5" hidden="false" customHeight="false" outlineLevel="0" collapsed="false">
      <c r="A22" s="35" t="s">
        <v>556</v>
      </c>
      <c r="B22" s="35" t="s">
        <v>645</v>
      </c>
    </row>
    <row r="23" customFormat="false" ht="14.5" hidden="false" customHeight="false" outlineLevel="0" collapsed="false">
      <c r="A23" s="35" t="s">
        <v>251</v>
      </c>
      <c r="B23" s="35" t="s">
        <v>645</v>
      </c>
    </row>
    <row r="24" customFormat="false" ht="14.5" hidden="false" customHeight="false" outlineLevel="0" collapsed="false">
      <c r="A24" s="35" t="s">
        <v>698</v>
      </c>
      <c r="B24" s="35" t="s">
        <v>645</v>
      </c>
    </row>
    <row r="25" customFormat="false" ht="14.5" hidden="false" customHeight="false" outlineLevel="0" collapsed="false">
      <c r="A25" s="35" t="s">
        <v>252</v>
      </c>
      <c r="B25" s="35" t="s">
        <v>645</v>
      </c>
    </row>
    <row r="26" customFormat="false" ht="14.5" hidden="false" customHeight="false" outlineLevel="0" collapsed="false">
      <c r="A26" s="35" t="s">
        <v>699</v>
      </c>
      <c r="B26" s="35" t="s">
        <v>645</v>
      </c>
    </row>
    <row r="27" customFormat="false" ht="14.5" hidden="false" customHeight="false" outlineLevel="0" collapsed="false">
      <c r="A27" s="35" t="s">
        <v>237</v>
      </c>
      <c r="B27" s="35" t="s">
        <v>645</v>
      </c>
    </row>
    <row r="28" customFormat="false" ht="14.5" hidden="false" customHeight="false" outlineLevel="0" collapsed="false">
      <c r="A28" s="35" t="s">
        <v>700</v>
      </c>
      <c r="B28" s="35" t="s">
        <v>645</v>
      </c>
    </row>
    <row r="29" customFormat="false" ht="14.5" hidden="false" customHeight="false" outlineLevel="0" collapsed="false">
      <c r="A29" s="35" t="s">
        <v>238</v>
      </c>
      <c r="B29" s="35" t="s">
        <v>645</v>
      </c>
    </row>
    <row r="30" customFormat="false" ht="14.5" hidden="false" customHeight="false" outlineLevel="0" collapsed="false">
      <c r="A30" s="35" t="s">
        <v>538</v>
      </c>
      <c r="B30" s="35" t="s">
        <v>636</v>
      </c>
    </row>
    <row r="31" customFormat="false" ht="14.5" hidden="false" customHeight="false" outlineLevel="0" collapsed="false">
      <c r="A31" s="35" t="s">
        <v>701</v>
      </c>
      <c r="B31" s="35" t="s">
        <v>636</v>
      </c>
    </row>
    <row r="32" customFormat="false" ht="14.5" hidden="false" customHeight="false" outlineLevel="0" collapsed="false">
      <c r="A32" s="35" t="s">
        <v>240</v>
      </c>
      <c r="B32" s="35" t="s">
        <v>636</v>
      </c>
    </row>
    <row r="33" customFormat="false" ht="14.5" hidden="false" customHeight="false" outlineLevel="0" collapsed="false">
      <c r="A33" s="35" t="s">
        <v>702</v>
      </c>
      <c r="B33" s="35" t="s">
        <v>636</v>
      </c>
    </row>
    <row r="34" customFormat="false" ht="14.5" hidden="false" customHeight="false" outlineLevel="0" collapsed="false">
      <c r="A34" s="35" t="s">
        <v>239</v>
      </c>
      <c r="B34" s="35" t="s">
        <v>636</v>
      </c>
    </row>
    <row r="35" customFormat="false" ht="14.5" hidden="false" customHeight="false" outlineLevel="0" collapsed="false">
      <c r="A35" s="35" t="s">
        <v>703</v>
      </c>
      <c r="B35" s="35" t="s">
        <v>636</v>
      </c>
    </row>
    <row r="36" customFormat="false" ht="14.5" hidden="false" customHeight="false" outlineLevel="0" collapsed="false">
      <c r="A36" s="35" t="s">
        <v>230</v>
      </c>
      <c r="B36" s="35" t="s">
        <v>636</v>
      </c>
    </row>
    <row r="37" customFormat="false" ht="14.5" hidden="false" customHeight="false" outlineLevel="0" collapsed="false">
      <c r="A37" s="35" t="s">
        <v>704</v>
      </c>
      <c r="B37" s="35" t="s">
        <v>645</v>
      </c>
    </row>
    <row r="38" customFormat="false" ht="14.5" hidden="false" customHeight="false" outlineLevel="0" collapsed="false">
      <c r="A38" s="35" t="s">
        <v>236</v>
      </c>
      <c r="B38" s="35" t="s">
        <v>645</v>
      </c>
    </row>
    <row r="39" customFormat="false" ht="14.5" hidden="false" customHeight="false" outlineLevel="0" collapsed="false">
      <c r="A39" s="35" t="s">
        <v>705</v>
      </c>
      <c r="B39" s="35" t="s">
        <v>645</v>
      </c>
    </row>
    <row r="40" customFormat="false" ht="14.5" hidden="false" customHeight="false" outlineLevel="0" collapsed="false">
      <c r="A40" s="35" t="s">
        <v>246</v>
      </c>
      <c r="B40" s="35" t="s">
        <v>645</v>
      </c>
    </row>
    <row r="41" customFormat="false" ht="14.5" hidden="false" customHeight="false" outlineLevel="0" collapsed="false">
      <c r="A41" s="35" t="s">
        <v>706</v>
      </c>
      <c r="B41" s="35" t="s">
        <v>645</v>
      </c>
    </row>
    <row r="42" customFormat="false" ht="14.5" hidden="false" customHeight="false" outlineLevel="0" collapsed="false">
      <c r="A42" s="35" t="s">
        <v>250</v>
      </c>
      <c r="B42" s="35" t="s">
        <v>645</v>
      </c>
    </row>
    <row r="43" customFormat="false" ht="14.5" hidden="false" customHeight="false" outlineLevel="0" collapsed="false">
      <c r="A43" s="35" t="s">
        <v>707</v>
      </c>
      <c r="B43" s="35" t="s">
        <v>645</v>
      </c>
    </row>
    <row r="44" customFormat="false" ht="14.5" hidden="false" customHeight="false" outlineLevel="0" collapsed="false">
      <c r="A44" s="35" t="s">
        <v>248</v>
      </c>
      <c r="B44" s="35" t="s">
        <v>645</v>
      </c>
    </row>
    <row r="45" customFormat="false" ht="14.5" hidden="false" customHeight="false" outlineLevel="0" collapsed="false">
      <c r="A45" s="35" t="s">
        <v>708</v>
      </c>
      <c r="B45" s="35" t="s">
        <v>636</v>
      </c>
    </row>
    <row r="46" customFormat="false" ht="14.5" hidden="false" customHeight="false" outlineLevel="0" collapsed="false">
      <c r="A46" s="35" t="s">
        <v>244</v>
      </c>
      <c r="B46" s="35" t="s">
        <v>636</v>
      </c>
    </row>
    <row r="47" customFormat="false" ht="14.5" hidden="false" customHeight="false" outlineLevel="0" collapsed="false">
      <c r="A47" s="35" t="s">
        <v>709</v>
      </c>
      <c r="B47" s="35" t="s">
        <v>636</v>
      </c>
    </row>
    <row r="48" customFormat="false" ht="14.5" hidden="false" customHeight="false" outlineLevel="0" collapsed="false">
      <c r="A48" s="35" t="s">
        <v>249</v>
      </c>
      <c r="B48" s="35" t="s">
        <v>636</v>
      </c>
    </row>
    <row r="49" customFormat="false" ht="14.5" hidden="false" customHeight="false" outlineLevel="0" collapsed="false">
      <c r="A49" s="35" t="s">
        <v>544</v>
      </c>
      <c r="B49" s="35" t="s">
        <v>647</v>
      </c>
    </row>
    <row r="50" customFormat="false" ht="14.5" hidden="false" customHeight="false" outlineLevel="0" collapsed="false">
      <c r="A50" s="35" t="s">
        <v>241</v>
      </c>
      <c r="B50" s="35" t="s">
        <v>647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2021-02-16T17:37:51Z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