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Расписание" sheetId="1" state="visible" r:id="rId1"/>
    <sheet xmlns:r="http://schemas.openxmlformats.org/officeDocument/2006/relationships" name="План варок" sheetId="2" state="visible" r:id="rId2"/>
    <sheet xmlns:r="http://schemas.openxmlformats.org/officeDocument/2006/relationships" name="Мойки" sheetId="3" state="hidden" r:id="rId3"/>
    <sheet xmlns:r="http://schemas.openxmlformats.org/officeDocument/2006/relationships" name="Форм фактор плавления" sheetId="4" state="hidden" r:id="rId4"/>
    <sheet xmlns:r="http://schemas.openxmlformats.org/officeDocument/2006/relationships" name="Вода SKU" sheetId="5" state="hidden" r:id="rId5"/>
    <sheet xmlns:r="http://schemas.openxmlformats.org/officeDocument/2006/relationships" name="Соль SKU" sheetId="6" state="hidden" r:id="rId6"/>
    <sheet xmlns:r="http://schemas.openxmlformats.org/officeDocument/2006/relationships" name="Типы варок" sheetId="7" state="hidden" r:id="rId7"/>
    <sheet xmlns:r="http://schemas.openxmlformats.org/officeDocument/2006/relationships" name="Печать заданий" sheetId="8" state="visible" r:id="rId8"/>
    <sheet xmlns:r="http://schemas.openxmlformats.org/officeDocument/2006/relationships" name="Печать заданий 2" sheetId="9" state="visible" r:id="rId9"/>
    <sheet xmlns:r="http://schemas.openxmlformats.org/officeDocument/2006/relationships" name="Дополнительная фасовка" sheetId="10" state="visible" r:id="rId10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"/>
  </numFmts>
  <fonts count="16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name val="Calibri"/>
      <charset val="1"/>
      <family val="0"/>
      <color rgb="FF000000"/>
      <sz val="8"/>
    </font>
    <font>
      <sz val="8"/>
    </font>
    <font>
      <sz val="12"/>
    </font>
    <font>
      <b val="1"/>
      <sz val="12"/>
    </font>
    <font>
      <sz val="9"/>
    </font>
    <font>
      <sz val="10"/>
    </font>
  </fonts>
  <fills count="20">
    <fill>
      <patternFill/>
    </fill>
    <fill>
      <patternFill patternType="gray125"/>
    </fill>
    <fill>
      <patternFill patternType="solid">
        <fgColor rgb="00E5B7B6"/>
      </patternFill>
    </fill>
    <fill>
      <patternFill patternType="solid">
        <fgColor rgb="00CBC0D9"/>
      </patternFill>
    </fill>
    <fill>
      <patternFill patternType="solid">
        <fgColor rgb="00F1DADA"/>
      </patternFill>
    </fill>
    <fill>
      <patternFill patternType="solid">
        <fgColor rgb="00E5DFEC"/>
      </patternFill>
    </fill>
    <fill>
      <patternFill patternType="solid">
        <fgColor rgb="00ffffff"/>
      </patternFill>
    </fill>
    <fill>
      <patternFill patternType="solid">
        <fgColor rgb="00da9694"/>
      </patternFill>
    </fill>
    <fill>
      <patternFill patternType="solid">
        <fgColor rgb="00ccffff"/>
      </patternFill>
    </fill>
    <fill>
      <patternFill patternType="solid">
        <fgColor rgb="0095b3d7"/>
      </patternFill>
    </fill>
    <fill>
      <patternFill patternType="solid">
        <fgColor rgb="00b7dee8"/>
      </patternFill>
    </fill>
    <fill>
      <patternFill patternType="solid">
        <fgColor rgb="00ffc000"/>
      </patternFill>
    </fill>
    <fill>
      <patternFill patternType="solid">
        <fgColor rgb="00ffff00"/>
      </patternFill>
    </fill>
    <fill>
      <patternFill patternType="solid">
        <fgColor rgb="0092d050"/>
      </patternFill>
    </fill>
    <fill>
      <patternFill patternType="solid">
        <fgColor rgb="00add8e6"/>
      </patternFill>
    </fill>
    <fill>
      <patternFill patternType="solid">
        <fgColor rgb="00ff0000"/>
      </patternFill>
    </fill>
    <fill>
      <patternFill patternType="solid">
        <fgColor rgb="00ffa500"/>
      </patternFill>
    </fill>
    <fill>
      <patternFill patternType="solid">
        <fgColor rgb="00f2dcdb"/>
      </patternFill>
    </fill>
    <fill>
      <patternFill patternType="solid">
        <fgColor rgb="0000b0f0"/>
      </patternFill>
    </fill>
    <fill>
      <patternFill patternType="solid">
        <fgColor rgb="00dce6f2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 style="thin">
        <color rgb="00000000"/>
      </right>
      <top style="thin">
        <color rgb="00000000"/>
      </top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 style="thin">
        <color rgb="00000000"/>
      </right>
      <top/>
      <bottom/>
    </border>
    <border>
      <left style="thin">
        <color rgb="00000000"/>
      </left>
      <right/>
      <top style="thin">
        <color rgb="00000000"/>
      </top>
      <bottom/>
    </border>
    <border>
      <left/>
      <right/>
      <top style="thin">
        <color rgb="00000000"/>
      </top>
      <bottom/>
    </border>
    <border>
      <left/>
      <right style="thin">
        <color rgb="00000000"/>
      </right>
      <top style="thin">
        <color rgb="00000000"/>
      </top>
      <bottom/>
    </border>
    <border>
      <left style="thin">
        <color rgb="00000000"/>
      </left>
      <right/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 style="thin">
        <color rgb="00000000"/>
      </bottom>
    </border>
    <border>
      <left/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 style="thin">
        <color rgb="00000000"/>
      </bottom>
    </border>
    <border>
      <left/>
      <right/>
      <top/>
      <bottom style="thin">
        <color rgb="00000000"/>
      </bottom>
    </border>
    <border>
      <left/>
      <right style="thin">
        <color rgb="00000000"/>
      </right>
      <top/>
      <bottom style="thin">
        <color rgb="00000000"/>
      </bottom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12" fillId="6" borderId="5" applyAlignment="1" pivotButton="0" quotePrefix="0" xfId="0">
      <alignment horizontal="center" vertical="center" wrapText="1"/>
    </xf>
    <xf numFmtId="0" fontId="13" fillId="6" borderId="5" applyAlignment="1" pivotButton="0" quotePrefix="0" xfId="0">
      <alignment horizontal="center" vertical="center" wrapText="1"/>
    </xf>
    <xf numFmtId="0" fontId="14" fillId="7" borderId="5" applyAlignment="1" pivotButton="0" quotePrefix="0" xfId="0">
      <alignment horizontal="center" vertical="center" textRotation="90" wrapText="1"/>
    </xf>
    <xf numFmtId="0" fontId="14" fillId="8" borderId="5" applyAlignment="1" pivotButton="0" quotePrefix="0" xfId="0">
      <alignment horizontal="center" vertical="center" textRotation="90" wrapText="1"/>
    </xf>
    <xf numFmtId="0" fontId="12" fillId="9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2" fillId="10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13" fillId="6" borderId="10" applyAlignment="1" pivotButton="0" quotePrefix="0" xfId="0">
      <alignment horizontal="center" vertical="center" wrapText="1"/>
    </xf>
    <xf numFmtId="0" fontId="12" fillId="6" borderId="10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1" fillId="11" borderId="10" applyAlignment="1" pivotButton="0" quotePrefix="0" xfId="0">
      <alignment horizontal="center" vertical="center" wrapText="1"/>
    </xf>
    <xf numFmtId="0" fontId="11" fillId="12" borderId="10" applyAlignment="1" pivotButton="0" quotePrefix="0" xfId="0">
      <alignment horizontal="center" vertical="center" wrapText="1"/>
    </xf>
    <xf numFmtId="0" fontId="11" fillId="13" borderId="10" applyAlignment="1" pivotButton="0" quotePrefix="0" xfId="0">
      <alignment horizontal="center" vertical="center" wrapText="1"/>
    </xf>
    <xf numFmtId="0" fontId="11" fillId="14" borderId="5" applyAlignment="1" pivotButton="0" quotePrefix="0" xfId="0">
      <alignment horizontal="center" vertical="center" wrapText="1"/>
    </xf>
    <xf numFmtId="0" fontId="11" fillId="15" borderId="10" applyAlignment="1" pivotButton="0" quotePrefix="0" xfId="0">
      <alignment horizontal="center" vertical="center" wrapText="1"/>
    </xf>
    <xf numFmtId="0" fontId="11" fillId="6" borderId="10" applyAlignment="1" pivotButton="0" quotePrefix="0" xfId="0">
      <alignment horizontal="center" vertical="center" wrapText="1"/>
    </xf>
    <xf numFmtId="0" fontId="13" fillId="6" borderId="7" applyAlignment="1" pivotButton="0" quotePrefix="0" xfId="0">
      <alignment horizontal="center" vertical="center" wrapText="1"/>
    </xf>
    <xf numFmtId="0" fontId="12" fillId="12" borderId="7" applyAlignment="1" pivotButton="0" quotePrefix="0" xfId="0">
      <alignment horizontal="center" vertical="center" wrapText="1"/>
    </xf>
    <xf numFmtId="0" fontId="12" fillId="12" borderId="10" applyAlignment="1" pivotButton="0" quotePrefix="0" xfId="0">
      <alignment horizontal="center" vertical="center" wrapText="1"/>
    </xf>
    <xf numFmtId="0" fontId="12" fillId="6" borderId="7" applyAlignment="1" pivotButton="0" quotePrefix="0" xfId="0">
      <alignment horizontal="center" vertical="center" wrapText="1"/>
    </xf>
    <xf numFmtId="0" fontId="12" fillId="16" borderId="10" applyAlignment="1" pivotButton="0" quotePrefix="0" xfId="0">
      <alignment horizontal="center" vertical="center" wrapText="1"/>
    </xf>
    <xf numFmtId="0" fontId="12" fillId="17" borderId="10" applyAlignment="1" pivotButton="0" quotePrefix="0" xfId="0">
      <alignment horizontal="center" vertical="center" wrapText="1"/>
    </xf>
    <xf numFmtId="0" fontId="12" fillId="17" borderId="5" applyAlignment="1" pivotButton="0" quotePrefix="0" xfId="0">
      <alignment horizontal="center" vertical="center" wrapText="1"/>
    </xf>
    <xf numFmtId="0" fontId="12" fillId="15" borderId="5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6" pivotButton="0" quotePrefix="0" xfId="0"/>
    <xf numFmtId="0" fontId="12" fillId="18" borderId="10" applyAlignment="1" pivotButton="0" quotePrefix="0" xfId="0">
      <alignment horizontal="center" vertical="center" wrapText="1"/>
    </xf>
    <xf numFmtId="0" fontId="12" fillId="15" borderId="1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1" fillId="2" borderId="0" pivotButton="0" quotePrefix="0" xfId="0"/>
    <xf numFmtId="0" fontId="11" fillId="2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11" fillId="0" borderId="0" pivotButton="0" quotePrefix="0" xfId="0"/>
    <xf numFmtId="49" fontId="11" fillId="0" borderId="0" applyAlignment="1" pivotButton="0" quotePrefix="0" xfId="0">
      <alignment horizontal="right" vertical="bottom"/>
    </xf>
    <xf numFmtId="0" fontId="11" fillId="3" borderId="0" pivotButton="0" quotePrefix="0" xfId="0"/>
    <xf numFmtId="0" fontId="11" fillId="4" borderId="0" pivotButton="0" quotePrefix="0" xfId="0"/>
    <xf numFmtId="0" fontId="11" fillId="5" borderId="0" pivotButton="0" quotePrefix="0" xfId="0"/>
    <xf numFmtId="0" fontId="11" fillId="0" borderId="1" pivotButton="0" quotePrefix="0" xfId="0"/>
    <xf numFmtId="0" fontId="1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13" fillId="0" borderId="1" applyAlignment="1" pivotButton="0" quotePrefix="0" xfId="0">
      <alignment horizontal="center" vertical="center" wrapText="1"/>
    </xf>
    <xf numFmtId="0" fontId="15" fillId="19" borderId="1" applyAlignment="1" pivotButton="0" quotePrefix="0" xfId="0">
      <alignment horizontal="center" vertical="center" wrapText="1"/>
    </xf>
    <xf numFmtId="0" fontId="14" fillId="19" borderId="1" pivotButton="0" quotePrefix="0" xfId="0"/>
    <xf numFmtId="0" fontId="14" fillId="0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1:UX6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" activeCellId="0" sqref="A1"/>
    </sheetView>
  </sheetViews>
  <sheetFormatPr baseColWidth="8" defaultRowHeight="14.5" zeroHeight="0" outlineLevelRow="0"/>
  <cols>
    <col width="21" customWidth="1" style="11" min="1" max="1025"/>
    <col width="21" customWidth="1" style="12" min="2" max="2"/>
    <col width="21" customWidth="1" style="12" min="3" max="3"/>
    <col width="21" customWidth="1" style="12" min="4" max="4"/>
    <col width="2.4" customWidth="1" style="12" min="5" max="5"/>
    <col width="2.4" customWidth="1" style="12" min="6" max="6"/>
    <col width="2.4" customWidth="1" style="12" min="7" max="7"/>
    <col width="2.4" customWidth="1" style="12" min="8" max="8"/>
    <col width="2.4" customWidth="1" style="12" min="9" max="9"/>
    <col width="2.4" customWidth="1" style="12" min="10" max="10"/>
    <col width="2.4" customWidth="1" style="12" min="11" max="11"/>
    <col width="2.4" customWidth="1" style="12" min="12" max="12"/>
    <col width="2.4" customWidth="1" style="12" min="13" max="13"/>
    <col width="2.4" customWidth="1" style="12" min="14" max="14"/>
    <col width="2.4" customWidth="1" style="12" min="15" max="15"/>
    <col width="2.4" customWidth="1" style="12" min="16" max="16"/>
    <col width="2.4" customWidth="1" style="12" min="17" max="17"/>
    <col width="2.4" customWidth="1" style="12" min="18" max="18"/>
    <col width="2.4" customWidth="1" style="12" min="19" max="19"/>
    <col width="2.4" customWidth="1" style="12" min="20" max="20"/>
    <col width="2.4" customWidth="1" style="12" min="21" max="21"/>
    <col width="2.4" customWidth="1" style="12" min="22" max="22"/>
    <col width="2.4" customWidth="1" style="12" min="23" max="23"/>
    <col width="2.4" customWidth="1" style="12" min="24" max="24"/>
    <col width="2.4" customWidth="1" style="12" min="25" max="25"/>
    <col width="2.4" customWidth="1" style="12" min="26" max="26"/>
    <col width="2.4" customWidth="1" style="12" min="27" max="27"/>
    <col width="2.4" customWidth="1" style="12" min="28" max="28"/>
    <col width="2.4" customWidth="1" style="12" min="29" max="29"/>
    <col width="2.4" customWidth="1" style="12" min="30" max="30"/>
    <col width="2.4" customWidth="1" style="12" min="31" max="31"/>
    <col width="2.4" customWidth="1" style="12" min="32" max="32"/>
    <col width="2.4" customWidth="1" style="12" min="33" max="33"/>
    <col width="2.4" customWidth="1" style="12" min="34" max="34"/>
    <col width="2.4" customWidth="1" style="12" min="35" max="35"/>
    <col width="2.4" customWidth="1" style="12" min="36" max="36"/>
    <col width="2.4" customWidth="1" style="12" min="37" max="37"/>
    <col width="2.4" customWidth="1" style="12" min="38" max="38"/>
    <col width="2.4" customWidth="1" style="12" min="39" max="39"/>
    <col width="2.4" customWidth="1" style="12" min="40" max="40"/>
    <col width="2.4" customWidth="1" style="12" min="41" max="41"/>
    <col width="2.4" customWidth="1" style="12" min="42" max="42"/>
    <col width="2.4" customWidth="1" style="12" min="43" max="43"/>
    <col width="2.4" customWidth="1" style="12" min="44" max="44"/>
    <col width="2.4" customWidth="1" style="12" min="45" max="45"/>
    <col width="2.4" customWidth="1" style="12" min="46" max="46"/>
    <col width="2.4" customWidth="1" style="12" min="47" max="47"/>
    <col width="2.4" customWidth="1" style="12" min="48" max="48"/>
    <col width="2.4" customWidth="1" style="12" min="49" max="49"/>
    <col width="2.4" customWidth="1" style="12" min="50" max="50"/>
    <col width="2.4" customWidth="1" style="12" min="51" max="51"/>
    <col width="2.4" customWidth="1" style="12" min="52" max="52"/>
    <col width="2.4" customWidth="1" style="12" min="53" max="53"/>
    <col width="2.4" customWidth="1" style="12" min="54" max="54"/>
    <col width="2.4" customWidth="1" style="12" min="55" max="55"/>
    <col width="2.4" customWidth="1" style="12" min="56" max="56"/>
    <col width="2.4" customWidth="1" style="12" min="57" max="57"/>
    <col width="2.4" customWidth="1" style="12" min="58" max="58"/>
    <col width="2.4" customWidth="1" style="12" min="59" max="59"/>
    <col width="2.4" customWidth="1" style="12" min="60" max="60"/>
    <col width="2.4" customWidth="1" style="12" min="61" max="61"/>
    <col width="2.4" customWidth="1" style="12" min="62" max="62"/>
    <col width="2.4" customWidth="1" style="12" min="63" max="63"/>
    <col width="2.4" customWidth="1" style="12" min="64" max="64"/>
    <col width="2.4" customWidth="1" style="12" min="65" max="65"/>
    <col width="2.4" customWidth="1" style="12" min="66" max="66"/>
    <col width="2.4" customWidth="1" style="12" min="67" max="67"/>
    <col width="2.4" customWidth="1" style="12" min="68" max="68"/>
    <col width="2.4" customWidth="1" style="12" min="69" max="69"/>
    <col width="2.4" customWidth="1" style="12" min="70" max="70"/>
    <col width="2.4" customWidth="1" style="12" min="71" max="71"/>
    <col width="2.4" customWidth="1" style="12" min="72" max="72"/>
    <col width="2.4" customWidth="1" style="12" min="73" max="73"/>
    <col width="2.4" customWidth="1" style="12" min="74" max="74"/>
    <col width="2.4" customWidth="1" style="12" min="75" max="75"/>
    <col width="2.4" customWidth="1" style="12" min="76" max="76"/>
    <col width="2.4" customWidth="1" style="12" min="77" max="77"/>
    <col width="2.4" customWidth="1" style="12" min="78" max="78"/>
    <col width="2.4" customWidth="1" style="12" min="79" max="79"/>
    <col width="2.4" customWidth="1" style="12" min="80" max="80"/>
    <col width="2.4" customWidth="1" style="12" min="81" max="81"/>
    <col width="2.4" customWidth="1" style="12" min="82" max="82"/>
    <col width="2.4" customWidth="1" style="12" min="83" max="83"/>
    <col width="2.4" customWidth="1" style="12" min="84" max="84"/>
    <col width="2.4" customWidth="1" style="12" min="85" max="85"/>
    <col width="2.4" customWidth="1" style="12" min="86" max="86"/>
    <col width="2.4" customWidth="1" style="12" min="87" max="87"/>
    <col width="2.4" customWidth="1" style="12" min="88" max="88"/>
    <col width="2.4" customWidth="1" style="12" min="89" max="89"/>
    <col width="2.4" customWidth="1" style="12" min="90" max="90"/>
    <col width="2.4" customWidth="1" style="12" min="91" max="91"/>
    <col width="2.4" customWidth="1" style="12" min="92" max="92"/>
    <col width="2.4" customWidth="1" style="12" min="93" max="93"/>
    <col width="2.4" customWidth="1" style="12" min="94" max="94"/>
    <col width="2.4" customWidth="1" style="12" min="95" max="95"/>
    <col width="2.4" customWidth="1" style="12" min="96" max="96"/>
    <col width="2.4" customWidth="1" style="12" min="97" max="97"/>
    <col width="2.4" customWidth="1" style="12" min="98" max="98"/>
    <col width="2.4" customWidth="1" style="12" min="99" max="99"/>
    <col width="2.4" customWidth="1" style="12" min="100" max="100"/>
    <col width="2.4" customWidth="1" style="12" min="101" max="101"/>
    <col width="2.4" customWidth="1" style="12" min="102" max="102"/>
    <col width="2.4" customWidth="1" style="12" min="103" max="103"/>
    <col width="2.4" customWidth="1" style="12" min="104" max="104"/>
    <col width="2.4" customWidth="1" style="12" min="105" max="105"/>
    <col width="2.4" customWidth="1" style="12" min="106" max="106"/>
    <col width="2.4" customWidth="1" style="12" min="107" max="107"/>
    <col width="2.4" customWidth="1" style="12" min="108" max="108"/>
    <col width="2.4" customWidth="1" style="12" min="109" max="109"/>
    <col width="2.4" customWidth="1" style="12" min="110" max="110"/>
    <col width="2.4" customWidth="1" style="12" min="111" max="111"/>
    <col width="2.4" customWidth="1" style="12" min="112" max="112"/>
    <col width="2.4" customWidth="1" style="12" min="113" max="113"/>
    <col width="2.4" customWidth="1" style="12" min="114" max="114"/>
    <col width="2.4" customWidth="1" style="12" min="115" max="115"/>
    <col width="2.4" customWidth="1" style="12" min="116" max="116"/>
    <col width="2.4" customWidth="1" style="12" min="117" max="117"/>
    <col width="2.4" customWidth="1" style="12" min="118" max="118"/>
    <col width="2.4" customWidth="1" style="12" min="119" max="119"/>
    <col width="2.4" customWidth="1" style="12" min="120" max="120"/>
    <col width="2.4" customWidth="1" style="12" min="121" max="121"/>
    <col width="2.4" customWidth="1" style="12" min="122" max="122"/>
    <col width="2.4" customWidth="1" style="12" min="123" max="123"/>
    <col width="2.4" customWidth="1" style="12" min="124" max="124"/>
    <col width="2.4" customWidth="1" style="12" min="125" max="125"/>
    <col width="2.4" customWidth="1" style="12" min="126" max="126"/>
    <col width="2.4" customWidth="1" style="12" min="127" max="127"/>
    <col width="2.4" customWidth="1" style="12" min="128" max="128"/>
    <col width="2.4" customWidth="1" style="12" min="129" max="129"/>
    <col width="2.4" customWidth="1" style="12" min="130" max="130"/>
    <col width="2.4" customWidth="1" style="12" min="131" max="131"/>
    <col width="2.4" customWidth="1" style="12" min="132" max="132"/>
    <col width="2.4" customWidth="1" style="12" min="133" max="133"/>
    <col width="2.4" customWidth="1" style="12" min="134" max="134"/>
    <col width="2.4" customWidth="1" style="12" min="135" max="135"/>
    <col width="2.4" customWidth="1" style="12" min="136" max="136"/>
    <col width="2.4" customWidth="1" style="12" min="137" max="137"/>
    <col width="2.4" customWidth="1" style="12" min="138" max="138"/>
    <col width="2.4" customWidth="1" style="12" min="139" max="139"/>
    <col width="2.4" customWidth="1" style="12" min="140" max="140"/>
    <col width="2.4" customWidth="1" style="12" min="141" max="141"/>
    <col width="2.4" customWidth="1" style="12" min="142" max="142"/>
    <col width="2.4" customWidth="1" style="12" min="143" max="143"/>
    <col width="2.4" customWidth="1" style="12" min="144" max="144"/>
    <col width="2.4" customWidth="1" style="12" min="145" max="145"/>
    <col width="2.4" customWidth="1" style="12" min="146" max="146"/>
    <col width="2.4" customWidth="1" style="12" min="147" max="147"/>
    <col width="2.4" customWidth="1" style="12" min="148" max="148"/>
    <col width="2.4" customWidth="1" style="12" min="149" max="149"/>
    <col width="2.4" customWidth="1" style="12" min="150" max="150"/>
    <col width="2.4" customWidth="1" style="12" min="151" max="151"/>
    <col width="2.4" customWidth="1" style="12" min="152" max="152"/>
    <col width="2.4" customWidth="1" style="12" min="153" max="153"/>
    <col width="2.4" customWidth="1" style="12" min="154" max="154"/>
    <col width="2.4" customWidth="1" style="12" min="155" max="155"/>
    <col width="2.4" customWidth="1" style="12" min="156" max="156"/>
    <col width="2.4" customWidth="1" style="12" min="157" max="157"/>
    <col width="2.4" customWidth="1" style="12" min="158" max="158"/>
    <col width="2.4" customWidth="1" style="12" min="159" max="159"/>
    <col width="2.4" customWidth="1" style="12" min="160" max="160"/>
    <col width="2.4" customWidth="1" style="12" min="161" max="161"/>
    <col width="2.4" customWidth="1" style="12" min="162" max="162"/>
    <col width="2.4" customWidth="1" style="12" min="163" max="163"/>
    <col width="2.4" customWidth="1" style="12" min="164" max="164"/>
    <col width="2.4" customWidth="1" style="12" min="165" max="165"/>
    <col width="2.4" customWidth="1" style="12" min="166" max="166"/>
    <col width="2.4" customWidth="1" style="12" min="167" max="167"/>
    <col width="2.4" customWidth="1" style="12" min="168" max="168"/>
    <col width="2.4" customWidth="1" style="12" min="169" max="169"/>
    <col width="2.4" customWidth="1" style="12" min="170" max="170"/>
    <col width="2.4" customWidth="1" style="12" min="171" max="171"/>
    <col width="2.4" customWidth="1" style="12" min="172" max="172"/>
    <col width="2.4" customWidth="1" style="12" min="173" max="173"/>
    <col width="2.4" customWidth="1" style="12" min="174" max="174"/>
    <col width="2.4" customWidth="1" style="12" min="175" max="175"/>
    <col width="2.4" customWidth="1" style="12" min="176" max="176"/>
    <col width="2.4" customWidth="1" style="12" min="177" max="177"/>
    <col width="2.4" customWidth="1" style="12" min="178" max="178"/>
    <col width="2.4" customWidth="1" style="12" min="179" max="179"/>
    <col width="2.4" customWidth="1" style="12" min="180" max="180"/>
    <col width="2.4" customWidth="1" style="12" min="181" max="181"/>
    <col width="2.4" customWidth="1" style="12" min="182" max="182"/>
    <col width="2.4" customWidth="1" style="12" min="183" max="183"/>
    <col width="2.4" customWidth="1" style="12" min="184" max="184"/>
    <col width="2.4" customWidth="1" style="12" min="185" max="185"/>
    <col width="2.4" customWidth="1" style="12" min="186" max="186"/>
    <col width="2.4" customWidth="1" style="12" min="187" max="187"/>
    <col width="2.4" customWidth="1" style="12" min="188" max="188"/>
    <col width="2.4" customWidth="1" style="12" min="189" max="189"/>
    <col width="2.4" customWidth="1" style="12" min="190" max="190"/>
    <col width="2.4" customWidth="1" style="12" min="191" max="191"/>
    <col width="2.4" customWidth="1" style="12" min="192" max="192"/>
    <col width="2.4" customWidth="1" style="12" min="193" max="193"/>
    <col width="2.4" customWidth="1" style="12" min="194" max="194"/>
    <col width="2.4" customWidth="1" style="12" min="195" max="195"/>
    <col width="2.4" customWidth="1" style="12" min="196" max="196"/>
    <col width="2.4" customWidth="1" style="12" min="197" max="197"/>
    <col width="2.4" customWidth="1" style="12" min="198" max="198"/>
    <col width="2.4" customWidth="1" style="12" min="199" max="199"/>
    <col width="2.4" customWidth="1" style="12" min="200" max="200"/>
    <col width="2.4" customWidth="1" style="12" min="201" max="201"/>
    <col width="2.4" customWidth="1" style="12" min="202" max="202"/>
    <col width="2.4" customWidth="1" style="12" min="203" max="203"/>
    <col width="2.4" customWidth="1" style="12" min="204" max="204"/>
    <col width="2.4" customWidth="1" style="12" min="205" max="205"/>
    <col width="2.4" customWidth="1" style="12" min="206" max="206"/>
    <col width="2.4" customWidth="1" style="12" min="207" max="207"/>
    <col width="2.4" customWidth="1" style="12" min="208" max="208"/>
    <col width="2.4" customWidth="1" style="12" min="209" max="209"/>
    <col width="2.4" customWidth="1" style="12" min="210" max="210"/>
    <col width="2.4" customWidth="1" style="12" min="211" max="211"/>
    <col width="2.4" customWidth="1" style="12" min="212" max="212"/>
    <col width="2.4" customWidth="1" style="12" min="213" max="213"/>
    <col width="2.4" customWidth="1" style="12" min="214" max="214"/>
    <col width="2.4" customWidth="1" style="12" min="215" max="215"/>
    <col width="2.4" customWidth="1" style="12" min="216" max="216"/>
    <col width="2.4" customWidth="1" style="12" min="217" max="217"/>
    <col width="2.4" customWidth="1" style="12" min="218" max="218"/>
    <col width="2.4" customWidth="1" style="12" min="219" max="219"/>
    <col width="2.4" customWidth="1" style="12" min="220" max="220"/>
    <col width="2.4" customWidth="1" style="12" min="221" max="221"/>
    <col width="2.4" customWidth="1" style="12" min="222" max="222"/>
    <col width="2.4" customWidth="1" style="12" min="223" max="223"/>
    <col width="2.4" customWidth="1" style="12" min="224" max="224"/>
    <col width="2.4" customWidth="1" style="12" min="225" max="225"/>
    <col width="2.4" customWidth="1" style="12" min="226" max="226"/>
    <col width="2.4" customWidth="1" style="12" min="227" max="227"/>
    <col width="2.4" customWidth="1" style="12" min="228" max="228"/>
    <col width="2.4" customWidth="1" style="12" min="229" max="229"/>
    <col width="2.4" customWidth="1" style="12" min="230" max="230"/>
    <col width="2.4" customWidth="1" style="12" min="231" max="231"/>
    <col width="2.4" customWidth="1" style="12" min="232" max="232"/>
    <col width="2.4" customWidth="1" style="12" min="233" max="233"/>
    <col width="2.4" customWidth="1" style="12" min="234" max="234"/>
    <col width="2.4" customWidth="1" style="12" min="235" max="235"/>
    <col width="2.4" customWidth="1" style="12" min="236" max="236"/>
    <col width="2.4" customWidth="1" style="12" min="237" max="237"/>
    <col width="2.4" customWidth="1" style="12" min="238" max="238"/>
    <col width="2.4" customWidth="1" style="12" min="239" max="239"/>
    <col width="2.4" customWidth="1" style="12" min="240" max="240"/>
    <col width="2.4" customWidth="1" style="12" min="241" max="241"/>
    <col width="2.4" customWidth="1" style="12" min="242" max="242"/>
    <col width="2.4" customWidth="1" style="12" min="243" max="243"/>
    <col width="2.4" customWidth="1" style="12" min="244" max="244"/>
    <col width="2.4" customWidth="1" style="12" min="245" max="245"/>
    <col width="2.4" customWidth="1" style="12" min="246" max="246"/>
    <col width="2.4" customWidth="1" style="12" min="247" max="247"/>
    <col width="2.4" customWidth="1" style="12" min="248" max="248"/>
    <col width="2.4" customWidth="1" style="12" min="249" max="249"/>
    <col width="2.4" customWidth="1" style="12" min="250" max="250"/>
    <col width="2.4" customWidth="1" style="12" min="251" max="251"/>
    <col width="2.4" customWidth="1" style="12" min="252" max="252"/>
    <col width="2.4" customWidth="1" style="12" min="253" max="253"/>
    <col width="2.4" customWidth="1" style="12" min="254" max="254"/>
    <col width="2.4" customWidth="1" style="12" min="255" max="255"/>
    <col width="2.4" customWidth="1" style="12" min="256" max="256"/>
    <col width="2.4" customWidth="1" style="12" min="257" max="257"/>
    <col width="2.4" customWidth="1" style="12" min="258" max="258"/>
    <col width="2.4" customWidth="1" style="12" min="259" max="259"/>
    <col width="2.4" customWidth="1" style="12" min="260" max="260"/>
    <col width="2.4" customWidth="1" style="12" min="261" max="261"/>
    <col width="2.4" customWidth="1" style="12" min="262" max="262"/>
    <col width="2.4" customWidth="1" style="12" min="263" max="263"/>
    <col width="2.4" customWidth="1" style="12" min="264" max="264"/>
    <col width="2.4" customWidth="1" style="12" min="265" max="265"/>
    <col width="2.4" customWidth="1" style="12" min="266" max="266"/>
    <col width="2.4" customWidth="1" style="12" min="267" max="267"/>
    <col width="2.4" customWidth="1" style="12" min="268" max="268"/>
    <col width="2.4" customWidth="1" style="12" min="269" max="269"/>
    <col width="2.4" customWidth="1" style="12" min="270" max="270"/>
    <col width="2.4" customWidth="1" style="12" min="271" max="271"/>
    <col width="2.4" customWidth="1" style="12" min="272" max="272"/>
    <col width="2.4" customWidth="1" style="12" min="273" max="273"/>
    <col width="2.4" customWidth="1" style="12" min="274" max="274"/>
    <col width="2.4" customWidth="1" style="12" min="275" max="275"/>
    <col width="2.4" customWidth="1" style="12" min="276" max="276"/>
    <col width="2.4" customWidth="1" style="12" min="277" max="277"/>
    <col width="2.4" customWidth="1" style="12" min="278" max="278"/>
    <col width="2.4" customWidth="1" style="12" min="279" max="279"/>
    <col width="2.4" customWidth="1" style="12" min="280" max="280"/>
    <col width="2.4" customWidth="1" style="12" min="281" max="281"/>
    <col width="2.4" customWidth="1" style="12" min="282" max="282"/>
    <col width="2.4" customWidth="1" style="12" min="283" max="283"/>
    <col width="2.4" customWidth="1" style="12" min="284" max="284"/>
    <col width="2.4" customWidth="1" style="12" min="285" max="285"/>
    <col width="2.4" customWidth="1" style="12" min="286" max="286"/>
    <col width="2.4" customWidth="1" style="12" min="287" max="287"/>
    <col width="2.4" customWidth="1" style="12" min="288" max="288"/>
    <col width="2.4" customWidth="1" style="12" min="289" max="289"/>
    <col width="2.4" customWidth="1" style="12" min="290" max="290"/>
    <col width="2.4" customWidth="1" style="12" min="291" max="291"/>
    <col width="2.4" customWidth="1" style="12" min="292" max="292"/>
    <col width="2.4" customWidth="1" style="12" min="293" max="293"/>
    <col width="2.4" customWidth="1" style="12" min="294" max="294"/>
    <col width="2.4" customWidth="1" style="12" min="295" max="295"/>
    <col width="2.4" customWidth="1" style="12" min="296" max="296"/>
    <col width="2.4" customWidth="1" style="12" min="297" max="297"/>
    <col width="2.4" customWidth="1" style="12" min="298" max="298"/>
    <col width="2.4" customWidth="1" style="12" min="299" max="299"/>
    <col width="2.4" customWidth="1" style="12" min="300" max="300"/>
    <col width="2.4" customWidth="1" style="12" min="301" max="301"/>
    <col width="2.4" customWidth="1" style="12" min="302" max="302"/>
    <col width="2.4" customWidth="1" style="12" min="303" max="303"/>
    <col width="2.4" customWidth="1" style="12" min="304" max="304"/>
    <col width="2.4" customWidth="1" style="12" min="305" max="305"/>
    <col width="2.4" customWidth="1" style="12" min="306" max="306"/>
    <col width="2.4" customWidth="1" style="12" min="307" max="307"/>
    <col width="2.4" customWidth="1" style="12" min="308" max="308"/>
    <col width="2.4" customWidth="1" style="12" min="309" max="309"/>
    <col width="2.4" customWidth="1" style="12" min="310" max="310"/>
    <col width="2.4" customWidth="1" style="12" min="311" max="311"/>
    <col width="2.4" customWidth="1" style="12" min="312" max="312"/>
    <col width="2.4" customWidth="1" style="12" min="313" max="313"/>
    <col width="2.4" customWidth="1" style="12" min="314" max="314"/>
    <col width="2.4" customWidth="1" style="12" min="315" max="315"/>
    <col width="2.4" customWidth="1" style="12" min="316" max="316"/>
    <col width="2.4" customWidth="1" style="12" min="317" max="317"/>
    <col width="2.4" customWidth="1" style="12" min="318" max="318"/>
    <col width="2.4" customWidth="1" style="12" min="319" max="319"/>
    <col width="2.4" customWidth="1" style="12" min="320" max="320"/>
    <col width="2.4" customWidth="1" style="12" min="321" max="321"/>
    <col width="2.4" customWidth="1" style="12" min="322" max="322"/>
    <col width="2.4" customWidth="1" style="12" min="323" max="323"/>
    <col width="2.4" customWidth="1" style="12" min="324" max="324"/>
    <col width="2.4" customWidth="1" style="12" min="325" max="325"/>
    <col width="2.4" customWidth="1" style="12" min="326" max="326"/>
    <col width="2.4" customWidth="1" style="12" min="327" max="327"/>
    <col width="2.4" customWidth="1" style="12" min="328" max="328"/>
    <col width="2.4" customWidth="1" style="12" min="329" max="329"/>
    <col width="2.4" customWidth="1" style="12" min="330" max="330"/>
    <col width="2.4" customWidth="1" style="12" min="331" max="331"/>
    <col width="2.4" customWidth="1" style="12" min="332" max="332"/>
    <col width="2.4" customWidth="1" style="12" min="333" max="333"/>
    <col width="2.4" customWidth="1" style="12" min="334" max="334"/>
    <col width="2.4" customWidth="1" style="12" min="335" max="335"/>
    <col width="2.4" customWidth="1" style="12" min="336" max="336"/>
    <col width="2.4" customWidth="1" style="12" min="337" max="337"/>
    <col width="2.4" customWidth="1" style="12" min="338" max="338"/>
    <col width="2.4" customWidth="1" style="12" min="339" max="339"/>
    <col width="2.4" customWidth="1" style="12" min="340" max="340"/>
    <col width="2.4" customWidth="1" style="12" min="341" max="341"/>
    <col width="2.4" customWidth="1" style="12" min="342" max="342"/>
    <col width="2.4" customWidth="1" style="12" min="343" max="343"/>
    <col width="2.4" customWidth="1" style="12" min="344" max="344"/>
    <col width="2.4" customWidth="1" style="12" min="345" max="345"/>
    <col width="2.4" customWidth="1" style="12" min="346" max="346"/>
    <col width="2.4" customWidth="1" style="12" min="347" max="347"/>
    <col width="2.4" customWidth="1" style="12" min="348" max="348"/>
    <col width="2.4" customWidth="1" style="12" min="349" max="349"/>
    <col width="2.4" customWidth="1" style="12" min="350" max="350"/>
    <col width="2.4" customWidth="1" style="12" min="351" max="351"/>
    <col width="2.4" customWidth="1" style="12" min="352" max="352"/>
    <col width="2.4" customWidth="1" style="12" min="353" max="353"/>
    <col width="2.4" customWidth="1" style="12" min="354" max="354"/>
    <col width="2.4" customWidth="1" style="12" min="355" max="355"/>
    <col width="2.4" customWidth="1" style="12" min="356" max="356"/>
    <col width="2.4" customWidth="1" style="12" min="357" max="357"/>
    <col width="2.4" customWidth="1" style="12" min="358" max="358"/>
    <col width="2.4" customWidth="1" style="12" min="359" max="359"/>
    <col width="2.4" customWidth="1" style="12" min="360" max="360"/>
    <col width="2.4" customWidth="1" style="12" min="361" max="361"/>
    <col width="2.4" customWidth="1" style="12" min="362" max="362"/>
    <col width="2.4" customWidth="1" style="12" min="363" max="363"/>
    <col width="2.4" customWidth="1" style="12" min="364" max="364"/>
    <col width="2.4" customWidth="1" style="12" min="365" max="365"/>
    <col width="2.4" customWidth="1" style="12" min="366" max="366"/>
    <col width="2.4" customWidth="1" style="12" min="367" max="367"/>
    <col width="2.4" customWidth="1" style="12" min="368" max="368"/>
    <col width="2.4" customWidth="1" style="12" min="369" max="369"/>
    <col width="2.4" customWidth="1" style="12" min="370" max="370"/>
    <col width="2.4" customWidth="1" style="12" min="371" max="371"/>
    <col width="2.4" customWidth="1" style="12" min="372" max="372"/>
    <col width="2.4" customWidth="1" style="12" min="373" max="373"/>
    <col width="2.4" customWidth="1" style="12" min="374" max="374"/>
    <col width="2.4" customWidth="1" style="12" min="375" max="375"/>
    <col width="2.4" customWidth="1" style="12" min="376" max="376"/>
    <col width="2.4" customWidth="1" style="12" min="377" max="377"/>
    <col width="2.4" customWidth="1" style="12" min="378" max="378"/>
    <col width="2.4" customWidth="1" style="12" min="379" max="379"/>
    <col width="2.4" customWidth="1" style="12" min="380" max="380"/>
    <col width="2.4" customWidth="1" style="12" min="381" max="381"/>
    <col width="2.4" customWidth="1" style="12" min="382" max="382"/>
    <col width="2.4" customWidth="1" style="12" min="383" max="383"/>
    <col width="2.4" customWidth="1" style="12" min="384" max="384"/>
    <col width="2.4" customWidth="1" style="12" min="385" max="385"/>
    <col width="2.4" customWidth="1" style="12" min="386" max="386"/>
    <col width="2.4" customWidth="1" style="12" min="387" max="387"/>
    <col width="2.4" customWidth="1" style="12" min="388" max="388"/>
    <col width="2.4" customWidth="1" style="12" min="389" max="389"/>
    <col width="2.4" customWidth="1" style="12" min="390" max="390"/>
    <col width="2.4" customWidth="1" style="12" min="391" max="391"/>
    <col width="2.4" customWidth="1" style="12" min="392" max="392"/>
    <col width="2.4" customWidth="1" style="12" min="393" max="393"/>
    <col width="2.4" customWidth="1" style="12" min="394" max="394"/>
    <col width="2.4" customWidth="1" style="12" min="395" max="395"/>
    <col width="2.4" customWidth="1" style="12" min="396" max="396"/>
    <col width="2.4" customWidth="1" style="12" min="397" max="397"/>
    <col width="2.4" customWidth="1" style="12" min="398" max="398"/>
    <col width="2.4" customWidth="1" style="12" min="399" max="399"/>
    <col width="2.4" customWidth="1" style="12" min="400" max="400"/>
    <col width="2.4" customWidth="1" style="12" min="401" max="401"/>
    <col width="2.4" customWidth="1" style="12" min="402" max="402"/>
    <col width="2.4" customWidth="1" style="12" min="403" max="403"/>
    <col width="2.4" customWidth="1" style="12" min="404" max="404"/>
    <col width="2.4" customWidth="1" style="12" min="405" max="405"/>
    <col width="2.4" customWidth="1" style="12" min="406" max="406"/>
    <col width="2.4" customWidth="1" style="12" min="407" max="407"/>
    <col width="2.4" customWidth="1" style="12" min="408" max="408"/>
    <col width="2.4" customWidth="1" style="12" min="409" max="409"/>
    <col width="2.4" customWidth="1" style="12" min="410" max="410"/>
    <col width="2.4" customWidth="1" style="12" min="411" max="411"/>
    <col width="2.4" customWidth="1" style="12" min="412" max="412"/>
    <col width="2.4" customWidth="1" style="12" min="413" max="413"/>
    <col width="2.4" customWidth="1" style="12" min="414" max="414"/>
    <col width="2.4" customWidth="1" style="12" min="415" max="415"/>
    <col width="2.4" customWidth="1" style="12" min="416" max="416"/>
    <col width="2.4" customWidth="1" style="12" min="417" max="417"/>
    <col width="2.4" customWidth="1" style="12" min="418" max="418"/>
    <col width="2.4" customWidth="1" style="12" min="419" max="419"/>
    <col width="2.4" customWidth="1" style="12" min="420" max="420"/>
    <col width="2.4" customWidth="1" style="12" min="421" max="421"/>
    <col width="2.4" customWidth="1" style="12" min="422" max="422"/>
    <col width="2.4" customWidth="1" style="12" min="423" max="423"/>
    <col width="2.4" customWidth="1" style="12" min="424" max="424"/>
    <col width="2.4" customWidth="1" style="12" min="425" max="425"/>
    <col width="2.4" customWidth="1" style="12" min="426" max="426"/>
    <col width="2.4" customWidth="1" style="12" min="427" max="427"/>
    <col width="2.4" customWidth="1" style="12" min="428" max="428"/>
    <col width="2.4" customWidth="1" style="12" min="429" max="429"/>
    <col width="2.4" customWidth="1" style="12" min="430" max="430"/>
    <col width="2.4" customWidth="1" style="12" min="431" max="431"/>
    <col width="2.4" customWidth="1" style="12" min="432" max="432"/>
    <col width="2.4" customWidth="1" style="12" min="433" max="433"/>
    <col width="2.4" customWidth="1" style="12" min="434" max="434"/>
    <col width="2.4" customWidth="1" style="12" min="435" max="435"/>
    <col width="2.4" customWidth="1" style="12" min="436" max="436"/>
    <col width="2.4" customWidth="1" style="12" min="437" max="437"/>
    <col width="2.4" customWidth="1" style="12" min="438" max="438"/>
    <col width="2.4" customWidth="1" style="12" min="439" max="439"/>
    <col width="2.4" customWidth="1" style="12" min="440" max="440"/>
    <col width="2.4" customWidth="1" style="12" min="441" max="441"/>
    <col width="2.4" customWidth="1" style="12" min="442" max="442"/>
    <col width="2.4" customWidth="1" style="12" min="443" max="443"/>
    <col width="2.4" customWidth="1" style="12" min="444" max="444"/>
    <col width="2.4" customWidth="1" style="12" min="445" max="445"/>
    <col width="2.4" customWidth="1" style="12" min="446" max="446"/>
    <col width="2.4" customWidth="1" style="12" min="447" max="447"/>
    <col width="2.4" customWidth="1" style="12" min="448" max="448"/>
    <col width="2.4" customWidth="1" style="12" min="449" max="449"/>
    <col width="2.4" customWidth="1" style="12" min="450" max="450"/>
    <col width="2.4" customWidth="1" style="12" min="451" max="451"/>
    <col width="2.4" customWidth="1" style="12" min="452" max="452"/>
    <col width="2.4" customWidth="1" style="12" min="453" max="453"/>
    <col width="2.4" customWidth="1" style="12" min="454" max="454"/>
    <col width="2.4" customWidth="1" style="12" min="455" max="455"/>
    <col width="2.4" customWidth="1" style="12" min="456" max="456"/>
    <col width="2.4" customWidth="1" style="12" min="457" max="457"/>
    <col width="2.4" customWidth="1" style="12" min="458" max="458"/>
    <col width="2.4" customWidth="1" style="12" min="459" max="459"/>
    <col width="2.4" customWidth="1" style="12" min="460" max="460"/>
    <col width="2.4" customWidth="1" style="12" min="461" max="461"/>
    <col width="2.4" customWidth="1" style="12" min="462" max="462"/>
    <col width="2.4" customWidth="1" style="12" min="463" max="463"/>
    <col width="2.4" customWidth="1" style="12" min="464" max="464"/>
    <col width="2.4" customWidth="1" style="12" min="465" max="465"/>
    <col width="2.4" customWidth="1" style="12" min="466" max="466"/>
    <col width="2.4" customWidth="1" style="12" min="467" max="467"/>
    <col width="2.4" customWidth="1" style="12" min="468" max="468"/>
    <col width="2.4" customWidth="1" style="12" min="469" max="469"/>
    <col width="2.4" customWidth="1" style="12" min="470" max="470"/>
    <col width="2.4" customWidth="1" style="12" min="471" max="471"/>
    <col width="2.4" customWidth="1" style="12" min="472" max="472"/>
    <col width="2.4" customWidth="1" style="12" min="473" max="473"/>
    <col width="2.4" customWidth="1" style="12" min="474" max="474"/>
    <col width="2.4" customWidth="1" style="12" min="475" max="475"/>
    <col width="2.4" customWidth="1" style="12" min="476" max="476"/>
    <col width="2.4" customWidth="1" style="12" min="477" max="477"/>
    <col width="2.4" customWidth="1" style="12" min="478" max="478"/>
    <col width="2.4" customWidth="1" style="12" min="479" max="479"/>
    <col width="2.4" customWidth="1" style="12" min="480" max="480"/>
    <col width="2.4" customWidth="1" style="12" min="481" max="481"/>
    <col width="2.4" customWidth="1" style="12" min="482" max="482"/>
    <col width="2.4" customWidth="1" style="12" min="483" max="483"/>
    <col width="2.4" customWidth="1" style="12" min="484" max="484"/>
    <col width="2.4" customWidth="1" style="12" min="485" max="485"/>
    <col width="2.4" customWidth="1" style="12" min="486" max="486"/>
    <col width="2.4" customWidth="1" style="12" min="487" max="487"/>
    <col width="2.4" customWidth="1" style="12" min="488" max="488"/>
    <col width="2.4" customWidth="1" style="12" min="489" max="489"/>
    <col width="2.4" customWidth="1" style="12" min="490" max="490"/>
    <col width="2.4" customWidth="1" style="12" min="491" max="491"/>
    <col width="2.4" customWidth="1" style="12" min="492" max="492"/>
    <col width="2.4" customWidth="1" style="12" min="493" max="493"/>
    <col width="2.4" customWidth="1" style="12" min="494" max="494"/>
    <col width="2.4" customWidth="1" style="12" min="495" max="495"/>
    <col width="2.4" customWidth="1" style="12" min="496" max="496"/>
    <col width="2.4" customWidth="1" style="12" min="497" max="497"/>
    <col width="2.4" customWidth="1" style="12" min="498" max="498"/>
    <col width="2.4" customWidth="1" style="12" min="499" max="499"/>
    <col width="2.4" customWidth="1" style="12" min="500" max="500"/>
    <col width="2.4" customWidth="1" style="12" min="501" max="501"/>
    <col width="2.4" customWidth="1" style="12" min="502" max="502"/>
    <col width="2.4" customWidth="1" style="12" min="503" max="503"/>
    <col width="2.4" customWidth="1" style="12" min="504" max="504"/>
    <col width="2.4" customWidth="1" style="12" min="505" max="505"/>
    <col width="2.4" customWidth="1" style="12" min="506" max="506"/>
    <col width="2.4" customWidth="1" style="12" min="507" max="507"/>
    <col width="2.4" customWidth="1" style="12" min="508" max="508"/>
    <col width="2.4" customWidth="1" style="12" min="509" max="509"/>
    <col width="2.4" customWidth="1" style="12" min="510" max="510"/>
    <col width="2.4" customWidth="1" style="12" min="511" max="511"/>
    <col width="2.4" customWidth="1" style="12" min="512" max="512"/>
    <col width="2.4" customWidth="1" style="12" min="513" max="513"/>
    <col width="2.4" customWidth="1" style="12" min="514" max="514"/>
    <col width="2.4" customWidth="1" style="12" min="515" max="515"/>
    <col width="2.4" customWidth="1" style="12" min="516" max="516"/>
    <col width="2.4" customWidth="1" style="12" min="517" max="517"/>
    <col width="2.4" customWidth="1" style="12" min="518" max="518"/>
    <col width="2.4" customWidth="1" style="12" min="519" max="519"/>
    <col width="2.4" customWidth="1" style="12" min="520" max="520"/>
    <col width="2.4" customWidth="1" style="12" min="521" max="521"/>
    <col width="2.4" customWidth="1" style="12" min="522" max="522"/>
    <col width="2.4" customWidth="1" style="12" min="523" max="523"/>
    <col width="2.4" customWidth="1" style="12" min="524" max="524"/>
    <col width="2.4" customWidth="1" style="12" min="525" max="525"/>
    <col width="2.4" customWidth="1" style="12" min="526" max="526"/>
    <col width="2.4" customWidth="1" style="12" min="527" max="527"/>
    <col width="2.4" customWidth="1" style="12" min="528" max="528"/>
    <col width="2.4" customWidth="1" style="12" min="529" max="529"/>
    <col width="2.4" customWidth="1" style="12" min="530" max="530"/>
    <col width="2.4" customWidth="1" style="12" min="531" max="531"/>
    <col width="2.4" customWidth="1" style="12" min="532" max="532"/>
    <col width="2.4" customWidth="1" style="12" min="533" max="533"/>
    <col width="2.4" customWidth="1" style="12" min="534" max="534"/>
    <col width="2.4" customWidth="1" style="12" min="535" max="535"/>
    <col width="2.4" customWidth="1" style="12" min="536" max="536"/>
    <col width="2.4" customWidth="1" style="12" min="537" max="537"/>
    <col width="2.4" customWidth="1" style="12" min="538" max="538"/>
    <col width="2.4" customWidth="1" style="12" min="539" max="539"/>
    <col width="2.4" customWidth="1" style="12" min="540" max="540"/>
    <col width="2.4" customWidth="1" style="12" min="541" max="541"/>
    <col width="2.4" customWidth="1" style="12" min="542" max="542"/>
    <col width="2.4" customWidth="1" style="12" min="543" max="543"/>
    <col width="2.4" customWidth="1" style="12" min="544" max="544"/>
    <col width="2.4" customWidth="1" style="12" min="545" max="545"/>
    <col width="2.4" customWidth="1" style="12" min="546" max="546"/>
    <col width="2.4" customWidth="1" style="12" min="547" max="547"/>
    <col width="2.4" customWidth="1" style="12" min="548" max="548"/>
    <col width="2.4" customWidth="1" style="12" min="549" max="549"/>
    <col width="2.4" customWidth="1" style="12" min="550" max="550"/>
    <col width="2.4" customWidth="1" style="12" min="551" max="551"/>
    <col width="2.4" customWidth="1" style="12" min="552" max="552"/>
    <col width="2.4" customWidth="1" style="12" min="553" max="553"/>
    <col width="2.4" customWidth="1" style="12" min="554" max="554"/>
    <col width="2.4" customWidth="1" style="12" min="555" max="555"/>
    <col width="2.4" customWidth="1" style="12" min="556" max="556"/>
    <col width="2.4" customWidth="1" style="12" min="557" max="557"/>
    <col width="2.4" customWidth="1" style="12" min="558" max="558"/>
    <col width="2.4" customWidth="1" style="12" min="559" max="559"/>
    <col width="2.4" customWidth="1" style="12" min="560" max="560"/>
    <col width="2.4" customWidth="1" style="12" min="561" max="561"/>
    <col width="2.4" customWidth="1" style="12" min="562" max="562"/>
    <col width="2.4" customWidth="1" style="12" min="563" max="563"/>
    <col width="2.4" customWidth="1" style="12" min="564" max="564"/>
    <col width="2.4" customWidth="1" style="12" min="565" max="565"/>
    <col width="2.4" customWidth="1" style="12" min="566" max="566"/>
    <col width="2.4" customWidth="1" style="12" min="567" max="567"/>
    <col width="2.4" customWidth="1" style="12" min="568" max="568"/>
    <col width="2.4" customWidth="1" style="12" min="569" max="569"/>
    <col width="2.4" customWidth="1" style="12" min="570" max="570"/>
    <col width="2.4" customWidth="1" style="12" min="571" max="571"/>
    <col width="2.4" customWidth="1" style="12" min="572" max="572"/>
    <col width="2.4" customWidth="1" style="12" min="573" max="573"/>
    <col width="2.4" customWidth="1" style="12" min="574" max="574"/>
    <col width="2.4" customWidth="1" style="12" min="575" max="575"/>
    <col width="2.4" customWidth="1" style="12" min="576" max="576"/>
  </cols>
  <sheetData>
    <row r="1" ht="25" customHeight="1" s="12">
      <c r="C1" s="13" t="inlineStr">
        <is>
          <t>График наливов</t>
        </is>
      </c>
      <c r="D1" s="14" t="inlineStr">
        <is>
          <t>25.06.2021</t>
        </is>
      </c>
      <c r="E1" s="15" t="inlineStr">
        <is>
          <t>0</t>
        </is>
      </c>
      <c r="F1" s="16" t="inlineStr">
        <is>
          <t>05</t>
        </is>
      </c>
      <c r="G1" s="16" t="inlineStr">
        <is>
          <t>10</t>
        </is>
      </c>
      <c r="H1" s="16" t="inlineStr">
        <is>
          <t>15</t>
        </is>
      </c>
      <c r="I1" s="16" t="inlineStr">
        <is>
          <t>20</t>
        </is>
      </c>
      <c r="J1" s="16" t="inlineStr">
        <is>
          <t>25</t>
        </is>
      </c>
      <c r="K1" s="16" t="inlineStr">
        <is>
          <t>30</t>
        </is>
      </c>
      <c r="L1" s="16" t="inlineStr">
        <is>
          <t>35</t>
        </is>
      </c>
      <c r="M1" s="16" t="inlineStr">
        <is>
          <t>40</t>
        </is>
      </c>
      <c r="N1" s="16" t="inlineStr">
        <is>
          <t>45</t>
        </is>
      </c>
      <c r="O1" s="16" t="inlineStr">
        <is>
          <t>50</t>
        </is>
      </c>
      <c r="P1" s="16" t="inlineStr">
        <is>
          <t>55</t>
        </is>
      </c>
      <c r="Q1" s="15" t="inlineStr">
        <is>
          <t>1</t>
        </is>
      </c>
      <c r="R1" s="16" t="inlineStr">
        <is>
          <t>05</t>
        </is>
      </c>
      <c r="S1" s="16" t="inlineStr">
        <is>
          <t>10</t>
        </is>
      </c>
      <c r="T1" s="16" t="inlineStr">
        <is>
          <t>15</t>
        </is>
      </c>
      <c r="U1" s="16" t="inlineStr">
        <is>
          <t>20</t>
        </is>
      </c>
      <c r="V1" s="16" t="inlineStr">
        <is>
          <t>25</t>
        </is>
      </c>
      <c r="W1" s="16" t="inlineStr">
        <is>
          <t>30</t>
        </is>
      </c>
      <c r="X1" s="16" t="inlineStr">
        <is>
          <t>35</t>
        </is>
      </c>
      <c r="Y1" s="16" t="inlineStr">
        <is>
          <t>40</t>
        </is>
      </c>
      <c r="Z1" s="16" t="inlineStr">
        <is>
          <t>45</t>
        </is>
      </c>
      <c r="AA1" s="16" t="inlineStr">
        <is>
          <t>50</t>
        </is>
      </c>
      <c r="AB1" s="16" t="inlineStr">
        <is>
          <t>55</t>
        </is>
      </c>
      <c r="AC1" s="15" t="inlineStr">
        <is>
          <t>2</t>
        </is>
      </c>
      <c r="AD1" s="16" t="inlineStr">
        <is>
          <t>05</t>
        </is>
      </c>
      <c r="AE1" s="16" t="inlineStr">
        <is>
          <t>10</t>
        </is>
      </c>
      <c r="AF1" s="16" t="inlineStr">
        <is>
          <t>15</t>
        </is>
      </c>
      <c r="AG1" s="16" t="inlineStr">
        <is>
          <t>20</t>
        </is>
      </c>
      <c r="AH1" s="16" t="inlineStr">
        <is>
          <t>25</t>
        </is>
      </c>
      <c r="AI1" s="16" t="inlineStr">
        <is>
          <t>30</t>
        </is>
      </c>
      <c r="AJ1" s="16" t="inlineStr">
        <is>
          <t>35</t>
        </is>
      </c>
      <c r="AK1" s="16" t="inlineStr">
        <is>
          <t>40</t>
        </is>
      </c>
      <c r="AL1" s="16" t="inlineStr">
        <is>
          <t>45</t>
        </is>
      </c>
      <c r="AM1" s="16" t="inlineStr">
        <is>
          <t>50</t>
        </is>
      </c>
      <c r="AN1" s="16" t="inlineStr">
        <is>
          <t>55</t>
        </is>
      </c>
      <c r="AO1" s="15" t="inlineStr">
        <is>
          <t>3</t>
        </is>
      </c>
      <c r="AP1" s="16" t="inlineStr">
        <is>
          <t>05</t>
        </is>
      </c>
      <c r="AQ1" s="16" t="inlineStr">
        <is>
          <t>10</t>
        </is>
      </c>
      <c r="AR1" s="16" t="inlineStr">
        <is>
          <t>15</t>
        </is>
      </c>
      <c r="AS1" s="16" t="inlineStr">
        <is>
          <t>20</t>
        </is>
      </c>
      <c r="AT1" s="16" t="inlineStr">
        <is>
          <t>25</t>
        </is>
      </c>
      <c r="AU1" s="16" t="inlineStr">
        <is>
          <t>30</t>
        </is>
      </c>
      <c r="AV1" s="16" t="inlineStr">
        <is>
          <t>35</t>
        </is>
      </c>
      <c r="AW1" s="16" t="inlineStr">
        <is>
          <t>40</t>
        </is>
      </c>
      <c r="AX1" s="16" t="inlineStr">
        <is>
          <t>45</t>
        </is>
      </c>
      <c r="AY1" s="16" t="inlineStr">
        <is>
          <t>50</t>
        </is>
      </c>
      <c r="AZ1" s="16" t="inlineStr">
        <is>
          <t>55</t>
        </is>
      </c>
      <c r="BA1" s="15" t="inlineStr">
        <is>
          <t>4</t>
        </is>
      </c>
      <c r="BB1" s="16" t="inlineStr">
        <is>
          <t>05</t>
        </is>
      </c>
      <c r="BC1" s="16" t="inlineStr">
        <is>
          <t>10</t>
        </is>
      </c>
      <c r="BD1" s="16" t="inlineStr">
        <is>
          <t>15</t>
        </is>
      </c>
      <c r="BE1" s="16" t="inlineStr">
        <is>
          <t>20</t>
        </is>
      </c>
      <c r="BF1" s="16" t="inlineStr">
        <is>
          <t>25</t>
        </is>
      </c>
      <c r="BG1" s="16" t="inlineStr">
        <is>
          <t>30</t>
        </is>
      </c>
      <c r="BH1" s="16" t="inlineStr">
        <is>
          <t>35</t>
        </is>
      </c>
      <c r="BI1" s="16" t="inlineStr">
        <is>
          <t>40</t>
        </is>
      </c>
      <c r="BJ1" s="16" t="inlineStr">
        <is>
          <t>45</t>
        </is>
      </c>
      <c r="BK1" s="16" t="inlineStr">
        <is>
          <t>50</t>
        </is>
      </c>
      <c r="BL1" s="16" t="inlineStr">
        <is>
          <t>55</t>
        </is>
      </c>
      <c r="BM1" s="15" t="inlineStr">
        <is>
          <t>5</t>
        </is>
      </c>
      <c r="BN1" s="16" t="inlineStr">
        <is>
          <t>05</t>
        </is>
      </c>
      <c r="BO1" s="16" t="inlineStr">
        <is>
          <t>10</t>
        </is>
      </c>
      <c r="BP1" s="16" t="inlineStr">
        <is>
          <t>15</t>
        </is>
      </c>
      <c r="BQ1" s="16" t="inlineStr">
        <is>
          <t>20</t>
        </is>
      </c>
      <c r="BR1" s="16" t="inlineStr">
        <is>
          <t>25</t>
        </is>
      </c>
      <c r="BS1" s="16" t="inlineStr">
        <is>
          <t>30</t>
        </is>
      </c>
      <c r="BT1" s="16" t="inlineStr">
        <is>
          <t>35</t>
        </is>
      </c>
      <c r="BU1" s="16" t="inlineStr">
        <is>
          <t>40</t>
        </is>
      </c>
      <c r="BV1" s="16" t="inlineStr">
        <is>
          <t>45</t>
        </is>
      </c>
      <c r="BW1" s="16" t="inlineStr">
        <is>
          <t>50</t>
        </is>
      </c>
      <c r="BX1" s="16" t="inlineStr">
        <is>
          <t>55</t>
        </is>
      </c>
      <c r="BY1" s="15" t="inlineStr">
        <is>
          <t>6</t>
        </is>
      </c>
      <c r="BZ1" s="16" t="inlineStr">
        <is>
          <t>05</t>
        </is>
      </c>
      <c r="CA1" s="16" t="inlineStr">
        <is>
          <t>10</t>
        </is>
      </c>
      <c r="CB1" s="16" t="inlineStr">
        <is>
          <t>15</t>
        </is>
      </c>
      <c r="CC1" s="16" t="inlineStr">
        <is>
          <t>20</t>
        </is>
      </c>
      <c r="CD1" s="16" t="inlineStr">
        <is>
          <t>25</t>
        </is>
      </c>
      <c r="CE1" s="16" t="inlineStr">
        <is>
          <t>30</t>
        </is>
      </c>
      <c r="CF1" s="16" t="inlineStr">
        <is>
          <t>35</t>
        </is>
      </c>
      <c r="CG1" s="16" t="inlineStr">
        <is>
          <t>40</t>
        </is>
      </c>
      <c r="CH1" s="16" t="inlineStr">
        <is>
          <t>45</t>
        </is>
      </c>
      <c r="CI1" s="16" t="inlineStr">
        <is>
          <t>50</t>
        </is>
      </c>
      <c r="CJ1" s="16" t="inlineStr">
        <is>
          <t>55</t>
        </is>
      </c>
      <c r="CK1" s="15" t="inlineStr">
        <is>
          <t>7</t>
        </is>
      </c>
      <c r="CL1" s="16" t="inlineStr">
        <is>
          <t>05</t>
        </is>
      </c>
      <c r="CM1" s="16" t="inlineStr">
        <is>
          <t>10</t>
        </is>
      </c>
      <c r="CN1" s="16" t="inlineStr">
        <is>
          <t>15</t>
        </is>
      </c>
      <c r="CO1" s="16" t="inlineStr">
        <is>
          <t>20</t>
        </is>
      </c>
      <c r="CP1" s="16" t="inlineStr">
        <is>
          <t>25</t>
        </is>
      </c>
      <c r="CQ1" s="16" t="inlineStr">
        <is>
          <t>30</t>
        </is>
      </c>
      <c r="CR1" s="16" t="inlineStr">
        <is>
          <t>35</t>
        </is>
      </c>
      <c r="CS1" s="16" t="inlineStr">
        <is>
          <t>40</t>
        </is>
      </c>
      <c r="CT1" s="16" t="inlineStr">
        <is>
          <t>45</t>
        </is>
      </c>
      <c r="CU1" s="16" t="inlineStr">
        <is>
          <t>50</t>
        </is>
      </c>
      <c r="CV1" s="16" t="inlineStr">
        <is>
          <t>55</t>
        </is>
      </c>
      <c r="CW1" s="15" t="inlineStr">
        <is>
          <t>8</t>
        </is>
      </c>
      <c r="CX1" s="16" t="inlineStr">
        <is>
          <t>05</t>
        </is>
      </c>
      <c r="CY1" s="16" t="inlineStr">
        <is>
          <t>10</t>
        </is>
      </c>
      <c r="CZ1" s="16" t="inlineStr">
        <is>
          <t>15</t>
        </is>
      </c>
      <c r="DA1" s="16" t="inlineStr">
        <is>
          <t>20</t>
        </is>
      </c>
      <c r="DB1" s="16" t="inlineStr">
        <is>
          <t>25</t>
        </is>
      </c>
      <c r="DC1" s="16" t="inlineStr">
        <is>
          <t>30</t>
        </is>
      </c>
      <c r="DD1" s="16" t="inlineStr">
        <is>
          <t>35</t>
        </is>
      </c>
      <c r="DE1" s="16" t="inlineStr">
        <is>
          <t>40</t>
        </is>
      </c>
      <c r="DF1" s="16" t="inlineStr">
        <is>
          <t>45</t>
        </is>
      </c>
      <c r="DG1" s="16" t="inlineStr">
        <is>
          <t>50</t>
        </is>
      </c>
      <c r="DH1" s="16" t="inlineStr">
        <is>
          <t>55</t>
        </is>
      </c>
      <c r="DI1" s="15" t="inlineStr">
        <is>
          <t>9</t>
        </is>
      </c>
      <c r="DJ1" s="16" t="inlineStr">
        <is>
          <t>05</t>
        </is>
      </c>
      <c r="DK1" s="16" t="inlineStr">
        <is>
          <t>10</t>
        </is>
      </c>
      <c r="DL1" s="16" t="inlineStr">
        <is>
          <t>15</t>
        </is>
      </c>
      <c r="DM1" s="16" t="inlineStr">
        <is>
          <t>20</t>
        </is>
      </c>
      <c r="DN1" s="16" t="inlineStr">
        <is>
          <t>25</t>
        </is>
      </c>
      <c r="DO1" s="16" t="inlineStr">
        <is>
          <t>30</t>
        </is>
      </c>
      <c r="DP1" s="16" t="inlineStr">
        <is>
          <t>35</t>
        </is>
      </c>
      <c r="DQ1" s="16" t="inlineStr">
        <is>
          <t>40</t>
        </is>
      </c>
      <c r="DR1" s="16" t="inlineStr">
        <is>
          <t>45</t>
        </is>
      </c>
      <c r="DS1" s="16" t="inlineStr">
        <is>
          <t>50</t>
        </is>
      </c>
      <c r="DT1" s="16" t="inlineStr">
        <is>
          <t>55</t>
        </is>
      </c>
      <c r="DU1" s="15" t="inlineStr">
        <is>
          <t>10</t>
        </is>
      </c>
      <c r="DV1" s="16" t="inlineStr">
        <is>
          <t>05</t>
        </is>
      </c>
      <c r="DW1" s="16" t="inlineStr">
        <is>
          <t>10</t>
        </is>
      </c>
      <c r="DX1" s="16" t="inlineStr">
        <is>
          <t>15</t>
        </is>
      </c>
      <c r="DY1" s="16" t="inlineStr">
        <is>
          <t>20</t>
        </is>
      </c>
      <c r="DZ1" s="16" t="inlineStr">
        <is>
          <t>25</t>
        </is>
      </c>
      <c r="EA1" s="16" t="inlineStr">
        <is>
          <t>30</t>
        </is>
      </c>
      <c r="EB1" s="16" t="inlineStr">
        <is>
          <t>35</t>
        </is>
      </c>
      <c r="EC1" s="16" t="inlineStr">
        <is>
          <t>40</t>
        </is>
      </c>
      <c r="ED1" s="16" t="inlineStr">
        <is>
          <t>45</t>
        </is>
      </c>
      <c r="EE1" s="16" t="inlineStr">
        <is>
          <t>50</t>
        </is>
      </c>
      <c r="EF1" s="16" t="inlineStr">
        <is>
          <t>55</t>
        </is>
      </c>
      <c r="EG1" s="15" t="inlineStr">
        <is>
          <t>11</t>
        </is>
      </c>
      <c r="EH1" s="16" t="inlineStr">
        <is>
          <t>05</t>
        </is>
      </c>
      <c r="EI1" s="16" t="inlineStr">
        <is>
          <t>10</t>
        </is>
      </c>
      <c r="EJ1" s="16" t="inlineStr">
        <is>
          <t>15</t>
        </is>
      </c>
      <c r="EK1" s="16" t="inlineStr">
        <is>
          <t>20</t>
        </is>
      </c>
      <c r="EL1" s="16" t="inlineStr">
        <is>
          <t>25</t>
        </is>
      </c>
      <c r="EM1" s="16" t="inlineStr">
        <is>
          <t>30</t>
        </is>
      </c>
      <c r="EN1" s="16" t="inlineStr">
        <is>
          <t>35</t>
        </is>
      </c>
      <c r="EO1" s="16" t="inlineStr">
        <is>
          <t>40</t>
        </is>
      </c>
      <c r="EP1" s="16" t="inlineStr">
        <is>
          <t>45</t>
        </is>
      </c>
      <c r="EQ1" s="16" t="inlineStr">
        <is>
          <t>50</t>
        </is>
      </c>
      <c r="ER1" s="16" t="inlineStr">
        <is>
          <t>55</t>
        </is>
      </c>
      <c r="ES1" s="15" t="inlineStr">
        <is>
          <t>12</t>
        </is>
      </c>
      <c r="ET1" s="16" t="inlineStr">
        <is>
          <t>05</t>
        </is>
      </c>
      <c r="EU1" s="16" t="inlineStr">
        <is>
          <t>10</t>
        </is>
      </c>
      <c r="EV1" s="16" t="inlineStr">
        <is>
          <t>15</t>
        </is>
      </c>
      <c r="EW1" s="16" t="inlineStr">
        <is>
          <t>20</t>
        </is>
      </c>
      <c r="EX1" s="16" t="inlineStr">
        <is>
          <t>25</t>
        </is>
      </c>
      <c r="EY1" s="16" t="inlineStr">
        <is>
          <t>30</t>
        </is>
      </c>
      <c r="EZ1" s="16" t="inlineStr">
        <is>
          <t>35</t>
        </is>
      </c>
      <c r="FA1" s="16" t="inlineStr">
        <is>
          <t>40</t>
        </is>
      </c>
      <c r="FB1" s="16" t="inlineStr">
        <is>
          <t>45</t>
        </is>
      </c>
      <c r="FC1" s="16" t="inlineStr">
        <is>
          <t>50</t>
        </is>
      </c>
      <c r="FD1" s="16" t="inlineStr">
        <is>
          <t>55</t>
        </is>
      </c>
      <c r="FE1" s="15" t="inlineStr">
        <is>
          <t>13</t>
        </is>
      </c>
      <c r="FF1" s="16" t="inlineStr">
        <is>
          <t>05</t>
        </is>
      </c>
      <c r="FG1" s="16" t="inlineStr">
        <is>
          <t>10</t>
        </is>
      </c>
      <c r="FH1" s="16" t="inlineStr">
        <is>
          <t>15</t>
        </is>
      </c>
      <c r="FI1" s="16" t="inlineStr">
        <is>
          <t>20</t>
        </is>
      </c>
      <c r="FJ1" s="16" t="inlineStr">
        <is>
          <t>25</t>
        </is>
      </c>
      <c r="FK1" s="16" t="inlineStr">
        <is>
          <t>30</t>
        </is>
      </c>
      <c r="FL1" s="16" t="inlineStr">
        <is>
          <t>35</t>
        </is>
      </c>
      <c r="FM1" s="16" t="inlineStr">
        <is>
          <t>40</t>
        </is>
      </c>
      <c r="FN1" s="16" t="inlineStr">
        <is>
          <t>45</t>
        </is>
      </c>
      <c r="FO1" s="16" t="inlineStr">
        <is>
          <t>50</t>
        </is>
      </c>
      <c r="FP1" s="16" t="inlineStr">
        <is>
          <t>55</t>
        </is>
      </c>
      <c r="FQ1" s="15" t="inlineStr">
        <is>
          <t>14</t>
        </is>
      </c>
      <c r="FR1" s="16" t="inlineStr">
        <is>
          <t>05</t>
        </is>
      </c>
      <c r="FS1" s="16" t="inlineStr">
        <is>
          <t>10</t>
        </is>
      </c>
      <c r="FT1" s="16" t="inlineStr">
        <is>
          <t>15</t>
        </is>
      </c>
      <c r="FU1" s="16" t="inlineStr">
        <is>
          <t>20</t>
        </is>
      </c>
      <c r="FV1" s="16" t="inlineStr">
        <is>
          <t>25</t>
        </is>
      </c>
      <c r="FW1" s="16" t="inlineStr">
        <is>
          <t>30</t>
        </is>
      </c>
      <c r="FX1" s="16" t="inlineStr">
        <is>
          <t>35</t>
        </is>
      </c>
      <c r="FY1" s="16" t="inlineStr">
        <is>
          <t>40</t>
        </is>
      </c>
      <c r="FZ1" s="16" t="inlineStr">
        <is>
          <t>45</t>
        </is>
      </c>
      <c r="GA1" s="16" t="inlineStr">
        <is>
          <t>50</t>
        </is>
      </c>
      <c r="GB1" s="16" t="inlineStr">
        <is>
          <t>55</t>
        </is>
      </c>
      <c r="GC1" s="15" t="inlineStr">
        <is>
          <t>15</t>
        </is>
      </c>
      <c r="GD1" s="16" t="inlineStr">
        <is>
          <t>05</t>
        </is>
      </c>
      <c r="GE1" s="16" t="inlineStr">
        <is>
          <t>10</t>
        </is>
      </c>
      <c r="GF1" s="16" t="inlineStr">
        <is>
          <t>15</t>
        </is>
      </c>
      <c r="GG1" s="16" t="inlineStr">
        <is>
          <t>20</t>
        </is>
      </c>
      <c r="GH1" s="16" t="inlineStr">
        <is>
          <t>25</t>
        </is>
      </c>
      <c r="GI1" s="16" t="inlineStr">
        <is>
          <t>30</t>
        </is>
      </c>
      <c r="GJ1" s="16" t="inlineStr">
        <is>
          <t>35</t>
        </is>
      </c>
      <c r="GK1" s="16" t="inlineStr">
        <is>
          <t>40</t>
        </is>
      </c>
      <c r="GL1" s="16" t="inlineStr">
        <is>
          <t>45</t>
        </is>
      </c>
      <c r="GM1" s="16" t="inlineStr">
        <is>
          <t>50</t>
        </is>
      </c>
      <c r="GN1" s="16" t="inlineStr">
        <is>
          <t>55</t>
        </is>
      </c>
      <c r="GO1" s="15" t="inlineStr">
        <is>
          <t>16</t>
        </is>
      </c>
      <c r="GP1" s="16" t="inlineStr">
        <is>
          <t>05</t>
        </is>
      </c>
      <c r="GQ1" s="16" t="inlineStr">
        <is>
          <t>10</t>
        </is>
      </c>
      <c r="GR1" s="16" t="inlineStr">
        <is>
          <t>15</t>
        </is>
      </c>
      <c r="GS1" s="16" t="inlineStr">
        <is>
          <t>20</t>
        </is>
      </c>
      <c r="GT1" s="16" t="inlineStr">
        <is>
          <t>25</t>
        </is>
      </c>
      <c r="GU1" s="16" t="inlineStr">
        <is>
          <t>30</t>
        </is>
      </c>
      <c r="GV1" s="16" t="inlineStr">
        <is>
          <t>35</t>
        </is>
      </c>
      <c r="GW1" s="16" t="inlineStr">
        <is>
          <t>40</t>
        </is>
      </c>
      <c r="GX1" s="16" t="inlineStr">
        <is>
          <t>45</t>
        </is>
      </c>
      <c r="GY1" s="16" t="inlineStr">
        <is>
          <t>50</t>
        </is>
      </c>
      <c r="GZ1" s="16" t="inlineStr">
        <is>
          <t>55</t>
        </is>
      </c>
      <c r="HA1" s="15" t="inlineStr">
        <is>
          <t>17</t>
        </is>
      </c>
      <c r="HB1" s="16" t="inlineStr">
        <is>
          <t>05</t>
        </is>
      </c>
      <c r="HC1" s="16" t="inlineStr">
        <is>
          <t>10</t>
        </is>
      </c>
      <c r="HD1" s="16" t="inlineStr">
        <is>
          <t>15</t>
        </is>
      </c>
      <c r="HE1" s="16" t="inlineStr">
        <is>
          <t>20</t>
        </is>
      </c>
      <c r="HF1" s="16" t="inlineStr">
        <is>
          <t>25</t>
        </is>
      </c>
      <c r="HG1" s="16" t="inlineStr">
        <is>
          <t>30</t>
        </is>
      </c>
      <c r="HH1" s="16" t="inlineStr">
        <is>
          <t>35</t>
        </is>
      </c>
      <c r="HI1" s="16" t="inlineStr">
        <is>
          <t>40</t>
        </is>
      </c>
      <c r="HJ1" s="16" t="inlineStr">
        <is>
          <t>45</t>
        </is>
      </c>
      <c r="HK1" s="16" t="inlineStr">
        <is>
          <t>50</t>
        </is>
      </c>
      <c r="HL1" s="16" t="inlineStr">
        <is>
          <t>55</t>
        </is>
      </c>
      <c r="HM1" s="15" t="inlineStr">
        <is>
          <t>18</t>
        </is>
      </c>
      <c r="HN1" s="16" t="inlineStr">
        <is>
          <t>05</t>
        </is>
      </c>
      <c r="HO1" s="16" t="inlineStr">
        <is>
          <t>10</t>
        </is>
      </c>
      <c r="HP1" s="16" t="inlineStr">
        <is>
          <t>15</t>
        </is>
      </c>
      <c r="HQ1" s="16" t="inlineStr">
        <is>
          <t>20</t>
        </is>
      </c>
      <c r="HR1" s="16" t="inlineStr">
        <is>
          <t>25</t>
        </is>
      </c>
      <c r="HS1" s="16" t="inlineStr">
        <is>
          <t>30</t>
        </is>
      </c>
      <c r="HT1" s="16" t="inlineStr">
        <is>
          <t>35</t>
        </is>
      </c>
      <c r="HU1" s="16" t="inlineStr">
        <is>
          <t>40</t>
        </is>
      </c>
      <c r="HV1" s="16" t="inlineStr">
        <is>
          <t>45</t>
        </is>
      </c>
      <c r="HW1" s="16" t="inlineStr">
        <is>
          <t>50</t>
        </is>
      </c>
      <c r="HX1" s="16" t="inlineStr">
        <is>
          <t>55</t>
        </is>
      </c>
      <c r="HY1" s="15" t="inlineStr">
        <is>
          <t>19</t>
        </is>
      </c>
      <c r="HZ1" s="16" t="inlineStr">
        <is>
          <t>05</t>
        </is>
      </c>
      <c r="IA1" s="16" t="inlineStr">
        <is>
          <t>10</t>
        </is>
      </c>
      <c r="IB1" s="16" t="inlineStr">
        <is>
          <t>15</t>
        </is>
      </c>
      <c r="IC1" s="16" t="inlineStr">
        <is>
          <t>20</t>
        </is>
      </c>
      <c r="ID1" s="16" t="inlineStr">
        <is>
          <t>25</t>
        </is>
      </c>
      <c r="IE1" s="16" t="inlineStr">
        <is>
          <t>30</t>
        </is>
      </c>
      <c r="IF1" s="16" t="inlineStr">
        <is>
          <t>35</t>
        </is>
      </c>
      <c r="IG1" s="16" t="inlineStr">
        <is>
          <t>40</t>
        </is>
      </c>
      <c r="IH1" s="16" t="inlineStr">
        <is>
          <t>45</t>
        </is>
      </c>
      <c r="II1" s="16" t="inlineStr">
        <is>
          <t>50</t>
        </is>
      </c>
      <c r="IJ1" s="16" t="inlineStr">
        <is>
          <t>55</t>
        </is>
      </c>
      <c r="IK1" s="15" t="inlineStr">
        <is>
          <t>20</t>
        </is>
      </c>
      <c r="IL1" s="16" t="inlineStr">
        <is>
          <t>05</t>
        </is>
      </c>
      <c r="IM1" s="16" t="inlineStr">
        <is>
          <t>10</t>
        </is>
      </c>
      <c r="IN1" s="16" t="inlineStr">
        <is>
          <t>15</t>
        </is>
      </c>
      <c r="IO1" s="16" t="inlineStr">
        <is>
          <t>20</t>
        </is>
      </c>
      <c r="IP1" s="16" t="inlineStr">
        <is>
          <t>25</t>
        </is>
      </c>
      <c r="IQ1" s="16" t="inlineStr">
        <is>
          <t>30</t>
        </is>
      </c>
      <c r="IR1" s="16" t="inlineStr">
        <is>
          <t>35</t>
        </is>
      </c>
      <c r="IS1" s="16" t="inlineStr">
        <is>
          <t>40</t>
        </is>
      </c>
      <c r="IT1" s="16" t="inlineStr">
        <is>
          <t>45</t>
        </is>
      </c>
      <c r="IU1" s="16" t="inlineStr">
        <is>
          <t>50</t>
        </is>
      </c>
      <c r="IV1" s="16" t="inlineStr">
        <is>
          <t>55</t>
        </is>
      </c>
      <c r="IW1" s="15" t="inlineStr">
        <is>
          <t>21</t>
        </is>
      </c>
      <c r="IX1" s="16" t="inlineStr">
        <is>
          <t>05</t>
        </is>
      </c>
      <c r="IY1" s="16" t="inlineStr">
        <is>
          <t>10</t>
        </is>
      </c>
      <c r="IZ1" s="16" t="inlineStr">
        <is>
          <t>15</t>
        </is>
      </c>
      <c r="JA1" s="16" t="inlineStr">
        <is>
          <t>20</t>
        </is>
      </c>
      <c r="JB1" s="16" t="inlineStr">
        <is>
          <t>25</t>
        </is>
      </c>
      <c r="JC1" s="16" t="inlineStr">
        <is>
          <t>30</t>
        </is>
      </c>
      <c r="JD1" s="16" t="inlineStr">
        <is>
          <t>35</t>
        </is>
      </c>
      <c r="JE1" s="16" t="inlineStr">
        <is>
          <t>40</t>
        </is>
      </c>
      <c r="JF1" s="16" t="inlineStr">
        <is>
          <t>45</t>
        </is>
      </c>
      <c r="JG1" s="16" t="inlineStr">
        <is>
          <t>50</t>
        </is>
      </c>
      <c r="JH1" s="16" t="inlineStr">
        <is>
          <t>55</t>
        </is>
      </c>
      <c r="JI1" s="15" t="inlineStr">
        <is>
          <t>22</t>
        </is>
      </c>
      <c r="JJ1" s="16" t="inlineStr">
        <is>
          <t>05</t>
        </is>
      </c>
      <c r="JK1" s="16" t="inlineStr">
        <is>
          <t>10</t>
        </is>
      </c>
      <c r="JL1" s="16" t="inlineStr">
        <is>
          <t>15</t>
        </is>
      </c>
      <c r="JM1" s="16" t="inlineStr">
        <is>
          <t>20</t>
        </is>
      </c>
      <c r="JN1" s="16" t="inlineStr">
        <is>
          <t>25</t>
        </is>
      </c>
      <c r="JO1" s="16" t="inlineStr">
        <is>
          <t>30</t>
        </is>
      </c>
      <c r="JP1" s="16" t="inlineStr">
        <is>
          <t>35</t>
        </is>
      </c>
      <c r="JQ1" s="16" t="inlineStr">
        <is>
          <t>40</t>
        </is>
      </c>
      <c r="JR1" s="16" t="inlineStr">
        <is>
          <t>45</t>
        </is>
      </c>
      <c r="JS1" s="16" t="inlineStr">
        <is>
          <t>50</t>
        </is>
      </c>
      <c r="JT1" s="16" t="inlineStr">
        <is>
          <t>55</t>
        </is>
      </c>
      <c r="JU1" s="15" t="inlineStr">
        <is>
          <t>23</t>
        </is>
      </c>
      <c r="JV1" s="16" t="inlineStr">
        <is>
          <t>05</t>
        </is>
      </c>
      <c r="JW1" s="16" t="inlineStr">
        <is>
          <t>10</t>
        </is>
      </c>
      <c r="JX1" s="16" t="inlineStr">
        <is>
          <t>15</t>
        </is>
      </c>
      <c r="JY1" s="16" t="inlineStr">
        <is>
          <t>20</t>
        </is>
      </c>
      <c r="JZ1" s="16" t="inlineStr">
        <is>
          <t>25</t>
        </is>
      </c>
      <c r="KA1" s="16" t="inlineStr">
        <is>
          <t>30</t>
        </is>
      </c>
      <c r="KB1" s="16" t="inlineStr">
        <is>
          <t>35</t>
        </is>
      </c>
      <c r="KC1" s="16" t="inlineStr">
        <is>
          <t>40</t>
        </is>
      </c>
      <c r="KD1" s="16" t="inlineStr">
        <is>
          <t>45</t>
        </is>
      </c>
      <c r="KE1" s="16" t="inlineStr">
        <is>
          <t>50</t>
        </is>
      </c>
      <c r="KF1" s="16" t="inlineStr">
        <is>
          <t>55</t>
        </is>
      </c>
      <c r="KG1" s="15" t="inlineStr">
        <is>
          <t>0</t>
        </is>
      </c>
      <c r="KH1" s="16" t="inlineStr">
        <is>
          <t>05</t>
        </is>
      </c>
      <c r="KI1" s="16" t="inlineStr">
        <is>
          <t>10</t>
        </is>
      </c>
      <c r="KJ1" s="16" t="inlineStr">
        <is>
          <t>15</t>
        </is>
      </c>
      <c r="KK1" s="16" t="inlineStr">
        <is>
          <t>20</t>
        </is>
      </c>
      <c r="KL1" s="16" t="inlineStr">
        <is>
          <t>25</t>
        </is>
      </c>
      <c r="KM1" s="16" t="inlineStr">
        <is>
          <t>30</t>
        </is>
      </c>
      <c r="KN1" s="16" t="inlineStr">
        <is>
          <t>35</t>
        </is>
      </c>
      <c r="KO1" s="16" t="inlineStr">
        <is>
          <t>40</t>
        </is>
      </c>
      <c r="KP1" s="16" t="inlineStr">
        <is>
          <t>45</t>
        </is>
      </c>
      <c r="KQ1" s="16" t="inlineStr">
        <is>
          <t>50</t>
        </is>
      </c>
      <c r="KR1" s="16" t="inlineStr">
        <is>
          <t>55</t>
        </is>
      </c>
      <c r="KS1" s="15" t="inlineStr">
        <is>
          <t>1</t>
        </is>
      </c>
      <c r="KT1" s="16" t="inlineStr">
        <is>
          <t>05</t>
        </is>
      </c>
      <c r="KU1" s="16" t="inlineStr">
        <is>
          <t>10</t>
        </is>
      </c>
      <c r="KV1" s="16" t="inlineStr">
        <is>
          <t>15</t>
        </is>
      </c>
      <c r="KW1" s="16" t="inlineStr">
        <is>
          <t>20</t>
        </is>
      </c>
      <c r="KX1" s="16" t="inlineStr">
        <is>
          <t>25</t>
        </is>
      </c>
      <c r="KY1" s="16" t="inlineStr">
        <is>
          <t>30</t>
        </is>
      </c>
      <c r="KZ1" s="16" t="inlineStr">
        <is>
          <t>35</t>
        </is>
      </c>
      <c r="LA1" s="16" t="inlineStr">
        <is>
          <t>40</t>
        </is>
      </c>
      <c r="LB1" s="16" t="inlineStr">
        <is>
          <t>45</t>
        </is>
      </c>
      <c r="LC1" s="16" t="inlineStr">
        <is>
          <t>50</t>
        </is>
      </c>
      <c r="LD1" s="16" t="inlineStr">
        <is>
          <t>55</t>
        </is>
      </c>
      <c r="LE1" s="15" t="inlineStr">
        <is>
          <t>2</t>
        </is>
      </c>
      <c r="LF1" s="16" t="inlineStr">
        <is>
          <t>05</t>
        </is>
      </c>
      <c r="LG1" s="16" t="inlineStr">
        <is>
          <t>10</t>
        </is>
      </c>
      <c r="LH1" s="16" t="inlineStr">
        <is>
          <t>15</t>
        </is>
      </c>
      <c r="LI1" s="16" t="inlineStr">
        <is>
          <t>20</t>
        </is>
      </c>
      <c r="LJ1" s="16" t="inlineStr">
        <is>
          <t>25</t>
        </is>
      </c>
      <c r="LK1" s="16" t="inlineStr">
        <is>
          <t>30</t>
        </is>
      </c>
      <c r="LL1" s="16" t="inlineStr">
        <is>
          <t>35</t>
        </is>
      </c>
      <c r="LM1" s="16" t="inlineStr">
        <is>
          <t>40</t>
        </is>
      </c>
      <c r="LN1" s="16" t="inlineStr">
        <is>
          <t>45</t>
        </is>
      </c>
      <c r="LO1" s="16" t="inlineStr">
        <is>
          <t>50</t>
        </is>
      </c>
      <c r="LP1" s="16" t="inlineStr">
        <is>
          <t>55</t>
        </is>
      </c>
      <c r="LQ1" s="15" t="inlineStr">
        <is>
          <t>3</t>
        </is>
      </c>
      <c r="LR1" s="16" t="inlineStr">
        <is>
          <t>05</t>
        </is>
      </c>
      <c r="LS1" s="16" t="inlineStr">
        <is>
          <t>10</t>
        </is>
      </c>
      <c r="LT1" s="16" t="inlineStr">
        <is>
          <t>15</t>
        </is>
      </c>
      <c r="LU1" s="16" t="inlineStr">
        <is>
          <t>20</t>
        </is>
      </c>
      <c r="LV1" s="16" t="inlineStr">
        <is>
          <t>25</t>
        </is>
      </c>
      <c r="LW1" s="16" t="inlineStr">
        <is>
          <t>30</t>
        </is>
      </c>
      <c r="LX1" s="16" t="inlineStr">
        <is>
          <t>35</t>
        </is>
      </c>
      <c r="LY1" s="16" t="inlineStr">
        <is>
          <t>40</t>
        </is>
      </c>
      <c r="LZ1" s="16" t="inlineStr">
        <is>
          <t>45</t>
        </is>
      </c>
      <c r="MA1" s="16" t="inlineStr">
        <is>
          <t>50</t>
        </is>
      </c>
      <c r="MB1" s="16" t="inlineStr">
        <is>
          <t>55</t>
        </is>
      </c>
      <c r="MC1" s="15" t="inlineStr">
        <is>
          <t>4</t>
        </is>
      </c>
      <c r="MD1" s="16" t="inlineStr">
        <is>
          <t>05</t>
        </is>
      </c>
      <c r="ME1" s="16" t="inlineStr">
        <is>
          <t>10</t>
        </is>
      </c>
      <c r="MF1" s="16" t="inlineStr">
        <is>
          <t>15</t>
        </is>
      </c>
      <c r="MG1" s="16" t="inlineStr">
        <is>
          <t>20</t>
        </is>
      </c>
      <c r="MH1" s="16" t="inlineStr">
        <is>
          <t>25</t>
        </is>
      </c>
      <c r="MI1" s="16" t="inlineStr">
        <is>
          <t>30</t>
        </is>
      </c>
      <c r="MJ1" s="16" t="inlineStr">
        <is>
          <t>35</t>
        </is>
      </c>
      <c r="MK1" s="16" t="inlineStr">
        <is>
          <t>40</t>
        </is>
      </c>
      <c r="ML1" s="16" t="inlineStr">
        <is>
          <t>45</t>
        </is>
      </c>
      <c r="MM1" s="16" t="inlineStr">
        <is>
          <t>50</t>
        </is>
      </c>
      <c r="MN1" s="16" t="inlineStr">
        <is>
          <t>55</t>
        </is>
      </c>
      <c r="MO1" s="15" t="inlineStr">
        <is>
          <t>5</t>
        </is>
      </c>
      <c r="MP1" s="16" t="inlineStr">
        <is>
          <t>05</t>
        </is>
      </c>
      <c r="MQ1" s="16" t="inlineStr">
        <is>
          <t>10</t>
        </is>
      </c>
      <c r="MR1" s="16" t="inlineStr">
        <is>
          <t>15</t>
        </is>
      </c>
      <c r="MS1" s="16" t="inlineStr">
        <is>
          <t>20</t>
        </is>
      </c>
      <c r="MT1" s="16" t="inlineStr">
        <is>
          <t>25</t>
        </is>
      </c>
      <c r="MU1" s="16" t="inlineStr">
        <is>
          <t>30</t>
        </is>
      </c>
      <c r="MV1" s="16" t="inlineStr">
        <is>
          <t>35</t>
        </is>
      </c>
      <c r="MW1" s="16" t="inlineStr">
        <is>
          <t>40</t>
        </is>
      </c>
      <c r="MX1" s="16" t="inlineStr">
        <is>
          <t>45</t>
        </is>
      </c>
      <c r="MY1" s="16" t="inlineStr">
        <is>
          <t>50</t>
        </is>
      </c>
      <c r="MZ1" s="16" t="inlineStr">
        <is>
          <t>55</t>
        </is>
      </c>
      <c r="NA1" s="15" t="inlineStr">
        <is>
          <t>6</t>
        </is>
      </c>
      <c r="NB1" s="16" t="inlineStr">
        <is>
          <t>05</t>
        </is>
      </c>
      <c r="NC1" s="16" t="inlineStr">
        <is>
          <t>10</t>
        </is>
      </c>
      <c r="ND1" s="16" t="inlineStr">
        <is>
          <t>15</t>
        </is>
      </c>
      <c r="NE1" s="16" t="inlineStr">
        <is>
          <t>20</t>
        </is>
      </c>
      <c r="NF1" s="16" t="inlineStr">
        <is>
          <t>25</t>
        </is>
      </c>
      <c r="NG1" s="16" t="inlineStr">
        <is>
          <t>30</t>
        </is>
      </c>
      <c r="NH1" s="16" t="inlineStr">
        <is>
          <t>35</t>
        </is>
      </c>
      <c r="NI1" s="16" t="inlineStr">
        <is>
          <t>40</t>
        </is>
      </c>
      <c r="NJ1" s="16" t="inlineStr">
        <is>
          <t>45</t>
        </is>
      </c>
      <c r="NK1" s="16" t="inlineStr">
        <is>
          <t>50</t>
        </is>
      </c>
      <c r="NL1" s="16" t="inlineStr">
        <is>
          <t>55</t>
        </is>
      </c>
      <c r="NM1" s="15" t="inlineStr">
        <is>
          <t>7</t>
        </is>
      </c>
      <c r="NN1" s="16" t="inlineStr">
        <is>
          <t>05</t>
        </is>
      </c>
      <c r="NO1" s="16" t="inlineStr">
        <is>
          <t>10</t>
        </is>
      </c>
      <c r="NP1" s="16" t="inlineStr">
        <is>
          <t>15</t>
        </is>
      </c>
      <c r="NQ1" s="16" t="inlineStr">
        <is>
          <t>20</t>
        </is>
      </c>
      <c r="NR1" s="16" t="inlineStr">
        <is>
          <t>25</t>
        </is>
      </c>
      <c r="NS1" s="16" t="inlineStr">
        <is>
          <t>30</t>
        </is>
      </c>
      <c r="NT1" s="16" t="inlineStr">
        <is>
          <t>35</t>
        </is>
      </c>
      <c r="NU1" s="16" t="inlineStr">
        <is>
          <t>40</t>
        </is>
      </c>
      <c r="NV1" s="16" t="inlineStr">
        <is>
          <t>45</t>
        </is>
      </c>
      <c r="NW1" s="16" t="inlineStr">
        <is>
          <t>50</t>
        </is>
      </c>
      <c r="NX1" s="16" t="inlineStr">
        <is>
          <t>55</t>
        </is>
      </c>
      <c r="NY1" s="15" t="inlineStr">
        <is>
          <t>8</t>
        </is>
      </c>
      <c r="NZ1" s="16" t="inlineStr">
        <is>
          <t>05</t>
        </is>
      </c>
      <c r="OA1" s="16" t="inlineStr">
        <is>
          <t>10</t>
        </is>
      </c>
      <c r="OB1" s="16" t="inlineStr">
        <is>
          <t>15</t>
        </is>
      </c>
      <c r="OC1" s="16" t="inlineStr">
        <is>
          <t>20</t>
        </is>
      </c>
      <c r="OD1" s="16" t="inlineStr">
        <is>
          <t>25</t>
        </is>
      </c>
      <c r="OE1" s="16" t="inlineStr">
        <is>
          <t>30</t>
        </is>
      </c>
      <c r="OF1" s="16" t="inlineStr">
        <is>
          <t>35</t>
        </is>
      </c>
      <c r="OG1" s="16" t="inlineStr">
        <is>
          <t>40</t>
        </is>
      </c>
      <c r="OH1" s="16" t="inlineStr">
        <is>
          <t>45</t>
        </is>
      </c>
      <c r="OI1" s="16" t="inlineStr">
        <is>
          <t>50</t>
        </is>
      </c>
      <c r="OJ1" s="16" t="inlineStr">
        <is>
          <t>55</t>
        </is>
      </c>
      <c r="OK1" s="15" t="inlineStr">
        <is>
          <t>9</t>
        </is>
      </c>
      <c r="OL1" s="16" t="inlineStr">
        <is>
          <t>05</t>
        </is>
      </c>
      <c r="OM1" s="16" t="inlineStr">
        <is>
          <t>10</t>
        </is>
      </c>
      <c r="ON1" s="16" t="inlineStr">
        <is>
          <t>15</t>
        </is>
      </c>
      <c r="OO1" s="16" t="inlineStr">
        <is>
          <t>20</t>
        </is>
      </c>
      <c r="OP1" s="16" t="inlineStr">
        <is>
          <t>25</t>
        </is>
      </c>
      <c r="OQ1" s="16" t="inlineStr">
        <is>
          <t>30</t>
        </is>
      </c>
      <c r="OR1" s="16" t="inlineStr">
        <is>
          <t>35</t>
        </is>
      </c>
      <c r="OS1" s="16" t="inlineStr">
        <is>
          <t>40</t>
        </is>
      </c>
      <c r="OT1" s="16" t="inlineStr">
        <is>
          <t>45</t>
        </is>
      </c>
      <c r="OU1" s="16" t="inlineStr">
        <is>
          <t>50</t>
        </is>
      </c>
      <c r="OV1" s="16" t="inlineStr">
        <is>
          <t>55</t>
        </is>
      </c>
      <c r="OW1" s="15" t="inlineStr">
        <is>
          <t>10</t>
        </is>
      </c>
      <c r="OX1" s="16" t="inlineStr">
        <is>
          <t>05</t>
        </is>
      </c>
      <c r="OY1" s="16" t="inlineStr">
        <is>
          <t>10</t>
        </is>
      </c>
      <c r="OZ1" s="16" t="inlineStr">
        <is>
          <t>15</t>
        </is>
      </c>
      <c r="PA1" s="16" t="inlineStr">
        <is>
          <t>20</t>
        </is>
      </c>
      <c r="PB1" s="16" t="inlineStr">
        <is>
          <t>25</t>
        </is>
      </c>
      <c r="PC1" s="16" t="inlineStr">
        <is>
          <t>30</t>
        </is>
      </c>
      <c r="PD1" s="16" t="inlineStr">
        <is>
          <t>35</t>
        </is>
      </c>
      <c r="PE1" s="16" t="inlineStr">
        <is>
          <t>40</t>
        </is>
      </c>
      <c r="PF1" s="16" t="inlineStr">
        <is>
          <t>45</t>
        </is>
      </c>
      <c r="PG1" s="16" t="inlineStr">
        <is>
          <t>50</t>
        </is>
      </c>
      <c r="PH1" s="16" t="inlineStr">
        <is>
          <t>55</t>
        </is>
      </c>
      <c r="PI1" s="15" t="inlineStr">
        <is>
          <t>11</t>
        </is>
      </c>
      <c r="PJ1" s="16" t="inlineStr">
        <is>
          <t>05</t>
        </is>
      </c>
      <c r="PK1" s="16" t="inlineStr">
        <is>
          <t>10</t>
        </is>
      </c>
      <c r="PL1" s="16" t="inlineStr">
        <is>
          <t>15</t>
        </is>
      </c>
      <c r="PM1" s="16" t="inlineStr">
        <is>
          <t>20</t>
        </is>
      </c>
      <c r="PN1" s="16" t="inlineStr">
        <is>
          <t>25</t>
        </is>
      </c>
      <c r="PO1" s="16" t="inlineStr">
        <is>
          <t>30</t>
        </is>
      </c>
      <c r="PP1" s="16" t="inlineStr">
        <is>
          <t>35</t>
        </is>
      </c>
      <c r="PQ1" s="16" t="inlineStr">
        <is>
          <t>40</t>
        </is>
      </c>
      <c r="PR1" s="16" t="inlineStr">
        <is>
          <t>45</t>
        </is>
      </c>
      <c r="PS1" s="16" t="inlineStr">
        <is>
          <t>50</t>
        </is>
      </c>
      <c r="PT1" s="16" t="inlineStr">
        <is>
          <t>55</t>
        </is>
      </c>
      <c r="PU1" s="15" t="inlineStr">
        <is>
          <t>12</t>
        </is>
      </c>
      <c r="PV1" s="16" t="inlineStr">
        <is>
          <t>05</t>
        </is>
      </c>
      <c r="PW1" s="16" t="inlineStr">
        <is>
          <t>10</t>
        </is>
      </c>
      <c r="PX1" s="16" t="inlineStr">
        <is>
          <t>15</t>
        </is>
      </c>
      <c r="PY1" s="16" t="inlineStr">
        <is>
          <t>20</t>
        </is>
      </c>
      <c r="PZ1" s="16" t="inlineStr">
        <is>
          <t>25</t>
        </is>
      </c>
      <c r="QA1" s="16" t="inlineStr">
        <is>
          <t>30</t>
        </is>
      </c>
      <c r="QB1" s="16" t="inlineStr">
        <is>
          <t>35</t>
        </is>
      </c>
      <c r="QC1" s="16" t="inlineStr">
        <is>
          <t>40</t>
        </is>
      </c>
      <c r="QD1" s="16" t="inlineStr">
        <is>
          <t>45</t>
        </is>
      </c>
      <c r="QE1" s="16" t="inlineStr">
        <is>
          <t>50</t>
        </is>
      </c>
      <c r="QF1" s="16" t="inlineStr">
        <is>
          <t>55</t>
        </is>
      </c>
      <c r="QG1" s="15" t="inlineStr">
        <is>
          <t>13</t>
        </is>
      </c>
      <c r="QH1" s="16" t="inlineStr">
        <is>
          <t>05</t>
        </is>
      </c>
      <c r="QI1" s="16" t="inlineStr">
        <is>
          <t>10</t>
        </is>
      </c>
      <c r="QJ1" s="16" t="inlineStr">
        <is>
          <t>15</t>
        </is>
      </c>
      <c r="QK1" s="16" t="inlineStr">
        <is>
          <t>20</t>
        </is>
      </c>
      <c r="QL1" s="16" t="inlineStr">
        <is>
          <t>25</t>
        </is>
      </c>
      <c r="QM1" s="16" t="inlineStr">
        <is>
          <t>30</t>
        </is>
      </c>
      <c r="QN1" s="16" t="inlineStr">
        <is>
          <t>35</t>
        </is>
      </c>
      <c r="QO1" s="16" t="inlineStr">
        <is>
          <t>40</t>
        </is>
      </c>
      <c r="QP1" s="16" t="inlineStr">
        <is>
          <t>45</t>
        </is>
      </c>
      <c r="QQ1" s="16" t="inlineStr">
        <is>
          <t>50</t>
        </is>
      </c>
      <c r="QR1" s="16" t="inlineStr">
        <is>
          <t>55</t>
        </is>
      </c>
      <c r="QS1" s="15" t="inlineStr">
        <is>
          <t>14</t>
        </is>
      </c>
      <c r="QT1" s="16" t="inlineStr">
        <is>
          <t>05</t>
        </is>
      </c>
      <c r="QU1" s="16" t="inlineStr">
        <is>
          <t>10</t>
        </is>
      </c>
      <c r="QV1" s="16" t="inlineStr">
        <is>
          <t>15</t>
        </is>
      </c>
      <c r="QW1" s="16" t="inlineStr">
        <is>
          <t>20</t>
        </is>
      </c>
      <c r="QX1" s="16" t="inlineStr">
        <is>
          <t>25</t>
        </is>
      </c>
      <c r="QY1" s="16" t="inlineStr">
        <is>
          <t>30</t>
        </is>
      </c>
      <c r="QZ1" s="16" t="inlineStr">
        <is>
          <t>35</t>
        </is>
      </c>
      <c r="RA1" s="16" t="inlineStr">
        <is>
          <t>40</t>
        </is>
      </c>
      <c r="RB1" s="16" t="inlineStr">
        <is>
          <t>45</t>
        </is>
      </c>
      <c r="RC1" s="16" t="inlineStr">
        <is>
          <t>50</t>
        </is>
      </c>
      <c r="RD1" s="16" t="inlineStr">
        <is>
          <t>55</t>
        </is>
      </c>
      <c r="RE1" s="15" t="inlineStr">
        <is>
          <t>15</t>
        </is>
      </c>
      <c r="RF1" s="16" t="inlineStr">
        <is>
          <t>05</t>
        </is>
      </c>
      <c r="RG1" s="16" t="inlineStr">
        <is>
          <t>10</t>
        </is>
      </c>
      <c r="RH1" s="16" t="inlineStr">
        <is>
          <t>15</t>
        </is>
      </c>
      <c r="RI1" s="16" t="inlineStr">
        <is>
          <t>20</t>
        </is>
      </c>
      <c r="RJ1" s="16" t="inlineStr">
        <is>
          <t>25</t>
        </is>
      </c>
      <c r="RK1" s="16" t="inlineStr">
        <is>
          <t>30</t>
        </is>
      </c>
      <c r="RL1" s="16" t="inlineStr">
        <is>
          <t>35</t>
        </is>
      </c>
      <c r="RM1" s="16" t="inlineStr">
        <is>
          <t>40</t>
        </is>
      </c>
      <c r="RN1" s="16" t="inlineStr">
        <is>
          <t>45</t>
        </is>
      </c>
      <c r="RO1" s="16" t="inlineStr">
        <is>
          <t>50</t>
        </is>
      </c>
      <c r="RP1" s="16" t="inlineStr">
        <is>
          <t>55</t>
        </is>
      </c>
      <c r="RQ1" s="15" t="inlineStr">
        <is>
          <t>16</t>
        </is>
      </c>
      <c r="RR1" s="16" t="inlineStr">
        <is>
          <t>05</t>
        </is>
      </c>
      <c r="RS1" s="16" t="inlineStr">
        <is>
          <t>10</t>
        </is>
      </c>
      <c r="RT1" s="16" t="inlineStr">
        <is>
          <t>15</t>
        </is>
      </c>
      <c r="RU1" s="16" t="inlineStr">
        <is>
          <t>20</t>
        </is>
      </c>
      <c r="RV1" s="16" t="inlineStr">
        <is>
          <t>25</t>
        </is>
      </c>
      <c r="RW1" s="16" t="inlineStr">
        <is>
          <t>30</t>
        </is>
      </c>
      <c r="RX1" s="16" t="inlineStr">
        <is>
          <t>35</t>
        </is>
      </c>
      <c r="RY1" s="16" t="inlineStr">
        <is>
          <t>40</t>
        </is>
      </c>
      <c r="RZ1" s="16" t="inlineStr">
        <is>
          <t>45</t>
        </is>
      </c>
      <c r="SA1" s="16" t="inlineStr">
        <is>
          <t>50</t>
        </is>
      </c>
      <c r="SB1" s="16" t="inlineStr">
        <is>
          <t>55</t>
        </is>
      </c>
      <c r="SC1" s="15" t="inlineStr">
        <is>
          <t>17</t>
        </is>
      </c>
      <c r="SD1" s="16" t="inlineStr">
        <is>
          <t>05</t>
        </is>
      </c>
      <c r="SE1" s="16" t="inlineStr">
        <is>
          <t>10</t>
        </is>
      </c>
      <c r="SF1" s="16" t="inlineStr">
        <is>
          <t>15</t>
        </is>
      </c>
      <c r="SG1" s="16" t="inlineStr">
        <is>
          <t>20</t>
        </is>
      </c>
      <c r="SH1" s="16" t="inlineStr">
        <is>
          <t>25</t>
        </is>
      </c>
      <c r="SI1" s="16" t="inlineStr">
        <is>
          <t>30</t>
        </is>
      </c>
      <c r="SJ1" s="16" t="inlineStr">
        <is>
          <t>35</t>
        </is>
      </c>
      <c r="SK1" s="16" t="inlineStr">
        <is>
          <t>40</t>
        </is>
      </c>
      <c r="SL1" s="16" t="inlineStr">
        <is>
          <t>45</t>
        </is>
      </c>
      <c r="SM1" s="16" t="inlineStr">
        <is>
          <t>50</t>
        </is>
      </c>
      <c r="SN1" s="16" t="inlineStr">
        <is>
          <t>55</t>
        </is>
      </c>
      <c r="SO1" s="15" t="inlineStr">
        <is>
          <t>18</t>
        </is>
      </c>
      <c r="SP1" s="16" t="inlineStr">
        <is>
          <t>05</t>
        </is>
      </c>
      <c r="SQ1" s="16" t="inlineStr">
        <is>
          <t>10</t>
        </is>
      </c>
      <c r="SR1" s="16" t="inlineStr">
        <is>
          <t>15</t>
        </is>
      </c>
      <c r="SS1" s="16" t="inlineStr">
        <is>
          <t>20</t>
        </is>
      </c>
      <c r="ST1" s="16" t="inlineStr">
        <is>
          <t>25</t>
        </is>
      </c>
      <c r="SU1" s="16" t="inlineStr">
        <is>
          <t>30</t>
        </is>
      </c>
      <c r="SV1" s="16" t="inlineStr">
        <is>
          <t>35</t>
        </is>
      </c>
      <c r="SW1" s="16" t="inlineStr">
        <is>
          <t>40</t>
        </is>
      </c>
      <c r="SX1" s="16" t="inlineStr">
        <is>
          <t>45</t>
        </is>
      </c>
      <c r="SY1" s="16" t="inlineStr">
        <is>
          <t>50</t>
        </is>
      </c>
      <c r="SZ1" s="16" t="inlineStr">
        <is>
          <t>55</t>
        </is>
      </c>
      <c r="TA1" s="15" t="inlineStr">
        <is>
          <t>19</t>
        </is>
      </c>
      <c r="TB1" s="16" t="inlineStr">
        <is>
          <t>05</t>
        </is>
      </c>
      <c r="TC1" s="16" t="inlineStr">
        <is>
          <t>10</t>
        </is>
      </c>
      <c r="TD1" s="16" t="inlineStr">
        <is>
          <t>15</t>
        </is>
      </c>
      <c r="TE1" s="16" t="inlineStr">
        <is>
          <t>20</t>
        </is>
      </c>
      <c r="TF1" s="16" t="inlineStr">
        <is>
          <t>25</t>
        </is>
      </c>
      <c r="TG1" s="16" t="inlineStr">
        <is>
          <t>30</t>
        </is>
      </c>
      <c r="TH1" s="16" t="inlineStr">
        <is>
          <t>35</t>
        </is>
      </c>
      <c r="TI1" s="16" t="inlineStr">
        <is>
          <t>40</t>
        </is>
      </c>
      <c r="TJ1" s="16" t="inlineStr">
        <is>
          <t>45</t>
        </is>
      </c>
      <c r="TK1" s="16" t="inlineStr">
        <is>
          <t>50</t>
        </is>
      </c>
      <c r="TL1" s="16" t="inlineStr">
        <is>
          <t>55</t>
        </is>
      </c>
      <c r="TM1" s="15" t="inlineStr">
        <is>
          <t>20</t>
        </is>
      </c>
      <c r="TN1" s="16" t="inlineStr">
        <is>
          <t>05</t>
        </is>
      </c>
      <c r="TO1" s="16" t="inlineStr">
        <is>
          <t>10</t>
        </is>
      </c>
      <c r="TP1" s="16" t="inlineStr">
        <is>
          <t>15</t>
        </is>
      </c>
      <c r="TQ1" s="16" t="inlineStr">
        <is>
          <t>20</t>
        </is>
      </c>
      <c r="TR1" s="16" t="inlineStr">
        <is>
          <t>25</t>
        </is>
      </c>
      <c r="TS1" s="16" t="inlineStr">
        <is>
          <t>30</t>
        </is>
      </c>
      <c r="TT1" s="16" t="inlineStr">
        <is>
          <t>35</t>
        </is>
      </c>
      <c r="TU1" s="16" t="inlineStr">
        <is>
          <t>40</t>
        </is>
      </c>
      <c r="TV1" s="16" t="inlineStr">
        <is>
          <t>45</t>
        </is>
      </c>
      <c r="TW1" s="16" t="inlineStr">
        <is>
          <t>50</t>
        </is>
      </c>
      <c r="TX1" s="16" t="inlineStr">
        <is>
          <t>55</t>
        </is>
      </c>
      <c r="TY1" s="15" t="inlineStr">
        <is>
          <t>21</t>
        </is>
      </c>
      <c r="TZ1" s="16" t="inlineStr">
        <is>
          <t>05</t>
        </is>
      </c>
      <c r="UA1" s="16" t="inlineStr">
        <is>
          <t>10</t>
        </is>
      </c>
      <c r="UB1" s="16" t="inlineStr">
        <is>
          <t>15</t>
        </is>
      </c>
      <c r="UC1" s="16" t="inlineStr">
        <is>
          <t>20</t>
        </is>
      </c>
      <c r="UD1" s="16" t="inlineStr">
        <is>
          <t>25</t>
        </is>
      </c>
      <c r="UE1" s="16" t="inlineStr">
        <is>
          <t>30</t>
        </is>
      </c>
      <c r="UF1" s="16" t="inlineStr">
        <is>
          <t>35</t>
        </is>
      </c>
      <c r="UG1" s="16" t="inlineStr">
        <is>
          <t>40</t>
        </is>
      </c>
      <c r="UH1" s="16" t="inlineStr">
        <is>
          <t>45</t>
        </is>
      </c>
      <c r="UI1" s="16" t="inlineStr">
        <is>
          <t>50</t>
        </is>
      </c>
      <c r="UJ1" s="16" t="inlineStr">
        <is>
          <t>55</t>
        </is>
      </c>
      <c r="UK1" s="15" t="inlineStr">
        <is>
          <t>22</t>
        </is>
      </c>
      <c r="UL1" s="16" t="inlineStr">
        <is>
          <t>05</t>
        </is>
      </c>
      <c r="UM1" s="16" t="inlineStr">
        <is>
          <t>10</t>
        </is>
      </c>
      <c r="UN1" s="16" t="inlineStr">
        <is>
          <t>15</t>
        </is>
      </c>
      <c r="UO1" s="16" t="inlineStr">
        <is>
          <t>20</t>
        </is>
      </c>
      <c r="UP1" s="16" t="inlineStr">
        <is>
          <t>25</t>
        </is>
      </c>
      <c r="UQ1" s="16" t="inlineStr">
        <is>
          <t>30</t>
        </is>
      </c>
      <c r="UR1" s="16" t="inlineStr">
        <is>
          <t>35</t>
        </is>
      </c>
      <c r="US1" s="16" t="inlineStr">
        <is>
          <t>40</t>
        </is>
      </c>
      <c r="UT1" s="16" t="inlineStr">
        <is>
          <t>45</t>
        </is>
      </c>
      <c r="UU1" s="16" t="inlineStr">
        <is>
          <t>50</t>
        </is>
      </c>
      <c r="UV1" s="16" t="inlineStr">
        <is>
          <t>55</t>
        </is>
      </c>
      <c r="UW1" s="15" t="inlineStr">
        <is>
          <t>23</t>
        </is>
      </c>
      <c r="UX1" s="16" t="inlineStr">
        <is>
          <t>05</t>
        </is>
      </c>
    </row>
    <row r="2" ht="25" customHeight="1" s="12">
      <c r="E2" s="17" t="inlineStr">
        <is>
          <t>1 смена</t>
        </is>
      </c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  <c r="AL2" s="18" t="n"/>
      <c r="AM2" s="18" t="n"/>
      <c r="AN2" s="18" t="n"/>
      <c r="AO2" s="18" t="n"/>
      <c r="AP2" s="18" t="n"/>
      <c r="AQ2" s="18" t="n"/>
      <c r="AR2" s="18" t="n"/>
      <c r="AS2" s="18" t="n"/>
      <c r="AT2" s="18" t="n"/>
      <c r="AU2" s="18" t="n"/>
      <c r="AV2" s="18" t="n"/>
      <c r="AW2" s="18" t="n"/>
      <c r="AX2" s="18" t="n"/>
      <c r="AY2" s="18" t="n"/>
      <c r="AZ2" s="18" t="n"/>
      <c r="BA2" s="18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  <c r="BS2" s="18" t="n"/>
      <c r="BT2" s="18" t="n"/>
      <c r="BU2" s="18" t="n"/>
      <c r="BV2" s="18" t="n"/>
      <c r="BW2" s="18" t="n"/>
      <c r="BX2" s="18" t="n"/>
      <c r="BY2" s="18" t="n"/>
      <c r="BZ2" s="18" t="n"/>
      <c r="CA2" s="18" t="n"/>
      <c r="CB2" s="18" t="n"/>
      <c r="CC2" s="18" t="n"/>
      <c r="CD2" s="18" t="n"/>
      <c r="CE2" s="18" t="n"/>
      <c r="CF2" s="18" t="n"/>
      <c r="CG2" s="18" t="n"/>
      <c r="CH2" s="18" t="n"/>
      <c r="CI2" s="18" t="n"/>
      <c r="CJ2" s="18" t="n"/>
      <c r="CK2" s="18" t="n"/>
      <c r="CL2" s="18" t="n"/>
      <c r="CM2" s="18" t="n"/>
      <c r="CN2" s="18" t="n"/>
      <c r="CO2" s="18" t="n"/>
      <c r="CP2" s="18" t="n"/>
      <c r="CQ2" s="18" t="n"/>
      <c r="CR2" s="18" t="n"/>
      <c r="CS2" s="18" t="n"/>
      <c r="CT2" s="18" t="n"/>
      <c r="CU2" s="18" t="n"/>
      <c r="CV2" s="18" t="n"/>
      <c r="CW2" s="18" t="n"/>
      <c r="CX2" s="18" t="n"/>
      <c r="CY2" s="18" t="n"/>
      <c r="CZ2" s="18" t="n"/>
      <c r="DA2" s="18" t="n"/>
      <c r="DB2" s="18" t="n"/>
      <c r="DC2" s="18" t="n"/>
      <c r="DD2" s="18" t="n"/>
      <c r="DE2" s="18" t="n"/>
      <c r="DF2" s="18" t="n"/>
      <c r="DG2" s="18" t="n"/>
      <c r="DH2" s="18" t="n"/>
      <c r="DI2" s="18" t="n"/>
      <c r="DJ2" s="18" t="n"/>
      <c r="DK2" s="18" t="n"/>
      <c r="DL2" s="18" t="n"/>
      <c r="DM2" s="18" t="n"/>
      <c r="DN2" s="18" t="n"/>
      <c r="DO2" s="18" t="n"/>
      <c r="DP2" s="18" t="n"/>
      <c r="DQ2" s="18" t="n"/>
      <c r="DR2" s="18" t="n"/>
      <c r="DS2" s="18" t="n"/>
      <c r="DT2" s="18" t="n"/>
      <c r="DU2" s="18" t="n"/>
      <c r="DV2" s="18" t="n"/>
      <c r="DW2" s="18" t="n"/>
      <c r="DX2" s="18" t="n"/>
      <c r="DY2" s="18" t="n"/>
      <c r="DZ2" s="18" t="n"/>
      <c r="EA2" s="18" t="n"/>
      <c r="EB2" s="18" t="n"/>
      <c r="EC2" s="18" t="n"/>
      <c r="ED2" s="18" t="n"/>
      <c r="EE2" s="18" t="n"/>
      <c r="EF2" s="18" t="n"/>
      <c r="EG2" s="18" t="n"/>
      <c r="EH2" s="18" t="n"/>
      <c r="EI2" s="18" t="n"/>
      <c r="EJ2" s="18" t="n"/>
      <c r="EK2" s="18" t="n"/>
      <c r="EL2" s="18" t="n"/>
      <c r="EM2" s="18" t="n"/>
      <c r="EN2" s="18" t="n"/>
      <c r="EO2" s="18" t="n"/>
      <c r="EP2" s="18" t="n"/>
      <c r="EQ2" s="18" t="n"/>
      <c r="ER2" s="19" t="n"/>
      <c r="ES2" s="17" t="inlineStr">
        <is>
          <t>2 смена</t>
        </is>
      </c>
      <c r="ET2" s="18" t="n"/>
      <c r="EU2" s="18" t="n"/>
      <c r="EV2" s="18" t="n"/>
      <c r="EW2" s="18" t="n"/>
      <c r="EX2" s="18" t="n"/>
      <c r="EY2" s="18" t="n"/>
      <c r="EZ2" s="18" t="n"/>
      <c r="FA2" s="18" t="n"/>
      <c r="FB2" s="18" t="n"/>
      <c r="FC2" s="18" t="n"/>
      <c r="FD2" s="18" t="n"/>
      <c r="FE2" s="18" t="n"/>
      <c r="FF2" s="18" t="n"/>
      <c r="FG2" s="18" t="n"/>
      <c r="FH2" s="18" t="n"/>
      <c r="FI2" s="18" t="n"/>
      <c r="FJ2" s="18" t="n"/>
      <c r="FK2" s="18" t="n"/>
      <c r="FL2" s="18" t="n"/>
      <c r="FM2" s="18" t="n"/>
      <c r="FN2" s="18" t="n"/>
      <c r="FO2" s="18" t="n"/>
      <c r="FP2" s="18" t="n"/>
      <c r="FQ2" s="18" t="n"/>
      <c r="FR2" s="18" t="n"/>
      <c r="FS2" s="18" t="n"/>
      <c r="FT2" s="18" t="n"/>
      <c r="FU2" s="18" t="n"/>
      <c r="FV2" s="18" t="n"/>
      <c r="FW2" s="18" t="n"/>
      <c r="FX2" s="18" t="n"/>
      <c r="FY2" s="18" t="n"/>
      <c r="FZ2" s="18" t="n"/>
      <c r="GA2" s="18" t="n"/>
      <c r="GB2" s="18" t="n"/>
      <c r="GC2" s="18" t="n"/>
      <c r="GD2" s="18" t="n"/>
      <c r="GE2" s="18" t="n"/>
      <c r="GF2" s="18" t="n"/>
      <c r="GG2" s="18" t="n"/>
      <c r="GH2" s="18" t="n"/>
      <c r="GI2" s="18" t="n"/>
      <c r="GJ2" s="18" t="n"/>
      <c r="GK2" s="18" t="n"/>
      <c r="GL2" s="18" t="n"/>
      <c r="GM2" s="18" t="n"/>
      <c r="GN2" s="18" t="n"/>
      <c r="GO2" s="18" t="n"/>
      <c r="GP2" s="18" t="n"/>
      <c r="GQ2" s="18" t="n"/>
      <c r="GR2" s="18" t="n"/>
      <c r="GS2" s="18" t="n"/>
      <c r="GT2" s="18" t="n"/>
      <c r="GU2" s="18" t="n"/>
      <c r="GV2" s="18" t="n"/>
      <c r="GW2" s="18" t="n"/>
      <c r="GX2" s="18" t="n"/>
      <c r="GY2" s="18" t="n"/>
      <c r="GZ2" s="18" t="n"/>
      <c r="HA2" s="18" t="n"/>
      <c r="HB2" s="18" t="n"/>
      <c r="HC2" s="18" t="n"/>
      <c r="HD2" s="18" t="n"/>
      <c r="HE2" s="18" t="n"/>
      <c r="HF2" s="18" t="n"/>
      <c r="HG2" s="18" t="n"/>
      <c r="HH2" s="18" t="n"/>
      <c r="HI2" s="18" t="n"/>
      <c r="HJ2" s="18" t="n"/>
      <c r="HK2" s="18" t="n"/>
      <c r="HL2" s="18" t="n"/>
      <c r="HM2" s="18" t="n"/>
      <c r="HN2" s="18" t="n"/>
      <c r="HO2" s="18" t="n"/>
      <c r="HP2" s="18" t="n"/>
      <c r="HQ2" s="18" t="n"/>
      <c r="HR2" s="18" t="n"/>
      <c r="HS2" s="18" t="n"/>
      <c r="HT2" s="18" t="n"/>
      <c r="HU2" s="18" t="n"/>
      <c r="HV2" s="18" t="n"/>
      <c r="HW2" s="18" t="n"/>
      <c r="HX2" s="18" t="n"/>
      <c r="HY2" s="18" t="n"/>
      <c r="HZ2" s="18" t="n"/>
      <c r="IA2" s="18" t="n"/>
      <c r="IB2" s="18" t="n"/>
      <c r="IC2" s="18" t="n"/>
      <c r="ID2" s="18" t="n"/>
      <c r="IE2" s="18" t="n"/>
      <c r="IF2" s="18" t="n"/>
      <c r="IG2" s="18" t="n"/>
      <c r="IH2" s="18" t="n"/>
      <c r="II2" s="18" t="n"/>
      <c r="IJ2" s="18" t="n"/>
      <c r="IK2" s="18" t="n"/>
      <c r="IL2" s="18" t="n"/>
      <c r="IM2" s="18" t="n"/>
      <c r="IN2" s="18" t="n"/>
      <c r="IO2" s="18" t="n"/>
      <c r="IP2" s="18" t="n"/>
      <c r="IQ2" s="18" t="n"/>
      <c r="IR2" s="18" t="n"/>
      <c r="IS2" s="18" t="n"/>
      <c r="IT2" s="18" t="n"/>
      <c r="IU2" s="18" t="n"/>
      <c r="IV2" s="18" t="n"/>
      <c r="IW2" s="18" t="n"/>
      <c r="IX2" s="18" t="n"/>
      <c r="IY2" s="18" t="n"/>
      <c r="IZ2" s="18" t="n"/>
      <c r="JA2" s="18" t="n"/>
      <c r="JB2" s="18" t="n"/>
      <c r="JC2" s="18" t="n"/>
      <c r="JD2" s="18" t="n"/>
      <c r="JE2" s="18" t="n"/>
      <c r="JF2" s="18" t="n"/>
      <c r="JG2" s="18" t="n"/>
      <c r="JH2" s="18" t="n"/>
      <c r="JI2" s="18" t="n"/>
      <c r="JJ2" s="18" t="n"/>
      <c r="JK2" s="18" t="n"/>
      <c r="JL2" s="18" t="n"/>
      <c r="JM2" s="18" t="n"/>
      <c r="JN2" s="18" t="n"/>
      <c r="JO2" s="18" t="n"/>
      <c r="JP2" s="18" t="n"/>
      <c r="JQ2" s="18" t="n"/>
      <c r="JR2" s="18" t="n"/>
      <c r="JS2" s="18" t="n"/>
      <c r="JT2" s="18" t="n"/>
      <c r="JU2" s="18" t="n"/>
      <c r="JV2" s="18" t="n"/>
      <c r="JW2" s="18" t="n"/>
      <c r="JX2" s="18" t="n"/>
      <c r="JY2" s="18" t="n"/>
      <c r="JZ2" s="18" t="n"/>
      <c r="KA2" s="18" t="n"/>
      <c r="KB2" s="18" t="n"/>
      <c r="KC2" s="18" t="n"/>
      <c r="KD2" s="18" t="n"/>
      <c r="KE2" s="18" t="n"/>
      <c r="KF2" s="18" t="n"/>
      <c r="KG2" s="18" t="n"/>
      <c r="KH2" s="18" t="n"/>
      <c r="KI2" s="18" t="n"/>
      <c r="KJ2" s="18" t="n"/>
      <c r="KK2" s="18" t="n"/>
      <c r="KL2" s="18" t="n"/>
      <c r="KM2" s="18" t="n"/>
      <c r="KN2" s="18" t="n"/>
      <c r="KO2" s="18" t="n"/>
      <c r="KP2" s="18" t="n"/>
      <c r="KQ2" s="18" t="n"/>
      <c r="KR2" s="18" t="n"/>
      <c r="KS2" s="18" t="n"/>
      <c r="KT2" s="18" t="n"/>
      <c r="KU2" s="18" t="n"/>
      <c r="KV2" s="18" t="n"/>
      <c r="KW2" s="18" t="n"/>
      <c r="KX2" s="18" t="n"/>
      <c r="KY2" s="19" t="n"/>
    </row>
    <row r="3" ht="25" customHeight="1" s="12">
      <c r="B3" s="20" t="inlineStr">
        <is>
          <t>Сыроизготовитель №1 Poly 1</t>
        </is>
      </c>
      <c r="C3" s="21" t="n"/>
      <c r="D3" s="22" t="n"/>
      <c r="AP3" s="23" t="inlineStr">
        <is>
          <t>17 налив</t>
        </is>
      </c>
      <c r="AQ3" s="18" t="n"/>
      <c r="AR3" s="18" t="n"/>
      <c r="AS3" s="18" t="n"/>
      <c r="AT3" s="18" t="n"/>
      <c r="AU3" s="19" t="n"/>
      <c r="AV3" s="24" t="inlineStr">
        <is>
          <t>3.3 Сакко  8000кг</t>
        </is>
      </c>
      <c r="AW3" s="18" t="n"/>
      <c r="AX3" s="18" t="n"/>
      <c r="AY3" s="18" t="n"/>
      <c r="AZ3" s="18" t="n"/>
      <c r="BA3" s="18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9" t="n"/>
      <c r="CC3" s="23" t="inlineStr">
        <is>
          <t>19 налив</t>
        </is>
      </c>
      <c r="CD3" s="18" t="n"/>
      <c r="CE3" s="18" t="n"/>
      <c r="CF3" s="18" t="n"/>
      <c r="CG3" s="18" t="n"/>
      <c r="CH3" s="19" t="n"/>
      <c r="CI3" s="24" t="inlineStr">
        <is>
          <t>3.6 Альче  8000кг</t>
        </is>
      </c>
      <c r="CJ3" s="18" t="n"/>
      <c r="CK3" s="18" t="n"/>
      <c r="CL3" s="18" t="n"/>
      <c r="CM3" s="18" t="n"/>
      <c r="CN3" s="18" t="n"/>
      <c r="CO3" s="18" t="n"/>
      <c r="CP3" s="18" t="n"/>
      <c r="CQ3" s="18" t="n"/>
      <c r="CR3" s="18" t="n"/>
      <c r="CS3" s="18" t="n"/>
      <c r="CT3" s="18" t="n"/>
      <c r="CU3" s="18" t="n"/>
      <c r="CV3" s="18" t="n"/>
      <c r="CW3" s="18" t="n"/>
      <c r="CX3" s="18" t="n"/>
      <c r="CY3" s="18" t="n"/>
      <c r="CZ3" s="18" t="n"/>
      <c r="DA3" s="18" t="n"/>
      <c r="DB3" s="18" t="n"/>
      <c r="DC3" s="18" t="n"/>
      <c r="DD3" s="18" t="n"/>
      <c r="DE3" s="19" t="n"/>
      <c r="DK3" s="23" t="inlineStr">
        <is>
          <t>21 налив</t>
        </is>
      </c>
      <c r="DL3" s="18" t="n"/>
      <c r="DM3" s="18" t="n"/>
      <c r="DN3" s="18" t="n"/>
      <c r="DO3" s="18" t="n"/>
      <c r="DP3" s="19" t="n"/>
      <c r="DQ3" s="24" t="inlineStr">
        <is>
          <t>3.3 Сакко  8000кг</t>
        </is>
      </c>
      <c r="DR3" s="18" t="n"/>
      <c r="DS3" s="18" t="n"/>
      <c r="DT3" s="18" t="n"/>
      <c r="DU3" s="18" t="n"/>
      <c r="DV3" s="18" t="n"/>
      <c r="DW3" s="18" t="n"/>
      <c r="DX3" s="18" t="n"/>
      <c r="DY3" s="18" t="n"/>
      <c r="DZ3" s="18" t="n"/>
      <c r="EA3" s="18" t="n"/>
      <c r="EB3" s="18" t="n"/>
      <c r="EC3" s="18" t="n"/>
      <c r="ED3" s="18" t="n"/>
      <c r="EE3" s="18" t="n"/>
      <c r="EF3" s="18" t="n"/>
      <c r="EG3" s="18" t="n"/>
      <c r="EH3" s="18" t="n"/>
      <c r="EI3" s="18" t="n"/>
      <c r="EJ3" s="18" t="n"/>
      <c r="EK3" s="18" t="n"/>
      <c r="EL3" s="19" t="n"/>
    </row>
    <row r="4" ht="25" customHeight="1" s="12">
      <c r="B4" s="25" t="n"/>
      <c r="C4" s="26" t="n"/>
      <c r="D4" s="27" t="n"/>
      <c r="AP4" s="28" t="inlineStr">
        <is>
          <t>налив/внесение
закваски</t>
        </is>
      </c>
      <c r="AQ4" s="18" t="n"/>
      <c r="AR4" s="18" t="n"/>
      <c r="AS4" s="18" t="n"/>
      <c r="AT4" s="18" t="n"/>
      <c r="AU4" s="18" t="n"/>
      <c r="AV4" s="18" t="n"/>
      <c r="AW4" s="18" t="n"/>
      <c r="AX4" s="18" t="n"/>
      <c r="AY4" s="19" t="n"/>
      <c r="AZ4" s="29" t="inlineStr">
        <is>
          <t>схватка</t>
        </is>
      </c>
      <c r="BA4" s="18" t="n"/>
      <c r="BB4" s="18" t="n"/>
      <c r="BC4" s="19" t="n"/>
      <c r="BD4" s="30" t="inlineStr">
        <is>
          <t>резка/обсушка</t>
        </is>
      </c>
      <c r="BE4" s="18" t="n"/>
      <c r="BF4" s="18" t="n"/>
      <c r="BG4" s="18" t="n"/>
      <c r="BH4" s="18" t="n"/>
      <c r="BI4" s="18" t="n"/>
      <c r="BJ4" s="18" t="n"/>
      <c r="BK4" s="19" t="n"/>
      <c r="BL4" s="31" t="inlineStr">
        <is>
          <t>откачка</t>
        </is>
      </c>
      <c r="BM4" s="32" t="inlineStr">
        <is>
          <t>слив</t>
        </is>
      </c>
      <c r="BN4" s="18" t="n"/>
      <c r="BO4" s="19" t="n"/>
      <c r="BP4" s="33" t="inlineStr"/>
      <c r="BQ4" s="19" t="n"/>
      <c r="CC4" s="28" t="inlineStr">
        <is>
          <t>налив/внесение
закваски</t>
        </is>
      </c>
      <c r="CD4" s="18" t="n"/>
      <c r="CE4" s="18" t="n"/>
      <c r="CF4" s="18" t="n"/>
      <c r="CG4" s="18" t="n"/>
      <c r="CH4" s="18" t="n"/>
      <c r="CI4" s="18" t="n"/>
      <c r="CJ4" s="18" t="n"/>
      <c r="CK4" s="18" t="n"/>
      <c r="CL4" s="19" t="n"/>
      <c r="CM4" s="29" t="inlineStr">
        <is>
          <t>схватка</t>
        </is>
      </c>
      <c r="CN4" s="18" t="n"/>
      <c r="CO4" s="18" t="n"/>
      <c r="CP4" s="18" t="n"/>
      <c r="CQ4" s="19" t="n"/>
      <c r="CR4" s="30" t="inlineStr">
        <is>
          <t>резка/обсушка</t>
        </is>
      </c>
      <c r="CS4" s="18" t="n"/>
      <c r="CT4" s="18" t="n"/>
      <c r="CU4" s="18" t="n"/>
      <c r="CV4" s="18" t="n"/>
      <c r="CW4" s="18" t="n"/>
      <c r="CX4" s="18" t="n"/>
      <c r="CY4" s="19" t="n"/>
      <c r="CZ4" s="31" t="inlineStr">
        <is>
          <t>откачка</t>
        </is>
      </c>
      <c r="DA4" s="32" t="inlineStr">
        <is>
          <t>слив</t>
        </is>
      </c>
      <c r="DB4" s="18" t="n"/>
      <c r="DC4" s="19" t="n"/>
      <c r="DD4" s="33" t="inlineStr"/>
      <c r="DE4" s="19" t="n"/>
      <c r="DK4" s="28" t="inlineStr">
        <is>
          <t>налив/внесение
закваски</t>
        </is>
      </c>
      <c r="DL4" s="18" t="n"/>
      <c r="DM4" s="18" t="n"/>
      <c r="DN4" s="18" t="n"/>
      <c r="DO4" s="18" t="n"/>
      <c r="DP4" s="18" t="n"/>
      <c r="DQ4" s="18" t="n"/>
      <c r="DR4" s="18" t="n"/>
      <c r="DS4" s="18" t="n"/>
      <c r="DT4" s="19" t="n"/>
      <c r="DU4" s="29" t="inlineStr">
        <is>
          <t>схватка</t>
        </is>
      </c>
      <c r="DV4" s="18" t="n"/>
      <c r="DW4" s="18" t="n"/>
      <c r="DX4" s="19" t="n"/>
      <c r="DY4" s="30" t="inlineStr">
        <is>
          <t>резка/обсушка</t>
        </is>
      </c>
      <c r="DZ4" s="18" t="n"/>
      <c r="EA4" s="18" t="n"/>
      <c r="EB4" s="18" t="n"/>
      <c r="EC4" s="18" t="n"/>
      <c r="ED4" s="18" t="n"/>
      <c r="EE4" s="18" t="n"/>
      <c r="EF4" s="19" t="n"/>
      <c r="EG4" s="31" t="inlineStr">
        <is>
          <t>откачка</t>
        </is>
      </c>
      <c r="EH4" s="32" t="inlineStr">
        <is>
          <t>слив</t>
        </is>
      </c>
      <c r="EI4" s="18" t="n"/>
      <c r="EJ4" s="19" t="n"/>
      <c r="EK4" s="33" t="inlineStr"/>
      <c r="EL4" s="19" t="n"/>
    </row>
    <row r="5" ht="25" customHeight="1" s="12"/>
    <row r="6" ht="25" customHeight="1" s="12"/>
    <row r="7" ht="25" customHeight="1" s="12">
      <c r="B7" s="20" t="inlineStr">
        <is>
          <t>Сыроизготовитель №1 Poly 2</t>
        </is>
      </c>
      <c r="C7" s="21" t="n"/>
      <c r="D7" s="22" t="n"/>
      <c r="BK7" s="23" t="inlineStr">
        <is>
          <t>18 налив</t>
        </is>
      </c>
      <c r="BL7" s="18" t="n"/>
      <c r="BM7" s="18" t="n"/>
      <c r="BN7" s="18" t="n"/>
      <c r="BO7" s="18" t="n"/>
      <c r="BP7" s="19" t="n"/>
      <c r="BQ7" s="24" t="inlineStr">
        <is>
          <t>3.3 Сакко  8000кг</t>
        </is>
      </c>
      <c r="BR7" s="18" t="n"/>
      <c r="BS7" s="18" t="n"/>
      <c r="BT7" s="18" t="n"/>
      <c r="BU7" s="18" t="n"/>
      <c r="BV7" s="18" t="n"/>
      <c r="BW7" s="18" t="n"/>
      <c r="BX7" s="18" t="n"/>
      <c r="BY7" s="18" t="n"/>
      <c r="BZ7" s="18" t="n"/>
      <c r="CA7" s="18" t="n"/>
      <c r="CB7" s="18" t="n"/>
      <c r="CC7" s="18" t="n"/>
      <c r="CD7" s="18" t="n"/>
      <c r="CE7" s="18" t="n"/>
      <c r="CF7" s="18" t="n"/>
      <c r="CG7" s="18" t="n"/>
      <c r="CH7" s="18" t="n"/>
      <c r="CI7" s="18" t="n"/>
      <c r="CJ7" s="18" t="n"/>
      <c r="CK7" s="18" t="n"/>
      <c r="CL7" s="19" t="n"/>
      <c r="CX7" s="23" t="inlineStr">
        <is>
          <t>20 налив</t>
        </is>
      </c>
      <c r="CY7" s="18" t="n"/>
      <c r="CZ7" s="18" t="n"/>
      <c r="DA7" s="18" t="n"/>
      <c r="DB7" s="18" t="n"/>
      <c r="DC7" s="19" t="n"/>
      <c r="DD7" s="24" t="inlineStr">
        <is>
          <t>3.3 Сакко  8000кг</t>
        </is>
      </c>
      <c r="DE7" s="18" t="n"/>
      <c r="DF7" s="18" t="n"/>
      <c r="DG7" s="18" t="n"/>
      <c r="DH7" s="18" t="n"/>
      <c r="DI7" s="18" t="n"/>
      <c r="DJ7" s="18" t="n"/>
      <c r="DK7" s="18" t="n"/>
      <c r="DL7" s="18" t="n"/>
      <c r="DM7" s="18" t="n"/>
      <c r="DN7" s="18" t="n"/>
      <c r="DO7" s="18" t="n"/>
      <c r="DP7" s="18" t="n"/>
      <c r="DQ7" s="18" t="n"/>
      <c r="DR7" s="18" t="n"/>
      <c r="DS7" s="18" t="n"/>
      <c r="DT7" s="18" t="n"/>
      <c r="DU7" s="18" t="n"/>
      <c r="DV7" s="18" t="n"/>
      <c r="DW7" s="18" t="n"/>
      <c r="DX7" s="18" t="n"/>
      <c r="DY7" s="19" t="n"/>
    </row>
    <row r="8" ht="25" customHeight="1" s="12">
      <c r="B8" s="25" t="n"/>
      <c r="C8" s="26" t="n"/>
      <c r="D8" s="27" t="n"/>
      <c r="BK8" s="28" t="inlineStr">
        <is>
          <t>налив/внесение
закваски</t>
        </is>
      </c>
      <c r="BL8" s="18" t="n"/>
      <c r="BM8" s="18" t="n"/>
      <c r="BN8" s="18" t="n"/>
      <c r="BO8" s="18" t="n"/>
      <c r="BP8" s="18" t="n"/>
      <c r="BQ8" s="18" t="n"/>
      <c r="BR8" s="18" t="n"/>
      <c r="BS8" s="18" t="n"/>
      <c r="BT8" s="19" t="n"/>
      <c r="BU8" s="29" t="inlineStr">
        <is>
          <t>схватка</t>
        </is>
      </c>
      <c r="BV8" s="18" t="n"/>
      <c r="BW8" s="18" t="n"/>
      <c r="BX8" s="19" t="n"/>
      <c r="BY8" s="30" t="inlineStr">
        <is>
          <t>резка/обсушка</t>
        </is>
      </c>
      <c r="BZ8" s="18" t="n"/>
      <c r="CA8" s="18" t="n"/>
      <c r="CB8" s="18" t="n"/>
      <c r="CC8" s="18" t="n"/>
      <c r="CD8" s="18" t="n"/>
      <c r="CE8" s="18" t="n"/>
      <c r="CF8" s="19" t="n"/>
      <c r="CG8" s="31" t="inlineStr">
        <is>
          <t>откачка</t>
        </is>
      </c>
      <c r="CH8" s="32" t="inlineStr">
        <is>
          <t>слив</t>
        </is>
      </c>
      <c r="CI8" s="18" t="n"/>
      <c r="CJ8" s="19" t="n"/>
      <c r="CK8" s="33" t="inlineStr"/>
      <c r="CL8" s="19" t="n"/>
      <c r="CX8" s="28" t="inlineStr">
        <is>
          <t>налив/внесение
закваски</t>
        </is>
      </c>
      <c r="CY8" s="18" t="n"/>
      <c r="CZ8" s="18" t="n"/>
      <c r="DA8" s="18" t="n"/>
      <c r="DB8" s="18" t="n"/>
      <c r="DC8" s="18" t="n"/>
      <c r="DD8" s="18" t="n"/>
      <c r="DE8" s="18" t="n"/>
      <c r="DF8" s="18" t="n"/>
      <c r="DG8" s="19" t="n"/>
      <c r="DH8" s="29" t="inlineStr">
        <is>
          <t>схватка</t>
        </is>
      </c>
      <c r="DI8" s="18" t="n"/>
      <c r="DJ8" s="18" t="n"/>
      <c r="DK8" s="19" t="n"/>
      <c r="DL8" s="30" t="inlineStr">
        <is>
          <t>резка/обсушка</t>
        </is>
      </c>
      <c r="DM8" s="18" t="n"/>
      <c r="DN8" s="18" t="n"/>
      <c r="DO8" s="18" t="n"/>
      <c r="DP8" s="18" t="n"/>
      <c r="DQ8" s="18" t="n"/>
      <c r="DR8" s="18" t="n"/>
      <c r="DS8" s="19" t="n"/>
      <c r="DT8" s="31" t="inlineStr">
        <is>
          <t>откачка</t>
        </is>
      </c>
      <c r="DU8" s="32" t="inlineStr">
        <is>
          <t>слив</t>
        </is>
      </c>
      <c r="DV8" s="18" t="n"/>
      <c r="DW8" s="19" t="n"/>
      <c r="DX8" s="33" t="inlineStr"/>
      <c r="DY8" s="19" t="n"/>
    </row>
    <row r="9" ht="25" customHeight="1" s="12"/>
    <row r="10" ht="25" customHeight="1" s="12"/>
    <row r="11" ht="25" customHeight="1" s="12">
      <c r="B11" s="34" t="inlineStr">
        <is>
          <t>Мойка термизатора</t>
        </is>
      </c>
      <c r="C11" s="21" t="n"/>
      <c r="D11" s="22" t="n"/>
      <c r="CI11" s="35" t="inlineStr">
        <is>
          <t>Короткая мойка</t>
        </is>
      </c>
      <c r="CJ11" s="21" t="n"/>
      <c r="CK11" s="21" t="n"/>
      <c r="CL11" s="21" t="n"/>
      <c r="CM11" s="21" t="n"/>
      <c r="CN11" s="21" t="n"/>
      <c r="CO11" s="21" t="n"/>
      <c r="CP11" s="22" t="n"/>
      <c r="DR11" s="35" t="inlineStr">
        <is>
          <t>Полная мойка</t>
        </is>
      </c>
      <c r="DS11" s="21" t="n"/>
      <c r="DT11" s="21" t="n"/>
      <c r="DU11" s="21" t="n"/>
      <c r="DV11" s="21" t="n"/>
      <c r="DW11" s="21" t="n"/>
      <c r="DX11" s="21" t="n"/>
      <c r="DY11" s="21" t="n"/>
      <c r="DZ11" s="21" t="n"/>
      <c r="EA11" s="21" t="n"/>
      <c r="EB11" s="21" t="n"/>
      <c r="EC11" s="21" t="n"/>
      <c r="ED11" s="21" t="n"/>
      <c r="EE11" s="21" t="n"/>
      <c r="EF11" s="21" t="n"/>
      <c r="EG11" s="22" t="n"/>
    </row>
    <row r="12" ht="25" customHeight="1" s="12">
      <c r="B12" s="25" t="n"/>
      <c r="C12" s="26" t="n"/>
      <c r="D12" s="27" t="n"/>
      <c r="CI12" s="25" t="n"/>
      <c r="CJ12" s="26" t="n"/>
      <c r="CK12" s="26" t="n"/>
      <c r="CL12" s="26" t="n"/>
      <c r="CM12" s="26" t="n"/>
      <c r="CN12" s="26" t="n"/>
      <c r="CO12" s="26" t="n"/>
      <c r="CP12" s="27" t="n"/>
      <c r="DR12" s="25" t="n"/>
      <c r="DS12" s="26" t="n"/>
      <c r="DT12" s="26" t="n"/>
      <c r="DU12" s="26" t="n"/>
      <c r="DV12" s="26" t="n"/>
      <c r="DW12" s="26" t="n"/>
      <c r="DX12" s="26" t="n"/>
      <c r="DY12" s="26" t="n"/>
      <c r="DZ12" s="26" t="n"/>
      <c r="EA12" s="26" t="n"/>
      <c r="EB12" s="26" t="n"/>
      <c r="EC12" s="26" t="n"/>
      <c r="ED12" s="26" t="n"/>
      <c r="EE12" s="26" t="n"/>
      <c r="EF12" s="26" t="n"/>
      <c r="EG12" s="27" t="n"/>
    </row>
    <row r="13" ht="25" customHeight="1" s="12"/>
    <row r="14" ht="25" customHeight="1" s="12"/>
    <row r="15" ht="25" customHeight="1" s="12">
      <c r="B15" s="20" t="inlineStr">
        <is>
          <t>Сыроизготовитель №1 Poly 3</t>
        </is>
      </c>
      <c r="C15" s="21" t="n"/>
      <c r="D15" s="22" t="n"/>
      <c r="AJ15" s="23" t="inlineStr">
        <is>
          <t>22 налив</t>
        </is>
      </c>
      <c r="AK15" s="18" t="n"/>
      <c r="AL15" s="18" t="n"/>
      <c r="AM15" s="18" t="n"/>
      <c r="AN15" s="18" t="n"/>
      <c r="AO15" s="19" t="n"/>
      <c r="AP15" s="24" t="inlineStr">
        <is>
          <t>2.7 Альче  8000кг</t>
        </is>
      </c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9" t="n"/>
      <c r="BU15" s="23" t="inlineStr">
        <is>
          <t>24 налив</t>
        </is>
      </c>
      <c r="BV15" s="18" t="n"/>
      <c r="BW15" s="18" t="n"/>
      <c r="BX15" s="18" t="n"/>
      <c r="BY15" s="18" t="n"/>
      <c r="BZ15" s="19" t="n"/>
      <c r="CA15" s="24" t="inlineStr">
        <is>
          <t>2.7 Альче  8000кг</t>
        </is>
      </c>
      <c r="CB15" s="18" t="n"/>
      <c r="CC15" s="18" t="n"/>
      <c r="CD15" s="18" t="n"/>
      <c r="CE15" s="18" t="n"/>
      <c r="CF15" s="18" t="n"/>
      <c r="CG15" s="18" t="n"/>
      <c r="CH15" s="18" t="n"/>
      <c r="CI15" s="18" t="n"/>
      <c r="CJ15" s="18" t="n"/>
      <c r="CK15" s="18" t="n"/>
      <c r="CL15" s="18" t="n"/>
      <c r="CM15" s="18" t="n"/>
      <c r="CN15" s="18" t="n"/>
      <c r="CO15" s="18" t="n"/>
      <c r="CP15" s="19" t="n"/>
    </row>
    <row r="16" ht="25" customHeight="1" s="12">
      <c r="B16" s="25" t="n"/>
      <c r="C16" s="26" t="n"/>
      <c r="D16" s="27" t="n"/>
      <c r="AJ16" s="28" t="inlineStr">
        <is>
          <t>налив/внесение
закваски</t>
        </is>
      </c>
      <c r="AK16" s="18" t="n"/>
      <c r="AL16" s="18" t="n"/>
      <c r="AM16" s="18" t="n"/>
      <c r="AN16" s="18" t="n"/>
      <c r="AO16" s="18" t="n"/>
      <c r="AP16" s="18" t="n"/>
      <c r="AQ16" s="19" t="n"/>
      <c r="AR16" s="29" t="inlineStr">
        <is>
          <t>схватка</t>
        </is>
      </c>
      <c r="AS16" s="18" t="n"/>
      <c r="AT16" s="18" t="n"/>
      <c r="AU16" s="19" t="n"/>
      <c r="AV16" s="30" t="inlineStr">
        <is>
          <t>резка/обсушка</t>
        </is>
      </c>
      <c r="AW16" s="18" t="n"/>
      <c r="AX16" s="18" t="n"/>
      <c r="AY16" s="19" t="n"/>
      <c r="AZ16" s="31" t="inlineStr">
        <is>
          <t>откачка</t>
        </is>
      </c>
      <c r="BA16" s="32" t="inlineStr">
        <is>
          <t>слив</t>
        </is>
      </c>
      <c r="BB16" s="18" t="n"/>
      <c r="BC16" s="19" t="n"/>
      <c r="BD16" s="33" t="inlineStr"/>
      <c r="BE16" s="19" t="n"/>
      <c r="BU16" s="28" t="inlineStr">
        <is>
          <t>налив/внесение
закваски</t>
        </is>
      </c>
      <c r="BV16" s="18" t="n"/>
      <c r="BW16" s="18" t="n"/>
      <c r="BX16" s="18" t="n"/>
      <c r="BY16" s="18" t="n"/>
      <c r="BZ16" s="18" t="n"/>
      <c r="CA16" s="18" t="n"/>
      <c r="CB16" s="19" t="n"/>
      <c r="CC16" s="29" t="inlineStr">
        <is>
          <t>схватка</t>
        </is>
      </c>
      <c r="CD16" s="18" t="n"/>
      <c r="CE16" s="18" t="n"/>
      <c r="CF16" s="19" t="n"/>
      <c r="CG16" s="30" t="inlineStr">
        <is>
          <t>резка/обсушка</t>
        </is>
      </c>
      <c r="CH16" s="18" t="n"/>
      <c r="CI16" s="18" t="n"/>
      <c r="CJ16" s="19" t="n"/>
      <c r="CK16" s="31" t="inlineStr">
        <is>
          <t>откачка</t>
        </is>
      </c>
      <c r="CL16" s="32" t="inlineStr">
        <is>
          <t>слив</t>
        </is>
      </c>
      <c r="CM16" s="18" t="n"/>
      <c r="CN16" s="19" t="n"/>
      <c r="CO16" s="33" t="inlineStr"/>
      <c r="CP16" s="19" t="n"/>
    </row>
    <row r="17" ht="25" customHeight="1" s="12"/>
    <row r="18" ht="25" customHeight="1" s="12"/>
    <row r="19" ht="25" customHeight="1" s="12">
      <c r="B19" s="20" t="inlineStr">
        <is>
          <t>Сыроизготовитель №1 Poly 4</t>
        </is>
      </c>
      <c r="C19" s="21" t="n"/>
      <c r="D19" s="22" t="n"/>
      <c r="BE19" s="23" t="inlineStr">
        <is>
          <t>23 налив</t>
        </is>
      </c>
      <c r="BF19" s="18" t="n"/>
      <c r="BG19" s="18" t="n"/>
      <c r="BH19" s="18" t="n"/>
      <c r="BI19" s="18" t="n"/>
      <c r="BJ19" s="19" t="n"/>
      <c r="BK19" s="24" t="inlineStr">
        <is>
          <t>2.7 Альче  8000кг</t>
        </is>
      </c>
      <c r="BL19" s="18" t="n"/>
      <c r="BM19" s="18" t="n"/>
      <c r="BN19" s="18" t="n"/>
      <c r="BO19" s="18" t="n"/>
      <c r="BP19" s="18" t="n"/>
      <c r="BQ19" s="18" t="n"/>
      <c r="BR19" s="18" t="n"/>
      <c r="BS19" s="18" t="n"/>
      <c r="BT19" s="18" t="n"/>
      <c r="BU19" s="18" t="n"/>
      <c r="BV19" s="18" t="n"/>
      <c r="BW19" s="18" t="n"/>
      <c r="BX19" s="18" t="n"/>
      <c r="BY19" s="18" t="n"/>
      <c r="BZ19" s="19" t="n"/>
    </row>
    <row r="20" ht="25" customHeight="1" s="12">
      <c r="B20" s="25" t="n"/>
      <c r="C20" s="26" t="n"/>
      <c r="D20" s="27" t="n"/>
      <c r="BE20" s="28" t="inlineStr">
        <is>
          <t>налив/внесение
закваски</t>
        </is>
      </c>
      <c r="BF20" s="18" t="n"/>
      <c r="BG20" s="18" t="n"/>
      <c r="BH20" s="18" t="n"/>
      <c r="BI20" s="18" t="n"/>
      <c r="BJ20" s="18" t="n"/>
      <c r="BK20" s="18" t="n"/>
      <c r="BL20" s="19" t="n"/>
      <c r="BM20" s="29" t="inlineStr">
        <is>
          <t>схватка</t>
        </is>
      </c>
      <c r="BN20" s="18" t="n"/>
      <c r="BO20" s="18" t="n"/>
      <c r="BP20" s="19" t="n"/>
      <c r="BQ20" s="30" t="inlineStr">
        <is>
          <t>резка/обсушка</t>
        </is>
      </c>
      <c r="BR20" s="18" t="n"/>
      <c r="BS20" s="18" t="n"/>
      <c r="BT20" s="19" t="n"/>
      <c r="BU20" s="31" t="inlineStr">
        <is>
          <t>откачка</t>
        </is>
      </c>
      <c r="BV20" s="32" t="inlineStr">
        <is>
          <t>слив</t>
        </is>
      </c>
      <c r="BW20" s="18" t="n"/>
      <c r="BX20" s="19" t="n"/>
      <c r="BY20" s="33" t="inlineStr"/>
      <c r="BZ20" s="19" t="n"/>
    </row>
    <row r="21" ht="25" customHeight="1" s="12"/>
    <row r="22" ht="25" customHeight="1" s="12"/>
    <row r="23" ht="25" customHeight="1" s="12">
      <c r="E23" s="17" t="inlineStr">
        <is>
          <t>Оператор + Помощник</t>
        </is>
      </c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  <c r="AB23" s="18" t="n"/>
      <c r="AC23" s="18" t="n"/>
      <c r="AD23" s="18" t="n"/>
      <c r="AE23" s="18" t="n"/>
      <c r="AF23" s="18" t="n"/>
      <c r="AG23" s="18" t="n"/>
      <c r="AH23" s="18" t="n"/>
      <c r="AI23" s="18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  <c r="BT23" s="18" t="n"/>
      <c r="BU23" s="18" t="n"/>
      <c r="BV23" s="18" t="n"/>
      <c r="BW23" s="18" t="n"/>
      <c r="BX23" s="18" t="n"/>
      <c r="BY23" s="18" t="n"/>
      <c r="BZ23" s="18" t="n"/>
      <c r="CA23" s="18" t="n"/>
      <c r="CB23" s="18" t="n"/>
      <c r="CC23" s="18" t="n"/>
      <c r="CD23" s="18" t="n"/>
      <c r="CE23" s="18" t="n"/>
      <c r="CF23" s="18" t="n"/>
      <c r="CG23" s="18" t="n"/>
      <c r="CH23" s="18" t="n"/>
      <c r="CI23" s="18" t="n"/>
      <c r="CJ23" s="18" t="n"/>
      <c r="CK23" s="18" t="n"/>
      <c r="CL23" s="18" t="n"/>
      <c r="CM23" s="18" t="n"/>
      <c r="CN23" s="18" t="n"/>
      <c r="CO23" s="18" t="n"/>
      <c r="CP23" s="18" t="n"/>
      <c r="CQ23" s="18" t="n"/>
      <c r="CR23" s="18" t="n"/>
      <c r="CS23" s="18" t="n"/>
      <c r="CT23" s="18" t="n"/>
      <c r="CU23" s="18" t="n"/>
      <c r="CV23" s="18" t="n"/>
      <c r="CW23" s="18" t="n"/>
      <c r="CX23" s="18" t="n"/>
      <c r="CY23" s="18" t="n"/>
      <c r="CZ23" s="18" t="n"/>
      <c r="DA23" s="18" t="n"/>
      <c r="DB23" s="18" t="n"/>
      <c r="DC23" s="18" t="n"/>
      <c r="DD23" s="18" t="n"/>
      <c r="DE23" s="18" t="n"/>
      <c r="DF23" s="18" t="n"/>
      <c r="DG23" s="18" t="n"/>
      <c r="DH23" s="18" t="n"/>
      <c r="DI23" s="18" t="n"/>
      <c r="DJ23" s="18" t="n"/>
      <c r="DK23" s="18" t="n"/>
      <c r="DL23" s="18" t="n"/>
      <c r="DM23" s="18" t="n"/>
      <c r="DN23" s="18" t="n"/>
      <c r="DO23" s="18" t="n"/>
      <c r="DP23" s="18" t="n"/>
      <c r="DQ23" s="18" t="n"/>
      <c r="DR23" s="18" t="n"/>
      <c r="DS23" s="18" t="n"/>
      <c r="DT23" s="18" t="n"/>
      <c r="DU23" s="18" t="n"/>
      <c r="DV23" s="18" t="n"/>
      <c r="DW23" s="18" t="n"/>
      <c r="DX23" s="18" t="n"/>
      <c r="DY23" s="18" t="n"/>
      <c r="DZ23" s="18" t="n"/>
      <c r="EA23" s="18" t="n"/>
      <c r="EB23" s="18" t="n"/>
      <c r="EC23" s="18" t="n"/>
      <c r="ED23" s="18" t="n"/>
      <c r="EE23" s="18" t="n"/>
      <c r="EF23" s="18" t="n"/>
      <c r="EG23" s="18" t="n"/>
      <c r="EH23" s="18" t="n"/>
      <c r="EI23" s="18" t="n"/>
      <c r="EJ23" s="18" t="n"/>
      <c r="EK23" s="18" t="n"/>
      <c r="EL23" s="18" t="n"/>
      <c r="EM23" s="18" t="n"/>
      <c r="EN23" s="18" t="n"/>
      <c r="EO23" s="18" t="n"/>
      <c r="EP23" s="18" t="n"/>
      <c r="EQ23" s="18" t="n"/>
      <c r="ER23" s="18" t="n"/>
      <c r="ES23" s="19" t="n"/>
    </row>
    <row r="24" ht="25" customHeight="1" s="12">
      <c r="C24" s="13" t="inlineStr">
        <is>
          <t>График наливов</t>
        </is>
      </c>
      <c r="D24" s="14" t="inlineStr">
        <is>
          <t>25.06.2021</t>
        </is>
      </c>
      <c r="E24" s="15" t="inlineStr">
        <is>
          <t>5</t>
        </is>
      </c>
      <c r="F24" s="16" t="inlineStr">
        <is>
          <t>05</t>
        </is>
      </c>
      <c r="G24" s="16" t="inlineStr">
        <is>
          <t>10</t>
        </is>
      </c>
      <c r="H24" s="16" t="inlineStr">
        <is>
          <t>15</t>
        </is>
      </c>
      <c r="I24" s="16" t="inlineStr">
        <is>
          <t>20</t>
        </is>
      </c>
      <c r="J24" s="16" t="inlineStr">
        <is>
          <t>25</t>
        </is>
      </c>
      <c r="K24" s="16" t="inlineStr">
        <is>
          <t>30</t>
        </is>
      </c>
      <c r="L24" s="16" t="inlineStr">
        <is>
          <t>35</t>
        </is>
      </c>
      <c r="M24" s="16" t="inlineStr">
        <is>
          <t>40</t>
        </is>
      </c>
      <c r="N24" s="16" t="inlineStr">
        <is>
          <t>45</t>
        </is>
      </c>
      <c r="O24" s="16" t="inlineStr">
        <is>
          <t>50</t>
        </is>
      </c>
      <c r="P24" s="16" t="inlineStr">
        <is>
          <t>55</t>
        </is>
      </c>
      <c r="Q24" s="15" t="inlineStr">
        <is>
          <t>6</t>
        </is>
      </c>
      <c r="R24" s="16" t="inlineStr">
        <is>
          <t>05</t>
        </is>
      </c>
      <c r="S24" s="16" t="inlineStr">
        <is>
          <t>10</t>
        </is>
      </c>
      <c r="T24" s="16" t="inlineStr">
        <is>
          <t>15</t>
        </is>
      </c>
      <c r="U24" s="16" t="inlineStr">
        <is>
          <t>20</t>
        </is>
      </c>
      <c r="V24" s="16" t="inlineStr">
        <is>
          <t>25</t>
        </is>
      </c>
      <c r="W24" s="16" t="inlineStr">
        <is>
          <t>30</t>
        </is>
      </c>
      <c r="X24" s="16" t="inlineStr">
        <is>
          <t>35</t>
        </is>
      </c>
      <c r="Y24" s="16" t="inlineStr">
        <is>
          <t>40</t>
        </is>
      </c>
      <c r="Z24" s="16" t="inlineStr">
        <is>
          <t>45</t>
        </is>
      </c>
      <c r="AA24" s="16" t="inlineStr">
        <is>
          <t>50</t>
        </is>
      </c>
      <c r="AB24" s="16" t="inlineStr">
        <is>
          <t>55</t>
        </is>
      </c>
      <c r="AC24" s="15" t="inlineStr">
        <is>
          <t>7</t>
        </is>
      </c>
      <c r="AD24" s="16" t="inlineStr">
        <is>
          <t>05</t>
        </is>
      </c>
      <c r="AE24" s="16" t="inlineStr">
        <is>
          <t>10</t>
        </is>
      </c>
      <c r="AF24" s="16" t="inlineStr">
        <is>
          <t>15</t>
        </is>
      </c>
      <c r="AG24" s="16" t="inlineStr">
        <is>
          <t>20</t>
        </is>
      </c>
      <c r="AH24" s="16" t="inlineStr">
        <is>
          <t>25</t>
        </is>
      </c>
      <c r="AI24" s="16" t="inlineStr">
        <is>
          <t>30</t>
        </is>
      </c>
      <c r="AJ24" s="16" t="inlineStr">
        <is>
          <t>35</t>
        </is>
      </c>
      <c r="AK24" s="16" t="inlineStr">
        <is>
          <t>40</t>
        </is>
      </c>
      <c r="AL24" s="16" t="inlineStr">
        <is>
          <t>45</t>
        </is>
      </c>
      <c r="AM24" s="16" t="inlineStr">
        <is>
          <t>50</t>
        </is>
      </c>
      <c r="AN24" s="16" t="inlineStr">
        <is>
          <t>55</t>
        </is>
      </c>
      <c r="AO24" s="15" t="inlineStr">
        <is>
          <t>8</t>
        </is>
      </c>
      <c r="AP24" s="16" t="inlineStr">
        <is>
          <t>05</t>
        </is>
      </c>
      <c r="AQ24" s="16" t="inlineStr">
        <is>
          <t>10</t>
        </is>
      </c>
      <c r="AR24" s="16" t="inlineStr">
        <is>
          <t>15</t>
        </is>
      </c>
      <c r="AS24" s="16" t="inlineStr">
        <is>
          <t>20</t>
        </is>
      </c>
      <c r="AT24" s="16" t="inlineStr">
        <is>
          <t>25</t>
        </is>
      </c>
      <c r="AU24" s="16" t="inlineStr">
        <is>
          <t>30</t>
        </is>
      </c>
      <c r="AV24" s="16" t="inlineStr">
        <is>
          <t>35</t>
        </is>
      </c>
      <c r="AW24" s="16" t="inlineStr">
        <is>
          <t>40</t>
        </is>
      </c>
      <c r="AX24" s="16" t="inlineStr">
        <is>
          <t>45</t>
        </is>
      </c>
      <c r="AY24" s="16" t="inlineStr">
        <is>
          <t>50</t>
        </is>
      </c>
      <c r="AZ24" s="16" t="inlineStr">
        <is>
          <t>55</t>
        </is>
      </c>
      <c r="BA24" s="15" t="inlineStr">
        <is>
          <t>9</t>
        </is>
      </c>
      <c r="BB24" s="16" t="inlineStr">
        <is>
          <t>05</t>
        </is>
      </c>
      <c r="BC24" s="16" t="inlineStr">
        <is>
          <t>10</t>
        </is>
      </c>
      <c r="BD24" s="16" t="inlineStr">
        <is>
          <t>15</t>
        </is>
      </c>
      <c r="BE24" s="16" t="inlineStr">
        <is>
          <t>20</t>
        </is>
      </c>
      <c r="BF24" s="16" t="inlineStr">
        <is>
          <t>25</t>
        </is>
      </c>
      <c r="BG24" s="16" t="inlineStr">
        <is>
          <t>30</t>
        </is>
      </c>
      <c r="BH24" s="16" t="inlineStr">
        <is>
          <t>35</t>
        </is>
      </c>
      <c r="BI24" s="16" t="inlineStr">
        <is>
          <t>40</t>
        </is>
      </c>
      <c r="BJ24" s="16" t="inlineStr">
        <is>
          <t>45</t>
        </is>
      </c>
      <c r="BK24" s="16" t="inlineStr">
        <is>
          <t>50</t>
        </is>
      </c>
      <c r="BL24" s="16" t="inlineStr">
        <is>
          <t>55</t>
        </is>
      </c>
      <c r="BM24" s="15" t="inlineStr">
        <is>
          <t>10</t>
        </is>
      </c>
      <c r="BN24" s="16" t="inlineStr">
        <is>
          <t>05</t>
        </is>
      </c>
      <c r="BO24" s="16" t="inlineStr">
        <is>
          <t>10</t>
        </is>
      </c>
      <c r="BP24" s="16" t="inlineStr">
        <is>
          <t>15</t>
        </is>
      </c>
      <c r="BQ24" s="16" t="inlineStr">
        <is>
          <t>20</t>
        </is>
      </c>
      <c r="BR24" s="16" t="inlineStr">
        <is>
          <t>25</t>
        </is>
      </c>
      <c r="BS24" s="16" t="inlineStr">
        <is>
          <t>30</t>
        </is>
      </c>
      <c r="BT24" s="16" t="inlineStr">
        <is>
          <t>35</t>
        </is>
      </c>
      <c r="BU24" s="16" t="inlineStr">
        <is>
          <t>40</t>
        </is>
      </c>
      <c r="BV24" s="16" t="inlineStr">
        <is>
          <t>45</t>
        </is>
      </c>
      <c r="BW24" s="16" t="inlineStr">
        <is>
          <t>50</t>
        </is>
      </c>
      <c r="BX24" s="16" t="inlineStr">
        <is>
          <t>55</t>
        </is>
      </c>
      <c r="BY24" s="15" t="inlineStr">
        <is>
          <t>11</t>
        </is>
      </c>
      <c r="BZ24" s="16" t="inlineStr">
        <is>
          <t>05</t>
        </is>
      </c>
      <c r="CA24" s="16" t="inlineStr">
        <is>
          <t>10</t>
        </is>
      </c>
      <c r="CB24" s="16" t="inlineStr">
        <is>
          <t>15</t>
        </is>
      </c>
      <c r="CC24" s="16" t="inlineStr">
        <is>
          <t>20</t>
        </is>
      </c>
      <c r="CD24" s="16" t="inlineStr">
        <is>
          <t>25</t>
        </is>
      </c>
      <c r="CE24" s="16" t="inlineStr">
        <is>
          <t>30</t>
        </is>
      </c>
      <c r="CF24" s="16" t="inlineStr">
        <is>
          <t>35</t>
        </is>
      </c>
      <c r="CG24" s="16" t="inlineStr">
        <is>
          <t>40</t>
        </is>
      </c>
      <c r="CH24" s="16" t="inlineStr">
        <is>
          <t>45</t>
        </is>
      </c>
      <c r="CI24" s="16" t="inlineStr">
        <is>
          <t>50</t>
        </is>
      </c>
      <c r="CJ24" s="16" t="inlineStr">
        <is>
          <t>55</t>
        </is>
      </c>
      <c r="CK24" s="15" t="inlineStr">
        <is>
          <t>12</t>
        </is>
      </c>
      <c r="CL24" s="16" t="inlineStr">
        <is>
          <t>05</t>
        </is>
      </c>
      <c r="CM24" s="16" t="inlineStr">
        <is>
          <t>10</t>
        </is>
      </c>
      <c r="CN24" s="16" t="inlineStr">
        <is>
          <t>15</t>
        </is>
      </c>
      <c r="CO24" s="16" t="inlineStr">
        <is>
          <t>20</t>
        </is>
      </c>
      <c r="CP24" s="16" t="inlineStr">
        <is>
          <t>25</t>
        </is>
      </c>
      <c r="CQ24" s="16" t="inlineStr">
        <is>
          <t>30</t>
        </is>
      </c>
      <c r="CR24" s="16" t="inlineStr">
        <is>
          <t>35</t>
        </is>
      </c>
      <c r="CS24" s="16" t="inlineStr">
        <is>
          <t>40</t>
        </is>
      </c>
      <c r="CT24" s="16" t="inlineStr">
        <is>
          <t>45</t>
        </is>
      </c>
      <c r="CU24" s="16" t="inlineStr">
        <is>
          <t>50</t>
        </is>
      </c>
      <c r="CV24" s="16" t="inlineStr">
        <is>
          <t>55</t>
        </is>
      </c>
      <c r="CW24" s="15" t="inlineStr">
        <is>
          <t>13</t>
        </is>
      </c>
      <c r="CX24" s="16" t="inlineStr">
        <is>
          <t>05</t>
        </is>
      </c>
      <c r="CY24" s="16" t="inlineStr">
        <is>
          <t>10</t>
        </is>
      </c>
      <c r="CZ24" s="16" t="inlineStr">
        <is>
          <t>15</t>
        </is>
      </c>
      <c r="DA24" s="16" t="inlineStr">
        <is>
          <t>20</t>
        </is>
      </c>
      <c r="DB24" s="16" t="inlineStr">
        <is>
          <t>25</t>
        </is>
      </c>
      <c r="DC24" s="16" t="inlineStr">
        <is>
          <t>30</t>
        </is>
      </c>
      <c r="DD24" s="16" t="inlineStr">
        <is>
          <t>35</t>
        </is>
      </c>
      <c r="DE24" s="16" t="inlineStr">
        <is>
          <t>40</t>
        </is>
      </c>
      <c r="DF24" s="16" t="inlineStr">
        <is>
          <t>45</t>
        </is>
      </c>
      <c r="DG24" s="16" t="inlineStr">
        <is>
          <t>50</t>
        </is>
      </c>
      <c r="DH24" s="16" t="inlineStr">
        <is>
          <t>55</t>
        </is>
      </c>
      <c r="DI24" s="15" t="inlineStr">
        <is>
          <t>14</t>
        </is>
      </c>
      <c r="DJ24" s="16" t="inlineStr">
        <is>
          <t>05</t>
        </is>
      </c>
      <c r="DK24" s="16" t="inlineStr">
        <is>
          <t>10</t>
        </is>
      </c>
      <c r="DL24" s="16" t="inlineStr">
        <is>
          <t>15</t>
        </is>
      </c>
      <c r="DM24" s="16" t="inlineStr">
        <is>
          <t>20</t>
        </is>
      </c>
      <c r="DN24" s="16" t="inlineStr">
        <is>
          <t>25</t>
        </is>
      </c>
      <c r="DO24" s="16" t="inlineStr">
        <is>
          <t>30</t>
        </is>
      </c>
      <c r="DP24" s="16" t="inlineStr">
        <is>
          <t>35</t>
        </is>
      </c>
      <c r="DQ24" s="16" t="inlineStr">
        <is>
          <t>40</t>
        </is>
      </c>
      <c r="DR24" s="16" t="inlineStr">
        <is>
          <t>45</t>
        </is>
      </c>
      <c r="DS24" s="16" t="inlineStr">
        <is>
          <t>50</t>
        </is>
      </c>
      <c r="DT24" s="16" t="inlineStr">
        <is>
          <t>55</t>
        </is>
      </c>
      <c r="DU24" s="15" t="inlineStr">
        <is>
          <t>15</t>
        </is>
      </c>
      <c r="DV24" s="16" t="inlineStr">
        <is>
          <t>05</t>
        </is>
      </c>
      <c r="DW24" s="16" t="inlineStr">
        <is>
          <t>10</t>
        </is>
      </c>
      <c r="DX24" s="16" t="inlineStr">
        <is>
          <t>15</t>
        </is>
      </c>
      <c r="DY24" s="16" t="inlineStr">
        <is>
          <t>20</t>
        </is>
      </c>
      <c r="DZ24" s="16" t="inlineStr">
        <is>
          <t>25</t>
        </is>
      </c>
      <c r="EA24" s="16" t="inlineStr">
        <is>
          <t>30</t>
        </is>
      </c>
      <c r="EB24" s="16" t="inlineStr">
        <is>
          <t>35</t>
        </is>
      </c>
      <c r="EC24" s="16" t="inlineStr">
        <is>
          <t>40</t>
        </is>
      </c>
      <c r="ED24" s="16" t="inlineStr">
        <is>
          <t>45</t>
        </is>
      </c>
      <c r="EE24" s="16" t="inlineStr">
        <is>
          <t>50</t>
        </is>
      </c>
      <c r="EF24" s="16" t="inlineStr">
        <is>
          <t>55</t>
        </is>
      </c>
      <c r="EG24" s="15" t="inlineStr">
        <is>
          <t>16</t>
        </is>
      </c>
      <c r="EH24" s="16" t="inlineStr">
        <is>
          <t>05</t>
        </is>
      </c>
      <c r="EI24" s="16" t="inlineStr">
        <is>
          <t>10</t>
        </is>
      </c>
      <c r="EJ24" s="16" t="inlineStr">
        <is>
          <t>15</t>
        </is>
      </c>
      <c r="EK24" s="16" t="inlineStr">
        <is>
          <t>20</t>
        </is>
      </c>
      <c r="EL24" s="16" t="inlineStr">
        <is>
          <t>25</t>
        </is>
      </c>
      <c r="EM24" s="16" t="inlineStr">
        <is>
          <t>30</t>
        </is>
      </c>
      <c r="EN24" s="16" t="inlineStr">
        <is>
          <t>35</t>
        </is>
      </c>
      <c r="EO24" s="16" t="inlineStr">
        <is>
          <t>40</t>
        </is>
      </c>
      <c r="EP24" s="16" t="inlineStr">
        <is>
          <t>45</t>
        </is>
      </c>
      <c r="EQ24" s="16" t="inlineStr">
        <is>
          <t>50</t>
        </is>
      </c>
      <c r="ER24" s="16" t="inlineStr">
        <is>
          <t>55</t>
        </is>
      </c>
      <c r="ES24" s="15" t="inlineStr">
        <is>
          <t>17</t>
        </is>
      </c>
      <c r="ET24" s="16" t="inlineStr">
        <is>
          <t>05</t>
        </is>
      </c>
      <c r="EU24" s="16" t="inlineStr">
        <is>
          <t>10</t>
        </is>
      </c>
      <c r="EV24" s="16" t="inlineStr">
        <is>
          <t>15</t>
        </is>
      </c>
      <c r="EW24" s="16" t="inlineStr">
        <is>
          <t>20</t>
        </is>
      </c>
      <c r="EX24" s="16" t="inlineStr">
        <is>
          <t>25</t>
        </is>
      </c>
      <c r="EY24" s="16" t="inlineStr">
        <is>
          <t>30</t>
        </is>
      </c>
      <c r="EZ24" s="16" t="inlineStr">
        <is>
          <t>35</t>
        </is>
      </c>
      <c r="FA24" s="16" t="inlineStr">
        <is>
          <t>40</t>
        </is>
      </c>
      <c r="FB24" s="16" t="inlineStr">
        <is>
          <t>45</t>
        </is>
      </c>
      <c r="FC24" s="16" t="inlineStr">
        <is>
          <t>50</t>
        </is>
      </c>
      <c r="FD24" s="16" t="inlineStr">
        <is>
          <t>55</t>
        </is>
      </c>
      <c r="FE24" s="15" t="inlineStr">
        <is>
          <t>18</t>
        </is>
      </c>
      <c r="FF24" s="16" t="inlineStr">
        <is>
          <t>05</t>
        </is>
      </c>
      <c r="FG24" s="16" t="inlineStr">
        <is>
          <t>10</t>
        </is>
      </c>
      <c r="FH24" s="16" t="inlineStr">
        <is>
          <t>15</t>
        </is>
      </c>
      <c r="FI24" s="16" t="inlineStr">
        <is>
          <t>20</t>
        </is>
      </c>
      <c r="FJ24" s="16" t="inlineStr">
        <is>
          <t>25</t>
        </is>
      </c>
      <c r="FK24" s="16" t="inlineStr">
        <is>
          <t>30</t>
        </is>
      </c>
      <c r="FL24" s="16" t="inlineStr">
        <is>
          <t>35</t>
        </is>
      </c>
      <c r="FM24" s="16" t="inlineStr">
        <is>
          <t>40</t>
        </is>
      </c>
      <c r="FN24" s="16" t="inlineStr">
        <is>
          <t>45</t>
        </is>
      </c>
      <c r="FO24" s="16" t="inlineStr">
        <is>
          <t>50</t>
        </is>
      </c>
      <c r="FP24" s="16" t="inlineStr">
        <is>
          <t>55</t>
        </is>
      </c>
      <c r="FQ24" s="15" t="inlineStr">
        <is>
          <t>19</t>
        </is>
      </c>
      <c r="FR24" s="16" t="inlineStr">
        <is>
          <t>05</t>
        </is>
      </c>
      <c r="FS24" s="16" t="inlineStr">
        <is>
          <t>10</t>
        </is>
      </c>
      <c r="FT24" s="16" t="inlineStr">
        <is>
          <t>15</t>
        </is>
      </c>
      <c r="FU24" s="16" t="inlineStr">
        <is>
          <t>20</t>
        </is>
      </c>
      <c r="FV24" s="16" t="inlineStr">
        <is>
          <t>25</t>
        </is>
      </c>
      <c r="FW24" s="16" t="inlineStr">
        <is>
          <t>30</t>
        </is>
      </c>
      <c r="FX24" s="16" t="inlineStr">
        <is>
          <t>35</t>
        </is>
      </c>
      <c r="FY24" s="16" t="inlineStr">
        <is>
          <t>40</t>
        </is>
      </c>
      <c r="FZ24" s="16" t="inlineStr">
        <is>
          <t>45</t>
        </is>
      </c>
      <c r="GA24" s="16" t="inlineStr">
        <is>
          <t>50</t>
        </is>
      </c>
      <c r="GB24" s="16" t="inlineStr">
        <is>
          <t>55</t>
        </is>
      </c>
      <c r="GC24" s="15" t="inlineStr">
        <is>
          <t>20</t>
        </is>
      </c>
      <c r="GD24" s="16" t="inlineStr">
        <is>
          <t>05</t>
        </is>
      </c>
      <c r="GE24" s="16" t="inlineStr">
        <is>
          <t>10</t>
        </is>
      </c>
      <c r="GF24" s="16" t="inlineStr">
        <is>
          <t>15</t>
        </is>
      </c>
      <c r="GG24" s="16" t="inlineStr">
        <is>
          <t>20</t>
        </is>
      </c>
      <c r="GH24" s="16" t="inlineStr">
        <is>
          <t>25</t>
        </is>
      </c>
      <c r="GI24" s="16" t="inlineStr">
        <is>
          <t>30</t>
        </is>
      </c>
      <c r="GJ24" s="16" t="inlineStr">
        <is>
          <t>35</t>
        </is>
      </c>
      <c r="GK24" s="16" t="inlineStr">
        <is>
          <t>40</t>
        </is>
      </c>
      <c r="GL24" s="16" t="inlineStr">
        <is>
          <t>45</t>
        </is>
      </c>
      <c r="GM24" s="16" t="inlineStr">
        <is>
          <t>50</t>
        </is>
      </c>
      <c r="GN24" s="16" t="inlineStr">
        <is>
          <t>55</t>
        </is>
      </c>
      <c r="GO24" s="15" t="inlineStr">
        <is>
          <t>21</t>
        </is>
      </c>
      <c r="GP24" s="16" t="inlineStr">
        <is>
          <t>05</t>
        </is>
      </c>
      <c r="GQ24" s="16" t="inlineStr">
        <is>
          <t>10</t>
        </is>
      </c>
      <c r="GR24" s="16" t="inlineStr">
        <is>
          <t>15</t>
        </is>
      </c>
      <c r="GS24" s="16" t="inlineStr">
        <is>
          <t>20</t>
        </is>
      </c>
      <c r="GT24" s="16" t="inlineStr">
        <is>
          <t>25</t>
        </is>
      </c>
      <c r="GU24" s="16" t="inlineStr">
        <is>
          <t>30</t>
        </is>
      </c>
      <c r="GV24" s="16" t="inlineStr">
        <is>
          <t>35</t>
        </is>
      </c>
      <c r="GW24" s="16" t="inlineStr">
        <is>
          <t>40</t>
        </is>
      </c>
      <c r="GX24" s="16" t="inlineStr">
        <is>
          <t>45</t>
        </is>
      </c>
      <c r="GY24" s="16" t="inlineStr">
        <is>
          <t>50</t>
        </is>
      </c>
      <c r="GZ24" s="16" t="inlineStr">
        <is>
          <t>55</t>
        </is>
      </c>
      <c r="HA24" s="15" t="inlineStr">
        <is>
          <t>22</t>
        </is>
      </c>
      <c r="HB24" s="16" t="inlineStr">
        <is>
          <t>05</t>
        </is>
      </c>
      <c r="HC24" s="16" t="inlineStr">
        <is>
          <t>10</t>
        </is>
      </c>
      <c r="HD24" s="16" t="inlineStr">
        <is>
          <t>15</t>
        </is>
      </c>
      <c r="HE24" s="16" t="inlineStr">
        <is>
          <t>20</t>
        </is>
      </c>
      <c r="HF24" s="16" t="inlineStr">
        <is>
          <t>25</t>
        </is>
      </c>
      <c r="HG24" s="16" t="inlineStr">
        <is>
          <t>30</t>
        </is>
      </c>
      <c r="HH24" s="16" t="inlineStr">
        <is>
          <t>35</t>
        </is>
      </c>
      <c r="HI24" s="16" t="inlineStr">
        <is>
          <t>40</t>
        </is>
      </c>
      <c r="HJ24" s="16" t="inlineStr">
        <is>
          <t>45</t>
        </is>
      </c>
      <c r="HK24" s="16" t="inlineStr">
        <is>
          <t>50</t>
        </is>
      </c>
      <c r="HL24" s="16" t="inlineStr">
        <is>
          <t>55</t>
        </is>
      </c>
      <c r="HM24" s="15" t="inlineStr">
        <is>
          <t>23</t>
        </is>
      </c>
      <c r="HN24" s="16" t="inlineStr">
        <is>
          <t>05</t>
        </is>
      </c>
      <c r="HO24" s="16" t="inlineStr">
        <is>
          <t>10</t>
        </is>
      </c>
      <c r="HP24" s="16" t="inlineStr">
        <is>
          <t>15</t>
        </is>
      </c>
      <c r="HQ24" s="16" t="inlineStr">
        <is>
          <t>20</t>
        </is>
      </c>
      <c r="HR24" s="16" t="inlineStr">
        <is>
          <t>25</t>
        </is>
      </c>
      <c r="HS24" s="16" t="inlineStr">
        <is>
          <t>30</t>
        </is>
      </c>
      <c r="HT24" s="16" t="inlineStr">
        <is>
          <t>35</t>
        </is>
      </c>
      <c r="HU24" s="16" t="inlineStr">
        <is>
          <t>40</t>
        </is>
      </c>
      <c r="HV24" s="16" t="inlineStr">
        <is>
          <t>45</t>
        </is>
      </c>
      <c r="HW24" s="16" t="inlineStr">
        <is>
          <t>50</t>
        </is>
      </c>
      <c r="HX24" s="16" t="inlineStr">
        <is>
          <t>55</t>
        </is>
      </c>
      <c r="HY24" s="15" t="inlineStr">
        <is>
          <t>0</t>
        </is>
      </c>
      <c r="HZ24" s="16" t="inlineStr">
        <is>
          <t>05</t>
        </is>
      </c>
      <c r="IA24" s="16" t="inlineStr">
        <is>
          <t>10</t>
        </is>
      </c>
      <c r="IB24" s="16" t="inlineStr">
        <is>
          <t>15</t>
        </is>
      </c>
      <c r="IC24" s="16" t="inlineStr">
        <is>
          <t>20</t>
        </is>
      </c>
      <c r="ID24" s="16" t="inlineStr">
        <is>
          <t>25</t>
        </is>
      </c>
      <c r="IE24" s="16" t="inlineStr">
        <is>
          <t>30</t>
        </is>
      </c>
      <c r="IF24" s="16" t="inlineStr">
        <is>
          <t>35</t>
        </is>
      </c>
      <c r="IG24" s="16" t="inlineStr">
        <is>
          <t>40</t>
        </is>
      </c>
      <c r="IH24" s="16" t="inlineStr">
        <is>
          <t>45</t>
        </is>
      </c>
      <c r="II24" s="16" t="inlineStr">
        <is>
          <t>50</t>
        </is>
      </c>
      <c r="IJ24" s="16" t="inlineStr">
        <is>
          <t>55</t>
        </is>
      </c>
      <c r="IK24" s="15" t="inlineStr">
        <is>
          <t>1</t>
        </is>
      </c>
      <c r="IL24" s="16" t="inlineStr">
        <is>
          <t>05</t>
        </is>
      </c>
      <c r="IM24" s="16" t="inlineStr">
        <is>
          <t>10</t>
        </is>
      </c>
      <c r="IN24" s="16" t="inlineStr">
        <is>
          <t>15</t>
        </is>
      </c>
      <c r="IO24" s="16" t="inlineStr">
        <is>
          <t>20</t>
        </is>
      </c>
      <c r="IP24" s="16" t="inlineStr">
        <is>
          <t>25</t>
        </is>
      </c>
      <c r="IQ24" s="16" t="inlineStr">
        <is>
          <t>30</t>
        </is>
      </c>
      <c r="IR24" s="16" t="inlineStr">
        <is>
          <t>35</t>
        </is>
      </c>
      <c r="IS24" s="16" t="inlineStr">
        <is>
          <t>40</t>
        </is>
      </c>
      <c r="IT24" s="16" t="inlineStr">
        <is>
          <t>45</t>
        </is>
      </c>
      <c r="IU24" s="16" t="inlineStr">
        <is>
          <t>50</t>
        </is>
      </c>
      <c r="IV24" s="16" t="inlineStr">
        <is>
          <t>55</t>
        </is>
      </c>
      <c r="IW24" s="15" t="inlineStr">
        <is>
          <t>2</t>
        </is>
      </c>
      <c r="IX24" s="16" t="inlineStr">
        <is>
          <t>05</t>
        </is>
      </c>
      <c r="IY24" s="16" t="inlineStr">
        <is>
          <t>10</t>
        </is>
      </c>
      <c r="IZ24" s="16" t="inlineStr">
        <is>
          <t>15</t>
        </is>
      </c>
      <c r="JA24" s="16" t="inlineStr">
        <is>
          <t>20</t>
        </is>
      </c>
      <c r="JB24" s="16" t="inlineStr">
        <is>
          <t>25</t>
        </is>
      </c>
      <c r="JC24" s="16" t="inlineStr">
        <is>
          <t>30</t>
        </is>
      </c>
      <c r="JD24" s="16" t="inlineStr">
        <is>
          <t>35</t>
        </is>
      </c>
      <c r="JE24" s="16" t="inlineStr">
        <is>
          <t>40</t>
        </is>
      </c>
      <c r="JF24" s="16" t="inlineStr">
        <is>
          <t>45</t>
        </is>
      </c>
      <c r="JG24" s="16" t="inlineStr">
        <is>
          <t>50</t>
        </is>
      </c>
      <c r="JH24" s="16" t="inlineStr">
        <is>
          <t>55</t>
        </is>
      </c>
      <c r="JI24" s="15" t="inlineStr">
        <is>
          <t>3</t>
        </is>
      </c>
      <c r="JJ24" s="16" t="inlineStr">
        <is>
          <t>05</t>
        </is>
      </c>
      <c r="JK24" s="16" t="inlineStr">
        <is>
          <t>10</t>
        </is>
      </c>
      <c r="JL24" s="16" t="inlineStr">
        <is>
          <t>15</t>
        </is>
      </c>
      <c r="JM24" s="16" t="inlineStr">
        <is>
          <t>20</t>
        </is>
      </c>
      <c r="JN24" s="16" t="inlineStr">
        <is>
          <t>25</t>
        </is>
      </c>
      <c r="JO24" s="16" t="inlineStr">
        <is>
          <t>30</t>
        </is>
      </c>
      <c r="JP24" s="16" t="inlineStr">
        <is>
          <t>35</t>
        </is>
      </c>
      <c r="JQ24" s="16" t="inlineStr">
        <is>
          <t>40</t>
        </is>
      </c>
      <c r="JR24" s="16" t="inlineStr">
        <is>
          <t>45</t>
        </is>
      </c>
      <c r="JS24" s="16" t="inlineStr">
        <is>
          <t>50</t>
        </is>
      </c>
      <c r="JT24" s="16" t="inlineStr">
        <is>
          <t>55</t>
        </is>
      </c>
      <c r="JU24" s="15" t="inlineStr">
        <is>
          <t>4</t>
        </is>
      </c>
      <c r="JV24" s="16" t="inlineStr">
        <is>
          <t>05</t>
        </is>
      </c>
      <c r="JW24" s="16" t="inlineStr">
        <is>
          <t>10</t>
        </is>
      </c>
      <c r="JX24" s="16" t="inlineStr">
        <is>
          <t>15</t>
        </is>
      </c>
      <c r="JY24" s="16" t="inlineStr">
        <is>
          <t>20</t>
        </is>
      </c>
      <c r="JZ24" s="16" t="inlineStr">
        <is>
          <t>25</t>
        </is>
      </c>
      <c r="KA24" s="16" t="inlineStr">
        <is>
          <t>30</t>
        </is>
      </c>
      <c r="KB24" s="16" t="inlineStr">
        <is>
          <t>35</t>
        </is>
      </c>
      <c r="KC24" s="16" t="inlineStr">
        <is>
          <t>40</t>
        </is>
      </c>
      <c r="KD24" s="16" t="inlineStr">
        <is>
          <t>45</t>
        </is>
      </c>
      <c r="KE24" s="16" t="inlineStr">
        <is>
          <t>50</t>
        </is>
      </c>
      <c r="KF24" s="16" t="inlineStr">
        <is>
          <t>55</t>
        </is>
      </c>
      <c r="KG24" s="15" t="inlineStr">
        <is>
          <t>5</t>
        </is>
      </c>
      <c r="KH24" s="16" t="inlineStr">
        <is>
          <t>05</t>
        </is>
      </c>
      <c r="KI24" s="16" t="inlineStr">
        <is>
          <t>10</t>
        </is>
      </c>
      <c r="KJ24" s="16" t="inlineStr">
        <is>
          <t>15</t>
        </is>
      </c>
      <c r="KK24" s="16" t="inlineStr">
        <is>
          <t>20</t>
        </is>
      </c>
      <c r="KL24" s="16" t="inlineStr">
        <is>
          <t>25</t>
        </is>
      </c>
      <c r="KM24" s="16" t="inlineStr">
        <is>
          <t>30</t>
        </is>
      </c>
      <c r="KN24" s="16" t="inlineStr">
        <is>
          <t>35</t>
        </is>
      </c>
      <c r="KO24" s="16" t="inlineStr">
        <is>
          <t>40</t>
        </is>
      </c>
      <c r="KP24" s="16" t="inlineStr">
        <is>
          <t>45</t>
        </is>
      </c>
      <c r="KQ24" s="16" t="inlineStr">
        <is>
          <t>50</t>
        </is>
      </c>
      <c r="KR24" s="16" t="inlineStr">
        <is>
          <t>55</t>
        </is>
      </c>
      <c r="KS24" s="15" t="inlineStr">
        <is>
          <t>6</t>
        </is>
      </c>
      <c r="KT24" s="16" t="inlineStr">
        <is>
          <t>05</t>
        </is>
      </c>
      <c r="KU24" s="16" t="inlineStr">
        <is>
          <t>10</t>
        </is>
      </c>
      <c r="KV24" s="16" t="inlineStr">
        <is>
          <t>15</t>
        </is>
      </c>
      <c r="KW24" s="16" t="inlineStr">
        <is>
          <t>20</t>
        </is>
      </c>
      <c r="KX24" s="16" t="inlineStr">
        <is>
          <t>25</t>
        </is>
      </c>
      <c r="KY24" s="16" t="inlineStr">
        <is>
          <t>30</t>
        </is>
      </c>
      <c r="KZ24" s="16" t="inlineStr">
        <is>
          <t>35</t>
        </is>
      </c>
      <c r="LA24" s="16" t="inlineStr">
        <is>
          <t>40</t>
        </is>
      </c>
      <c r="LB24" s="16" t="inlineStr">
        <is>
          <t>45</t>
        </is>
      </c>
      <c r="LC24" s="16" t="inlineStr">
        <is>
          <t>50</t>
        </is>
      </c>
      <c r="LD24" s="16" t="inlineStr">
        <is>
          <t>55</t>
        </is>
      </c>
      <c r="LE24" s="15" t="inlineStr">
        <is>
          <t>7</t>
        </is>
      </c>
      <c r="LF24" s="16" t="inlineStr">
        <is>
          <t>05</t>
        </is>
      </c>
      <c r="LG24" s="16" t="inlineStr">
        <is>
          <t>10</t>
        </is>
      </c>
      <c r="LH24" s="16" t="inlineStr">
        <is>
          <t>15</t>
        </is>
      </c>
      <c r="LI24" s="16" t="inlineStr">
        <is>
          <t>20</t>
        </is>
      </c>
      <c r="LJ24" s="16" t="inlineStr">
        <is>
          <t>25</t>
        </is>
      </c>
      <c r="LK24" s="16" t="inlineStr">
        <is>
          <t>30</t>
        </is>
      </c>
      <c r="LL24" s="16" t="inlineStr">
        <is>
          <t>35</t>
        </is>
      </c>
      <c r="LM24" s="16" t="inlineStr">
        <is>
          <t>40</t>
        </is>
      </c>
      <c r="LN24" s="16" t="inlineStr">
        <is>
          <t>45</t>
        </is>
      </c>
      <c r="LO24" s="16" t="inlineStr">
        <is>
          <t>50</t>
        </is>
      </c>
      <c r="LP24" s="16" t="inlineStr">
        <is>
          <t>55</t>
        </is>
      </c>
      <c r="LQ24" s="15" t="inlineStr">
        <is>
          <t>8</t>
        </is>
      </c>
      <c r="LR24" s="16" t="inlineStr">
        <is>
          <t>05</t>
        </is>
      </c>
      <c r="LS24" s="16" t="inlineStr">
        <is>
          <t>10</t>
        </is>
      </c>
      <c r="LT24" s="16" t="inlineStr">
        <is>
          <t>15</t>
        </is>
      </c>
      <c r="LU24" s="16" t="inlineStr">
        <is>
          <t>20</t>
        </is>
      </c>
      <c r="LV24" s="16" t="inlineStr">
        <is>
          <t>25</t>
        </is>
      </c>
      <c r="LW24" s="16" t="inlineStr">
        <is>
          <t>30</t>
        </is>
      </c>
      <c r="LX24" s="16" t="inlineStr">
        <is>
          <t>35</t>
        </is>
      </c>
      <c r="LY24" s="16" t="inlineStr">
        <is>
          <t>40</t>
        </is>
      </c>
      <c r="LZ24" s="16" t="inlineStr">
        <is>
          <t>45</t>
        </is>
      </c>
      <c r="MA24" s="16" t="inlineStr">
        <is>
          <t>50</t>
        </is>
      </c>
      <c r="MB24" s="16" t="inlineStr">
        <is>
          <t>55</t>
        </is>
      </c>
      <c r="MC24" s="15" t="inlineStr">
        <is>
          <t>9</t>
        </is>
      </c>
      <c r="MD24" s="16" t="inlineStr">
        <is>
          <t>05</t>
        </is>
      </c>
      <c r="ME24" s="16" t="inlineStr">
        <is>
          <t>10</t>
        </is>
      </c>
      <c r="MF24" s="16" t="inlineStr">
        <is>
          <t>15</t>
        </is>
      </c>
      <c r="MG24" s="16" t="inlineStr">
        <is>
          <t>20</t>
        </is>
      </c>
      <c r="MH24" s="16" t="inlineStr">
        <is>
          <t>25</t>
        </is>
      </c>
      <c r="MI24" s="16" t="inlineStr">
        <is>
          <t>30</t>
        </is>
      </c>
      <c r="MJ24" s="16" t="inlineStr">
        <is>
          <t>35</t>
        </is>
      </c>
      <c r="MK24" s="16" t="inlineStr">
        <is>
          <t>40</t>
        </is>
      </c>
      <c r="ML24" s="16" t="inlineStr">
        <is>
          <t>45</t>
        </is>
      </c>
      <c r="MM24" s="16" t="inlineStr">
        <is>
          <t>50</t>
        </is>
      </c>
      <c r="MN24" s="16" t="inlineStr">
        <is>
          <t>55</t>
        </is>
      </c>
      <c r="MO24" s="15" t="inlineStr">
        <is>
          <t>10</t>
        </is>
      </c>
      <c r="MP24" s="16" t="inlineStr">
        <is>
          <t>05</t>
        </is>
      </c>
      <c r="MQ24" s="16" t="inlineStr">
        <is>
          <t>10</t>
        </is>
      </c>
      <c r="MR24" s="16" t="inlineStr">
        <is>
          <t>15</t>
        </is>
      </c>
      <c r="MS24" s="16" t="inlineStr">
        <is>
          <t>20</t>
        </is>
      </c>
      <c r="MT24" s="16" t="inlineStr">
        <is>
          <t>25</t>
        </is>
      </c>
      <c r="MU24" s="16" t="inlineStr">
        <is>
          <t>30</t>
        </is>
      </c>
      <c r="MV24" s="16" t="inlineStr">
        <is>
          <t>35</t>
        </is>
      </c>
      <c r="MW24" s="16" t="inlineStr">
        <is>
          <t>40</t>
        </is>
      </c>
      <c r="MX24" s="16" t="inlineStr">
        <is>
          <t>45</t>
        </is>
      </c>
      <c r="MY24" s="16" t="inlineStr">
        <is>
          <t>50</t>
        </is>
      </c>
      <c r="MZ24" s="16" t="inlineStr">
        <is>
          <t>55</t>
        </is>
      </c>
      <c r="NA24" s="15" t="inlineStr">
        <is>
          <t>11</t>
        </is>
      </c>
      <c r="NB24" s="16" t="inlineStr">
        <is>
          <t>05</t>
        </is>
      </c>
      <c r="NC24" s="16" t="inlineStr">
        <is>
          <t>10</t>
        </is>
      </c>
      <c r="ND24" s="16" t="inlineStr">
        <is>
          <t>15</t>
        </is>
      </c>
      <c r="NE24" s="16" t="inlineStr">
        <is>
          <t>20</t>
        </is>
      </c>
      <c r="NF24" s="16" t="inlineStr">
        <is>
          <t>25</t>
        </is>
      </c>
      <c r="NG24" s="16" t="inlineStr">
        <is>
          <t>30</t>
        </is>
      </c>
      <c r="NH24" s="16" t="inlineStr">
        <is>
          <t>35</t>
        </is>
      </c>
      <c r="NI24" s="16" t="inlineStr">
        <is>
          <t>40</t>
        </is>
      </c>
      <c r="NJ24" s="16" t="inlineStr">
        <is>
          <t>45</t>
        </is>
      </c>
      <c r="NK24" s="16" t="inlineStr">
        <is>
          <t>50</t>
        </is>
      </c>
      <c r="NL24" s="16" t="inlineStr">
        <is>
          <t>55</t>
        </is>
      </c>
      <c r="NM24" s="15" t="inlineStr">
        <is>
          <t>12</t>
        </is>
      </c>
      <c r="NN24" s="16" t="inlineStr">
        <is>
          <t>05</t>
        </is>
      </c>
      <c r="NO24" s="16" t="inlineStr">
        <is>
          <t>10</t>
        </is>
      </c>
      <c r="NP24" s="16" t="inlineStr">
        <is>
          <t>15</t>
        </is>
      </c>
      <c r="NQ24" s="16" t="inlineStr">
        <is>
          <t>20</t>
        </is>
      </c>
      <c r="NR24" s="16" t="inlineStr">
        <is>
          <t>25</t>
        </is>
      </c>
      <c r="NS24" s="16" t="inlineStr">
        <is>
          <t>30</t>
        </is>
      </c>
      <c r="NT24" s="16" t="inlineStr">
        <is>
          <t>35</t>
        </is>
      </c>
      <c r="NU24" s="16" t="inlineStr">
        <is>
          <t>40</t>
        </is>
      </c>
      <c r="NV24" s="16" t="inlineStr">
        <is>
          <t>45</t>
        </is>
      </c>
      <c r="NW24" s="16" t="inlineStr">
        <is>
          <t>50</t>
        </is>
      </c>
      <c r="NX24" s="16" t="inlineStr">
        <is>
          <t>55</t>
        </is>
      </c>
      <c r="NY24" s="15" t="inlineStr">
        <is>
          <t>13</t>
        </is>
      </c>
      <c r="NZ24" s="16" t="inlineStr">
        <is>
          <t>05</t>
        </is>
      </c>
      <c r="OA24" s="16" t="inlineStr">
        <is>
          <t>10</t>
        </is>
      </c>
      <c r="OB24" s="16" t="inlineStr">
        <is>
          <t>15</t>
        </is>
      </c>
      <c r="OC24" s="16" t="inlineStr">
        <is>
          <t>20</t>
        </is>
      </c>
      <c r="OD24" s="16" t="inlineStr">
        <is>
          <t>25</t>
        </is>
      </c>
      <c r="OE24" s="16" t="inlineStr">
        <is>
          <t>30</t>
        </is>
      </c>
      <c r="OF24" s="16" t="inlineStr">
        <is>
          <t>35</t>
        </is>
      </c>
      <c r="OG24" s="16" t="inlineStr">
        <is>
          <t>40</t>
        </is>
      </c>
      <c r="OH24" s="16" t="inlineStr">
        <is>
          <t>45</t>
        </is>
      </c>
      <c r="OI24" s="16" t="inlineStr">
        <is>
          <t>50</t>
        </is>
      </c>
      <c r="OJ24" s="16" t="inlineStr">
        <is>
          <t>55</t>
        </is>
      </c>
      <c r="OK24" s="15" t="inlineStr">
        <is>
          <t>14</t>
        </is>
      </c>
      <c r="OL24" s="16" t="inlineStr">
        <is>
          <t>05</t>
        </is>
      </c>
      <c r="OM24" s="16" t="inlineStr">
        <is>
          <t>10</t>
        </is>
      </c>
      <c r="ON24" s="16" t="inlineStr">
        <is>
          <t>15</t>
        </is>
      </c>
      <c r="OO24" s="16" t="inlineStr">
        <is>
          <t>20</t>
        </is>
      </c>
      <c r="OP24" s="16" t="inlineStr">
        <is>
          <t>25</t>
        </is>
      </c>
      <c r="OQ24" s="16" t="inlineStr">
        <is>
          <t>30</t>
        </is>
      </c>
      <c r="OR24" s="16" t="inlineStr">
        <is>
          <t>35</t>
        </is>
      </c>
      <c r="OS24" s="16" t="inlineStr">
        <is>
          <t>40</t>
        </is>
      </c>
      <c r="OT24" s="16" t="inlineStr">
        <is>
          <t>45</t>
        </is>
      </c>
      <c r="OU24" s="16" t="inlineStr">
        <is>
          <t>50</t>
        </is>
      </c>
      <c r="OV24" s="16" t="inlineStr">
        <is>
          <t>55</t>
        </is>
      </c>
      <c r="OW24" s="15" t="inlineStr">
        <is>
          <t>15</t>
        </is>
      </c>
      <c r="OX24" s="16" t="inlineStr">
        <is>
          <t>05</t>
        </is>
      </c>
      <c r="OY24" s="16" t="inlineStr">
        <is>
          <t>10</t>
        </is>
      </c>
      <c r="OZ24" s="16" t="inlineStr">
        <is>
          <t>15</t>
        </is>
      </c>
      <c r="PA24" s="16" t="inlineStr">
        <is>
          <t>20</t>
        </is>
      </c>
      <c r="PB24" s="16" t="inlineStr">
        <is>
          <t>25</t>
        </is>
      </c>
      <c r="PC24" s="16" t="inlineStr">
        <is>
          <t>30</t>
        </is>
      </c>
      <c r="PD24" s="16" t="inlineStr">
        <is>
          <t>35</t>
        </is>
      </c>
      <c r="PE24" s="16" t="inlineStr">
        <is>
          <t>40</t>
        </is>
      </c>
      <c r="PF24" s="16" t="inlineStr">
        <is>
          <t>45</t>
        </is>
      </c>
      <c r="PG24" s="16" t="inlineStr">
        <is>
          <t>50</t>
        </is>
      </c>
      <c r="PH24" s="16" t="inlineStr">
        <is>
          <t>55</t>
        </is>
      </c>
      <c r="PI24" s="15" t="inlineStr">
        <is>
          <t>16</t>
        </is>
      </c>
      <c r="PJ24" s="16" t="inlineStr">
        <is>
          <t>05</t>
        </is>
      </c>
      <c r="PK24" s="16" t="inlineStr">
        <is>
          <t>10</t>
        </is>
      </c>
      <c r="PL24" s="16" t="inlineStr">
        <is>
          <t>15</t>
        </is>
      </c>
      <c r="PM24" s="16" t="inlineStr">
        <is>
          <t>20</t>
        </is>
      </c>
      <c r="PN24" s="16" t="inlineStr">
        <is>
          <t>25</t>
        </is>
      </c>
      <c r="PO24" s="16" t="inlineStr">
        <is>
          <t>30</t>
        </is>
      </c>
      <c r="PP24" s="16" t="inlineStr">
        <is>
          <t>35</t>
        </is>
      </c>
      <c r="PQ24" s="16" t="inlineStr">
        <is>
          <t>40</t>
        </is>
      </c>
      <c r="PR24" s="16" t="inlineStr">
        <is>
          <t>45</t>
        </is>
      </c>
      <c r="PS24" s="16" t="inlineStr">
        <is>
          <t>50</t>
        </is>
      </c>
      <c r="PT24" s="16" t="inlineStr">
        <is>
          <t>55</t>
        </is>
      </c>
      <c r="PU24" s="15" t="inlineStr">
        <is>
          <t>17</t>
        </is>
      </c>
      <c r="PV24" s="16" t="inlineStr">
        <is>
          <t>05</t>
        </is>
      </c>
      <c r="PW24" s="16" t="inlineStr">
        <is>
          <t>10</t>
        </is>
      </c>
      <c r="PX24" s="16" t="inlineStr">
        <is>
          <t>15</t>
        </is>
      </c>
      <c r="PY24" s="16" t="inlineStr">
        <is>
          <t>20</t>
        </is>
      </c>
      <c r="PZ24" s="16" t="inlineStr">
        <is>
          <t>25</t>
        </is>
      </c>
      <c r="QA24" s="16" t="inlineStr">
        <is>
          <t>30</t>
        </is>
      </c>
      <c r="QB24" s="16" t="inlineStr">
        <is>
          <t>35</t>
        </is>
      </c>
      <c r="QC24" s="16" t="inlineStr">
        <is>
          <t>40</t>
        </is>
      </c>
      <c r="QD24" s="16" t="inlineStr">
        <is>
          <t>45</t>
        </is>
      </c>
      <c r="QE24" s="16" t="inlineStr">
        <is>
          <t>50</t>
        </is>
      </c>
      <c r="QF24" s="16" t="inlineStr">
        <is>
          <t>55</t>
        </is>
      </c>
      <c r="QG24" s="15" t="inlineStr">
        <is>
          <t>18</t>
        </is>
      </c>
      <c r="QH24" s="16" t="inlineStr">
        <is>
          <t>05</t>
        </is>
      </c>
      <c r="QI24" s="16" t="inlineStr">
        <is>
          <t>10</t>
        </is>
      </c>
      <c r="QJ24" s="16" t="inlineStr">
        <is>
          <t>15</t>
        </is>
      </c>
      <c r="QK24" s="16" t="inlineStr">
        <is>
          <t>20</t>
        </is>
      </c>
      <c r="QL24" s="16" t="inlineStr">
        <is>
          <t>25</t>
        </is>
      </c>
      <c r="QM24" s="16" t="inlineStr">
        <is>
          <t>30</t>
        </is>
      </c>
      <c r="QN24" s="16" t="inlineStr">
        <is>
          <t>35</t>
        </is>
      </c>
      <c r="QO24" s="16" t="inlineStr">
        <is>
          <t>40</t>
        </is>
      </c>
      <c r="QP24" s="16" t="inlineStr">
        <is>
          <t>45</t>
        </is>
      </c>
      <c r="QQ24" s="16" t="inlineStr">
        <is>
          <t>50</t>
        </is>
      </c>
      <c r="QR24" s="16" t="inlineStr">
        <is>
          <t>55</t>
        </is>
      </c>
      <c r="QS24" s="15" t="inlineStr">
        <is>
          <t>19</t>
        </is>
      </c>
      <c r="QT24" s="16" t="inlineStr">
        <is>
          <t>05</t>
        </is>
      </c>
      <c r="QU24" s="16" t="inlineStr">
        <is>
          <t>10</t>
        </is>
      </c>
      <c r="QV24" s="16" t="inlineStr">
        <is>
          <t>15</t>
        </is>
      </c>
      <c r="QW24" s="16" t="inlineStr">
        <is>
          <t>20</t>
        </is>
      </c>
      <c r="QX24" s="16" t="inlineStr">
        <is>
          <t>25</t>
        </is>
      </c>
      <c r="QY24" s="16" t="inlineStr">
        <is>
          <t>30</t>
        </is>
      </c>
      <c r="QZ24" s="16" t="inlineStr">
        <is>
          <t>35</t>
        </is>
      </c>
      <c r="RA24" s="16" t="inlineStr">
        <is>
          <t>40</t>
        </is>
      </c>
      <c r="RB24" s="16" t="inlineStr">
        <is>
          <t>45</t>
        </is>
      </c>
      <c r="RC24" s="16" t="inlineStr">
        <is>
          <t>50</t>
        </is>
      </c>
      <c r="RD24" s="16" t="inlineStr">
        <is>
          <t>55</t>
        </is>
      </c>
      <c r="RE24" s="15" t="inlineStr">
        <is>
          <t>20</t>
        </is>
      </c>
      <c r="RF24" s="16" t="inlineStr">
        <is>
          <t>05</t>
        </is>
      </c>
      <c r="RG24" s="16" t="inlineStr">
        <is>
          <t>10</t>
        </is>
      </c>
      <c r="RH24" s="16" t="inlineStr">
        <is>
          <t>15</t>
        </is>
      </c>
      <c r="RI24" s="16" t="inlineStr">
        <is>
          <t>20</t>
        </is>
      </c>
      <c r="RJ24" s="16" t="inlineStr">
        <is>
          <t>25</t>
        </is>
      </c>
      <c r="RK24" s="16" t="inlineStr">
        <is>
          <t>30</t>
        </is>
      </c>
      <c r="RL24" s="16" t="inlineStr">
        <is>
          <t>35</t>
        </is>
      </c>
      <c r="RM24" s="16" t="inlineStr">
        <is>
          <t>40</t>
        </is>
      </c>
      <c r="RN24" s="16" t="inlineStr">
        <is>
          <t>45</t>
        </is>
      </c>
      <c r="RO24" s="16" t="inlineStr">
        <is>
          <t>50</t>
        </is>
      </c>
      <c r="RP24" s="16" t="inlineStr">
        <is>
          <t>55</t>
        </is>
      </c>
      <c r="RQ24" s="15" t="inlineStr">
        <is>
          <t>21</t>
        </is>
      </c>
      <c r="RR24" s="16" t="inlineStr">
        <is>
          <t>05</t>
        </is>
      </c>
      <c r="RS24" s="16" t="inlineStr">
        <is>
          <t>10</t>
        </is>
      </c>
      <c r="RT24" s="16" t="inlineStr">
        <is>
          <t>15</t>
        </is>
      </c>
      <c r="RU24" s="16" t="inlineStr">
        <is>
          <t>20</t>
        </is>
      </c>
      <c r="RV24" s="16" t="inlineStr">
        <is>
          <t>25</t>
        </is>
      </c>
      <c r="RW24" s="16" t="inlineStr">
        <is>
          <t>30</t>
        </is>
      </c>
      <c r="RX24" s="16" t="inlineStr">
        <is>
          <t>35</t>
        </is>
      </c>
      <c r="RY24" s="16" t="inlineStr">
        <is>
          <t>40</t>
        </is>
      </c>
      <c r="RZ24" s="16" t="inlineStr">
        <is>
          <t>45</t>
        </is>
      </c>
      <c r="SA24" s="16" t="inlineStr">
        <is>
          <t>50</t>
        </is>
      </c>
      <c r="SB24" s="16" t="inlineStr">
        <is>
          <t>55</t>
        </is>
      </c>
      <c r="SC24" s="15" t="inlineStr">
        <is>
          <t>22</t>
        </is>
      </c>
      <c r="SD24" s="16" t="inlineStr">
        <is>
          <t>05</t>
        </is>
      </c>
      <c r="SE24" s="16" t="inlineStr">
        <is>
          <t>10</t>
        </is>
      </c>
      <c r="SF24" s="16" t="inlineStr">
        <is>
          <t>15</t>
        </is>
      </c>
      <c r="SG24" s="16" t="inlineStr">
        <is>
          <t>20</t>
        </is>
      </c>
      <c r="SH24" s="16" t="inlineStr">
        <is>
          <t>25</t>
        </is>
      </c>
      <c r="SI24" s="16" t="inlineStr">
        <is>
          <t>30</t>
        </is>
      </c>
      <c r="SJ24" s="16" t="inlineStr">
        <is>
          <t>35</t>
        </is>
      </c>
      <c r="SK24" s="16" t="inlineStr">
        <is>
          <t>40</t>
        </is>
      </c>
      <c r="SL24" s="16" t="inlineStr">
        <is>
          <t>45</t>
        </is>
      </c>
      <c r="SM24" s="16" t="inlineStr">
        <is>
          <t>50</t>
        </is>
      </c>
      <c r="SN24" s="16" t="inlineStr">
        <is>
          <t>55</t>
        </is>
      </c>
      <c r="SO24" s="15" t="inlineStr">
        <is>
          <t>23</t>
        </is>
      </c>
      <c r="SP24" s="16" t="inlineStr">
        <is>
          <t>05</t>
        </is>
      </c>
      <c r="SQ24" s="16" t="inlineStr">
        <is>
          <t>10</t>
        </is>
      </c>
      <c r="SR24" s="16" t="inlineStr">
        <is>
          <t>15</t>
        </is>
      </c>
      <c r="SS24" s="16" t="inlineStr">
        <is>
          <t>20</t>
        </is>
      </c>
      <c r="ST24" s="16" t="inlineStr">
        <is>
          <t>25</t>
        </is>
      </c>
      <c r="SU24" s="16" t="inlineStr">
        <is>
          <t>30</t>
        </is>
      </c>
      <c r="SV24" s="16" t="inlineStr">
        <is>
          <t>35</t>
        </is>
      </c>
      <c r="SW24" s="16" t="inlineStr">
        <is>
          <t>40</t>
        </is>
      </c>
      <c r="SX24" s="16" t="inlineStr">
        <is>
          <t>45</t>
        </is>
      </c>
      <c r="SY24" s="16" t="inlineStr">
        <is>
          <t>50</t>
        </is>
      </c>
      <c r="SZ24" s="16" t="inlineStr">
        <is>
          <t>55</t>
        </is>
      </c>
      <c r="TA24" s="15" t="inlineStr">
        <is>
          <t>0</t>
        </is>
      </c>
      <c r="TB24" s="16" t="inlineStr">
        <is>
          <t>05</t>
        </is>
      </c>
      <c r="TC24" s="16" t="inlineStr">
        <is>
          <t>10</t>
        </is>
      </c>
      <c r="TD24" s="16" t="inlineStr">
        <is>
          <t>15</t>
        </is>
      </c>
      <c r="TE24" s="16" t="inlineStr">
        <is>
          <t>20</t>
        </is>
      </c>
      <c r="TF24" s="16" t="inlineStr">
        <is>
          <t>25</t>
        </is>
      </c>
      <c r="TG24" s="16" t="inlineStr">
        <is>
          <t>30</t>
        </is>
      </c>
      <c r="TH24" s="16" t="inlineStr">
        <is>
          <t>35</t>
        </is>
      </c>
      <c r="TI24" s="16" t="inlineStr">
        <is>
          <t>40</t>
        </is>
      </c>
      <c r="TJ24" s="16" t="inlineStr">
        <is>
          <t>45</t>
        </is>
      </c>
      <c r="TK24" s="16" t="inlineStr">
        <is>
          <t>50</t>
        </is>
      </c>
      <c r="TL24" s="16" t="inlineStr">
        <is>
          <t>55</t>
        </is>
      </c>
      <c r="TM24" s="15" t="inlineStr">
        <is>
          <t>1</t>
        </is>
      </c>
      <c r="TN24" s="16" t="inlineStr">
        <is>
          <t>05</t>
        </is>
      </c>
      <c r="TO24" s="16" t="inlineStr">
        <is>
          <t>10</t>
        </is>
      </c>
      <c r="TP24" s="16" t="inlineStr">
        <is>
          <t>15</t>
        </is>
      </c>
      <c r="TQ24" s="16" t="inlineStr">
        <is>
          <t>20</t>
        </is>
      </c>
      <c r="TR24" s="16" t="inlineStr">
        <is>
          <t>25</t>
        </is>
      </c>
      <c r="TS24" s="16" t="inlineStr">
        <is>
          <t>30</t>
        </is>
      </c>
      <c r="TT24" s="16" t="inlineStr">
        <is>
          <t>35</t>
        </is>
      </c>
      <c r="TU24" s="16" t="inlineStr">
        <is>
          <t>40</t>
        </is>
      </c>
      <c r="TV24" s="16" t="inlineStr">
        <is>
          <t>45</t>
        </is>
      </c>
      <c r="TW24" s="16" t="inlineStr">
        <is>
          <t>50</t>
        </is>
      </c>
      <c r="TX24" s="16" t="inlineStr">
        <is>
          <t>55</t>
        </is>
      </c>
      <c r="TY24" s="15" t="inlineStr">
        <is>
          <t>2</t>
        </is>
      </c>
      <c r="TZ24" s="16" t="inlineStr">
        <is>
          <t>05</t>
        </is>
      </c>
      <c r="UA24" s="16" t="inlineStr">
        <is>
          <t>10</t>
        </is>
      </c>
      <c r="UB24" s="16" t="inlineStr">
        <is>
          <t>15</t>
        </is>
      </c>
      <c r="UC24" s="16" t="inlineStr">
        <is>
          <t>20</t>
        </is>
      </c>
      <c r="UD24" s="16" t="inlineStr">
        <is>
          <t>25</t>
        </is>
      </c>
      <c r="UE24" s="16" t="inlineStr">
        <is>
          <t>30</t>
        </is>
      </c>
      <c r="UF24" s="16" t="inlineStr">
        <is>
          <t>35</t>
        </is>
      </c>
      <c r="UG24" s="16" t="inlineStr">
        <is>
          <t>40</t>
        </is>
      </c>
      <c r="UH24" s="16" t="inlineStr">
        <is>
          <t>45</t>
        </is>
      </c>
      <c r="UI24" s="16" t="inlineStr">
        <is>
          <t>50</t>
        </is>
      </c>
      <c r="UJ24" s="16" t="inlineStr">
        <is>
          <t>55</t>
        </is>
      </c>
      <c r="UK24" s="15" t="inlineStr">
        <is>
          <t>3</t>
        </is>
      </c>
      <c r="UL24" s="16" t="inlineStr">
        <is>
          <t>05</t>
        </is>
      </c>
      <c r="UM24" s="16" t="inlineStr">
        <is>
          <t>10</t>
        </is>
      </c>
      <c r="UN24" s="16" t="inlineStr">
        <is>
          <t>15</t>
        </is>
      </c>
      <c r="UO24" s="16" t="inlineStr">
        <is>
          <t>20</t>
        </is>
      </c>
      <c r="UP24" s="16" t="inlineStr">
        <is>
          <t>25</t>
        </is>
      </c>
      <c r="UQ24" s="16" t="inlineStr">
        <is>
          <t>30</t>
        </is>
      </c>
      <c r="UR24" s="16" t="inlineStr">
        <is>
          <t>35</t>
        </is>
      </c>
      <c r="US24" s="16" t="inlineStr">
        <is>
          <t>40</t>
        </is>
      </c>
      <c r="UT24" s="16" t="inlineStr">
        <is>
          <t>45</t>
        </is>
      </c>
      <c r="UU24" s="16" t="inlineStr">
        <is>
          <t>50</t>
        </is>
      </c>
      <c r="UV24" s="16" t="inlineStr">
        <is>
          <t>55</t>
        </is>
      </c>
      <c r="UW24" s="15" t="inlineStr">
        <is>
          <t>4</t>
        </is>
      </c>
      <c r="UX24" s="16" t="inlineStr">
        <is>
          <t>05</t>
        </is>
      </c>
    </row>
    <row r="25" ht="25" customHeight="1" s="12">
      <c r="FH25" s="36" t="inlineStr">
        <is>
          <t>Мойка мультиголовы</t>
        </is>
      </c>
      <c r="FI25" s="18" t="n"/>
      <c r="FJ25" s="18" t="n"/>
      <c r="FK25" s="18" t="n"/>
      <c r="FL25" s="18" t="n"/>
      <c r="FM25" s="18" t="n"/>
      <c r="FN25" s="18" t="n"/>
      <c r="FO25" s="18" t="n"/>
      <c r="FP25" s="18" t="n"/>
      <c r="FQ25" s="18" t="n"/>
      <c r="FR25" s="18" t="n"/>
      <c r="FS25" s="18" t="n"/>
      <c r="FT25" s="18" t="n"/>
      <c r="FU25" s="18" t="n"/>
      <c r="FV25" s="18" t="n"/>
      <c r="FW25" s="18" t="n"/>
      <c r="FX25" s="18" t="n"/>
      <c r="FY25" s="18" t="n"/>
      <c r="FZ25" s="18" t="n"/>
      <c r="GA25" s="18" t="n"/>
      <c r="GB25" s="18" t="n"/>
      <c r="GC25" s="18" t="n"/>
      <c r="GD25" s="18" t="n"/>
      <c r="GE25" s="18" t="n"/>
      <c r="GF25" s="18" t="n"/>
      <c r="GG25" s="18" t="n"/>
      <c r="GH25" s="18" t="n"/>
      <c r="GI25" s="18" t="n"/>
      <c r="GJ25" s="18" t="n"/>
      <c r="GK25" s="18" t="n"/>
      <c r="GL25" s="18" t="n"/>
      <c r="GM25" s="18" t="n"/>
      <c r="GN25" s="18" t="n"/>
      <c r="GO25" s="18" t="n"/>
      <c r="GP25" s="18" t="n"/>
      <c r="GQ25" s="19" t="n"/>
    </row>
    <row r="26" ht="25" customHeight="1" s="12">
      <c r="B26" s="37" t="inlineStr">
        <is>
          <t>Линия плавления моцареллы в воде №1</t>
        </is>
      </c>
      <c r="C26" s="21" t="n"/>
      <c r="D26" s="22" t="n"/>
      <c r="BA26" s="38" t="inlineStr">
        <is>
          <t>подача и вымешивание</t>
        </is>
      </c>
      <c r="BB26" s="18" t="n"/>
      <c r="BC26" s="18" t="n"/>
      <c r="BD26" s="18" t="n"/>
      <c r="BE26" s="18" t="n"/>
      <c r="BF26" s="19" t="n"/>
      <c r="BV26" s="38" t="inlineStr">
        <is>
          <t>подача и вымешивание</t>
        </is>
      </c>
      <c r="BW26" s="18" t="n"/>
      <c r="BX26" s="18" t="n"/>
      <c r="BY26" s="18" t="n"/>
      <c r="BZ26" s="18" t="n"/>
      <c r="CA26" s="19" t="n"/>
      <c r="CO26" s="38" t="inlineStr">
        <is>
          <t>подача и вымешивание</t>
        </is>
      </c>
      <c r="CP26" s="18" t="n"/>
      <c r="CQ26" s="18" t="n"/>
      <c r="CR26" s="18" t="n"/>
      <c r="CS26" s="18" t="n"/>
      <c r="CT26" s="19" t="n"/>
      <c r="DI26" s="38" t="inlineStr">
        <is>
          <t>подача и вымешивание</t>
        </is>
      </c>
      <c r="DJ26" s="18" t="n"/>
      <c r="DK26" s="18" t="n"/>
      <c r="DL26" s="18" t="n"/>
      <c r="DM26" s="18" t="n"/>
      <c r="DN26" s="19" t="n"/>
      <c r="DV26" s="38" t="inlineStr">
        <is>
          <t>подача и вымешивание</t>
        </is>
      </c>
      <c r="DW26" s="18" t="n"/>
      <c r="DX26" s="18" t="n"/>
      <c r="DY26" s="18" t="n"/>
      <c r="DZ26" s="18" t="n"/>
      <c r="EA26" s="19" t="n"/>
    </row>
    <row r="27" ht="25" customHeight="1" s="12">
      <c r="B27" s="25" t="n"/>
      <c r="C27" s="26" t="n"/>
      <c r="D27" s="27" t="n"/>
      <c r="BG27" s="23" t="inlineStr">
        <is>
          <t>17</t>
        </is>
      </c>
      <c r="BH27" s="18" t="n"/>
      <c r="BI27" s="18" t="n"/>
      <c r="BJ27" s="19" t="n"/>
      <c r="BK27" s="24" t="inlineStr">
        <is>
          <t xml:space="preserve"> 0.125/0.1</t>
        </is>
      </c>
      <c r="BL27" s="18" t="n"/>
      <c r="BM27" s="18" t="n"/>
      <c r="BN27" s="18" t="n"/>
      <c r="BO27" s="18" t="n"/>
      <c r="BP27" s="18" t="n"/>
      <c r="BQ27" s="18" t="n"/>
      <c r="BR27" s="18" t="n"/>
      <c r="BS27" s="18" t="n"/>
      <c r="BT27" s="19" t="n"/>
      <c r="CB27" s="23" t="inlineStr">
        <is>
          <t>18</t>
        </is>
      </c>
      <c r="CC27" s="18" t="n"/>
      <c r="CD27" s="18" t="n"/>
      <c r="CE27" s="19" t="n"/>
      <c r="CF27" s="24" t="inlineStr">
        <is>
          <t xml:space="preserve"> 0.1</t>
        </is>
      </c>
      <c r="CG27" s="18" t="n"/>
      <c r="CH27" s="18" t="n"/>
      <c r="CI27" s="18" t="n"/>
      <c r="CJ27" s="18" t="n"/>
      <c r="CK27" s="18" t="n"/>
      <c r="CL27" s="18" t="n"/>
      <c r="CM27" s="18" t="n"/>
      <c r="CN27" s="19" t="n"/>
      <c r="CU27" s="23" t="inlineStr">
        <is>
          <t>19</t>
        </is>
      </c>
      <c r="CV27" s="18" t="n"/>
      <c r="CW27" s="18" t="n"/>
      <c r="CX27" s="19" t="n"/>
      <c r="CY27" s="24" t="inlineStr">
        <is>
          <t xml:space="preserve"> 0.2/0.125</t>
        </is>
      </c>
      <c r="CZ27" s="18" t="n"/>
      <c r="DA27" s="18" t="n"/>
      <c r="DB27" s="18" t="n"/>
      <c r="DC27" s="18" t="n"/>
      <c r="DD27" s="18" t="n"/>
      <c r="DE27" s="18" t="n"/>
      <c r="DF27" s="18" t="n"/>
      <c r="DG27" s="18" t="n"/>
      <c r="DH27" s="19" t="n"/>
      <c r="DO27" s="23" t="inlineStr">
        <is>
          <t>20</t>
        </is>
      </c>
      <c r="DP27" s="18" t="n"/>
      <c r="DQ27" s="18" t="n"/>
      <c r="DR27" s="19" t="n"/>
      <c r="DS27" s="24" t="inlineStr">
        <is>
          <t xml:space="preserve"> 0.008</t>
        </is>
      </c>
      <c r="DT27" s="18" t="n"/>
      <c r="DU27" s="18" t="n"/>
      <c r="DV27" s="18" t="n"/>
      <c r="DW27" s="18" t="n"/>
      <c r="DX27" s="18" t="n"/>
      <c r="DY27" s="18" t="n"/>
      <c r="DZ27" s="18" t="n"/>
      <c r="EA27" s="19" t="n"/>
      <c r="EB27" s="23" t="inlineStr">
        <is>
          <t>21</t>
        </is>
      </c>
      <c r="EC27" s="18" t="n"/>
      <c r="ED27" s="18" t="n"/>
      <c r="EE27" s="19" t="n"/>
      <c r="EF27" s="24" t="inlineStr">
        <is>
          <t xml:space="preserve"> 0.008</t>
        </is>
      </c>
      <c r="EG27" s="18" t="n"/>
      <c r="EH27" s="18" t="n"/>
      <c r="EI27" s="18" t="n"/>
      <c r="EJ27" s="18" t="n"/>
      <c r="EK27" s="18" t="n"/>
      <c r="EL27" s="18" t="n"/>
      <c r="EM27" s="18" t="n"/>
      <c r="EN27" s="19" t="n"/>
    </row>
    <row r="28" ht="25" customHeight="1" s="12">
      <c r="BG28" s="38" t="inlineStr">
        <is>
          <t>плавление/формирование</t>
        </is>
      </c>
      <c r="BH28" s="18" t="n"/>
      <c r="BI28" s="18" t="n"/>
      <c r="BJ28" s="18" t="n"/>
      <c r="BK28" s="18" t="n"/>
      <c r="BL28" s="18" t="n"/>
      <c r="BM28" s="18" t="n"/>
      <c r="BN28" s="18" t="n"/>
      <c r="BO28" s="18" t="n"/>
      <c r="BP28" s="18" t="n"/>
      <c r="BQ28" s="18" t="n"/>
      <c r="BR28" s="18" t="n"/>
      <c r="BS28" s="18" t="n"/>
      <c r="BT28" s="19" t="n"/>
      <c r="CB28" s="38" t="inlineStr">
        <is>
          <t>плавление/формирование</t>
        </is>
      </c>
      <c r="CC28" s="18" t="n"/>
      <c r="CD28" s="18" t="n"/>
      <c r="CE28" s="18" t="n"/>
      <c r="CF28" s="18" t="n"/>
      <c r="CG28" s="18" t="n"/>
      <c r="CH28" s="18" t="n"/>
      <c r="CI28" s="18" t="n"/>
      <c r="CJ28" s="18" t="n"/>
      <c r="CK28" s="18" t="n"/>
      <c r="CL28" s="18" t="n"/>
      <c r="CM28" s="18" t="n"/>
      <c r="CN28" s="19" t="n"/>
      <c r="CU28" s="38" t="inlineStr">
        <is>
          <t>плавление/формирование</t>
        </is>
      </c>
      <c r="CV28" s="18" t="n"/>
      <c r="CW28" s="18" t="n"/>
      <c r="CX28" s="18" t="n"/>
      <c r="CY28" s="18" t="n"/>
      <c r="CZ28" s="18" t="n"/>
      <c r="DA28" s="18" t="n"/>
      <c r="DB28" s="18" t="n"/>
      <c r="DC28" s="18" t="n"/>
      <c r="DD28" s="18" t="n"/>
      <c r="DE28" s="18" t="n"/>
      <c r="DF28" s="18" t="n"/>
      <c r="DG28" s="18" t="n"/>
      <c r="DH28" s="19" t="n"/>
      <c r="DO28" s="38" t="inlineStr">
        <is>
          <t>плавление/формирование</t>
        </is>
      </c>
      <c r="DP28" s="18" t="n"/>
      <c r="DQ28" s="18" t="n"/>
      <c r="DR28" s="18" t="n"/>
      <c r="DS28" s="18" t="n"/>
      <c r="DT28" s="18" t="n"/>
      <c r="DU28" s="18" t="n"/>
      <c r="DV28" s="18" t="n"/>
      <c r="DW28" s="18" t="n"/>
      <c r="DX28" s="18" t="n"/>
      <c r="DY28" s="18" t="n"/>
      <c r="DZ28" s="18" t="n"/>
      <c r="EA28" s="19" t="n"/>
      <c r="EB28" s="38" t="inlineStr">
        <is>
          <t>плавление/формирование</t>
        </is>
      </c>
      <c r="EC28" s="18" t="n"/>
      <c r="ED28" s="18" t="n"/>
      <c r="EE28" s="18" t="n"/>
      <c r="EF28" s="18" t="n"/>
      <c r="EG28" s="18" t="n"/>
      <c r="EH28" s="18" t="n"/>
      <c r="EI28" s="18" t="n"/>
      <c r="EJ28" s="18" t="n"/>
      <c r="EK28" s="18" t="n"/>
      <c r="EL28" s="18" t="n"/>
      <c r="EM28" s="18" t="n"/>
      <c r="EN28" s="19" t="n"/>
    </row>
    <row r="29" ht="25" customHeight="1" s="12">
      <c r="BG29" s="24" t="inlineStr">
        <is>
          <t>охлаждение</t>
        </is>
      </c>
      <c r="BH29" s="18" t="n"/>
      <c r="BI29" s="18" t="n"/>
      <c r="BJ29" s="18" t="n"/>
      <c r="BK29" s="19" t="n"/>
      <c r="BL29" s="24" t="inlineStr">
        <is>
          <t>охлаждение</t>
        </is>
      </c>
      <c r="BM29" s="18" t="n"/>
      <c r="BN29" s="18" t="n"/>
      <c r="BO29" s="18" t="n"/>
      <c r="BP29" s="18" t="n"/>
      <c r="BQ29" s="18" t="n"/>
      <c r="BR29" s="18" t="n"/>
      <c r="BS29" s="18" t="n"/>
      <c r="BT29" s="18" t="n"/>
      <c r="BU29" s="19" t="n"/>
      <c r="CB29" s="24" t="inlineStr">
        <is>
          <t>охлаждение</t>
        </is>
      </c>
      <c r="CC29" s="18" t="n"/>
      <c r="CD29" s="18" t="n"/>
      <c r="CE29" s="18" t="n"/>
      <c r="CF29" s="19" t="n"/>
      <c r="CG29" s="24" t="inlineStr">
        <is>
          <t>охлаждение</t>
        </is>
      </c>
      <c r="CH29" s="18" t="n"/>
      <c r="CI29" s="18" t="n"/>
      <c r="CJ29" s="18" t="n"/>
      <c r="CK29" s="18" t="n"/>
      <c r="CL29" s="18" t="n"/>
      <c r="CM29" s="18" t="n"/>
      <c r="CN29" s="18" t="n"/>
      <c r="CO29" s="18" t="n"/>
      <c r="CP29" s="19" t="n"/>
      <c r="CU29" s="24" t="inlineStr">
        <is>
          <t>охлаждение</t>
        </is>
      </c>
      <c r="CV29" s="18" t="n"/>
      <c r="CW29" s="18" t="n"/>
      <c r="CX29" s="18" t="n"/>
      <c r="CY29" s="19" t="n"/>
      <c r="CZ29" s="24" t="inlineStr">
        <is>
          <t>охлаждение</t>
        </is>
      </c>
      <c r="DA29" s="18" t="n"/>
      <c r="DB29" s="18" t="n"/>
      <c r="DC29" s="18" t="n"/>
      <c r="DD29" s="18" t="n"/>
      <c r="DE29" s="18" t="n"/>
      <c r="DF29" s="18" t="n"/>
      <c r="DG29" s="18" t="n"/>
      <c r="DH29" s="18" t="n"/>
      <c r="DI29" s="19" t="n"/>
      <c r="DO29" s="24" t="inlineStr">
        <is>
          <t>охлаждение</t>
        </is>
      </c>
      <c r="DP29" s="18" t="n"/>
      <c r="DQ29" s="18" t="n"/>
      <c r="DR29" s="18" t="n"/>
      <c r="DS29" s="19" t="n"/>
      <c r="DT29" s="24" t="inlineStr">
        <is>
          <t>охлаждение</t>
        </is>
      </c>
      <c r="DU29" s="18" t="n"/>
      <c r="DV29" s="18" t="n"/>
      <c r="DW29" s="19" t="n"/>
      <c r="EB29" s="24" t="inlineStr">
        <is>
          <t>охлаждение</t>
        </is>
      </c>
      <c r="EC29" s="18" t="n"/>
      <c r="ED29" s="18" t="n"/>
      <c r="EE29" s="18" t="n"/>
      <c r="EF29" s="19" t="n"/>
      <c r="EG29" s="24" t="inlineStr">
        <is>
          <t>охлаждение</t>
        </is>
      </c>
      <c r="EH29" s="18" t="n"/>
      <c r="EI29" s="18" t="n"/>
      <c r="EJ29" s="19" t="n"/>
    </row>
    <row r="30" ht="25" customHeight="1" s="12"/>
    <row r="31" ht="25" customHeight="1" s="12"/>
    <row r="32" ht="25" customHeight="1" s="12">
      <c r="E32" s="17" t="inlineStr">
        <is>
          <t>бригадир упаковки + 5 рабочих</t>
        </is>
      </c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  <c r="AB32" s="18" t="n"/>
      <c r="AC32" s="18" t="n"/>
      <c r="AD32" s="18" t="n"/>
      <c r="AE32" s="18" t="n"/>
      <c r="AF32" s="18" t="n"/>
      <c r="AG32" s="18" t="n"/>
      <c r="AH32" s="18" t="n"/>
      <c r="AI32" s="18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  <c r="BT32" s="18" t="n"/>
      <c r="BU32" s="18" t="n"/>
      <c r="BV32" s="18" t="n"/>
      <c r="BW32" s="18" t="n"/>
      <c r="BX32" s="18" t="n"/>
      <c r="BY32" s="18" t="n"/>
      <c r="BZ32" s="18" t="n"/>
      <c r="CA32" s="18" t="n"/>
      <c r="CB32" s="18" t="n"/>
      <c r="CC32" s="18" t="n"/>
      <c r="CD32" s="18" t="n"/>
      <c r="CE32" s="18" t="n"/>
      <c r="CF32" s="18" t="n"/>
      <c r="CG32" s="18" t="n"/>
      <c r="CH32" s="18" t="n"/>
      <c r="CI32" s="18" t="n"/>
      <c r="CJ32" s="18" t="n"/>
      <c r="CK32" s="18" t="n"/>
      <c r="CL32" s="18" t="n"/>
      <c r="CM32" s="18" t="n"/>
      <c r="CN32" s="18" t="n"/>
      <c r="CO32" s="18" t="n"/>
      <c r="CP32" s="18" t="n"/>
      <c r="CQ32" s="18" t="n"/>
      <c r="CR32" s="18" t="n"/>
      <c r="CS32" s="18" t="n"/>
      <c r="CT32" s="18" t="n"/>
      <c r="CU32" s="18" t="n"/>
      <c r="CV32" s="18" t="n"/>
      <c r="CW32" s="18" t="n"/>
      <c r="CX32" s="18" t="n"/>
      <c r="CY32" s="18" t="n"/>
      <c r="CZ32" s="18" t="n"/>
      <c r="DA32" s="18" t="n"/>
      <c r="DB32" s="18" t="n"/>
      <c r="DC32" s="18" t="n"/>
      <c r="DD32" s="18" t="n"/>
      <c r="DE32" s="18" t="n"/>
      <c r="DF32" s="18" t="n"/>
      <c r="DG32" s="18" t="n"/>
      <c r="DH32" s="18" t="n"/>
      <c r="DI32" s="18" t="n"/>
      <c r="DJ32" s="18" t="n"/>
      <c r="DK32" s="18" t="n"/>
      <c r="DL32" s="18" t="n"/>
      <c r="DM32" s="18" t="n"/>
      <c r="DN32" s="18" t="n"/>
      <c r="DO32" s="18" t="n"/>
      <c r="DP32" s="18" t="n"/>
      <c r="DQ32" s="18" t="n"/>
      <c r="DR32" s="18" t="n"/>
      <c r="DS32" s="18" t="n"/>
      <c r="DT32" s="18" t="n"/>
      <c r="DU32" s="18" t="n"/>
      <c r="DV32" s="18" t="n"/>
      <c r="DW32" s="18" t="n"/>
      <c r="DX32" s="18" t="n"/>
      <c r="DY32" s="18" t="n"/>
      <c r="DZ32" s="18" t="n"/>
      <c r="EA32" s="18" t="n"/>
      <c r="EB32" s="18" t="n"/>
      <c r="EC32" s="18" t="n"/>
      <c r="ED32" s="18" t="n"/>
      <c r="EE32" s="18" t="n"/>
      <c r="EF32" s="18" t="n"/>
      <c r="EG32" s="18" t="n"/>
      <c r="EH32" s="18" t="n"/>
      <c r="EI32" s="18" t="n"/>
      <c r="EJ32" s="18" t="n"/>
      <c r="EK32" s="18" t="n"/>
      <c r="EL32" s="18" t="n"/>
      <c r="EM32" s="18" t="n"/>
      <c r="EN32" s="18" t="n"/>
      <c r="EO32" s="18" t="n"/>
      <c r="EP32" s="18" t="n"/>
      <c r="EQ32" s="18" t="n"/>
      <c r="ER32" s="18" t="n"/>
      <c r="ES32" s="19" t="n"/>
    </row>
    <row r="33" ht="25" customHeight="1" s="12">
      <c r="BV33" s="23" t="inlineStr">
        <is>
          <t>17</t>
        </is>
      </c>
      <c r="BW33" s="18" t="n"/>
      <c r="BX33" s="19" t="n"/>
      <c r="BY33" s="24" t="inlineStr">
        <is>
          <t>ФДЛ 0.125/0.1</t>
        </is>
      </c>
      <c r="BZ33" s="18" t="n"/>
      <c r="CA33" s="18" t="n"/>
      <c r="CB33" s="18" t="n"/>
      <c r="CC33" s="18" t="n"/>
      <c r="CD33" s="18" t="n"/>
      <c r="CE33" s="18" t="n"/>
      <c r="CF33" s="18" t="n"/>
      <c r="CG33" s="18" t="n"/>
      <c r="CH33" s="18" t="n"/>
      <c r="CI33" s="18" t="n"/>
      <c r="CJ33" s="18" t="n"/>
      <c r="CK33" s="18" t="n"/>
      <c r="CL33" s="19" t="n"/>
      <c r="CQ33" s="23" t="inlineStr">
        <is>
          <t>18</t>
        </is>
      </c>
      <c r="CR33" s="18" t="n"/>
      <c r="CS33" s="19" t="n"/>
      <c r="CT33" s="24" t="inlineStr">
        <is>
          <t>ФДЛ 0.1</t>
        </is>
      </c>
      <c r="CU33" s="18" t="n"/>
      <c r="CV33" s="18" t="n"/>
      <c r="CW33" s="18" t="n"/>
      <c r="CX33" s="18" t="n"/>
      <c r="CY33" s="18" t="n"/>
      <c r="CZ33" s="18" t="n"/>
      <c r="DA33" s="18" t="n"/>
      <c r="DB33" s="18" t="n"/>
      <c r="DC33" s="18" t="n"/>
      <c r="DD33" s="19" t="n"/>
      <c r="DJ33" s="23" t="inlineStr">
        <is>
          <t>19</t>
        </is>
      </c>
      <c r="DK33" s="18" t="n"/>
      <c r="DL33" s="19" t="n"/>
      <c r="DM33" s="24" t="inlineStr">
        <is>
          <t>ФДЛ 0.2/0.125</t>
        </is>
      </c>
      <c r="DN33" s="18" t="n"/>
      <c r="DO33" s="18" t="n"/>
      <c r="DP33" s="18" t="n"/>
      <c r="DQ33" s="18" t="n"/>
      <c r="DR33" s="18" t="n"/>
      <c r="DS33" s="18" t="n"/>
      <c r="DT33" s="18" t="n"/>
      <c r="DU33" s="18" t="n"/>
      <c r="DV33" s="18" t="n"/>
      <c r="DW33" s="19" t="n"/>
      <c r="DY33" s="23" t="inlineStr">
        <is>
          <t>20</t>
        </is>
      </c>
      <c r="DZ33" s="18" t="n"/>
      <c r="EA33" s="19" t="n"/>
      <c r="EB33" s="24" t="inlineStr">
        <is>
          <t>ЧЛДЖ 0.008</t>
        </is>
      </c>
      <c r="EC33" s="18" t="n"/>
      <c r="ED33" s="18" t="n"/>
      <c r="EE33" s="18" t="n"/>
      <c r="EF33" s="18" t="n"/>
      <c r="EG33" s="18" t="n"/>
      <c r="EH33" s="18" t="n"/>
      <c r="EI33" s="18" t="n"/>
      <c r="EJ33" s="18" t="n"/>
      <c r="EK33" s="18" t="n"/>
      <c r="EL33" s="18" t="n"/>
      <c r="EM33" s="18" t="n"/>
      <c r="EN33" s="18" t="n"/>
      <c r="EO33" s="19" t="n"/>
      <c r="EQ33" s="23" t="inlineStr">
        <is>
          <t>21</t>
        </is>
      </c>
      <c r="ER33" s="18" t="n"/>
      <c r="ES33" s="19" t="n"/>
      <c r="ET33" s="24" t="inlineStr">
        <is>
          <t>ЧЛДЖ 0.008</t>
        </is>
      </c>
      <c r="EU33" s="18" t="n"/>
      <c r="EV33" s="18" t="n"/>
      <c r="EW33" s="18" t="n"/>
      <c r="EX33" s="18" t="n"/>
      <c r="EY33" s="18" t="n"/>
      <c r="EZ33" s="18" t="n"/>
      <c r="FA33" s="18" t="n"/>
      <c r="FB33" s="18" t="n"/>
      <c r="FC33" s="18" t="n"/>
      <c r="FD33" s="18" t="n"/>
      <c r="FE33" s="18" t="n"/>
      <c r="FF33" s="18" t="n"/>
      <c r="FG33" s="19" t="n"/>
    </row>
    <row r="34" ht="25" customHeight="1" s="12">
      <c r="BV34" s="39" t="inlineStr">
        <is>
          <t>Fine Life/Pretto/Красная птица/Aventino/Каждый день/Pretto</t>
        </is>
      </c>
      <c r="BW34" s="18" t="n"/>
      <c r="BX34" s="18" t="n"/>
      <c r="BY34" s="18" t="n"/>
      <c r="BZ34" s="18" t="n"/>
      <c r="CA34" s="18" t="n"/>
      <c r="CB34" s="18" t="n"/>
      <c r="CC34" s="18" t="n"/>
      <c r="CD34" s="18" t="n"/>
      <c r="CE34" s="18" t="n"/>
      <c r="CF34" s="18" t="n"/>
      <c r="CG34" s="18" t="n"/>
      <c r="CH34" s="18" t="n"/>
      <c r="CI34" s="18" t="n"/>
      <c r="CJ34" s="18" t="n"/>
      <c r="CK34" s="18" t="n"/>
      <c r="CL34" s="19" t="n"/>
      <c r="CQ34" s="39" t="inlineStr">
        <is>
          <t>Pretto/Orecchio Oro</t>
        </is>
      </c>
      <c r="CR34" s="18" t="n"/>
      <c r="CS34" s="18" t="n"/>
      <c r="CT34" s="18" t="n"/>
      <c r="CU34" s="18" t="n"/>
      <c r="CV34" s="18" t="n"/>
      <c r="CW34" s="18" t="n"/>
      <c r="CX34" s="18" t="n"/>
      <c r="CY34" s="18" t="n"/>
      <c r="CZ34" s="18" t="n"/>
      <c r="DA34" s="18" t="n"/>
      <c r="DB34" s="18" t="n"/>
      <c r="DC34" s="18" t="n"/>
      <c r="DD34" s="19" t="n"/>
      <c r="DJ34" s="39" t="inlineStr">
        <is>
          <t>Unagrande</t>
        </is>
      </c>
      <c r="DK34" s="18" t="n"/>
      <c r="DL34" s="18" t="n"/>
      <c r="DM34" s="18" t="n"/>
      <c r="DN34" s="18" t="n"/>
      <c r="DO34" s="18" t="n"/>
      <c r="DP34" s="18" t="n"/>
      <c r="DQ34" s="18" t="n"/>
      <c r="DR34" s="18" t="n"/>
      <c r="DS34" s="18" t="n"/>
      <c r="DT34" s="18" t="n"/>
      <c r="DU34" s="18" t="n"/>
      <c r="DV34" s="18" t="n"/>
      <c r="DW34" s="19" t="n"/>
      <c r="DY34" s="39" t="inlineStr">
        <is>
          <t>Fine Life/Красная птица/Aventino/Каждый день/Orecchio Oro</t>
        </is>
      </c>
      <c r="DZ34" s="18" t="n"/>
      <c r="EA34" s="18" t="n"/>
      <c r="EB34" s="18" t="n"/>
      <c r="EC34" s="18" t="n"/>
      <c r="ED34" s="18" t="n"/>
      <c r="EE34" s="18" t="n"/>
      <c r="EF34" s="18" t="n"/>
      <c r="EG34" s="18" t="n"/>
      <c r="EH34" s="18" t="n"/>
      <c r="EI34" s="18" t="n"/>
      <c r="EJ34" s="18" t="n"/>
      <c r="EK34" s="18" t="n"/>
      <c r="EL34" s="18" t="n"/>
      <c r="EM34" s="18" t="n"/>
      <c r="EN34" s="18" t="n"/>
      <c r="EO34" s="19" t="n"/>
      <c r="EQ34" s="39" t="inlineStr">
        <is>
          <t>Orecchio Oro/Pretto</t>
        </is>
      </c>
      <c r="ER34" s="18" t="n"/>
      <c r="ES34" s="18" t="n"/>
      <c r="ET34" s="18" t="n"/>
      <c r="EU34" s="18" t="n"/>
      <c r="EV34" s="18" t="n"/>
      <c r="EW34" s="18" t="n"/>
      <c r="EX34" s="18" t="n"/>
      <c r="EY34" s="18" t="n"/>
      <c r="EZ34" s="18" t="n"/>
      <c r="FA34" s="18" t="n"/>
      <c r="FB34" s="18" t="n"/>
      <c r="FC34" s="18" t="n"/>
      <c r="FD34" s="18" t="n"/>
      <c r="FE34" s="18" t="n"/>
      <c r="FF34" s="18" t="n"/>
      <c r="FG34" s="19" t="n"/>
    </row>
    <row r="35" ht="25" customHeight="1" s="12">
      <c r="BV35" s="40" t="inlineStr"/>
      <c r="BW35" s="41" t="inlineStr"/>
      <c r="BX35" s="39" t="inlineStr"/>
      <c r="BY35" s="19" t="n"/>
      <c r="BZ35" s="41" t="inlineStr"/>
      <c r="CA35" s="39" t="inlineStr"/>
      <c r="CB35" s="19" t="n"/>
      <c r="CC35" s="41" t="inlineStr"/>
      <c r="CD35" s="39" t="inlineStr"/>
      <c r="CE35" s="18" t="n"/>
      <c r="CF35" s="19" t="n"/>
      <c r="CG35" s="41" t="inlineStr"/>
      <c r="CH35" s="39" t="inlineStr"/>
      <c r="CI35" s="18" t="n"/>
      <c r="CJ35" s="19" t="n"/>
      <c r="CK35" s="41" t="inlineStr"/>
      <c r="CL35" s="40" t="inlineStr"/>
      <c r="CM35" s="41" t="inlineStr"/>
      <c r="CQ35" s="39" t="inlineStr"/>
      <c r="CR35" s="18" t="n"/>
      <c r="CS35" s="18" t="n"/>
      <c r="CT35" s="18" t="n"/>
      <c r="CU35" s="19" t="n"/>
      <c r="CV35" s="41" t="inlineStr"/>
      <c r="CW35" s="39" t="inlineStr"/>
      <c r="CX35" s="18" t="n"/>
      <c r="CY35" s="18" t="n"/>
      <c r="CZ35" s="18" t="n"/>
      <c r="DA35" s="18" t="n"/>
      <c r="DB35" s="18" t="n"/>
      <c r="DC35" s="18" t="n"/>
      <c r="DD35" s="19" t="n"/>
      <c r="DE35" s="41" t="inlineStr"/>
      <c r="DJ35" s="40" t="inlineStr"/>
      <c r="DK35" s="41" t="inlineStr"/>
      <c r="DL35" s="39" t="inlineStr"/>
      <c r="DM35" s="18" t="n"/>
      <c r="DN35" s="18" t="n"/>
      <c r="DO35" s="18" t="n"/>
      <c r="DP35" s="18" t="n"/>
      <c r="DQ35" s="18" t="n"/>
      <c r="DR35" s="18" t="n"/>
      <c r="DS35" s="18" t="n"/>
      <c r="DT35" s="18" t="n"/>
      <c r="DU35" s="18" t="n"/>
      <c r="DV35" s="18" t="n"/>
      <c r="DW35" s="19" t="n"/>
      <c r="DX35" s="41" t="inlineStr"/>
      <c r="DY35" s="40" t="inlineStr"/>
      <c r="DZ35" s="41" t="inlineStr"/>
      <c r="EA35" s="39" t="inlineStr"/>
      <c r="EB35" s="18" t="n"/>
      <c r="EC35" s="18" t="n"/>
      <c r="ED35" s="19" t="n"/>
      <c r="EE35" s="41" t="inlineStr"/>
      <c r="EF35" s="40" t="inlineStr"/>
      <c r="EG35" s="41" t="inlineStr"/>
      <c r="EH35" s="39" t="inlineStr"/>
      <c r="EI35" s="18" t="n"/>
      <c r="EJ35" s="18" t="n"/>
      <c r="EK35" s="18" t="n"/>
      <c r="EL35" s="19" t="n"/>
      <c r="EM35" s="41" t="inlineStr"/>
      <c r="EN35" s="39" t="inlineStr"/>
      <c r="EO35" s="19" t="n"/>
      <c r="EP35" s="41" t="inlineStr"/>
      <c r="EQ35" s="39" t="inlineStr"/>
      <c r="ER35" s="18" t="n"/>
      <c r="ES35" s="18" t="n"/>
      <c r="ET35" s="19" t="n"/>
      <c r="EU35" s="41" t="inlineStr"/>
      <c r="EV35" s="39" t="inlineStr"/>
      <c r="EW35" s="18" t="n"/>
      <c r="EX35" s="18" t="n"/>
      <c r="EY35" s="18" t="n"/>
      <c r="EZ35" s="18" t="n"/>
      <c r="FA35" s="18" t="n"/>
      <c r="FB35" s="18" t="n"/>
      <c r="FC35" s="18" t="n"/>
      <c r="FD35" s="18" t="n"/>
      <c r="FE35" s="18" t="n"/>
      <c r="FF35" s="18" t="n"/>
      <c r="FG35" s="19" t="n"/>
    </row>
    <row r="36" ht="25" customHeight="1" s="12"/>
    <row r="37" ht="25" customHeight="1" s="12"/>
    <row r="38" ht="25" customHeight="1" s="12"/>
    <row r="39" ht="25" customHeight="1" s="12">
      <c r="E39" s="17" t="inlineStr">
        <is>
          <t>1 смена оператор + помощник</t>
        </is>
      </c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  <c r="AB39" s="18" t="n"/>
      <c r="AC39" s="18" t="n"/>
      <c r="AD39" s="18" t="n"/>
      <c r="AE39" s="18" t="n"/>
      <c r="AF39" s="18" t="n"/>
      <c r="AG39" s="18" t="n"/>
      <c r="AH39" s="18" t="n"/>
      <c r="AI39" s="18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  <c r="BT39" s="18" t="n"/>
      <c r="BU39" s="18" t="n"/>
      <c r="BV39" s="18" t="n"/>
      <c r="BW39" s="18" t="n"/>
      <c r="BX39" s="18" t="n"/>
      <c r="BY39" s="18" t="n"/>
      <c r="BZ39" s="18" t="n"/>
      <c r="CA39" s="18" t="n"/>
      <c r="CB39" s="18" t="n"/>
      <c r="CC39" s="18" t="n"/>
      <c r="CD39" s="18" t="n"/>
      <c r="CE39" s="18" t="n"/>
      <c r="CF39" s="18" t="n"/>
      <c r="CG39" s="18" t="n"/>
      <c r="CH39" s="18" t="n"/>
      <c r="CI39" s="18" t="n"/>
      <c r="CJ39" s="18" t="n"/>
      <c r="CK39" s="18" t="n"/>
      <c r="CL39" s="18" t="n"/>
      <c r="CM39" s="18" t="n"/>
      <c r="CN39" s="18" t="n"/>
      <c r="CO39" s="18" t="n"/>
      <c r="CP39" s="18" t="n"/>
      <c r="CQ39" s="18" t="n"/>
      <c r="CR39" s="18" t="n"/>
      <c r="CS39" s="18" t="n"/>
      <c r="CT39" s="18" t="n"/>
      <c r="CU39" s="18" t="n"/>
      <c r="CV39" s="18" t="n"/>
      <c r="CW39" s="18" t="n"/>
      <c r="CX39" s="18" t="n"/>
      <c r="CY39" s="18" t="n"/>
      <c r="CZ39" s="18" t="n"/>
      <c r="DA39" s="18" t="n"/>
      <c r="DB39" s="18" t="n"/>
      <c r="DC39" s="18" t="n"/>
      <c r="DD39" s="18" t="n"/>
      <c r="DE39" s="18" t="n"/>
      <c r="DF39" s="18" t="n"/>
      <c r="DG39" s="18" t="n"/>
      <c r="DH39" s="18" t="n"/>
      <c r="DI39" s="18" t="n"/>
      <c r="DJ39" s="18" t="n"/>
      <c r="DK39" s="18" t="n"/>
      <c r="DL39" s="18" t="n"/>
      <c r="DM39" s="18" t="n"/>
      <c r="DN39" s="18" t="n"/>
      <c r="DO39" s="18" t="n"/>
      <c r="DP39" s="18" t="n"/>
      <c r="DQ39" s="18" t="n"/>
      <c r="DR39" s="18" t="n"/>
      <c r="DS39" s="18" t="n"/>
      <c r="DT39" s="18" t="n"/>
      <c r="DU39" s="18" t="n"/>
      <c r="DV39" s="18" t="n"/>
      <c r="DW39" s="18" t="n"/>
      <c r="DX39" s="18" t="n"/>
      <c r="DY39" s="18" t="n"/>
      <c r="DZ39" s="18" t="n"/>
      <c r="EA39" s="18" t="n"/>
      <c r="EB39" s="18" t="n"/>
      <c r="EC39" s="18" t="n"/>
      <c r="ED39" s="18" t="n"/>
      <c r="EE39" s="18" t="n"/>
      <c r="EF39" s="18" t="n"/>
      <c r="EG39" s="18" t="n"/>
      <c r="EH39" s="18" t="n"/>
      <c r="EI39" s="18" t="n"/>
      <c r="EJ39" s="18" t="n"/>
      <c r="EK39" s="18" t="n"/>
      <c r="EL39" s="18" t="n"/>
      <c r="EM39" s="18" t="n"/>
      <c r="EN39" s="18" t="n"/>
      <c r="EO39" s="18" t="n"/>
      <c r="EP39" s="18" t="n"/>
      <c r="EQ39" s="18" t="n"/>
      <c r="ER39" s="19" t="n"/>
      <c r="ES39" s="17" t="inlineStr"/>
      <c r="ET39" s="18" t="n"/>
      <c r="EU39" s="18" t="n"/>
      <c r="EV39" s="18" t="n"/>
      <c r="EW39" s="18" t="n"/>
      <c r="EX39" s="18" t="n"/>
      <c r="EY39" s="18" t="n"/>
      <c r="EZ39" s="18" t="n"/>
      <c r="FA39" s="18" t="n"/>
      <c r="FB39" s="18" t="n"/>
      <c r="FC39" s="18" t="n"/>
      <c r="FD39" s="18" t="n"/>
      <c r="FE39" s="18" t="n"/>
      <c r="FF39" s="18" t="n"/>
      <c r="FG39" s="18" t="n"/>
      <c r="FH39" s="18" t="n"/>
      <c r="FI39" s="18" t="n"/>
      <c r="FJ39" s="18" t="n"/>
      <c r="FK39" s="18" t="n"/>
      <c r="FL39" s="18" t="n"/>
      <c r="FM39" s="18" t="n"/>
      <c r="FN39" s="18" t="n"/>
      <c r="FO39" s="18" t="n"/>
      <c r="FP39" s="18" t="n"/>
      <c r="FQ39" s="18" t="n"/>
      <c r="FR39" s="18" t="n"/>
      <c r="FS39" s="18" t="n"/>
      <c r="FT39" s="18" t="n"/>
      <c r="FU39" s="18" t="n"/>
      <c r="FV39" s="18" t="n"/>
      <c r="FW39" s="18" t="n"/>
      <c r="FX39" s="18" t="n"/>
      <c r="FY39" s="18" t="n"/>
      <c r="FZ39" s="18" t="n"/>
      <c r="GA39" s="18" t="n"/>
      <c r="GB39" s="18" t="n"/>
      <c r="GC39" s="18" t="n"/>
      <c r="GD39" s="18" t="n"/>
      <c r="GE39" s="18" t="n"/>
      <c r="GF39" s="18" t="n"/>
      <c r="GG39" s="18" t="n"/>
      <c r="GH39" s="18" t="n"/>
      <c r="GI39" s="18" t="n"/>
      <c r="GJ39" s="18" t="n"/>
      <c r="GK39" s="18" t="n"/>
      <c r="GL39" s="18" t="n"/>
      <c r="GM39" s="18" t="n"/>
      <c r="GN39" s="18" t="n"/>
      <c r="GO39" s="18" t="n"/>
      <c r="GP39" s="18" t="n"/>
      <c r="GQ39" s="18" t="n"/>
      <c r="GR39" s="18" t="n"/>
      <c r="GS39" s="18" t="n"/>
      <c r="GT39" s="18" t="n"/>
      <c r="GU39" s="18" t="n"/>
      <c r="GV39" s="18" t="n"/>
      <c r="GW39" s="18" t="n"/>
      <c r="GX39" s="18" t="n"/>
      <c r="GY39" s="18" t="n"/>
      <c r="GZ39" s="18" t="n"/>
      <c r="HA39" s="18" t="n"/>
      <c r="HB39" s="18" t="n"/>
      <c r="HC39" s="18" t="n"/>
      <c r="HD39" s="18" t="n"/>
      <c r="HE39" s="18" t="n"/>
      <c r="HF39" s="18" t="n"/>
      <c r="HG39" s="18" t="n"/>
      <c r="HH39" s="18" t="n"/>
      <c r="HI39" s="18" t="n"/>
      <c r="HJ39" s="18" t="n"/>
      <c r="HK39" s="18" t="n"/>
      <c r="HL39" s="18" t="n"/>
      <c r="HM39" s="18" t="n"/>
      <c r="HN39" s="18" t="n"/>
      <c r="HO39" s="18" t="n"/>
      <c r="HP39" s="18" t="n"/>
      <c r="HQ39" s="18" t="n"/>
      <c r="HR39" s="18" t="n"/>
      <c r="HS39" s="18" t="n"/>
      <c r="HT39" s="18" t="n"/>
      <c r="HU39" s="18" t="n"/>
      <c r="HV39" s="18" t="n"/>
      <c r="HW39" s="18" t="n"/>
      <c r="HX39" s="18" t="n"/>
      <c r="HY39" s="18" t="n"/>
      <c r="HZ39" s="18" t="n"/>
      <c r="IA39" s="18" t="n"/>
      <c r="IB39" s="18" t="n"/>
      <c r="IC39" s="18" t="n"/>
      <c r="ID39" s="18" t="n"/>
      <c r="IE39" s="18" t="n"/>
      <c r="IF39" s="18" t="n"/>
      <c r="IG39" s="18" t="n"/>
      <c r="IH39" s="18" t="n"/>
      <c r="II39" s="18" t="n"/>
      <c r="IJ39" s="18" t="n"/>
      <c r="IK39" s="18" t="n"/>
      <c r="IL39" s="18" t="n"/>
      <c r="IM39" s="18" t="n"/>
      <c r="IN39" s="18" t="n"/>
      <c r="IO39" s="18" t="n"/>
      <c r="IP39" s="18" t="n"/>
      <c r="IQ39" s="18" t="n"/>
      <c r="IR39" s="18" t="n"/>
      <c r="IS39" s="18" t="n"/>
      <c r="IT39" s="18" t="n"/>
      <c r="IU39" s="18" t="n"/>
      <c r="IV39" s="18" t="n"/>
      <c r="IW39" s="18" t="n"/>
      <c r="IX39" s="18" t="n"/>
      <c r="IY39" s="18" t="n"/>
      <c r="IZ39" s="18" t="n"/>
      <c r="JA39" s="18" t="n"/>
      <c r="JB39" s="18" t="n"/>
      <c r="JC39" s="18" t="n"/>
      <c r="JD39" s="18" t="n"/>
      <c r="JE39" s="18" t="n"/>
      <c r="JF39" s="18" t="n"/>
      <c r="JG39" s="18" t="n"/>
      <c r="JH39" s="18" t="n"/>
      <c r="JI39" s="18" t="n"/>
      <c r="JJ39" s="18" t="n"/>
      <c r="JK39" s="18" t="n"/>
      <c r="JL39" s="18" t="n"/>
      <c r="JM39" s="18" t="n"/>
      <c r="JN39" s="19" t="n"/>
    </row>
    <row r="40" ht="25" customHeight="1" s="12">
      <c r="B40" s="37" t="inlineStr">
        <is>
          <t>Линия плавления моцареллы в рассоле №2</t>
        </is>
      </c>
      <c r="C40" s="21" t="n"/>
      <c r="D40" s="22" t="n"/>
      <c r="AC40" s="23" t="inlineStr">
        <is>
          <t>22</t>
        </is>
      </c>
      <c r="AD40" s="18" t="n"/>
      <c r="AE40" s="18" t="n"/>
      <c r="AF40" s="19" t="n"/>
      <c r="AG40" s="24" t="inlineStr">
        <is>
          <t xml:space="preserve"> Палочки 30.0г</t>
        </is>
      </c>
      <c r="AH40" s="18" t="n"/>
      <c r="AI40" s="18" t="n"/>
      <c r="AJ40" s="18" t="n"/>
      <c r="AK40" s="18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9" t="n"/>
    </row>
    <row r="41" ht="25" customHeight="1" s="12">
      <c r="B41" s="42" t="n"/>
      <c r="D41" s="43" t="n"/>
      <c r="AC41" s="38" t="inlineStr">
        <is>
          <t>подача и вымешивание</t>
        </is>
      </c>
      <c r="AD41" s="18" t="n"/>
      <c r="AE41" s="18" t="n"/>
      <c r="AF41" s="18" t="n"/>
      <c r="AG41" s="18" t="n"/>
      <c r="AH41" s="19" t="n"/>
      <c r="AI41" s="38" t="inlineStr">
        <is>
          <t>плавление/формирование</t>
        </is>
      </c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9" t="n"/>
      <c r="BD41" s="44" t="inlineStr">
        <is>
          <t>посолка</t>
        </is>
      </c>
      <c r="BE41" s="19" t="n"/>
    </row>
    <row r="42" ht="25" customHeight="1" s="12">
      <c r="B42" s="42" t="n"/>
      <c r="D42" s="43" t="n"/>
      <c r="AI42" s="44" t="inlineStr">
        <is>
          <t>посолка</t>
        </is>
      </c>
      <c r="AJ42" s="19" t="n"/>
    </row>
    <row r="43" ht="25" customHeight="1" s="12">
      <c r="B43" s="42" t="n"/>
      <c r="D43" s="43" t="n"/>
    </row>
    <row r="44" ht="25" customHeight="1" s="12">
      <c r="B44" s="42" t="n"/>
      <c r="D44" s="43" t="n"/>
      <c r="AX44" s="23" t="inlineStr">
        <is>
          <t>23</t>
        </is>
      </c>
      <c r="AY44" s="18" t="n"/>
      <c r="AZ44" s="18" t="n"/>
      <c r="BA44" s="19" t="n"/>
      <c r="BB44" s="24" t="inlineStr">
        <is>
          <t xml:space="preserve"> 0.28</t>
        </is>
      </c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  <c r="BT44" s="18" t="n"/>
      <c r="BU44" s="18" t="n"/>
      <c r="BV44" s="18" t="n"/>
      <c r="BW44" s="18" t="n"/>
      <c r="BX44" s="18" t="n"/>
      <c r="BY44" s="18" t="n"/>
      <c r="BZ44" s="18" t="n"/>
      <c r="CA44" s="18" t="n"/>
      <c r="CB44" s="18" t="n"/>
      <c r="CC44" s="18" t="n"/>
      <c r="CD44" s="18" t="n"/>
      <c r="CE44" s="18" t="n"/>
      <c r="CF44" s="18" t="n"/>
      <c r="CG44" s="18" t="n"/>
      <c r="CH44" s="18" t="n"/>
      <c r="CI44" s="18" t="n"/>
      <c r="CJ44" s="18" t="n"/>
      <c r="CK44" s="18" t="n"/>
      <c r="CL44" s="19" t="n"/>
    </row>
    <row r="45" ht="25" customHeight="1" s="12">
      <c r="B45" s="25" t="n"/>
      <c r="C45" s="26" t="n"/>
      <c r="D45" s="27" t="n"/>
      <c r="AX45" s="38" t="inlineStr">
        <is>
          <t>подача и вымешивание</t>
        </is>
      </c>
      <c r="AY45" s="18" t="n"/>
      <c r="AZ45" s="18" t="n"/>
      <c r="BA45" s="18" t="n"/>
      <c r="BB45" s="18" t="n"/>
      <c r="BC45" s="19" t="n"/>
      <c r="BD45" s="38" t="inlineStr">
        <is>
          <t>плавление/формирование</t>
        </is>
      </c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9" t="n"/>
      <c r="BO45" s="44" t="inlineStr">
        <is>
          <t>посолка</t>
        </is>
      </c>
      <c r="BP45" s="18" t="n"/>
      <c r="BQ45" s="18" t="n"/>
      <c r="BR45" s="18" t="n"/>
      <c r="BS45" s="18" t="n"/>
      <c r="BT45" s="18" t="n"/>
      <c r="BU45" s="18" t="n"/>
      <c r="BV45" s="18" t="n"/>
      <c r="BW45" s="18" t="n"/>
      <c r="BX45" s="18" t="n"/>
      <c r="BY45" s="18" t="n"/>
      <c r="BZ45" s="18" t="n"/>
      <c r="CA45" s="18" t="n"/>
      <c r="CB45" s="18" t="n"/>
      <c r="CC45" s="18" t="n"/>
      <c r="CD45" s="18" t="n"/>
      <c r="CE45" s="18" t="n"/>
      <c r="CF45" s="18" t="n"/>
      <c r="CG45" s="18" t="n"/>
      <c r="CH45" s="18" t="n"/>
      <c r="CI45" s="18" t="n"/>
      <c r="CJ45" s="18" t="n"/>
      <c r="CK45" s="18" t="n"/>
      <c r="CL45" s="19" t="n"/>
    </row>
    <row r="46" ht="25" customHeight="1" s="12">
      <c r="BD46" s="44" t="inlineStr">
        <is>
          <t>посолка</t>
        </is>
      </c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  <c r="BP46" s="18" t="n"/>
      <c r="BQ46" s="18" t="n"/>
      <c r="BR46" s="18" t="n"/>
      <c r="BS46" s="18" t="n"/>
      <c r="BT46" s="18" t="n"/>
      <c r="BU46" s="18" t="n"/>
      <c r="BV46" s="18" t="n"/>
      <c r="BW46" s="18" t="n"/>
      <c r="BX46" s="18" t="n"/>
      <c r="BY46" s="18" t="n"/>
      <c r="BZ46" s="18" t="n"/>
      <c r="CA46" s="19" t="n"/>
    </row>
    <row r="47" ht="25" customHeight="1" s="12"/>
    <row r="48" ht="25" customHeight="1" s="12">
      <c r="BN48" s="23" t="inlineStr">
        <is>
          <t>24</t>
        </is>
      </c>
      <c r="BO48" s="18" t="n"/>
      <c r="BP48" s="18" t="n"/>
      <c r="BQ48" s="19" t="n"/>
      <c r="BR48" s="24" t="inlineStr">
        <is>
          <t xml:space="preserve"> 0.28</t>
        </is>
      </c>
      <c r="BS48" s="18" t="n"/>
      <c r="BT48" s="18" t="n"/>
      <c r="BU48" s="18" t="n"/>
      <c r="BV48" s="18" t="n"/>
      <c r="BW48" s="18" t="n"/>
      <c r="BX48" s="18" t="n"/>
      <c r="BY48" s="18" t="n"/>
      <c r="BZ48" s="18" t="n"/>
      <c r="CA48" s="18" t="n"/>
      <c r="CB48" s="18" t="n"/>
      <c r="CC48" s="18" t="n"/>
      <c r="CD48" s="18" t="n"/>
      <c r="CE48" s="18" t="n"/>
      <c r="CF48" s="18" t="n"/>
      <c r="CG48" s="18" t="n"/>
      <c r="CH48" s="18" t="n"/>
      <c r="CI48" s="18" t="n"/>
      <c r="CJ48" s="18" t="n"/>
      <c r="CK48" s="18" t="n"/>
      <c r="CL48" s="18" t="n"/>
      <c r="CM48" s="18" t="n"/>
      <c r="CN48" s="18" t="n"/>
      <c r="CO48" s="18" t="n"/>
      <c r="CP48" s="18" t="n"/>
      <c r="CQ48" s="18" t="n"/>
      <c r="CR48" s="18" t="n"/>
      <c r="CS48" s="18" t="n"/>
      <c r="CT48" s="18" t="n"/>
      <c r="CU48" s="18" t="n"/>
      <c r="CV48" s="18" t="n"/>
      <c r="CW48" s="18" t="n"/>
      <c r="CX48" s="18" t="n"/>
      <c r="CY48" s="18" t="n"/>
      <c r="CZ48" s="18" t="n"/>
      <c r="DA48" s="19" t="n"/>
    </row>
    <row r="49" ht="25" customHeight="1" s="12">
      <c r="BN49" s="38" t="inlineStr">
        <is>
          <t>подача и вымешивание</t>
        </is>
      </c>
      <c r="BO49" s="18" t="n"/>
      <c r="BP49" s="18" t="n"/>
      <c r="BQ49" s="18" t="n"/>
      <c r="BR49" s="18" t="n"/>
      <c r="BS49" s="19" t="n"/>
      <c r="BT49" s="38" t="inlineStr">
        <is>
          <t>плавление/формирование</t>
        </is>
      </c>
      <c r="BU49" s="18" t="n"/>
      <c r="BV49" s="18" t="n"/>
      <c r="BW49" s="18" t="n"/>
      <c r="BX49" s="18" t="n"/>
      <c r="BY49" s="18" t="n"/>
      <c r="BZ49" s="18" t="n"/>
      <c r="CA49" s="18" t="n"/>
      <c r="CB49" s="18" t="n"/>
      <c r="CC49" s="19" t="n"/>
      <c r="CD49" s="44" t="inlineStr">
        <is>
          <t>посолка</t>
        </is>
      </c>
      <c r="CE49" s="18" t="n"/>
      <c r="CF49" s="18" t="n"/>
      <c r="CG49" s="18" t="n"/>
      <c r="CH49" s="18" t="n"/>
      <c r="CI49" s="18" t="n"/>
      <c r="CJ49" s="18" t="n"/>
      <c r="CK49" s="18" t="n"/>
      <c r="CL49" s="18" t="n"/>
      <c r="CM49" s="18" t="n"/>
      <c r="CN49" s="18" t="n"/>
      <c r="CO49" s="18" t="n"/>
      <c r="CP49" s="18" t="n"/>
      <c r="CQ49" s="18" t="n"/>
      <c r="CR49" s="18" t="n"/>
      <c r="CS49" s="18" t="n"/>
      <c r="CT49" s="18" t="n"/>
      <c r="CU49" s="18" t="n"/>
      <c r="CV49" s="18" t="n"/>
      <c r="CW49" s="18" t="n"/>
      <c r="CX49" s="18" t="n"/>
      <c r="CY49" s="18" t="n"/>
      <c r="CZ49" s="18" t="n"/>
      <c r="DA49" s="19" t="n"/>
    </row>
    <row r="50" ht="25" customHeight="1" s="12">
      <c r="BT50" s="44" t="inlineStr">
        <is>
          <t>посолка</t>
        </is>
      </c>
      <c r="BU50" s="18" t="n"/>
      <c r="BV50" s="18" t="n"/>
      <c r="BW50" s="18" t="n"/>
      <c r="BX50" s="18" t="n"/>
      <c r="BY50" s="18" t="n"/>
      <c r="BZ50" s="18" t="n"/>
      <c r="CA50" s="18" t="n"/>
      <c r="CB50" s="18" t="n"/>
      <c r="CC50" s="18" t="n"/>
      <c r="CD50" s="18" t="n"/>
      <c r="CE50" s="18" t="n"/>
      <c r="CF50" s="18" t="n"/>
      <c r="CG50" s="18" t="n"/>
      <c r="CH50" s="18" t="n"/>
      <c r="CI50" s="18" t="n"/>
      <c r="CJ50" s="18" t="n"/>
      <c r="CK50" s="18" t="n"/>
      <c r="CL50" s="18" t="n"/>
      <c r="CM50" s="18" t="n"/>
      <c r="CN50" s="18" t="n"/>
      <c r="CO50" s="18" t="n"/>
      <c r="CP50" s="18" t="n"/>
      <c r="CQ50" s="19" t="n"/>
    </row>
    <row r="51" ht="25" customHeight="1" s="12"/>
    <row r="52" ht="25" customHeight="1" s="12"/>
    <row r="53" ht="25" customHeight="1" s="12"/>
    <row r="54" ht="25" customHeight="1" s="12"/>
    <row r="55" ht="25" customHeight="1" s="12"/>
    <row r="56" ht="25" customHeight="1" s="12"/>
    <row r="57" ht="25" customHeight="1" s="12"/>
    <row r="58" ht="25" customHeight="1" s="12"/>
    <row r="59" ht="25" customHeight="1" s="12"/>
    <row r="60" ht="25" customHeight="1" s="12">
      <c r="E60" s="17" t="inlineStr">
        <is>
          <t>Бригадир упаковки +5 рабочих упаковки + наладчик</t>
        </is>
      </c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  <c r="AB60" s="18" t="n"/>
      <c r="AC60" s="18" t="n"/>
      <c r="AD60" s="18" t="n"/>
      <c r="AE60" s="18" t="n"/>
      <c r="AF60" s="18" t="n"/>
      <c r="AG60" s="18" t="n"/>
      <c r="AH60" s="18" t="n"/>
      <c r="AI60" s="18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  <c r="BT60" s="18" t="n"/>
      <c r="BU60" s="18" t="n"/>
      <c r="BV60" s="18" t="n"/>
      <c r="BW60" s="18" t="n"/>
      <c r="BX60" s="18" t="n"/>
      <c r="BY60" s="18" t="n"/>
      <c r="BZ60" s="18" t="n"/>
      <c r="CA60" s="18" t="n"/>
      <c r="CB60" s="18" t="n"/>
      <c r="CC60" s="18" t="n"/>
      <c r="CD60" s="18" t="n"/>
      <c r="CE60" s="18" t="n"/>
      <c r="CF60" s="18" t="n"/>
      <c r="CG60" s="18" t="n"/>
      <c r="CH60" s="18" t="n"/>
      <c r="CI60" s="18" t="n"/>
      <c r="CJ60" s="18" t="n"/>
      <c r="CK60" s="18" t="n"/>
      <c r="CL60" s="18" t="n"/>
      <c r="CM60" s="18" t="n"/>
      <c r="CN60" s="18" t="n"/>
      <c r="CO60" s="18" t="n"/>
      <c r="CP60" s="18" t="n"/>
      <c r="CQ60" s="18" t="n"/>
      <c r="CR60" s="18" t="n"/>
      <c r="CS60" s="18" t="n"/>
      <c r="CT60" s="18" t="n"/>
      <c r="CU60" s="18" t="n"/>
      <c r="CV60" s="18" t="n"/>
      <c r="CW60" s="18" t="n"/>
      <c r="CX60" s="18" t="n"/>
      <c r="CY60" s="18" t="n"/>
      <c r="CZ60" s="18" t="n"/>
      <c r="DA60" s="18" t="n"/>
      <c r="DB60" s="18" t="n"/>
      <c r="DC60" s="18" t="n"/>
      <c r="DD60" s="18" t="n"/>
      <c r="DE60" s="18" t="n"/>
      <c r="DF60" s="18" t="n"/>
      <c r="DG60" s="18" t="n"/>
      <c r="DH60" s="18" t="n"/>
      <c r="DI60" s="18" t="n"/>
      <c r="DJ60" s="18" t="n"/>
      <c r="DK60" s="18" t="n"/>
      <c r="DL60" s="18" t="n"/>
      <c r="DM60" s="18" t="n"/>
      <c r="DN60" s="18" t="n"/>
      <c r="DO60" s="18" t="n"/>
      <c r="DP60" s="18" t="n"/>
      <c r="DQ60" s="18" t="n"/>
      <c r="DR60" s="18" t="n"/>
      <c r="DS60" s="18" t="n"/>
      <c r="DT60" s="18" t="n"/>
      <c r="DU60" s="18" t="n"/>
      <c r="DV60" s="18" t="n"/>
      <c r="DW60" s="18" t="n"/>
      <c r="DX60" s="18" t="n"/>
      <c r="DY60" s="18" t="n"/>
      <c r="DZ60" s="18" t="n"/>
      <c r="EA60" s="18" t="n"/>
      <c r="EB60" s="18" t="n"/>
      <c r="EC60" s="18" t="n"/>
      <c r="ED60" s="18" t="n"/>
      <c r="EE60" s="18" t="n"/>
      <c r="EF60" s="18" t="n"/>
      <c r="EG60" s="18" t="n"/>
      <c r="EH60" s="18" t="n"/>
      <c r="EI60" s="18" t="n"/>
      <c r="EJ60" s="18" t="n"/>
      <c r="EK60" s="18" t="n"/>
      <c r="EL60" s="18" t="n"/>
      <c r="EM60" s="18" t="n"/>
      <c r="EN60" s="18" t="n"/>
      <c r="EO60" s="18" t="n"/>
      <c r="EP60" s="18" t="n"/>
      <c r="EQ60" s="18" t="n"/>
      <c r="ER60" s="19" t="n"/>
      <c r="ES60" s="17" t="inlineStr">
        <is>
          <t>бригадир + наладчик + 5 рабочих</t>
        </is>
      </c>
      <c r="ET60" s="18" t="n"/>
      <c r="EU60" s="18" t="n"/>
      <c r="EV60" s="18" t="n"/>
      <c r="EW60" s="18" t="n"/>
      <c r="EX60" s="18" t="n"/>
      <c r="EY60" s="18" t="n"/>
      <c r="EZ60" s="18" t="n"/>
      <c r="FA60" s="18" t="n"/>
      <c r="FB60" s="18" t="n"/>
      <c r="FC60" s="18" t="n"/>
      <c r="FD60" s="18" t="n"/>
      <c r="FE60" s="18" t="n"/>
      <c r="FF60" s="18" t="n"/>
      <c r="FG60" s="18" t="n"/>
      <c r="FH60" s="18" t="n"/>
      <c r="FI60" s="18" t="n"/>
      <c r="FJ60" s="18" t="n"/>
      <c r="FK60" s="18" t="n"/>
      <c r="FL60" s="18" t="n"/>
      <c r="FM60" s="18" t="n"/>
      <c r="FN60" s="18" t="n"/>
      <c r="FO60" s="18" t="n"/>
      <c r="FP60" s="18" t="n"/>
      <c r="FQ60" s="18" t="n"/>
      <c r="FR60" s="18" t="n"/>
      <c r="FS60" s="18" t="n"/>
      <c r="FT60" s="18" t="n"/>
      <c r="FU60" s="18" t="n"/>
      <c r="FV60" s="18" t="n"/>
      <c r="FW60" s="18" t="n"/>
      <c r="FX60" s="18" t="n"/>
      <c r="FY60" s="18" t="n"/>
      <c r="FZ60" s="18" t="n"/>
      <c r="GA60" s="18" t="n"/>
      <c r="GB60" s="18" t="n"/>
      <c r="GC60" s="18" t="n"/>
      <c r="GD60" s="18" t="n"/>
      <c r="GE60" s="18" t="n"/>
      <c r="GF60" s="18" t="n"/>
      <c r="GG60" s="18" t="n"/>
      <c r="GH60" s="18" t="n"/>
      <c r="GI60" s="18" t="n"/>
      <c r="GJ60" s="18" t="n"/>
      <c r="GK60" s="18" t="n"/>
      <c r="GL60" s="18" t="n"/>
      <c r="GM60" s="18" t="n"/>
      <c r="GN60" s="18" t="n"/>
      <c r="GO60" s="18" t="n"/>
      <c r="GP60" s="18" t="n"/>
      <c r="GQ60" s="18" t="n"/>
      <c r="GR60" s="18" t="n"/>
      <c r="GS60" s="18" t="n"/>
      <c r="GT60" s="18" t="n"/>
      <c r="GU60" s="18" t="n"/>
      <c r="GV60" s="18" t="n"/>
      <c r="GW60" s="18" t="n"/>
      <c r="GX60" s="18" t="n"/>
      <c r="GY60" s="18" t="n"/>
      <c r="GZ60" s="18" t="n"/>
      <c r="HA60" s="18" t="n"/>
      <c r="HB60" s="18" t="n"/>
      <c r="HC60" s="18" t="n"/>
      <c r="HD60" s="18" t="n"/>
      <c r="HE60" s="18" t="n"/>
      <c r="HF60" s="18" t="n"/>
      <c r="HG60" s="18" t="n"/>
      <c r="HH60" s="18" t="n"/>
      <c r="HI60" s="18" t="n"/>
      <c r="HJ60" s="18" t="n"/>
      <c r="HK60" s="18" t="n"/>
      <c r="HL60" s="18" t="n"/>
      <c r="HM60" s="18" t="n"/>
      <c r="HN60" s="18" t="n"/>
      <c r="HO60" s="18" t="n"/>
      <c r="HP60" s="18" t="n"/>
      <c r="HQ60" s="18" t="n"/>
      <c r="HR60" s="18" t="n"/>
      <c r="HS60" s="18" t="n"/>
      <c r="HT60" s="18" t="n"/>
      <c r="HU60" s="18" t="n"/>
      <c r="HV60" s="18" t="n"/>
      <c r="HW60" s="18" t="n"/>
      <c r="HX60" s="18" t="n"/>
      <c r="HY60" s="18" t="n"/>
      <c r="HZ60" s="18" t="n"/>
      <c r="IA60" s="18" t="n"/>
      <c r="IB60" s="18" t="n"/>
      <c r="IC60" s="18" t="n"/>
      <c r="ID60" s="18" t="n"/>
      <c r="IE60" s="18" t="n"/>
      <c r="IF60" s="18" t="n"/>
      <c r="IG60" s="18" t="n"/>
      <c r="IH60" s="18" t="n"/>
      <c r="II60" s="18" t="n"/>
      <c r="IJ60" s="18" t="n"/>
      <c r="IK60" s="18" t="n"/>
      <c r="IL60" s="18" t="n"/>
      <c r="IM60" s="18" t="n"/>
      <c r="IN60" s="18" t="n"/>
      <c r="IO60" s="18" t="n"/>
      <c r="IP60" s="18" t="n"/>
      <c r="IQ60" s="18" t="n"/>
      <c r="IR60" s="18" t="n"/>
      <c r="IS60" s="18" t="n"/>
      <c r="IT60" s="18" t="n"/>
      <c r="IU60" s="18" t="n"/>
      <c r="IV60" s="18" t="n"/>
      <c r="IW60" s="18" t="n"/>
      <c r="IX60" s="18" t="n"/>
      <c r="IY60" s="18" t="n"/>
      <c r="IZ60" s="18" t="n"/>
      <c r="JA60" s="18" t="n"/>
      <c r="JB60" s="18" t="n"/>
      <c r="JC60" s="18" t="n"/>
      <c r="JD60" s="18" t="n"/>
      <c r="JE60" s="18" t="n"/>
      <c r="JF60" s="18" t="n"/>
      <c r="JG60" s="18" t="n"/>
      <c r="JH60" s="18" t="n"/>
      <c r="JI60" s="18" t="n"/>
      <c r="JJ60" s="18" t="n"/>
      <c r="JK60" s="18" t="n"/>
      <c r="JL60" s="18" t="n"/>
      <c r="JM60" s="18" t="n"/>
      <c r="JN60" s="18" t="n"/>
      <c r="JO60" s="18" t="n"/>
      <c r="JP60" s="18" t="n"/>
      <c r="JQ60" s="18" t="n"/>
      <c r="JR60" s="18" t="n"/>
      <c r="JS60" s="18" t="n"/>
      <c r="JT60" s="18" t="n"/>
      <c r="JU60" s="18" t="n"/>
      <c r="JV60" s="18" t="n"/>
      <c r="JW60" s="18" t="n"/>
      <c r="JX60" s="18" t="n"/>
      <c r="JY60" s="18" t="n"/>
      <c r="JZ60" s="18" t="n"/>
      <c r="KA60" s="18" t="n"/>
      <c r="KB60" s="18" t="n"/>
      <c r="KC60" s="18" t="n"/>
      <c r="KD60" s="18" t="n"/>
      <c r="KE60" s="18" t="n"/>
      <c r="KF60" s="18" t="n"/>
      <c r="KG60" s="18" t="n"/>
      <c r="KH60" s="18" t="n"/>
      <c r="KI60" s="18" t="n"/>
      <c r="KJ60" s="18" t="n"/>
      <c r="KK60" s="18" t="n"/>
      <c r="KL60" s="18" t="n"/>
      <c r="KM60" s="18" t="n"/>
      <c r="KN60" s="18" t="n"/>
      <c r="KO60" s="18" t="n"/>
      <c r="KP60" s="18" t="n"/>
      <c r="KQ60" s="18" t="n"/>
      <c r="KR60" s="18" t="n"/>
      <c r="KS60" s="18" t="n"/>
      <c r="KT60" s="18" t="n"/>
      <c r="KU60" s="18" t="n"/>
      <c r="KV60" s="18" t="n"/>
      <c r="KW60" s="18" t="n"/>
      <c r="KX60" s="18" t="n"/>
      <c r="KY60" s="19" t="n"/>
    </row>
    <row r="61" ht="25" customHeight="1" s="12">
      <c r="AK61" s="23" t="inlineStr">
        <is>
          <t>22</t>
        </is>
      </c>
      <c r="AL61" s="18" t="n"/>
      <c r="AM61" s="19" t="n"/>
      <c r="AN61" s="24" t="inlineStr">
        <is>
          <t>ПИЦЦА Палочки 30.0г</t>
        </is>
      </c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9" t="n"/>
      <c r="CB61" s="23" t="inlineStr">
        <is>
          <t>23</t>
        </is>
      </c>
      <c r="CC61" s="18" t="n"/>
      <c r="CD61" s="19" t="n"/>
      <c r="CE61" s="24" t="inlineStr">
        <is>
          <t>CYЛГ 0.28</t>
        </is>
      </c>
      <c r="CF61" s="18" t="n"/>
      <c r="CG61" s="18" t="n"/>
      <c r="CH61" s="18" t="n"/>
      <c r="CI61" s="18" t="n"/>
      <c r="CJ61" s="18" t="n"/>
      <c r="CK61" s="18" t="n"/>
      <c r="CL61" s="19" t="n"/>
      <c r="CR61" s="23" t="inlineStr">
        <is>
          <t>24</t>
        </is>
      </c>
      <c r="CS61" s="18" t="n"/>
      <c r="CT61" s="19" t="n"/>
      <c r="CU61" s="24" t="inlineStr">
        <is>
          <t>Сулугуни 0.28</t>
        </is>
      </c>
      <c r="CV61" s="18" t="n"/>
      <c r="CW61" s="18" t="n"/>
      <c r="CX61" s="18" t="n"/>
      <c r="CY61" s="18" t="n"/>
      <c r="CZ61" s="18" t="n"/>
      <c r="DA61" s="19" t="n"/>
    </row>
    <row r="62" ht="25" customHeight="1" s="12">
      <c r="AK62" s="39" t="inlineStr">
        <is>
          <t>Бонджорно/ВкусВилл</t>
        </is>
      </c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9" t="n"/>
      <c r="CB62" s="39" t="inlineStr">
        <is>
          <t>ВкусВилл/Умалат</t>
        </is>
      </c>
      <c r="CC62" s="18" t="n"/>
      <c r="CD62" s="18" t="n"/>
      <c r="CE62" s="18" t="n"/>
      <c r="CF62" s="18" t="n"/>
      <c r="CG62" s="18" t="n"/>
      <c r="CH62" s="18" t="n"/>
      <c r="CI62" s="18" t="n"/>
      <c r="CJ62" s="18" t="n"/>
      <c r="CK62" s="18" t="n"/>
      <c r="CL62" s="19" t="n"/>
      <c r="CR62" s="39" t="inlineStr">
        <is>
          <t>Умалат</t>
        </is>
      </c>
      <c r="CS62" s="18" t="n"/>
      <c r="CT62" s="18" t="n"/>
      <c r="CU62" s="18" t="n"/>
      <c r="CV62" s="18" t="n"/>
      <c r="CW62" s="18" t="n"/>
      <c r="CX62" s="18" t="n"/>
      <c r="CY62" s="18" t="n"/>
      <c r="CZ62" s="18" t="n"/>
      <c r="DA62" s="19" t="n"/>
    </row>
    <row r="63" ht="25" customHeight="1" s="12">
      <c r="AK63" s="39" t="inlineStr"/>
      <c r="AL63" s="19" t="n"/>
      <c r="AM63" s="41" t="inlineStr"/>
      <c r="AN63" s="39" t="inlineStr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9" t="n"/>
      <c r="BF63" s="45" t="inlineStr"/>
      <c r="BG63" s="18" t="n"/>
      <c r="BH63" s="18" t="n"/>
      <c r="BI63" s="18" t="n"/>
      <c r="BJ63" s="19" t="n"/>
      <c r="CB63" s="39" t="inlineStr"/>
      <c r="CC63" s="19" t="n"/>
      <c r="CD63" s="41" t="inlineStr"/>
      <c r="CE63" s="39" t="inlineStr"/>
      <c r="CF63" s="18" t="n"/>
      <c r="CG63" s="18" t="n"/>
      <c r="CH63" s="18" t="n"/>
      <c r="CI63" s="18" t="n"/>
      <c r="CJ63" s="18" t="n"/>
      <c r="CK63" s="18" t="n"/>
      <c r="CL63" s="19" t="n"/>
      <c r="CM63" s="41" t="inlineStr"/>
      <c r="CR63" s="39" t="inlineStr"/>
      <c r="CS63" s="18" t="n"/>
      <c r="CT63" s="18" t="n"/>
      <c r="CU63" s="18" t="n"/>
      <c r="CV63" s="18" t="n"/>
      <c r="CW63" s="18" t="n"/>
      <c r="CX63" s="18" t="n"/>
      <c r="CY63" s="18" t="n"/>
      <c r="CZ63" s="18" t="n"/>
      <c r="DA63" s="19" t="n"/>
    </row>
    <row r="64" ht="25" customHeight="1" s="12"/>
    <row r="65" ht="25" customHeight="1" s="12"/>
    <row r="66" ht="25" customHeight="1" s="12"/>
    <row r="67" ht="25" customHeight="1" s="12"/>
    <row r="68" ht="25" customHeight="1" s="12"/>
    <row r="69" ht="25" customHeight="1" s="12"/>
    <row r="70" ht="25" customHeight="1" s="12"/>
    <row r="71" ht="25" customHeight="1" s="12"/>
    <row r="72" ht="25" customHeight="1" s="12"/>
    <row r="73" ht="25" customHeight="1" s="12"/>
    <row r="74" ht="25" customHeight="1" s="12"/>
    <row r="75" ht="25" customHeight="1" s="12"/>
    <row r="76" ht="25" customHeight="1" s="12"/>
    <row r="77" ht="25" customHeight="1" s="12"/>
    <row r="78" ht="25" customHeight="1" s="12"/>
    <row r="79" ht="25" customHeight="1" s="12"/>
    <row r="80" ht="25" customHeight="1" s="12"/>
    <row r="81" ht="25" customHeight="1" s="12"/>
    <row r="82" ht="25" customHeight="1" s="12"/>
    <row r="83" ht="25" customHeight="1" s="12"/>
    <row r="84" ht="25" customHeight="1" s="12"/>
    <row r="85" ht="25" customHeight="1" s="12"/>
    <row r="86" ht="25" customHeight="1" s="12"/>
    <row r="87" ht="25" customHeight="1" s="12"/>
    <row r="88" ht="25" customHeight="1" s="12"/>
    <row r="89" ht="25" customHeight="1" s="12"/>
    <row r="90" ht="25" customHeight="1" s="12"/>
    <row r="91" ht="25" customHeight="1" s="12"/>
    <row r="92" ht="25" customHeight="1" s="12"/>
    <row r="93" ht="25" customHeight="1" s="12"/>
    <row r="94" ht="25" customHeight="1" s="12"/>
    <row r="95" ht="25" customHeight="1" s="12"/>
    <row r="96" ht="25" customHeight="1" s="12"/>
    <row r="97" ht="25" customHeight="1" s="12"/>
    <row r="98" ht="25" customHeight="1" s="12"/>
    <row r="99" ht="25" customHeight="1" s="12"/>
    <row r="100" ht="25" customHeight="1" s="12"/>
    <row r="101" ht="25" customHeight="1" s="12"/>
    <row r="102" ht="25" customHeight="1" s="12"/>
    <row r="103" ht="25" customHeight="1" s="12"/>
    <row r="104" ht="25" customHeight="1" s="12"/>
    <row r="105" ht="25" customHeight="1" s="12"/>
    <row r="106" ht="25" customHeight="1" s="12"/>
    <row r="107" ht="25" customHeight="1" s="12"/>
    <row r="108" ht="25" customHeight="1" s="12"/>
    <row r="109" ht="25" customHeight="1" s="12"/>
    <row r="110" ht="25" customHeight="1" s="12"/>
    <row r="111" ht="25" customHeight="1" s="12"/>
    <row r="112" ht="25" customHeight="1" s="12"/>
    <row r="113" ht="25" customHeight="1" s="12"/>
    <row r="114" ht="25" customHeight="1" s="12"/>
    <row r="115" ht="25" customHeight="1" s="12"/>
    <row r="116" ht="25" customHeight="1" s="12"/>
    <row r="117" ht="25" customHeight="1" s="12"/>
    <row r="118" ht="25" customHeight="1" s="12"/>
    <row r="119" ht="25" customHeight="1" s="12"/>
    <row r="120" ht="25" customHeight="1" s="12"/>
    <row r="121" ht="25" customHeight="1" s="12"/>
    <row r="122" ht="25" customHeight="1" s="12"/>
    <row r="123" ht="25" customHeight="1" s="12"/>
    <row r="124" ht="25" customHeight="1" s="12"/>
    <row r="125" ht="25" customHeight="1" s="12"/>
    <row r="126" ht="25" customHeight="1" s="12"/>
    <row r="127" ht="25" customHeight="1" s="12"/>
    <row r="128" ht="25" customHeight="1" s="12"/>
    <row r="129" ht="25" customHeight="1" s="12"/>
    <row r="130" ht="25" customHeight="1" s="12"/>
    <row r="131" ht="25" customHeight="1" s="12"/>
    <row r="132" ht="25" customHeight="1" s="12"/>
    <row r="133" ht="25" customHeight="1" s="12"/>
    <row r="134" ht="25" customHeight="1" s="12"/>
    <row r="135" ht="25" customHeight="1" s="12"/>
    <row r="136" ht="25" customHeight="1" s="12"/>
    <row r="137" ht="25" customHeight="1" s="12"/>
    <row r="138" ht="25" customHeight="1" s="12"/>
    <row r="139" ht="25" customHeight="1" s="12"/>
    <row r="140" ht="25" customHeight="1" s="12"/>
    <row r="141" ht="25" customHeight="1" s="12"/>
    <row r="142" ht="25" customHeight="1" s="12"/>
    <row r="143" ht="25" customHeight="1" s="12"/>
    <row r="144" ht="25" customHeight="1" s="12"/>
    <row r="145" ht="25" customHeight="1" s="12"/>
    <row r="146" ht="25" customHeight="1" s="12"/>
    <row r="147" ht="25" customHeight="1" s="12"/>
    <row r="148" ht="25" customHeight="1" s="12"/>
    <row r="149" ht="25" customHeight="1" s="12"/>
    <row r="150" ht="25" customHeight="1" s="12"/>
    <row r="151" ht="25" customHeight="1" s="12"/>
    <row r="152" ht="25" customHeight="1" s="12"/>
    <row r="153" ht="25" customHeight="1" s="12"/>
    <row r="154" ht="25" customHeight="1" s="12"/>
    <row r="155" ht="25" customHeight="1" s="12"/>
    <row r="156" ht="25" customHeight="1" s="12"/>
    <row r="157" ht="25" customHeight="1" s="12"/>
    <row r="158" ht="25" customHeight="1" s="12"/>
    <row r="159" ht="25" customHeight="1" s="12"/>
    <row r="160" ht="25" customHeight="1" s="12"/>
    <row r="161" ht="25" customHeight="1" s="12"/>
    <row r="162" ht="25" customHeight="1" s="12"/>
    <row r="163" ht="25" customHeight="1" s="12"/>
    <row r="164" ht="25" customHeight="1" s="12"/>
    <row r="165" ht="25" customHeight="1" s="12"/>
    <row r="166" ht="25" customHeight="1" s="12"/>
    <row r="167" ht="25" customHeight="1" s="12"/>
    <row r="168" ht="25" customHeight="1" s="12"/>
    <row r="169" ht="25" customHeight="1" s="12"/>
    <row r="170" ht="25" customHeight="1" s="12"/>
    <row r="171" ht="25" customHeight="1" s="12"/>
    <row r="172" ht="25" customHeight="1" s="12"/>
    <row r="173" ht="25" customHeight="1" s="12"/>
    <row r="174" ht="25" customHeight="1" s="12"/>
    <row r="175" ht="25" customHeight="1" s="12"/>
    <row r="176" ht="25" customHeight="1" s="12"/>
    <row r="177" ht="25" customHeight="1" s="12"/>
    <row r="178" ht="25" customHeight="1" s="12"/>
    <row r="179" ht="25" customHeight="1" s="12"/>
    <row r="180" ht="25" customHeight="1" s="12"/>
    <row r="181" ht="25" customHeight="1" s="12"/>
    <row r="182" ht="25" customHeight="1" s="12"/>
    <row r="183" ht="25" customHeight="1" s="12"/>
    <row r="184" ht="25" customHeight="1" s="12"/>
    <row r="185" ht="25" customHeight="1" s="12"/>
    <row r="186" ht="25" customHeight="1" s="12"/>
    <row r="187" ht="25" customHeight="1" s="12"/>
    <row r="188" ht="25" customHeight="1" s="12"/>
    <row r="189" ht="25" customHeight="1" s="12"/>
    <row r="190" ht="25" customHeight="1" s="12"/>
    <row r="191" ht="25" customHeight="1" s="12"/>
    <row r="192" ht="25" customHeight="1" s="12"/>
    <row r="193" ht="25" customHeight="1" s="12"/>
    <row r="194" ht="25" customHeight="1" s="12"/>
    <row r="195" ht="25" customHeight="1" s="12"/>
    <row r="196" ht="25" customHeight="1" s="12"/>
    <row r="197" ht="25" customHeight="1" s="12"/>
    <row r="198" ht="25" customHeight="1" s="12"/>
    <row r="199" ht="25" customHeight="1" s="12"/>
    <row r="200" ht="25" customHeight="1" s="12"/>
    <row r="201" ht="25" customHeight="1" s="12"/>
    <row r="202" ht="25" customHeight="1" s="12"/>
    <row r="203" ht="25" customHeight="1" s="12"/>
    <row r="204" ht="25" customHeight="1" s="12"/>
    <row r="205" ht="25" customHeight="1" s="12"/>
    <row r="206" ht="25" customHeight="1" s="12"/>
    <row r="207" ht="25" customHeight="1" s="12"/>
    <row r="208" ht="25" customHeight="1" s="12"/>
    <row r="209" ht="25" customHeight="1" s="12"/>
    <row r="210" ht="25" customHeight="1" s="12"/>
    <row r="211" ht="25" customHeight="1" s="12"/>
    <row r="212" ht="25" customHeight="1" s="12"/>
    <row r="213" ht="25" customHeight="1" s="12"/>
    <row r="214" ht="25" customHeight="1" s="12"/>
    <row r="215" ht="25" customHeight="1" s="12"/>
    <row r="216" ht="25" customHeight="1" s="12"/>
    <row r="217" ht="25" customHeight="1" s="12"/>
    <row r="218" ht="25" customHeight="1" s="12"/>
    <row r="219" ht="25" customHeight="1" s="12"/>
  </sheetData>
  <mergeCells count="1332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E2:ER2"/>
    <mergeCell ref="ES2:KY2"/>
    <mergeCell ref="B3:D4"/>
    <mergeCell ref="AP3:AU3"/>
    <mergeCell ref="AV3:BQ3"/>
    <mergeCell ref="AP4:AY4"/>
    <mergeCell ref="AZ4:BC4"/>
    <mergeCell ref="BD4:BK4"/>
    <mergeCell ref="BL4"/>
    <mergeCell ref="BM4:BO4"/>
    <mergeCell ref="BP4:BQ4"/>
    <mergeCell ref="CC3:CH3"/>
    <mergeCell ref="CI3:DE3"/>
    <mergeCell ref="CC4:CL4"/>
    <mergeCell ref="CM4:CQ4"/>
    <mergeCell ref="CR4:CY4"/>
    <mergeCell ref="CZ4"/>
    <mergeCell ref="DA4:DC4"/>
    <mergeCell ref="DD4:DE4"/>
    <mergeCell ref="DK3:DP3"/>
    <mergeCell ref="DQ3:EL3"/>
    <mergeCell ref="DK4:DT4"/>
    <mergeCell ref="DU4:DX4"/>
    <mergeCell ref="DY4:EF4"/>
    <mergeCell ref="EG4"/>
    <mergeCell ref="EH4:EJ4"/>
    <mergeCell ref="EK4:EL4"/>
    <mergeCell ref="B7:D8"/>
    <mergeCell ref="BK7:BP7"/>
    <mergeCell ref="BQ7:CL7"/>
    <mergeCell ref="BK8:BT8"/>
    <mergeCell ref="BU8:BX8"/>
    <mergeCell ref="BY8:CF8"/>
    <mergeCell ref="CG8"/>
    <mergeCell ref="CH8:CJ8"/>
    <mergeCell ref="CK8:CL8"/>
    <mergeCell ref="CX7:DC7"/>
    <mergeCell ref="DD7:DY7"/>
    <mergeCell ref="CX8:DG8"/>
    <mergeCell ref="DH8:DK8"/>
    <mergeCell ref="DL8:DS8"/>
    <mergeCell ref="DT8"/>
    <mergeCell ref="DU8:DW8"/>
    <mergeCell ref="DX8:DY8"/>
    <mergeCell ref="B11:D12"/>
    <mergeCell ref="CI11:CP12"/>
    <mergeCell ref="DR11:EG12"/>
    <mergeCell ref="B15:D16"/>
    <mergeCell ref="AJ15:AO15"/>
    <mergeCell ref="AP15:BE15"/>
    <mergeCell ref="AJ16:AQ16"/>
    <mergeCell ref="AR16:AU16"/>
    <mergeCell ref="AV16:AY16"/>
    <mergeCell ref="AZ16"/>
    <mergeCell ref="BA16:BC16"/>
    <mergeCell ref="BD16:BE16"/>
    <mergeCell ref="BU15:BZ15"/>
    <mergeCell ref="CA15:CP15"/>
    <mergeCell ref="BU16:CB16"/>
    <mergeCell ref="CC16:CF16"/>
    <mergeCell ref="CG16:CJ16"/>
    <mergeCell ref="CK16"/>
    <mergeCell ref="CL16:CN16"/>
    <mergeCell ref="CO16:CP16"/>
    <mergeCell ref="B19:D20"/>
    <mergeCell ref="BE19:BJ19"/>
    <mergeCell ref="BK19:BZ19"/>
    <mergeCell ref="BE20:BL20"/>
    <mergeCell ref="BM20:BP20"/>
    <mergeCell ref="BQ20:BT20"/>
    <mergeCell ref="BU20"/>
    <mergeCell ref="BV20:BX20"/>
    <mergeCell ref="BY20:BZ20"/>
    <mergeCell ref="E23:ES23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Q24"/>
    <mergeCell ref="R24"/>
    <mergeCell ref="S24"/>
    <mergeCell ref="T24"/>
    <mergeCell ref="U24"/>
    <mergeCell ref="V24"/>
    <mergeCell ref="W24"/>
    <mergeCell ref="X24"/>
    <mergeCell ref="Y24"/>
    <mergeCell ref="Z24"/>
    <mergeCell ref="AA24"/>
    <mergeCell ref="AB24"/>
    <mergeCell ref="AC24"/>
    <mergeCell ref="AD24"/>
    <mergeCell ref="AE24"/>
    <mergeCell ref="AF24"/>
    <mergeCell ref="AG24"/>
    <mergeCell ref="AH24"/>
    <mergeCell ref="AI24"/>
    <mergeCell ref="AJ24"/>
    <mergeCell ref="AK24"/>
    <mergeCell ref="AL24"/>
    <mergeCell ref="AM24"/>
    <mergeCell ref="AN24"/>
    <mergeCell ref="AO24"/>
    <mergeCell ref="AP24"/>
    <mergeCell ref="AQ24"/>
    <mergeCell ref="AR24"/>
    <mergeCell ref="AS24"/>
    <mergeCell ref="AT24"/>
    <mergeCell ref="AU24"/>
    <mergeCell ref="AV24"/>
    <mergeCell ref="AW24"/>
    <mergeCell ref="AX24"/>
    <mergeCell ref="AY24"/>
    <mergeCell ref="AZ24"/>
    <mergeCell ref="BA24"/>
    <mergeCell ref="BB24"/>
    <mergeCell ref="BC24"/>
    <mergeCell ref="BD24"/>
    <mergeCell ref="BE24"/>
    <mergeCell ref="BF24"/>
    <mergeCell ref="BG24"/>
    <mergeCell ref="BH24"/>
    <mergeCell ref="BI24"/>
    <mergeCell ref="BJ24"/>
    <mergeCell ref="BK24"/>
    <mergeCell ref="BL24"/>
    <mergeCell ref="BM24"/>
    <mergeCell ref="BN24"/>
    <mergeCell ref="BO24"/>
    <mergeCell ref="BP24"/>
    <mergeCell ref="BQ24"/>
    <mergeCell ref="BR24"/>
    <mergeCell ref="BS24"/>
    <mergeCell ref="BT24"/>
    <mergeCell ref="BU24"/>
    <mergeCell ref="BV24"/>
    <mergeCell ref="BW24"/>
    <mergeCell ref="BX24"/>
    <mergeCell ref="BY24"/>
    <mergeCell ref="BZ24"/>
    <mergeCell ref="CA24"/>
    <mergeCell ref="CB24"/>
    <mergeCell ref="CC24"/>
    <mergeCell ref="CD24"/>
    <mergeCell ref="CE24"/>
    <mergeCell ref="CF24"/>
    <mergeCell ref="CG24"/>
    <mergeCell ref="CH24"/>
    <mergeCell ref="CI24"/>
    <mergeCell ref="CJ24"/>
    <mergeCell ref="CK24"/>
    <mergeCell ref="CL24"/>
    <mergeCell ref="CM24"/>
    <mergeCell ref="CN24"/>
    <mergeCell ref="CO24"/>
    <mergeCell ref="CP24"/>
    <mergeCell ref="CQ24"/>
    <mergeCell ref="CR24"/>
    <mergeCell ref="CS24"/>
    <mergeCell ref="CT24"/>
    <mergeCell ref="CU24"/>
    <mergeCell ref="CV24"/>
    <mergeCell ref="CW24"/>
    <mergeCell ref="CX24"/>
    <mergeCell ref="CY24"/>
    <mergeCell ref="CZ24"/>
    <mergeCell ref="DA24"/>
    <mergeCell ref="DB24"/>
    <mergeCell ref="DC24"/>
    <mergeCell ref="DD24"/>
    <mergeCell ref="DE24"/>
    <mergeCell ref="DF24"/>
    <mergeCell ref="DG24"/>
    <mergeCell ref="DH24"/>
    <mergeCell ref="DI24"/>
    <mergeCell ref="DJ24"/>
    <mergeCell ref="DK24"/>
    <mergeCell ref="DL24"/>
    <mergeCell ref="DM24"/>
    <mergeCell ref="DN24"/>
    <mergeCell ref="DO24"/>
    <mergeCell ref="DP24"/>
    <mergeCell ref="DQ24"/>
    <mergeCell ref="DR24"/>
    <mergeCell ref="DS24"/>
    <mergeCell ref="DT24"/>
    <mergeCell ref="DU24"/>
    <mergeCell ref="DV24"/>
    <mergeCell ref="DW24"/>
    <mergeCell ref="DX24"/>
    <mergeCell ref="DY24"/>
    <mergeCell ref="DZ24"/>
    <mergeCell ref="EA24"/>
    <mergeCell ref="EB24"/>
    <mergeCell ref="EC24"/>
    <mergeCell ref="ED24"/>
    <mergeCell ref="EE24"/>
    <mergeCell ref="EF24"/>
    <mergeCell ref="EG24"/>
    <mergeCell ref="EH24"/>
    <mergeCell ref="EI24"/>
    <mergeCell ref="EJ24"/>
    <mergeCell ref="EK24"/>
    <mergeCell ref="EL24"/>
    <mergeCell ref="EM24"/>
    <mergeCell ref="EN24"/>
    <mergeCell ref="EO24"/>
    <mergeCell ref="EP24"/>
    <mergeCell ref="EQ24"/>
    <mergeCell ref="ER24"/>
    <mergeCell ref="ES24"/>
    <mergeCell ref="ET24"/>
    <mergeCell ref="EU24"/>
    <mergeCell ref="EV24"/>
    <mergeCell ref="EW24"/>
    <mergeCell ref="EX24"/>
    <mergeCell ref="EY24"/>
    <mergeCell ref="EZ24"/>
    <mergeCell ref="FA24"/>
    <mergeCell ref="FB24"/>
    <mergeCell ref="FC24"/>
    <mergeCell ref="FD24"/>
    <mergeCell ref="FE24"/>
    <mergeCell ref="FF24"/>
    <mergeCell ref="FG24"/>
    <mergeCell ref="FH24"/>
    <mergeCell ref="FI24"/>
    <mergeCell ref="FJ24"/>
    <mergeCell ref="FK24"/>
    <mergeCell ref="FL24"/>
    <mergeCell ref="FM24"/>
    <mergeCell ref="FN24"/>
    <mergeCell ref="FO24"/>
    <mergeCell ref="FP24"/>
    <mergeCell ref="FQ24"/>
    <mergeCell ref="FR24"/>
    <mergeCell ref="FS24"/>
    <mergeCell ref="FT24"/>
    <mergeCell ref="FU24"/>
    <mergeCell ref="FV24"/>
    <mergeCell ref="FW24"/>
    <mergeCell ref="FX24"/>
    <mergeCell ref="FY24"/>
    <mergeCell ref="FZ24"/>
    <mergeCell ref="GA24"/>
    <mergeCell ref="GB24"/>
    <mergeCell ref="GC24"/>
    <mergeCell ref="GD24"/>
    <mergeCell ref="GE24"/>
    <mergeCell ref="GF24"/>
    <mergeCell ref="GG24"/>
    <mergeCell ref="GH24"/>
    <mergeCell ref="GI24"/>
    <mergeCell ref="GJ24"/>
    <mergeCell ref="GK24"/>
    <mergeCell ref="GL24"/>
    <mergeCell ref="GM24"/>
    <mergeCell ref="GN24"/>
    <mergeCell ref="GO24"/>
    <mergeCell ref="GP24"/>
    <mergeCell ref="GQ24"/>
    <mergeCell ref="GR24"/>
    <mergeCell ref="GS24"/>
    <mergeCell ref="GT24"/>
    <mergeCell ref="GU24"/>
    <mergeCell ref="GV24"/>
    <mergeCell ref="GW24"/>
    <mergeCell ref="GX24"/>
    <mergeCell ref="GY24"/>
    <mergeCell ref="GZ24"/>
    <mergeCell ref="HA24"/>
    <mergeCell ref="HB24"/>
    <mergeCell ref="HC24"/>
    <mergeCell ref="HD24"/>
    <mergeCell ref="HE24"/>
    <mergeCell ref="HF24"/>
    <mergeCell ref="HG24"/>
    <mergeCell ref="HH24"/>
    <mergeCell ref="HI24"/>
    <mergeCell ref="HJ24"/>
    <mergeCell ref="HK24"/>
    <mergeCell ref="HL24"/>
    <mergeCell ref="HM24"/>
    <mergeCell ref="HN24"/>
    <mergeCell ref="HO24"/>
    <mergeCell ref="HP24"/>
    <mergeCell ref="HQ24"/>
    <mergeCell ref="HR24"/>
    <mergeCell ref="HS24"/>
    <mergeCell ref="HT24"/>
    <mergeCell ref="HU24"/>
    <mergeCell ref="HV24"/>
    <mergeCell ref="HW24"/>
    <mergeCell ref="HX24"/>
    <mergeCell ref="HY24"/>
    <mergeCell ref="HZ24"/>
    <mergeCell ref="IA24"/>
    <mergeCell ref="IB24"/>
    <mergeCell ref="IC24"/>
    <mergeCell ref="ID24"/>
    <mergeCell ref="IE24"/>
    <mergeCell ref="IF24"/>
    <mergeCell ref="IG24"/>
    <mergeCell ref="IH24"/>
    <mergeCell ref="II24"/>
    <mergeCell ref="IJ24"/>
    <mergeCell ref="IK24"/>
    <mergeCell ref="IL24"/>
    <mergeCell ref="IM24"/>
    <mergeCell ref="IN24"/>
    <mergeCell ref="IO24"/>
    <mergeCell ref="IP24"/>
    <mergeCell ref="IQ24"/>
    <mergeCell ref="IR24"/>
    <mergeCell ref="IS24"/>
    <mergeCell ref="IT24"/>
    <mergeCell ref="IU24"/>
    <mergeCell ref="IV24"/>
    <mergeCell ref="IW24"/>
    <mergeCell ref="IX24"/>
    <mergeCell ref="IY24"/>
    <mergeCell ref="IZ24"/>
    <mergeCell ref="JA24"/>
    <mergeCell ref="JB24"/>
    <mergeCell ref="JC24"/>
    <mergeCell ref="JD24"/>
    <mergeCell ref="JE24"/>
    <mergeCell ref="JF24"/>
    <mergeCell ref="JG24"/>
    <mergeCell ref="JH24"/>
    <mergeCell ref="JI24"/>
    <mergeCell ref="JJ24"/>
    <mergeCell ref="JK24"/>
    <mergeCell ref="JL24"/>
    <mergeCell ref="JM24"/>
    <mergeCell ref="JN24"/>
    <mergeCell ref="JO24"/>
    <mergeCell ref="JP24"/>
    <mergeCell ref="JQ24"/>
    <mergeCell ref="JR24"/>
    <mergeCell ref="JS24"/>
    <mergeCell ref="JT24"/>
    <mergeCell ref="JU24"/>
    <mergeCell ref="JV24"/>
    <mergeCell ref="JW24"/>
    <mergeCell ref="JX24"/>
    <mergeCell ref="JY24"/>
    <mergeCell ref="JZ24"/>
    <mergeCell ref="KA24"/>
    <mergeCell ref="KB24"/>
    <mergeCell ref="KC24"/>
    <mergeCell ref="KD24"/>
    <mergeCell ref="KE24"/>
    <mergeCell ref="KF24"/>
    <mergeCell ref="KG24"/>
    <mergeCell ref="KH24"/>
    <mergeCell ref="KI24"/>
    <mergeCell ref="KJ24"/>
    <mergeCell ref="KK24"/>
    <mergeCell ref="KL24"/>
    <mergeCell ref="KM24"/>
    <mergeCell ref="KN24"/>
    <mergeCell ref="KO24"/>
    <mergeCell ref="KP24"/>
    <mergeCell ref="KQ24"/>
    <mergeCell ref="KR24"/>
    <mergeCell ref="KS24"/>
    <mergeCell ref="KT24"/>
    <mergeCell ref="KU24"/>
    <mergeCell ref="KV24"/>
    <mergeCell ref="KW24"/>
    <mergeCell ref="KX24"/>
    <mergeCell ref="KY24"/>
    <mergeCell ref="KZ24"/>
    <mergeCell ref="LA24"/>
    <mergeCell ref="LB24"/>
    <mergeCell ref="LC24"/>
    <mergeCell ref="LD24"/>
    <mergeCell ref="LE24"/>
    <mergeCell ref="LF24"/>
    <mergeCell ref="LG24"/>
    <mergeCell ref="LH24"/>
    <mergeCell ref="LI24"/>
    <mergeCell ref="LJ24"/>
    <mergeCell ref="LK24"/>
    <mergeCell ref="LL24"/>
    <mergeCell ref="LM24"/>
    <mergeCell ref="LN24"/>
    <mergeCell ref="LO24"/>
    <mergeCell ref="LP24"/>
    <mergeCell ref="LQ24"/>
    <mergeCell ref="LR24"/>
    <mergeCell ref="LS24"/>
    <mergeCell ref="LT24"/>
    <mergeCell ref="LU24"/>
    <mergeCell ref="LV24"/>
    <mergeCell ref="LW24"/>
    <mergeCell ref="LX24"/>
    <mergeCell ref="LY24"/>
    <mergeCell ref="LZ24"/>
    <mergeCell ref="MA24"/>
    <mergeCell ref="MB24"/>
    <mergeCell ref="MC24"/>
    <mergeCell ref="MD24"/>
    <mergeCell ref="ME24"/>
    <mergeCell ref="MF24"/>
    <mergeCell ref="MG24"/>
    <mergeCell ref="MH24"/>
    <mergeCell ref="MI24"/>
    <mergeCell ref="MJ24"/>
    <mergeCell ref="MK24"/>
    <mergeCell ref="ML24"/>
    <mergeCell ref="MM24"/>
    <mergeCell ref="MN24"/>
    <mergeCell ref="MO24"/>
    <mergeCell ref="MP24"/>
    <mergeCell ref="MQ24"/>
    <mergeCell ref="MR24"/>
    <mergeCell ref="MS24"/>
    <mergeCell ref="MT24"/>
    <mergeCell ref="MU24"/>
    <mergeCell ref="MV24"/>
    <mergeCell ref="MW24"/>
    <mergeCell ref="MX24"/>
    <mergeCell ref="MY24"/>
    <mergeCell ref="MZ24"/>
    <mergeCell ref="NA24"/>
    <mergeCell ref="NB24"/>
    <mergeCell ref="NC24"/>
    <mergeCell ref="ND24"/>
    <mergeCell ref="NE24"/>
    <mergeCell ref="NF24"/>
    <mergeCell ref="NG24"/>
    <mergeCell ref="NH24"/>
    <mergeCell ref="NI24"/>
    <mergeCell ref="NJ24"/>
    <mergeCell ref="NK24"/>
    <mergeCell ref="NL24"/>
    <mergeCell ref="NM24"/>
    <mergeCell ref="NN24"/>
    <mergeCell ref="NO24"/>
    <mergeCell ref="NP24"/>
    <mergeCell ref="NQ24"/>
    <mergeCell ref="NR24"/>
    <mergeCell ref="NS24"/>
    <mergeCell ref="NT24"/>
    <mergeCell ref="NU24"/>
    <mergeCell ref="NV24"/>
    <mergeCell ref="NW24"/>
    <mergeCell ref="NX24"/>
    <mergeCell ref="NY24"/>
    <mergeCell ref="NZ24"/>
    <mergeCell ref="OA24"/>
    <mergeCell ref="OB24"/>
    <mergeCell ref="OC24"/>
    <mergeCell ref="OD24"/>
    <mergeCell ref="OE24"/>
    <mergeCell ref="OF24"/>
    <mergeCell ref="OG24"/>
    <mergeCell ref="OH24"/>
    <mergeCell ref="OI24"/>
    <mergeCell ref="OJ24"/>
    <mergeCell ref="OK24"/>
    <mergeCell ref="OL24"/>
    <mergeCell ref="OM24"/>
    <mergeCell ref="ON24"/>
    <mergeCell ref="OO24"/>
    <mergeCell ref="OP24"/>
    <mergeCell ref="OQ24"/>
    <mergeCell ref="OR24"/>
    <mergeCell ref="OS24"/>
    <mergeCell ref="OT24"/>
    <mergeCell ref="OU24"/>
    <mergeCell ref="OV24"/>
    <mergeCell ref="OW24"/>
    <mergeCell ref="OX24"/>
    <mergeCell ref="OY24"/>
    <mergeCell ref="OZ24"/>
    <mergeCell ref="PA24"/>
    <mergeCell ref="PB24"/>
    <mergeCell ref="PC24"/>
    <mergeCell ref="PD24"/>
    <mergeCell ref="PE24"/>
    <mergeCell ref="PF24"/>
    <mergeCell ref="PG24"/>
    <mergeCell ref="PH24"/>
    <mergeCell ref="PI24"/>
    <mergeCell ref="PJ24"/>
    <mergeCell ref="PK24"/>
    <mergeCell ref="PL24"/>
    <mergeCell ref="PM24"/>
    <mergeCell ref="PN24"/>
    <mergeCell ref="PO24"/>
    <mergeCell ref="PP24"/>
    <mergeCell ref="PQ24"/>
    <mergeCell ref="PR24"/>
    <mergeCell ref="PS24"/>
    <mergeCell ref="PT24"/>
    <mergeCell ref="PU24"/>
    <mergeCell ref="PV24"/>
    <mergeCell ref="PW24"/>
    <mergeCell ref="PX24"/>
    <mergeCell ref="PY24"/>
    <mergeCell ref="PZ24"/>
    <mergeCell ref="QA24"/>
    <mergeCell ref="QB24"/>
    <mergeCell ref="QC24"/>
    <mergeCell ref="QD24"/>
    <mergeCell ref="QE24"/>
    <mergeCell ref="QF24"/>
    <mergeCell ref="QG24"/>
    <mergeCell ref="QH24"/>
    <mergeCell ref="QI24"/>
    <mergeCell ref="QJ24"/>
    <mergeCell ref="QK24"/>
    <mergeCell ref="QL24"/>
    <mergeCell ref="QM24"/>
    <mergeCell ref="QN24"/>
    <mergeCell ref="QO24"/>
    <mergeCell ref="QP24"/>
    <mergeCell ref="QQ24"/>
    <mergeCell ref="QR24"/>
    <mergeCell ref="QS24"/>
    <mergeCell ref="QT24"/>
    <mergeCell ref="QU24"/>
    <mergeCell ref="QV24"/>
    <mergeCell ref="QW24"/>
    <mergeCell ref="QX24"/>
    <mergeCell ref="QY24"/>
    <mergeCell ref="QZ24"/>
    <mergeCell ref="RA24"/>
    <mergeCell ref="RB24"/>
    <mergeCell ref="RC24"/>
    <mergeCell ref="RD24"/>
    <mergeCell ref="RE24"/>
    <mergeCell ref="RF24"/>
    <mergeCell ref="RG24"/>
    <mergeCell ref="RH24"/>
    <mergeCell ref="RI24"/>
    <mergeCell ref="RJ24"/>
    <mergeCell ref="RK24"/>
    <mergeCell ref="RL24"/>
    <mergeCell ref="RM24"/>
    <mergeCell ref="RN24"/>
    <mergeCell ref="RO24"/>
    <mergeCell ref="RP24"/>
    <mergeCell ref="RQ24"/>
    <mergeCell ref="RR24"/>
    <mergeCell ref="RS24"/>
    <mergeCell ref="RT24"/>
    <mergeCell ref="RU24"/>
    <mergeCell ref="RV24"/>
    <mergeCell ref="RW24"/>
    <mergeCell ref="RX24"/>
    <mergeCell ref="RY24"/>
    <mergeCell ref="RZ24"/>
    <mergeCell ref="SA24"/>
    <mergeCell ref="SB24"/>
    <mergeCell ref="SC24"/>
    <mergeCell ref="SD24"/>
    <mergeCell ref="SE24"/>
    <mergeCell ref="SF24"/>
    <mergeCell ref="SG24"/>
    <mergeCell ref="SH24"/>
    <mergeCell ref="SI24"/>
    <mergeCell ref="SJ24"/>
    <mergeCell ref="SK24"/>
    <mergeCell ref="SL24"/>
    <mergeCell ref="SM24"/>
    <mergeCell ref="SN24"/>
    <mergeCell ref="SO24"/>
    <mergeCell ref="SP24"/>
    <mergeCell ref="SQ24"/>
    <mergeCell ref="SR24"/>
    <mergeCell ref="SS24"/>
    <mergeCell ref="ST24"/>
    <mergeCell ref="SU24"/>
    <mergeCell ref="SV24"/>
    <mergeCell ref="SW24"/>
    <mergeCell ref="SX24"/>
    <mergeCell ref="SY24"/>
    <mergeCell ref="SZ24"/>
    <mergeCell ref="TA24"/>
    <mergeCell ref="TB24"/>
    <mergeCell ref="TC24"/>
    <mergeCell ref="TD24"/>
    <mergeCell ref="TE24"/>
    <mergeCell ref="TF24"/>
    <mergeCell ref="TG24"/>
    <mergeCell ref="TH24"/>
    <mergeCell ref="TI24"/>
    <mergeCell ref="TJ24"/>
    <mergeCell ref="TK24"/>
    <mergeCell ref="TL24"/>
    <mergeCell ref="TM24"/>
    <mergeCell ref="TN24"/>
    <mergeCell ref="TO24"/>
    <mergeCell ref="TP24"/>
    <mergeCell ref="TQ24"/>
    <mergeCell ref="TR24"/>
    <mergeCell ref="TS24"/>
    <mergeCell ref="TT24"/>
    <mergeCell ref="TU24"/>
    <mergeCell ref="TV24"/>
    <mergeCell ref="TW24"/>
    <mergeCell ref="TX24"/>
    <mergeCell ref="TY24"/>
    <mergeCell ref="TZ24"/>
    <mergeCell ref="UA24"/>
    <mergeCell ref="UB24"/>
    <mergeCell ref="UC24"/>
    <mergeCell ref="UD24"/>
    <mergeCell ref="UE24"/>
    <mergeCell ref="UF24"/>
    <mergeCell ref="UG24"/>
    <mergeCell ref="UH24"/>
    <mergeCell ref="UI24"/>
    <mergeCell ref="UJ24"/>
    <mergeCell ref="UK24"/>
    <mergeCell ref="UL24"/>
    <mergeCell ref="UM24"/>
    <mergeCell ref="UN24"/>
    <mergeCell ref="UO24"/>
    <mergeCell ref="UP24"/>
    <mergeCell ref="UQ24"/>
    <mergeCell ref="UR24"/>
    <mergeCell ref="US24"/>
    <mergeCell ref="UT24"/>
    <mergeCell ref="UU24"/>
    <mergeCell ref="UV24"/>
    <mergeCell ref="UW24"/>
    <mergeCell ref="UX24"/>
    <mergeCell ref="FH25:GQ25"/>
    <mergeCell ref="B26:D27"/>
    <mergeCell ref="BA26:BF26"/>
    <mergeCell ref="BG27:BJ27"/>
    <mergeCell ref="BK27:BT27"/>
    <mergeCell ref="BG28:BT28"/>
    <mergeCell ref="BV26:CA26"/>
    <mergeCell ref="CB27:CE27"/>
    <mergeCell ref="CF27:CN27"/>
    <mergeCell ref="CB28:CN28"/>
    <mergeCell ref="CO26:CT26"/>
    <mergeCell ref="CU27:CX27"/>
    <mergeCell ref="CY27:DH27"/>
    <mergeCell ref="CU28:DH28"/>
    <mergeCell ref="DI26:DN26"/>
    <mergeCell ref="DO27:DR27"/>
    <mergeCell ref="DS27:EA27"/>
    <mergeCell ref="DO28:EA28"/>
    <mergeCell ref="DV26:EA26"/>
    <mergeCell ref="EB27:EE27"/>
    <mergeCell ref="EF27:EN27"/>
    <mergeCell ref="EB28:EN28"/>
    <mergeCell ref="BG29:BK29"/>
    <mergeCell ref="BL29:BU29"/>
    <mergeCell ref="CB29:CF29"/>
    <mergeCell ref="CG29:CP29"/>
    <mergeCell ref="CU29:CY29"/>
    <mergeCell ref="CZ29:DI29"/>
    <mergeCell ref="DO29:DS29"/>
    <mergeCell ref="DT29:DW29"/>
    <mergeCell ref="EB29:EF29"/>
    <mergeCell ref="EG29:EJ29"/>
    <mergeCell ref="E32:ES32"/>
    <mergeCell ref="BV33:BX33"/>
    <mergeCell ref="BY33:CL33"/>
    <mergeCell ref="BV34:CL34"/>
    <mergeCell ref="BV35"/>
    <mergeCell ref="BX35:BY35"/>
    <mergeCell ref="CA35:CB35"/>
    <mergeCell ref="CD35:CF35"/>
    <mergeCell ref="CH35:CJ35"/>
    <mergeCell ref="CL35"/>
    <mergeCell ref="BW35"/>
    <mergeCell ref="BZ35"/>
    <mergeCell ref="CC35"/>
    <mergeCell ref="CG35"/>
    <mergeCell ref="CK35"/>
    <mergeCell ref="CQ33:CS33"/>
    <mergeCell ref="CT33:DD33"/>
    <mergeCell ref="CQ34:DD34"/>
    <mergeCell ref="CQ35:CU35"/>
    <mergeCell ref="CW35:DD35"/>
    <mergeCell ref="CV35"/>
    <mergeCell ref="DJ33:DL33"/>
    <mergeCell ref="DM33:DW33"/>
    <mergeCell ref="DJ34:DW34"/>
    <mergeCell ref="DJ35"/>
    <mergeCell ref="DL35:DW35"/>
    <mergeCell ref="DK35"/>
    <mergeCell ref="DY33:EA33"/>
    <mergeCell ref="EB33:EO33"/>
    <mergeCell ref="DY34:EO34"/>
    <mergeCell ref="DY35"/>
    <mergeCell ref="EA35:ED35"/>
    <mergeCell ref="EF35"/>
    <mergeCell ref="EH35:EL35"/>
    <mergeCell ref="EN35:EO35"/>
    <mergeCell ref="DZ35"/>
    <mergeCell ref="EE35"/>
    <mergeCell ref="EG35"/>
    <mergeCell ref="EM35"/>
    <mergeCell ref="EQ33:ES33"/>
    <mergeCell ref="ET33:FG33"/>
    <mergeCell ref="EQ34:FG34"/>
    <mergeCell ref="EQ35:ET35"/>
    <mergeCell ref="EV35:FG35"/>
    <mergeCell ref="EU35"/>
    <mergeCell ref="CM35"/>
    <mergeCell ref="DE35"/>
    <mergeCell ref="DX35"/>
    <mergeCell ref="EP35"/>
    <mergeCell ref="E39:ER39"/>
    <mergeCell ref="ES39:JN39"/>
    <mergeCell ref="AC40:AF40"/>
    <mergeCell ref="AG40:BE40"/>
    <mergeCell ref="AC41:AH41"/>
    <mergeCell ref="AI41:BC41"/>
    <mergeCell ref="BD41:BE41"/>
    <mergeCell ref="AI42:AJ42"/>
    <mergeCell ref="AX44:BA44"/>
    <mergeCell ref="BB44:CL44"/>
    <mergeCell ref="AX45:BC45"/>
    <mergeCell ref="BD45:BN45"/>
    <mergeCell ref="BO45:CL45"/>
    <mergeCell ref="BD46:CA46"/>
    <mergeCell ref="BN48:BQ48"/>
    <mergeCell ref="BR48:DA48"/>
    <mergeCell ref="BN49:BS49"/>
    <mergeCell ref="BT49:CC49"/>
    <mergeCell ref="CD49:DA49"/>
    <mergeCell ref="BT50:CQ50"/>
    <mergeCell ref="B40:D45"/>
    <mergeCell ref="E60:ER60"/>
    <mergeCell ref="ES60:KY60"/>
    <mergeCell ref="AK61:AM61"/>
    <mergeCell ref="AN61:BE61"/>
    <mergeCell ref="AK62:BE62"/>
    <mergeCell ref="AK63:AL63"/>
    <mergeCell ref="AN63:BE63"/>
    <mergeCell ref="AM63"/>
    <mergeCell ref="CB61:CD61"/>
    <mergeCell ref="CE61:CL61"/>
    <mergeCell ref="CB62:CL62"/>
    <mergeCell ref="CB63:CC63"/>
    <mergeCell ref="CE63:CL63"/>
    <mergeCell ref="CD63"/>
    <mergeCell ref="CR61:CT61"/>
    <mergeCell ref="CU61:DA61"/>
    <mergeCell ref="CR62:DA62"/>
    <mergeCell ref="CR63:DA63"/>
    <mergeCell ref="BF63:BJ63"/>
    <mergeCell ref="CM6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1" showOutlineSymbols="1" defaultGridColor="1" view="normal" topLeftCell="A1" colorId="64" zoomScale="55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G36" activeCellId="0" sqref="G36"/>
    </sheetView>
  </sheetViews>
  <sheetFormatPr baseColWidth="8" defaultRowHeight="13.8" zeroHeight="0" outlineLevelRow="0"/>
  <cols>
    <col width="8.539999999999999" customWidth="1" style="11" min="1" max="1"/>
    <col width="15" customWidth="1" style="11" min="2" max="2"/>
    <col width="10.27" customWidth="1" style="11" min="3" max="3"/>
    <col width="10.36" customWidth="1" style="11" min="4" max="5"/>
    <col width="10.27" customWidth="1" style="11" min="6" max="7"/>
    <col width="43.17" customWidth="1" style="11" min="8" max="8"/>
    <col width="10.27" customWidth="1" style="11" min="9" max="9"/>
    <col width="8.720000000000001" customWidth="1" style="11" min="10" max="11"/>
    <col width="8.720000000000001" customWidth="1" style="46" min="12" max="12"/>
    <col width="8.720000000000001" customWidth="1" style="47" min="13" max="13"/>
    <col width="8.720000000000001" customWidth="1" style="48" min="14" max="14"/>
    <col hidden="1" width="1.82" customWidth="1" style="11" min="15" max="15"/>
    <col hidden="1" width="5.54" customWidth="1" style="11" min="16" max="16"/>
    <col hidden="1" width="5.46" customWidth="1" style="11" min="17" max="17"/>
    <col hidden="1" width="5" customWidth="1" style="11" min="18" max="18"/>
    <col hidden="1" width="7.54" customWidth="1" style="11" min="19" max="19"/>
    <col hidden="1" width="3.18" customWidth="1" style="11" min="20" max="20"/>
    <col hidden="1" width="4.54" customWidth="1" style="11" min="21" max="21"/>
    <col hidden="1" width="6.73" customWidth="1" style="11" min="22" max="22"/>
    <col hidden="1" width="8.82" customWidth="1" style="11" min="23" max="23"/>
    <col hidden="1" width="8.539999999999999" customWidth="1" style="11" min="24" max="24"/>
    <col width="8.539999999999999" customWidth="1" style="11" min="25" max="1025"/>
  </cols>
  <sheetData>
    <row r="1" ht="34.5" customHeight="1" s="12">
      <c r="A1" s="49" t="inlineStr">
        <is>
          <t>Номер варки</t>
        </is>
      </c>
      <c r="B1" s="50" t="inlineStr">
        <is>
          <t>Тип варки</t>
        </is>
      </c>
      <c r="C1" s="50" t="inlineStr">
        <is>
          <t>Объем варки</t>
        </is>
      </c>
      <c r="D1" s="50" t="inlineStr">
        <is>
          <t>Группа</t>
        </is>
      </c>
      <c r="E1" s="50" t="inlineStr">
        <is>
          <t>Форм фактор</t>
        </is>
      </c>
      <c r="F1" s="50" t="inlineStr">
        <is>
          <t>Форм фактор плавления</t>
        </is>
      </c>
      <c r="G1" s="50" t="inlineStr">
        <is>
          <t>Тип фасовщика</t>
        </is>
      </c>
      <c r="H1" s="50" t="inlineStr">
        <is>
          <t>SKU</t>
        </is>
      </c>
      <c r="I1" s="50" t="inlineStr">
        <is>
          <t>КГ</t>
        </is>
      </c>
      <c r="J1" s="50" t="inlineStr">
        <is>
          <t>Остатки</t>
        </is>
      </c>
      <c r="K1" s="50" t="inlineStr">
        <is>
          <t>Номер команды</t>
        </is>
      </c>
      <c r="L1" s="50" t="inlineStr">
        <is>
          <t>Мойка</t>
        </is>
      </c>
      <c r="M1" s="51" t="inlineStr">
        <is>
          <t>Конфигурация варки</t>
        </is>
      </c>
      <c r="N1" s="51" t="inlineStr">
        <is>
          <t>Вес варки</t>
        </is>
      </c>
      <c r="O1" s="50" t="inlineStr">
        <is>
          <t>Разделитель</t>
        </is>
      </c>
      <c r="Q1" s="50" t="inlineStr">
        <is>
          <t>Остатки cumsum</t>
        </is>
      </c>
      <c r="R1" s="50" t="inlineStr">
        <is>
          <t>Разделитель int</t>
        </is>
      </c>
      <c r="S1" s="50" t="n">
        <v>0</v>
      </c>
      <c r="T1" s="49" t="inlineStr">
        <is>
          <t>Название варки</t>
        </is>
      </c>
      <c r="U1" s="49" t="inlineStr">
        <is>
          <t>Коэффициент</t>
        </is>
      </c>
      <c r="V1" s="49" t="inlineStr">
        <is>
          <t>Подставить</t>
        </is>
      </c>
      <c r="W1" s="49" t="inlineStr">
        <is>
          <t>Сумма варок</t>
        </is>
      </c>
      <c r="X1" s="52" t="inlineStr">
        <is>
          <t>Количество варок</t>
        </is>
      </c>
    </row>
    <row r="2" ht="13.8" customHeight="1" s="12">
      <c r="A2" s="53">
        <f>IF(O2="-", "", 1 + SUM(INDIRECT(ADDRESS(2,COLUMN(R2)) &amp; ":" &amp; ADDRESS(ROW(),COLUMN(R2)))))</f>
        <v/>
      </c>
      <c r="B2" s="54" t="inlineStr">
        <is>
          <t>2.7, Альче</t>
        </is>
      </c>
      <c r="C2" s="53" t="n">
        <v>850</v>
      </c>
      <c r="D2" s="53" t="inlineStr">
        <is>
          <t>Для пиццы</t>
        </is>
      </c>
      <c r="E2" s="53" t="inlineStr">
        <is>
          <t>Палочки 30.0г</t>
        </is>
      </c>
      <c r="F2" s="53" t="inlineStr">
        <is>
          <t>Соль: 30</t>
        </is>
      </c>
      <c r="G2" s="53" t="inlineStr">
        <is>
          <t>Ульма</t>
        </is>
      </c>
      <c r="H2" s="53" t="inlineStr">
        <is>
          <t>Моцарелла палочки "Бонджорно", 45%, 0,12 кг, т/ф</t>
        </is>
      </c>
      <c r="I2" s="53" t="n">
        <v>94</v>
      </c>
      <c r="J2" s="46">
        <f>IF(M2="", IF(O2="","",X2+(INDIRECT("S" &amp; ROW() - 1) - S2)),IF(O2="", "", INDIRECT("S" &amp; ROW() - 1) - S2))</f>
        <v/>
      </c>
      <c r="K2" s="53" t="n">
        <v>1</v>
      </c>
      <c r="L2" s="53" t="n">
        <v/>
      </c>
      <c r="M2" s="55" t="n"/>
      <c r="N2" s="55">
        <f>IF(M2="", IF(X2=0, "", X2), IF(V2 = "", "", IF(V2/U2 = 0, "", V2/U2)))</f>
        <v/>
      </c>
      <c r="P2" s="11">
        <f>IF(O2 = "-", -W2,I2)</f>
        <v/>
      </c>
      <c r="Q2" s="11">
        <f>IF(O2 = "-", SUM(INDIRECT(ADDRESS(2,COLUMN(P2)) &amp; ":" &amp; ADDRESS(ROW(),COLUMN(P2)))), 0)</f>
        <v/>
      </c>
      <c r="R2" s="11">
        <f>IF(O2="-",1,0)</f>
        <v/>
      </c>
      <c r="S2" s="11">
        <f>IF(Q2 = 0, INDIRECT("S" &amp; ROW() - 1), Q2)</f>
        <v/>
      </c>
      <c r="T2" s="11">
        <f>IF(H2="","",VLOOKUP(H2,'Вода SKU'!$A$1:$B$150,2,0))</f>
        <v/>
      </c>
      <c r="U2" s="11">
        <f>IF(C2 = "", 8, IF(C2 = "-", 8000 / INDIRECT("C" &amp; ROW() - 1), 8000/C2))</f>
        <v/>
      </c>
      <c r="V2" s="1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11">
        <f>IF(V2 = "", "", V2/U2)</f>
        <v/>
      </c>
      <c r="X2" s="11">
        <f>IF(O2="", "", MAX(ROUND(-(INDIRECT("S" &amp; ROW() - 1) - S2)/INDIRECT("C" &amp; ROW() - 1), 0), 1) * INDIRECT("C" &amp; ROW() - 1))</f>
        <v/>
      </c>
    </row>
    <row r="3" ht="13.8" customHeight="1" s="12">
      <c r="A3" s="53">
        <f>IF(O3="-", "", 1 + SUM(INDIRECT(ADDRESS(2,COLUMN(R3)) &amp; ":" &amp; ADDRESS(ROW(),COLUMN(R3)))))</f>
        <v/>
      </c>
      <c r="B3" s="53" t="inlineStr">
        <is>
          <t>2.7, Альче</t>
        </is>
      </c>
      <c r="C3" s="53" t="n">
        <v>850</v>
      </c>
      <c r="D3" s="53" t="inlineStr">
        <is>
          <t>Для пиццы</t>
        </is>
      </c>
      <c r="E3" s="53" t="inlineStr">
        <is>
          <t>Палочки 30.0г</t>
        </is>
      </c>
      <c r="F3" s="53" t="inlineStr">
        <is>
          <t>Соль: 30</t>
        </is>
      </c>
      <c r="G3" s="53" t="inlineStr">
        <is>
          <t>Ульма</t>
        </is>
      </c>
      <c r="H3" s="53" t="inlineStr">
        <is>
          <t>Моцарелла палочки "ВкусВилл", 45%, 0,12 кг, т/ф</t>
        </is>
      </c>
      <c r="I3" s="53" t="n">
        <v>756</v>
      </c>
      <c r="J3" s="46">
        <f>IF(M3="", IF(O3="","",X3+(INDIRECT("S" &amp; ROW() - 1) - S3)),IF(O3="", "", INDIRECT("S" &amp; ROW() - 1) - S3))</f>
        <v/>
      </c>
      <c r="K3" s="53" t="n">
        <v>1</v>
      </c>
      <c r="L3" s="53" t="n">
        <v/>
      </c>
      <c r="M3" s="56" t="n"/>
      <c r="N3" s="55">
        <f>IF(M3="", IF(X3=0, "", X3), IF(V3 = "", "", IF(V3/U3 = 0, "", V3/U3)))</f>
        <v/>
      </c>
      <c r="P3" s="11">
        <f>IF(O3 = "-", -W3,I3)</f>
        <v/>
      </c>
      <c r="Q3" s="11">
        <f>IF(O3 = "-", SUM(INDIRECT(ADDRESS(2,COLUMN(P3)) &amp; ":" &amp; ADDRESS(ROW(),COLUMN(P3)))), 0)</f>
        <v/>
      </c>
      <c r="R3" s="11">
        <f>IF(O3="-",1,0)</f>
        <v/>
      </c>
      <c r="S3" s="11">
        <f>IF(Q3 = 0, INDIRECT("S" &amp; ROW() - 1), Q3)</f>
        <v/>
      </c>
      <c r="T3" s="11">
        <f>IF(H3="","",VLOOKUP(H3,'Вода SKU'!$A$1:$B$150,2,0))</f>
        <v/>
      </c>
      <c r="U3" s="11">
        <f>IF(C3 = "", 8, IF(C3 = "-", 8000 / INDIRECT("C" &amp; ROW() - 1), 8000/C3))</f>
        <v/>
      </c>
      <c r="V3" s="1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11">
        <f>IF(V3 = "", "", V3/U3)</f>
        <v/>
      </c>
      <c r="X3" s="11">
        <f>IF(O3="", "", MAX(ROUND(-(INDIRECT("S" &amp; ROW() - 1) - S3)/INDIRECT("C" &amp; ROW() - 1), 0), 1) * INDIRECT("C" &amp; ROW() - 1))</f>
        <v/>
      </c>
    </row>
    <row r="4" ht="13.8" customHeight="1" s="12">
      <c r="A4" s="57">
        <f>IF(O4="-", "", 1 + SUM(INDIRECT(ADDRESS(2,COLUMN(R4)) &amp; ":" &amp; ADDRESS(ROW(),COLUMN(R4)))))</f>
        <v/>
      </c>
      <c r="B4" s="57" t="inlineStr">
        <is>
          <t>-</t>
        </is>
      </c>
      <c r="C4" s="57" t="inlineStr">
        <is>
          <t>-</t>
        </is>
      </c>
      <c r="D4" s="57" t="inlineStr">
        <is>
          <t>-</t>
        </is>
      </c>
      <c r="E4" s="57" t="inlineStr">
        <is>
          <t>-</t>
        </is>
      </c>
      <c r="F4" s="57" t="inlineStr">
        <is>
          <t>-</t>
        </is>
      </c>
      <c r="G4" s="57" t="inlineStr">
        <is>
          <t>-</t>
        </is>
      </c>
      <c r="H4" s="57" t="inlineStr">
        <is>
          <t>-</t>
        </is>
      </c>
      <c r="J4" s="46">
        <f>IF(M4="", IF(O4="","",X4+(INDIRECT("S" &amp; ROW() - 1) - S4)),IF(O4="", "", INDIRECT("S" &amp; ROW() - 1) - S4))</f>
        <v/>
      </c>
      <c r="M4" s="58" t="n">
        <v>8000</v>
      </c>
      <c r="N4" s="55">
        <f>IF(M4="", IF(X4=0, "", X4), IF(V4 = "", "", IF(V4/U4 = 0, "", V4/U4)))</f>
        <v/>
      </c>
      <c r="O4" s="57" t="inlineStr">
        <is>
          <t>-</t>
        </is>
      </c>
      <c r="P4" s="11">
        <f>IF(O4 = "-", -W4,I4)</f>
        <v/>
      </c>
      <c r="Q4" s="11">
        <f>IF(O4 = "-", SUM(INDIRECT(ADDRESS(2,COLUMN(P4)) &amp; ":" &amp; ADDRESS(ROW(),COLUMN(P4)))), 0)</f>
        <v/>
      </c>
      <c r="R4" s="11">
        <f>IF(O4="-",1,0)</f>
        <v/>
      </c>
      <c r="S4" s="11">
        <f>IF(Q4 = 0, INDIRECT("S" &amp; ROW() - 1), Q4)</f>
        <v/>
      </c>
      <c r="T4" s="11">
        <f>IF(H4="","",VLOOKUP(H4,'Вода SKU'!$A$1:$B$150,2,0))</f>
        <v/>
      </c>
      <c r="U4" s="11">
        <f>IF(C4 = "", 8, IF(C4 = "-", 8000 / INDIRECT("C" &amp; ROW() - 1), 8000/C4))</f>
        <v/>
      </c>
      <c r="V4" s="1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11">
        <f>IF(V4 = "", "", V4/U4)</f>
        <v/>
      </c>
      <c r="X4" s="11">
        <f>IF(O4="", "", MAX(ROUND(-(INDIRECT("S" &amp; ROW() - 1) - S4)/INDIRECT("C" &amp; ROW() - 1), 0), 1) * INDIRECT("C" &amp; ROW() - 1))</f>
        <v/>
      </c>
    </row>
    <row r="5" ht="13.8" customHeight="1" s="12">
      <c r="A5" s="59">
        <f>IF(O5="-", "", 1 + SUM(INDIRECT(ADDRESS(2,COLUMN(R5)) &amp; ":" &amp; ADDRESS(ROW(),COLUMN(R5)))))</f>
        <v/>
      </c>
      <c r="B5" s="59" t="inlineStr">
        <is>
          <t>3.3, Сакко</t>
        </is>
      </c>
      <c r="C5" s="59" t="n">
        <v>1000</v>
      </c>
      <c r="D5" s="59" t="inlineStr">
        <is>
          <t>Фиор Ди Латте</t>
        </is>
      </c>
      <c r="E5" s="59" t="inlineStr">
        <is>
          <t>0.125</t>
        </is>
      </c>
      <c r="F5" s="59" t="inlineStr">
        <is>
          <t>Вода: 125</t>
        </is>
      </c>
      <c r="G5" s="59" t="inlineStr">
        <is>
          <t>Мультиголова</t>
        </is>
      </c>
      <c r="H5" s="59" t="inlineStr">
        <is>
          <t>Моцарелла Фиор ди латте в воде "Fine Life", 45%, 0,125/0,225 кг, ф/п</t>
        </is>
      </c>
      <c r="I5" s="59" t="n">
        <v>60</v>
      </c>
      <c r="J5" s="46">
        <f>IF(M5="", IF(O5="","",X5+(INDIRECT("S" &amp; ROW() - 1) - S5)),IF(O5="", "", INDIRECT("S" &amp; ROW() - 1) - S5))</f>
        <v/>
      </c>
      <c r="K5" s="59" t="n">
        <v>1</v>
      </c>
      <c r="L5" s="59" t="n">
        <v/>
      </c>
      <c r="M5" s="56" t="n"/>
      <c r="N5" s="55">
        <f>IF(M5="", IF(X5=0, "", X5), IF(V5 = "", "", IF(V5/U5 = 0, "", V5/U5)))</f>
        <v/>
      </c>
      <c r="P5" s="11">
        <f>IF(O5 = "-", -W5,I5)</f>
        <v/>
      </c>
      <c r="Q5" s="11">
        <f>IF(O5 = "-", SUM(INDIRECT(ADDRESS(2,COLUMN(P5)) &amp; ":" &amp; ADDRESS(ROW(),COLUMN(P5)))), 0)</f>
        <v/>
      </c>
      <c r="R5" s="11">
        <f>IF(O5="-",1,0)</f>
        <v/>
      </c>
      <c r="S5" s="11">
        <f>IF(Q5 = 0, INDIRECT("S" &amp; ROW() - 1), Q5)</f>
        <v/>
      </c>
      <c r="T5" s="11">
        <f>IF(H5="","",VLOOKUP(H5,'Вода SKU'!$A$1:$B$150,2,0))</f>
        <v/>
      </c>
      <c r="U5" s="11">
        <f>IF(C5 = "", 8, IF(C5 = "-", 8000 / INDIRECT("C" &amp; ROW() - 1), 8000/C5))</f>
        <v/>
      </c>
      <c r="V5" s="1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11">
        <f>IF(V5 = "", "", V5/U5)</f>
        <v/>
      </c>
      <c r="X5" s="11">
        <f>IF(O5="", "", MAX(ROUND(-(INDIRECT("S" &amp; ROW() - 1) - S5)/INDIRECT("C" &amp; ROW() - 1), 0), 1) * INDIRECT("C" &amp; ROW() - 1))</f>
        <v/>
      </c>
    </row>
    <row r="6" ht="13.8" customHeight="1" s="12">
      <c r="A6" s="59">
        <f>IF(O6="-", "", 1 + SUM(INDIRECT(ADDRESS(2,COLUMN(R6)) &amp; ":" &amp; ADDRESS(ROW(),COLUMN(R6)))))</f>
        <v/>
      </c>
      <c r="B6" s="59" t="inlineStr">
        <is>
          <t>3.3, Сакко</t>
        </is>
      </c>
      <c r="C6" s="59" t="n">
        <v>1000</v>
      </c>
      <c r="D6" s="59" t="inlineStr">
        <is>
          <t>Фиор Ди Латте</t>
        </is>
      </c>
      <c r="E6" s="59" t="inlineStr">
        <is>
          <t>0.125</t>
        </is>
      </c>
      <c r="F6" s="59" t="inlineStr">
        <is>
          <t>Вода: 125</t>
        </is>
      </c>
      <c r="G6" s="59" t="inlineStr">
        <is>
          <t>Мультиголова</t>
        </is>
      </c>
      <c r="H6" s="59" t="inlineStr">
        <is>
          <t>Моцарелла Фиор Ди Латте в воде "Pretto", 45%, 0,125/0,225 кг, ф/п, (8 шт)</t>
        </is>
      </c>
      <c r="I6" s="59" t="n">
        <v>147</v>
      </c>
      <c r="J6" s="46">
        <f>IF(M6="", IF(O6="","",X6+(INDIRECT("S" &amp; ROW() - 1) - S6)),IF(O6="", "", INDIRECT("S" &amp; ROW() - 1) - S6))</f>
        <v/>
      </c>
      <c r="K6" s="59" t="n">
        <v>1</v>
      </c>
      <c r="L6" s="59" t="n">
        <v/>
      </c>
      <c r="M6" s="56" t="n"/>
      <c r="N6" s="55">
        <f>IF(M6="", IF(X6=0, "", X6), IF(V6 = "", "", IF(V6/U6 = 0, "", V6/U6)))</f>
        <v/>
      </c>
      <c r="P6" s="11">
        <f>IF(O6 = "-", -W6,I6)</f>
        <v/>
      </c>
      <c r="Q6" s="11">
        <f>IF(O6 = "-", SUM(INDIRECT(ADDRESS(2,COLUMN(P6)) &amp; ":" &amp; ADDRESS(ROW(),COLUMN(P6)))), 0)</f>
        <v/>
      </c>
      <c r="R6" s="11">
        <f>IF(O6="-",1,0)</f>
        <v/>
      </c>
      <c r="S6" s="11">
        <f>IF(Q6 = 0, INDIRECT("S" &amp; ROW() - 1), Q6)</f>
        <v/>
      </c>
      <c r="T6" s="11">
        <f>IF(H6="","",VLOOKUP(H6,'Вода SKU'!$A$1:$B$150,2,0))</f>
        <v/>
      </c>
      <c r="U6" s="11">
        <f>IF(C6 = "", 8, IF(C6 = "-", 8000 / INDIRECT("C" &amp; ROW() - 1), 8000/C6))</f>
        <v/>
      </c>
      <c r="V6" s="1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11">
        <f>IF(V6 = "", "", V6/U6)</f>
        <v/>
      </c>
      <c r="X6" s="11">
        <f>IF(O6="", "", MAX(ROUND(-(INDIRECT("S" &amp; ROW() - 1) - S6)/INDIRECT("C" &amp; ROW() - 1), 0), 1) * INDIRECT("C" &amp; ROW() - 1))</f>
        <v/>
      </c>
    </row>
    <row r="7" ht="13.8" customHeight="1" s="12">
      <c r="A7" s="59">
        <f>IF(O7="-", "", 1 + SUM(INDIRECT(ADDRESS(2,COLUMN(R7)) &amp; ":" &amp; ADDRESS(ROW(),COLUMN(R7)))))</f>
        <v/>
      </c>
      <c r="B7" s="59" t="inlineStr">
        <is>
          <t>3.3, Сакко</t>
        </is>
      </c>
      <c r="C7" s="59" t="n">
        <v>1000</v>
      </c>
      <c r="D7" s="59" t="inlineStr">
        <is>
          <t>Фиор Ди Латте</t>
        </is>
      </c>
      <c r="E7" s="59" t="inlineStr">
        <is>
          <t>0.125</t>
        </is>
      </c>
      <c r="F7" s="59" t="inlineStr">
        <is>
          <t>Вода: 125</t>
        </is>
      </c>
      <c r="G7" s="59" t="inlineStr">
        <is>
          <t>Мультиголова</t>
        </is>
      </c>
      <c r="H7" s="59" t="inlineStr">
        <is>
          <t>Моцарелла Фиор ди Латте в воде "Красная птица", 45%, 0,125/0,225 кг, ф/п</t>
        </is>
      </c>
      <c r="I7" s="59" t="n">
        <v>270</v>
      </c>
      <c r="J7" s="46">
        <f>IF(M7="", IF(O7="","",X7+(INDIRECT("S" &amp; ROW() - 1) - S7)),IF(O7="", "", INDIRECT("S" &amp; ROW() - 1) - S7))</f>
        <v/>
      </c>
      <c r="K7" s="59" t="n">
        <v>1</v>
      </c>
      <c r="L7" s="59" t="n">
        <v/>
      </c>
      <c r="M7" s="56" t="n"/>
      <c r="N7" s="55">
        <f>IF(M7="", IF(X7=0, "", X7), IF(V7 = "", "", IF(V7/U7 = 0, "", V7/U7)))</f>
        <v/>
      </c>
      <c r="P7" s="11">
        <f>IF(O7 = "-", -W7,I7)</f>
        <v/>
      </c>
      <c r="Q7" s="11">
        <f>IF(O7 = "-", SUM(INDIRECT(ADDRESS(2,COLUMN(P7)) &amp; ":" &amp; ADDRESS(ROW(),COLUMN(P7)))), 0)</f>
        <v/>
      </c>
      <c r="R7" s="11">
        <f>IF(O7="-",1,0)</f>
        <v/>
      </c>
      <c r="S7" s="11">
        <f>IF(Q7 = 0, INDIRECT("S" &amp; ROW() - 1), Q7)</f>
        <v/>
      </c>
      <c r="T7" s="11">
        <f>IF(H7="","",VLOOKUP(H7,'Вода SKU'!$A$1:$B$150,2,0))</f>
        <v/>
      </c>
      <c r="U7" s="11">
        <f>IF(C7 = "", 8, IF(C7 = "-", 8000 / INDIRECT("C" &amp; ROW() - 1), 8000/C7))</f>
        <v/>
      </c>
      <c r="V7" s="1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11">
        <f>IF(V7 = "", "", V7/U7)</f>
        <v/>
      </c>
      <c r="X7" s="11">
        <f>IF(O7="", "", MAX(ROUND(-(INDIRECT("S" &amp; ROW() - 1) - S7)/INDIRECT("C" &amp; ROW() - 1), 0), 1) * INDIRECT("C" &amp; ROW() - 1))</f>
        <v/>
      </c>
    </row>
    <row r="8" ht="13.8" customHeight="1" s="12">
      <c r="A8" s="59">
        <f>IF(O8="-", "", 1 + SUM(INDIRECT(ADDRESS(2,COLUMN(R8)) &amp; ":" &amp; ADDRESS(ROW(),COLUMN(R8)))))</f>
        <v/>
      </c>
      <c r="B8" s="59" t="inlineStr">
        <is>
          <t>3.3, Сакко</t>
        </is>
      </c>
      <c r="C8" s="59" t="n">
        <v>1000</v>
      </c>
      <c r="D8" s="59" t="inlineStr">
        <is>
          <t>Фиор Ди Латте</t>
        </is>
      </c>
      <c r="E8" s="59" t="inlineStr">
        <is>
          <t>0.1</t>
        </is>
      </c>
      <c r="F8" s="59" t="inlineStr">
        <is>
          <t>Вода: 100</t>
        </is>
      </c>
      <c r="G8" s="59" t="inlineStr">
        <is>
          <t>Мультиголова</t>
        </is>
      </c>
      <c r="H8" s="59" t="inlineStr">
        <is>
          <t>Моцарелла в воде Фиор ди Латте "Aventino", 45%, 0,1/0,18 кг, ф/п</t>
        </is>
      </c>
      <c r="I8" s="59" t="n">
        <v>238</v>
      </c>
      <c r="J8" s="46">
        <f>IF(M8="", IF(O8="","",X8+(INDIRECT("S" &amp; ROW() - 1) - S8)),IF(O8="", "", INDIRECT("S" &amp; ROW() - 1) - S8))</f>
        <v/>
      </c>
      <c r="K8" s="59" t="n">
        <v>1</v>
      </c>
      <c r="L8" s="59" t="n">
        <v/>
      </c>
      <c r="M8" s="56" t="n"/>
      <c r="N8" s="55">
        <f>IF(M8="", IF(X8=0, "", X8), IF(V8 = "", "", IF(V8/U8 = 0, "", V8/U8)))</f>
        <v/>
      </c>
      <c r="P8" s="11">
        <f>IF(O8 = "-", -W8,I8)</f>
        <v/>
      </c>
      <c r="Q8" s="11">
        <f>IF(O8 = "-", SUM(INDIRECT(ADDRESS(2,COLUMN(P8)) &amp; ":" &amp; ADDRESS(ROW(),COLUMN(P8)))), 0)</f>
        <v/>
      </c>
      <c r="R8" s="11">
        <f>IF(O8="-",1,0)</f>
        <v/>
      </c>
      <c r="S8" s="11">
        <f>IF(Q8 = 0, INDIRECT("S" &amp; ROW() - 1), Q8)</f>
        <v/>
      </c>
      <c r="T8" s="11">
        <f>IF(H8="","",VLOOKUP(H8,'Вода SKU'!$A$1:$B$150,2,0))</f>
        <v/>
      </c>
      <c r="U8" s="11">
        <f>IF(C8 = "", 8, IF(C8 = "-", 8000 / INDIRECT("C" &amp; ROW() - 1), 8000/C8))</f>
        <v/>
      </c>
      <c r="V8" s="1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11">
        <f>IF(V8 = "", "", V8/U8)</f>
        <v/>
      </c>
      <c r="X8" s="11">
        <f>IF(O8="", "", MAX(ROUND(-(INDIRECT("S" &amp; ROW() - 1) - S8)/INDIRECT("C" &amp; ROW() - 1), 0), 1) * INDIRECT("C" &amp; ROW() - 1))</f>
        <v/>
      </c>
    </row>
    <row r="9" ht="13.8" customHeight="1" s="12">
      <c r="A9" s="59">
        <f>IF(O9="-", "", 1 + SUM(INDIRECT(ADDRESS(2,COLUMN(R9)) &amp; ":" &amp; ADDRESS(ROW(),COLUMN(R9)))))</f>
        <v/>
      </c>
      <c r="B9" s="59" t="inlineStr">
        <is>
          <t>3.3, Сакко</t>
        </is>
      </c>
      <c r="C9" s="59" t="n">
        <v>1000</v>
      </c>
      <c r="D9" s="59" t="inlineStr">
        <is>
          <t>Фиор Ди Латте</t>
        </is>
      </c>
      <c r="E9" s="59" t="inlineStr">
        <is>
          <t>0.1</t>
        </is>
      </c>
      <c r="F9" s="59" t="inlineStr">
        <is>
          <t>Вода: 100</t>
        </is>
      </c>
      <c r="G9" s="59" t="inlineStr">
        <is>
          <t>Мультиголова</t>
        </is>
      </c>
      <c r="H9" s="59" t="inlineStr">
        <is>
          <t>Моцарелла в воде Фиор Ди Латте "Каждый день", 45%, 0,1/0,18 кг, ф/п</t>
        </is>
      </c>
      <c r="I9" s="59" t="n">
        <v>254</v>
      </c>
      <c r="J9" s="46">
        <f>IF(M9="", IF(O9="","",X9+(INDIRECT("S" &amp; ROW() - 1) - S9)),IF(O9="", "", INDIRECT("S" &amp; ROW() - 1) - S9))</f>
        <v/>
      </c>
      <c r="K9" s="59" t="n">
        <v>1</v>
      </c>
      <c r="L9" s="59" t="n">
        <v/>
      </c>
      <c r="M9" s="56" t="n"/>
      <c r="N9" s="55">
        <f>IF(M9="", IF(X9=0, "", X9), IF(V9 = "", "", IF(V9/U9 = 0, "", V9/U9)))</f>
        <v/>
      </c>
      <c r="P9" s="11">
        <f>IF(O9 = "-", -W9,I9)</f>
        <v/>
      </c>
      <c r="Q9" s="11">
        <f>IF(O9 = "-", SUM(INDIRECT(ADDRESS(2,COLUMN(P9)) &amp; ":" &amp; ADDRESS(ROW(),COLUMN(P9)))), 0)</f>
        <v/>
      </c>
      <c r="R9" s="11">
        <f>IF(O9="-",1,0)</f>
        <v/>
      </c>
      <c r="S9" s="11">
        <f>IF(Q9 = 0, INDIRECT("S" &amp; ROW() - 1), Q9)</f>
        <v/>
      </c>
      <c r="T9" s="11">
        <f>IF(H9="","",VLOOKUP(H9,'Вода SKU'!$A$1:$B$150,2,0))</f>
        <v/>
      </c>
      <c r="U9" s="11">
        <f>IF(C9 = "", 8, IF(C9 = "-", 8000 / INDIRECT("C" &amp; ROW() - 1), 8000/C9))</f>
        <v/>
      </c>
      <c r="V9" s="1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11">
        <f>IF(V9 = "", "", V9/U9)</f>
        <v/>
      </c>
      <c r="X9" s="11">
        <f>IF(O9="", "", MAX(ROUND(-(INDIRECT("S" &amp; ROW() - 1) - S9)/INDIRECT("C" &amp; ROW() - 1), 0), 1) * INDIRECT("C" &amp; ROW() - 1))</f>
        <v/>
      </c>
    </row>
    <row r="10" ht="13.8" customHeight="1" s="12">
      <c r="A10" s="59">
        <f>IF(O10="-", "", 1 + SUM(INDIRECT(ADDRESS(2,COLUMN(R10)) &amp; ":" &amp; ADDRESS(ROW(),COLUMN(R10)))))</f>
        <v/>
      </c>
      <c r="B10" s="59" t="inlineStr">
        <is>
          <t>3.3, Сакко</t>
        </is>
      </c>
      <c r="C10" s="59" t="n">
        <v>1000</v>
      </c>
      <c r="D10" s="59" t="inlineStr">
        <is>
          <t>Фиор Ди Латте</t>
        </is>
      </c>
      <c r="E10" s="59" t="inlineStr">
        <is>
          <t>0.1</t>
        </is>
      </c>
      <c r="F10" s="59" t="inlineStr">
        <is>
          <t>Вода: 100</t>
        </is>
      </c>
      <c r="G10" s="59" t="inlineStr">
        <is>
          <t>Мультиголова</t>
        </is>
      </c>
      <c r="H10" s="59" t="inlineStr">
        <is>
          <t>Моцарелла Фиор Ди Латте в воде "Pretto", 45%, 0,1/0,18 кг, ф/п, (8 шт)</t>
        </is>
      </c>
      <c r="I10" s="59" t="n">
        <v>31</v>
      </c>
      <c r="J10" s="46">
        <f>IF(M10="", IF(O10="","",X10+(INDIRECT("S" &amp; ROW() - 1) - S10)),IF(O10="", "", INDIRECT("S" &amp; ROW() - 1) - S10))</f>
        <v/>
      </c>
      <c r="K10" s="59" t="n">
        <v>1</v>
      </c>
      <c r="L10" s="59" t="n">
        <v/>
      </c>
      <c r="M10" s="56" t="n"/>
      <c r="N10" s="55">
        <f>IF(M10="", IF(X10=0, "", X10), IF(V10 = "", "", IF(V10/U10 = 0, "", V10/U10)))</f>
        <v/>
      </c>
      <c r="P10" s="11">
        <f>IF(O10 = "-", -W10,I10)</f>
        <v/>
      </c>
      <c r="Q10" s="11">
        <f>IF(O10 = "-", SUM(INDIRECT(ADDRESS(2,COLUMN(P10)) &amp; ":" &amp; ADDRESS(ROW(),COLUMN(P10)))), 0)</f>
        <v/>
      </c>
      <c r="R10" s="11">
        <f>IF(O10="-",1,0)</f>
        <v/>
      </c>
      <c r="S10" s="11">
        <f>IF(Q10 = 0, INDIRECT("S" &amp; ROW() - 1), Q10)</f>
        <v/>
      </c>
      <c r="T10" s="11">
        <f>IF(H10="","",VLOOKUP(H10,'Вода SKU'!$A$1:$B$150,2,0))</f>
        <v/>
      </c>
      <c r="U10" s="11">
        <f>IF(C10 = "", 8, IF(C10 = "-", 8000 / INDIRECT("C" &amp; ROW() - 1), 8000/C10))</f>
        <v/>
      </c>
      <c r="V10" s="1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11">
        <f>IF(V10 = "", "", V10/U10)</f>
        <v/>
      </c>
      <c r="X10" s="11">
        <f>IF(O10="", "", MAX(ROUND(-(INDIRECT("S" &amp; ROW() - 1) - S10)/INDIRECT("C" &amp; ROW() - 1), 0), 1) * INDIRECT("C" &amp; ROW() - 1))</f>
        <v/>
      </c>
    </row>
    <row r="11" ht="13.8" customHeight="1" s="12">
      <c r="A11" s="57">
        <f>IF(O11="-", "", 1 + SUM(INDIRECT(ADDRESS(2,COLUMN(R11)) &amp; ":" &amp; ADDRESS(ROW(),COLUMN(R11)))))</f>
        <v/>
      </c>
      <c r="B11" s="57" t="inlineStr">
        <is>
          <t>-</t>
        </is>
      </c>
      <c r="C11" s="57" t="inlineStr">
        <is>
          <t>-</t>
        </is>
      </c>
      <c r="D11" s="57" t="inlineStr">
        <is>
          <t>-</t>
        </is>
      </c>
      <c r="E11" s="57" t="inlineStr">
        <is>
          <t>-</t>
        </is>
      </c>
      <c r="F11" s="57" t="inlineStr">
        <is>
          <t>-</t>
        </is>
      </c>
      <c r="G11" s="57" t="inlineStr">
        <is>
          <t>-</t>
        </is>
      </c>
      <c r="H11" s="57" t="inlineStr">
        <is>
          <t>-</t>
        </is>
      </c>
      <c r="J11" s="46">
        <f>IF(M11="", IF(O11="","",X11+(INDIRECT("S" &amp; ROW() - 1) - S11)),IF(O11="", "", INDIRECT("S" &amp; ROW() - 1) - S11))</f>
        <v/>
      </c>
      <c r="M11" s="58" t="n">
        <v>8000</v>
      </c>
      <c r="N11" s="55">
        <f>IF(M11="", IF(X11=0, "", X11), IF(V11 = "", "", IF(V11/U11 = 0, "", V11/U11)))</f>
        <v/>
      </c>
      <c r="O11" s="57" t="inlineStr">
        <is>
          <t>-</t>
        </is>
      </c>
      <c r="P11" s="11">
        <f>IF(O11 = "-", -W11,I11)</f>
        <v/>
      </c>
      <c r="Q11" s="11">
        <f>IF(O11 = "-", SUM(INDIRECT(ADDRESS(2,COLUMN(P11)) &amp; ":" &amp; ADDRESS(ROW(),COLUMN(P11)))), 0)</f>
        <v/>
      </c>
      <c r="R11" s="11">
        <f>IF(O11="-",1,0)</f>
        <v/>
      </c>
      <c r="S11" s="11">
        <f>IF(Q11 = 0, INDIRECT("S" &amp; ROW() - 1), Q11)</f>
        <v/>
      </c>
      <c r="T11" s="11">
        <f>IF(H11="","",VLOOKUP(H11,'Вода SKU'!$A$1:$B$150,2,0))</f>
        <v/>
      </c>
      <c r="U11" s="11">
        <f>IF(C11 = "", 8, IF(C11 = "-", 8000 / INDIRECT("C" &amp; ROW() - 1), 8000/C11))</f>
        <v/>
      </c>
      <c r="V11" s="1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11">
        <f>IF(V11 = "", "", V11/U11)</f>
        <v/>
      </c>
      <c r="X11" s="11">
        <f>IF(O11="", "", MAX(ROUND(-(INDIRECT("S" &amp; ROW() - 1) - S11)/INDIRECT("C" &amp; ROW() - 1), 0), 1) * INDIRECT("C" &amp; ROW() - 1))</f>
        <v/>
      </c>
    </row>
    <row r="12" ht="13.8" customHeight="1" s="12">
      <c r="A12" s="60">
        <f>IF(O12="-", "", 1 + SUM(INDIRECT(ADDRESS(2,COLUMN(R12)) &amp; ":" &amp; ADDRESS(ROW(),COLUMN(R12)))))</f>
        <v/>
      </c>
      <c r="B12" s="60" t="inlineStr">
        <is>
          <t>2.7, Альче</t>
        </is>
      </c>
      <c r="C12" s="60" t="n">
        <v>850</v>
      </c>
      <c r="D12" s="60" t="inlineStr">
        <is>
          <t>Сулугуни</t>
        </is>
      </c>
      <c r="E12" s="60" t="inlineStr">
        <is>
          <t>0.28</t>
        </is>
      </c>
      <c r="F12" s="60" t="inlineStr">
        <is>
          <t>Соль: 280</t>
        </is>
      </c>
      <c r="G12" s="60" t="inlineStr">
        <is>
          <t>Ульма</t>
        </is>
      </c>
      <c r="H12" s="60" t="inlineStr">
        <is>
          <t>Сулугуни "ВкусВилл", 45%, 0,28 кг, т/ф</t>
        </is>
      </c>
      <c r="I12" s="60" t="n">
        <v>202</v>
      </c>
      <c r="J12" s="46">
        <f>IF(M12="", IF(O12="","",X12+(INDIRECT("S" &amp; ROW() - 1) - S12)),IF(O12="", "", INDIRECT("S" &amp; ROW() - 1) - S12))</f>
        <v/>
      </c>
      <c r="K12" s="60" t="n">
        <v>1</v>
      </c>
      <c r="L12" s="60" t="n">
        <v/>
      </c>
      <c r="M12" s="56" t="n"/>
      <c r="N12" s="55">
        <f>IF(M12="", IF(X12=0, "", X12), IF(V12 = "", "", IF(V12/U12 = 0, "", V12/U12)))</f>
        <v/>
      </c>
      <c r="P12" s="11">
        <f>IF(O12 = "-", -W12,I12)</f>
        <v/>
      </c>
      <c r="Q12" s="11">
        <f>IF(O12 = "-", SUM(INDIRECT(ADDRESS(2,COLUMN(P12)) &amp; ":" &amp; ADDRESS(ROW(),COLUMN(P12)))), 0)</f>
        <v/>
      </c>
      <c r="R12" s="11">
        <f>IF(O12="-",1,0)</f>
        <v/>
      </c>
      <c r="S12" s="11">
        <f>IF(Q12 = 0, INDIRECT("S" &amp; ROW() - 1), Q12)</f>
        <v/>
      </c>
      <c r="T12" s="11">
        <f>IF(H12="","",VLOOKUP(H12,'Вода SKU'!$A$1:$B$150,2,0))</f>
        <v/>
      </c>
      <c r="U12" s="11">
        <f>IF(C12 = "", 8, IF(C12 = "-", 8000 / INDIRECT("C" &amp; ROW() - 1), 8000/C12))</f>
        <v/>
      </c>
      <c r="V12" s="11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11">
        <f>IF(V12 = "", "", V12/U12)</f>
        <v/>
      </c>
      <c r="X12" s="11">
        <f>IF(O12="", "", MAX(ROUND(-(INDIRECT("S" &amp; ROW() - 1) - S12)/INDIRECT("C" &amp; ROW() - 1), 0), 1) * INDIRECT("C" &amp; ROW() - 1))</f>
        <v/>
      </c>
    </row>
    <row r="13" ht="13.8" customHeight="1" s="12">
      <c r="A13" s="60">
        <f>IF(O13="-", "", 1 + SUM(INDIRECT(ADDRESS(2,COLUMN(R13)) &amp; ":" &amp; ADDRESS(ROW(),COLUMN(R13)))))</f>
        <v/>
      </c>
      <c r="B13" s="60" t="inlineStr">
        <is>
          <t>2.7, Альче</t>
        </is>
      </c>
      <c r="C13" s="60" t="n">
        <v>850</v>
      </c>
      <c r="D13" s="60" t="inlineStr">
        <is>
          <t>Сулугуни</t>
        </is>
      </c>
      <c r="E13" s="60" t="inlineStr">
        <is>
          <t>0.28</t>
        </is>
      </c>
      <c r="F13" s="60" t="inlineStr">
        <is>
          <t>Соль: 280</t>
        </is>
      </c>
      <c r="G13" s="60" t="inlineStr">
        <is>
          <t>Ульма</t>
        </is>
      </c>
      <c r="H13" s="60" t="inlineStr">
        <is>
          <t>Сулугуни "Умалат", 45%, 0,28 кг, т/ф, (8 шт)</t>
        </is>
      </c>
      <c r="I13" s="60" t="n">
        <v>648</v>
      </c>
      <c r="J13" s="46">
        <f>IF(M13="", IF(O13="","",X13+(INDIRECT("S" &amp; ROW() - 1) - S13)),IF(O13="", "", INDIRECT("S" &amp; ROW() - 1) - S13))</f>
        <v/>
      </c>
      <c r="K13" s="60" t="n">
        <v>1</v>
      </c>
      <c r="L13" s="60" t="n">
        <v/>
      </c>
      <c r="M13" s="56" t="n"/>
      <c r="N13" s="55">
        <f>IF(M13="", IF(X13=0, "", X13), IF(V13 = "", "", IF(V13/U13 = 0, "", V13/U13)))</f>
        <v/>
      </c>
      <c r="P13" s="11">
        <f>IF(O13 = "-", -W13,I13)</f>
        <v/>
      </c>
      <c r="Q13" s="11">
        <f>IF(O13 = "-", SUM(INDIRECT(ADDRESS(2,COLUMN(P13)) &amp; ":" &amp; ADDRESS(ROW(),COLUMN(P13)))), 0)</f>
        <v/>
      </c>
      <c r="R13" s="11">
        <f>IF(O13="-",1,0)</f>
        <v/>
      </c>
      <c r="S13" s="11">
        <f>IF(Q13 = 0, INDIRECT("S" &amp; ROW() - 1), Q13)</f>
        <v/>
      </c>
      <c r="T13" s="11">
        <f>IF(H13="","",VLOOKUP(H13,'Вода SKU'!$A$1:$B$150,2,0))</f>
        <v/>
      </c>
      <c r="U13" s="11">
        <f>IF(C13 = "", 8, IF(C13 = "-", 8000 / INDIRECT("C" &amp; ROW() - 1), 8000/C13))</f>
        <v/>
      </c>
      <c r="V13" s="1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11">
        <f>IF(V13 = "", "", V13/U13)</f>
        <v/>
      </c>
      <c r="X13" s="11">
        <f>IF(O13="", "", MAX(ROUND(-(INDIRECT("S" &amp; ROW() - 1) - S13)/INDIRECT("C" &amp; ROW() - 1), 0), 1) * INDIRECT("C" &amp; ROW() - 1))</f>
        <v/>
      </c>
    </row>
    <row r="14" ht="13.8" customHeight="1" s="12">
      <c r="A14" s="57">
        <f>IF(O14="-", "", 1 + SUM(INDIRECT(ADDRESS(2,COLUMN(R14)) &amp; ":" &amp; ADDRESS(ROW(),COLUMN(R14)))))</f>
        <v/>
      </c>
      <c r="B14" s="57" t="inlineStr">
        <is>
          <t>-</t>
        </is>
      </c>
      <c r="C14" s="57" t="inlineStr">
        <is>
          <t>-</t>
        </is>
      </c>
      <c r="D14" s="57" t="inlineStr">
        <is>
          <t>-</t>
        </is>
      </c>
      <c r="E14" s="57" t="inlineStr">
        <is>
          <t>-</t>
        </is>
      </c>
      <c r="F14" s="57" t="inlineStr">
        <is>
          <t>-</t>
        </is>
      </c>
      <c r="G14" s="57" t="inlineStr">
        <is>
          <t>-</t>
        </is>
      </c>
      <c r="H14" s="57" t="inlineStr">
        <is>
          <t>-</t>
        </is>
      </c>
      <c r="J14" s="46">
        <f>IF(M14="", IF(O14="","",X14+(INDIRECT("S" &amp; ROW() - 1) - S14)),IF(O14="", "", INDIRECT("S" &amp; ROW() - 1) - S14))</f>
        <v/>
      </c>
      <c r="M14" s="58" t="n">
        <v>8000</v>
      </c>
      <c r="N14" s="55">
        <f>IF(M14="", IF(X14=0, "", X14), IF(V14 = "", "", IF(V14/U14 = 0, "", V14/U14)))</f>
        <v/>
      </c>
      <c r="O14" s="57" t="inlineStr">
        <is>
          <t>-</t>
        </is>
      </c>
      <c r="P14" s="11">
        <f>IF(O14 = "-", -W14,I14)</f>
        <v/>
      </c>
      <c r="Q14" s="11">
        <f>IF(O14 = "-", SUM(INDIRECT(ADDRESS(2,COLUMN(P14)) &amp; ":" &amp; ADDRESS(ROW(),COLUMN(P14)))), 0)</f>
        <v/>
      </c>
      <c r="R14" s="11">
        <f>IF(O14="-",1,0)</f>
        <v/>
      </c>
      <c r="S14" s="11">
        <f>IF(Q14 = 0, INDIRECT("S" &amp; ROW() - 1), Q14)</f>
        <v/>
      </c>
      <c r="T14" s="11">
        <f>IF(H14="","",VLOOKUP(H14,'Вода SKU'!$A$1:$B$150,2,0))</f>
        <v/>
      </c>
      <c r="U14" s="11">
        <f>IF(C14 = "", 8, IF(C14 = "-", 8000 / INDIRECT("C" &amp; ROW() - 1), 8000/C14))</f>
        <v/>
      </c>
      <c r="V14" s="1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11">
        <f>IF(V14 = "", "", V14/U14)</f>
        <v/>
      </c>
      <c r="X14" s="11">
        <f>IF(O14="", "", MAX(ROUND(-(INDIRECT("S" &amp; ROW() - 1) - S14)/INDIRECT("C" &amp; ROW() - 1), 0), 1) * INDIRECT("C" &amp; ROW() - 1))</f>
        <v/>
      </c>
    </row>
    <row r="15" ht="13.8" customHeight="1" s="12">
      <c r="A15" s="59">
        <f>IF(O15="-", "", 1 + SUM(INDIRECT(ADDRESS(2,COLUMN(R15)) &amp; ":" &amp; ADDRESS(ROW(),COLUMN(R15)))))</f>
        <v/>
      </c>
      <c r="B15" s="59" t="inlineStr">
        <is>
          <t>3.3, Сакко</t>
        </is>
      </c>
      <c r="C15" s="59" t="n">
        <v>1000</v>
      </c>
      <c r="D15" s="59" t="inlineStr">
        <is>
          <t>Фиор Ди Латте</t>
        </is>
      </c>
      <c r="E15" s="59" t="inlineStr">
        <is>
          <t>0.1</t>
        </is>
      </c>
      <c r="F15" s="59" t="inlineStr">
        <is>
          <t>Вода: 100</t>
        </is>
      </c>
      <c r="G15" s="59" t="inlineStr">
        <is>
          <t>Мультиголова</t>
        </is>
      </c>
      <c r="H15" s="59" t="inlineStr">
        <is>
          <t>Моцарелла Фиор Ди Латте в воде "Pretto", 45%, 0,1/0,18 кг, ф/п, (8 шт)</t>
        </is>
      </c>
      <c r="I15" s="59" t="n">
        <v>403</v>
      </c>
      <c r="J15" s="46">
        <f>IF(M15="", IF(O15="","",X15+(INDIRECT("S" &amp; ROW() - 1) - S15)),IF(O15="", "", INDIRECT("S" &amp; ROW() - 1) - S15))</f>
        <v/>
      </c>
      <c r="K15" s="59" t="n">
        <v>1</v>
      </c>
      <c r="L15" s="59" t="n">
        <v/>
      </c>
      <c r="M15" s="56" t="n"/>
      <c r="N15" s="55">
        <f>IF(M15="", IF(X15=0, "", X15), IF(V15 = "", "", IF(V15/U15 = 0, "", V15/U15)))</f>
        <v/>
      </c>
      <c r="P15" s="11">
        <f>IF(O15 = "-", -W15,I15)</f>
        <v/>
      </c>
      <c r="Q15" s="11">
        <f>IF(O15 = "-", SUM(INDIRECT(ADDRESS(2,COLUMN(P15)) &amp; ":" &amp; ADDRESS(ROW(),COLUMN(P15)))), 0)</f>
        <v/>
      </c>
      <c r="R15" s="11">
        <f>IF(O15="-",1,0)</f>
        <v/>
      </c>
      <c r="S15" s="11">
        <f>IF(Q15 = 0, INDIRECT("S" &amp; ROW() - 1), Q15)</f>
        <v/>
      </c>
      <c r="T15" s="11">
        <f>IF(H15="","",VLOOKUP(H15,'Вода SKU'!$A$1:$B$150,2,0))</f>
        <v/>
      </c>
      <c r="U15" s="11">
        <f>IF(C15 = "", 8, IF(C15 = "-", 8000 / INDIRECT("C" &amp; ROW() - 1), 8000/C15))</f>
        <v/>
      </c>
      <c r="V15" s="1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11">
        <f>IF(V15 = "", "", V15/U15)</f>
        <v/>
      </c>
      <c r="X15" s="11">
        <f>IF(O15="", "", MAX(ROUND(-(INDIRECT("S" &amp; ROW() - 1) - S15)/INDIRECT("C" &amp; ROW() - 1), 0), 1) * INDIRECT("C" &amp; ROW() - 1))</f>
        <v/>
      </c>
    </row>
    <row r="16" ht="13.8" customHeight="1" s="12">
      <c r="A16" s="59">
        <f>IF(O16="-", "", 1 + SUM(INDIRECT(ADDRESS(2,COLUMN(R16)) &amp; ":" &amp; ADDRESS(ROW(),COLUMN(R16)))))</f>
        <v/>
      </c>
      <c r="B16" s="59" t="inlineStr">
        <is>
          <t>3.3, Сакко</t>
        </is>
      </c>
      <c r="C16" s="59" t="n">
        <v>1000</v>
      </c>
      <c r="D16" s="59" t="inlineStr">
        <is>
          <t>Фиор Ди Латте</t>
        </is>
      </c>
      <c r="E16" s="59" t="inlineStr">
        <is>
          <t>0.1</t>
        </is>
      </c>
      <c r="F16" s="59" t="inlineStr">
        <is>
          <t>Вода: 100</t>
        </is>
      </c>
      <c r="G16" s="59" t="inlineStr">
        <is>
          <t>Мультиголова</t>
        </is>
      </c>
      <c r="H16" s="59" t="inlineStr">
        <is>
          <t>Моцарелла в воде Фиор Ди Латте "Orecchio Oro", 45%, 0,1/0,18 кг, ф/п</t>
        </is>
      </c>
      <c r="I16" s="59" t="n">
        <v>575</v>
      </c>
      <c r="J16" s="46">
        <f>IF(M16="", IF(O16="","",X16+(INDIRECT("S" &amp; ROW() - 1) - S16)),IF(O16="", "", INDIRECT("S" &amp; ROW() - 1) - S16))</f>
        <v/>
      </c>
      <c r="K16" s="59" t="n">
        <v>1</v>
      </c>
      <c r="L16" s="59" t="n">
        <v/>
      </c>
      <c r="M16" s="56" t="n"/>
      <c r="N16" s="55">
        <f>IF(M16="", IF(X16=0, "", X16), IF(V16 = "", "", IF(V16/U16 = 0, "", V16/U16)))</f>
        <v/>
      </c>
      <c r="P16" s="11">
        <f>IF(O16 = "-", -W16,I16)</f>
        <v/>
      </c>
      <c r="Q16" s="11">
        <f>IF(O16 = "-", SUM(INDIRECT(ADDRESS(2,COLUMN(P16)) &amp; ":" &amp; ADDRESS(ROW(),COLUMN(P16)))), 0)</f>
        <v/>
      </c>
      <c r="R16" s="11">
        <f>IF(O16="-",1,0)</f>
        <v/>
      </c>
      <c r="S16" s="11">
        <f>IF(Q16 = 0, INDIRECT("S" &amp; ROW() - 1), Q16)</f>
        <v/>
      </c>
      <c r="T16" s="11">
        <f>IF(H16="","",VLOOKUP(H16,'Вода SKU'!$A$1:$B$150,2,0))</f>
        <v/>
      </c>
      <c r="U16" s="11">
        <f>IF(C16 = "", 8, IF(C16 = "-", 8000 / INDIRECT("C" &amp; ROW() - 1), 8000/C16))</f>
        <v/>
      </c>
      <c r="V16" s="1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11">
        <f>IF(V16 = "", "", V16/U16)</f>
        <v/>
      </c>
      <c r="X16" s="11">
        <f>IF(O16="", "", MAX(ROUND(-(INDIRECT("S" &amp; ROW() - 1) - S16)/INDIRECT("C" &amp; ROW() - 1), 0), 1) * INDIRECT("C" &amp; ROW() - 1))</f>
        <v/>
      </c>
    </row>
    <row r="17" ht="13.8" customHeight="1" s="12">
      <c r="A17" s="57">
        <f>IF(O17="-", "", 1 + SUM(INDIRECT(ADDRESS(2,COLUMN(R17)) &amp; ":" &amp; ADDRESS(ROW(),COLUMN(R17)))))</f>
        <v/>
      </c>
      <c r="B17" s="57" t="inlineStr">
        <is>
          <t>-</t>
        </is>
      </c>
      <c r="C17" s="57" t="inlineStr">
        <is>
          <t>-</t>
        </is>
      </c>
      <c r="D17" s="57" t="inlineStr">
        <is>
          <t>-</t>
        </is>
      </c>
      <c r="E17" s="57" t="inlineStr">
        <is>
          <t>-</t>
        </is>
      </c>
      <c r="F17" s="57" t="inlineStr">
        <is>
          <t>-</t>
        </is>
      </c>
      <c r="G17" s="57" t="inlineStr">
        <is>
          <t>-</t>
        </is>
      </c>
      <c r="H17" s="57" t="inlineStr">
        <is>
          <t>-</t>
        </is>
      </c>
      <c r="J17" s="46">
        <f>IF(M17="", IF(O17="","",X17+(INDIRECT("S" &amp; ROW() - 1) - S17)),IF(O17="", "", INDIRECT("S" &amp; ROW() - 1) - S17))</f>
        <v/>
      </c>
      <c r="M17" s="58" t="n">
        <v>8000</v>
      </c>
      <c r="N17" s="55">
        <f>IF(M17="", IF(X17=0, "", X17), IF(V17 = "", "", IF(V17/U17 = 0, "", V17/U17)))</f>
        <v/>
      </c>
      <c r="O17" s="57" t="inlineStr">
        <is>
          <t>-</t>
        </is>
      </c>
      <c r="P17" s="11">
        <f>IF(O17 = "-", -W17,I17)</f>
        <v/>
      </c>
      <c r="Q17" s="11">
        <f>IF(O17 = "-", SUM(INDIRECT(ADDRESS(2,COLUMN(P17)) &amp; ":" &amp; ADDRESS(ROW(),COLUMN(P17)))), 0)</f>
        <v/>
      </c>
      <c r="R17" s="11">
        <f>IF(O17="-",1,0)</f>
        <v/>
      </c>
      <c r="S17" s="11">
        <f>IF(Q17 = 0, INDIRECT("S" &amp; ROW() - 1), Q17)</f>
        <v/>
      </c>
      <c r="T17" s="11">
        <f>IF(H17="","",VLOOKUP(H17,'Вода SKU'!$A$1:$B$150,2,0))</f>
        <v/>
      </c>
      <c r="U17" s="11">
        <f>IF(C17 = "", 8, IF(C17 = "-", 8000 / INDIRECT("C" &amp; ROW() - 1), 8000/C17))</f>
        <v/>
      </c>
      <c r="V17" s="11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11">
        <f>IF(V17 = "", "", V17/U17)</f>
        <v/>
      </c>
      <c r="X17" s="11">
        <f>IF(O17="", "", MAX(ROUND(-(INDIRECT("S" &amp; ROW() - 1) - S17)/INDIRECT("C" &amp; ROW() - 1), 0), 1) * INDIRECT("C" &amp; ROW() - 1))</f>
        <v/>
      </c>
    </row>
    <row r="18" ht="13.8" customHeight="1" s="12">
      <c r="A18" s="60">
        <f>IF(O18="-", "", 1 + SUM(INDIRECT(ADDRESS(2,COLUMN(R18)) &amp; ":" &amp; ADDRESS(ROW(),COLUMN(R18)))))</f>
        <v/>
      </c>
      <c r="B18" s="60" t="inlineStr">
        <is>
          <t>2.7, Альче</t>
        </is>
      </c>
      <c r="C18" s="60" t="n">
        <v>850</v>
      </c>
      <c r="D18" s="60" t="inlineStr">
        <is>
          <t>Сулугуни</t>
        </is>
      </c>
      <c r="E18" s="60" t="inlineStr">
        <is>
          <t>0.28</t>
        </is>
      </c>
      <c r="F18" s="60" t="inlineStr">
        <is>
          <t>Соль: 280</t>
        </is>
      </c>
      <c r="G18" s="60" t="inlineStr">
        <is>
          <t>Ульма</t>
        </is>
      </c>
      <c r="H18" s="60" t="inlineStr">
        <is>
          <t>Сулугуни "Умалат", 45%, 0,28 кг, т/ф, (8 шт)</t>
        </is>
      </c>
      <c r="I18" s="60" t="n">
        <v>850</v>
      </c>
      <c r="J18" s="46">
        <f>IF(M18="", IF(O18="","",X18+(INDIRECT("S" &amp; ROW() - 1) - S18)),IF(O18="", "", INDIRECT("S" &amp; ROW() - 1) - S18))</f>
        <v/>
      </c>
      <c r="K18" s="60" t="n">
        <v>1</v>
      </c>
      <c r="L18" s="60" t="n">
        <v/>
      </c>
      <c r="M18" s="56" t="n"/>
      <c r="N18" s="55">
        <f>IF(M18="", IF(X18=0, "", X18), IF(V18 = "", "", IF(V18/U18 = 0, "", V18/U18)))</f>
        <v/>
      </c>
      <c r="P18" s="11">
        <f>IF(O18 = "-", -W18,I18)</f>
        <v/>
      </c>
      <c r="Q18" s="11">
        <f>IF(O18 = "-", SUM(INDIRECT(ADDRESS(2,COLUMN(P18)) &amp; ":" &amp; ADDRESS(ROW(),COLUMN(P18)))), 0)</f>
        <v/>
      </c>
      <c r="R18" s="11">
        <f>IF(O18="-",1,0)</f>
        <v/>
      </c>
      <c r="S18" s="11">
        <f>IF(Q18 = 0, INDIRECT("S" &amp; ROW() - 1), Q18)</f>
        <v/>
      </c>
      <c r="T18" s="11">
        <f>IF(H18="","",VLOOKUP(H18,'Вода SKU'!$A$1:$B$150,2,0))</f>
        <v/>
      </c>
      <c r="U18" s="11">
        <f>IF(C18 = "", 8, IF(C18 = "-", 8000 / INDIRECT("C" &amp; ROW() - 1), 8000/C18))</f>
        <v/>
      </c>
      <c r="V18" s="1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11">
        <f>IF(V18 = "", "", V18/U18)</f>
        <v/>
      </c>
      <c r="X18" s="11">
        <f>IF(O18="", "", MAX(ROUND(-(INDIRECT("S" &amp; ROW() - 1) - S18)/INDIRECT("C" &amp; ROW() - 1), 0), 1) * INDIRECT("C" &amp; ROW() - 1))</f>
        <v/>
      </c>
    </row>
    <row r="19" ht="13.8" customHeight="1" s="12">
      <c r="A19" s="57">
        <f>IF(O19="-", "", 1 + SUM(INDIRECT(ADDRESS(2,COLUMN(R19)) &amp; ":" &amp; ADDRESS(ROW(),COLUMN(R19)))))</f>
        <v/>
      </c>
      <c r="B19" s="57" t="inlineStr">
        <is>
          <t>-</t>
        </is>
      </c>
      <c r="C19" s="57" t="inlineStr">
        <is>
          <t>-</t>
        </is>
      </c>
      <c r="D19" s="57" t="inlineStr">
        <is>
          <t>-</t>
        </is>
      </c>
      <c r="E19" s="57" t="inlineStr">
        <is>
          <t>-</t>
        </is>
      </c>
      <c r="F19" s="57" t="inlineStr">
        <is>
          <t>-</t>
        </is>
      </c>
      <c r="G19" s="57" t="inlineStr">
        <is>
          <t>-</t>
        </is>
      </c>
      <c r="H19" s="57" t="inlineStr">
        <is>
          <t>-</t>
        </is>
      </c>
      <c r="J19" s="46">
        <f>IF(M19="", IF(O19="","",X19+(INDIRECT("S" &amp; ROW() - 1) - S19)),IF(O19="", "", INDIRECT("S" &amp; ROW() - 1) - S19))</f>
        <v/>
      </c>
      <c r="M19" s="58" t="n">
        <v>8000</v>
      </c>
      <c r="N19" s="55">
        <f>IF(M19="", IF(X19=0, "", X19), IF(V19 = "", "", IF(V19/U19 = 0, "", V19/U19)))</f>
        <v/>
      </c>
      <c r="O19" s="57" t="inlineStr">
        <is>
          <t>-</t>
        </is>
      </c>
      <c r="P19" s="11">
        <f>IF(O19 = "-", -W19,I19)</f>
        <v/>
      </c>
      <c r="Q19" s="11">
        <f>IF(O19 = "-", SUM(INDIRECT(ADDRESS(2,COLUMN(P19)) &amp; ":" &amp; ADDRESS(ROW(),COLUMN(P19)))), 0)</f>
        <v/>
      </c>
      <c r="R19" s="11">
        <f>IF(O19="-",1,0)</f>
        <v/>
      </c>
      <c r="S19" s="11">
        <f>IF(Q19 = 0, INDIRECT("S" &amp; ROW() - 1), Q19)</f>
        <v/>
      </c>
      <c r="T19" s="11">
        <f>IF(H19="","",VLOOKUP(H19,'Вода SKU'!$A$1:$B$150,2,0))</f>
        <v/>
      </c>
      <c r="U19" s="11">
        <f>IF(C19 = "", 8, IF(C19 = "-", 8000 / INDIRECT("C" &amp; ROW() - 1), 8000/C19))</f>
        <v/>
      </c>
      <c r="V19" s="1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11">
        <f>IF(V19 = "", "", V19/U19)</f>
        <v/>
      </c>
      <c r="X19" s="11">
        <f>IF(O19="", "", MAX(ROUND(-(INDIRECT("S" &amp; ROW() - 1) - S19)/INDIRECT("C" &amp; ROW() - 1), 0), 1) * INDIRECT("C" &amp; ROW() - 1))</f>
        <v/>
      </c>
    </row>
    <row r="20" ht="13.8" customHeight="1" s="12">
      <c r="A20" s="59">
        <f>IF(O20="-", "", 1 + SUM(INDIRECT(ADDRESS(2,COLUMN(R20)) &amp; ":" &amp; ADDRESS(ROW(),COLUMN(R20)))))</f>
        <v/>
      </c>
      <c r="B20" s="59" t="inlineStr">
        <is>
          <t>3.6, Альче</t>
        </is>
      </c>
      <c r="C20" s="59" t="n">
        <v>1000</v>
      </c>
      <c r="D20" s="59" t="inlineStr">
        <is>
          <t>Фиор Ди Латте</t>
        </is>
      </c>
      <c r="E20" s="59" t="inlineStr">
        <is>
          <t>0.2</t>
        </is>
      </c>
      <c r="F20" s="59" t="inlineStr">
        <is>
          <t>Вода: 200</t>
        </is>
      </c>
      <c r="G20" s="59" t="inlineStr">
        <is>
          <t>малый Комет</t>
        </is>
      </c>
      <c r="H20" s="59" t="inlineStr">
        <is>
          <t>Моцарелла Грандиоза в воде "Unagrande", 50%, 0,2/0,36 кг, ф/п</t>
        </is>
      </c>
      <c r="I20" s="59" t="n">
        <v>21</v>
      </c>
      <c r="J20" s="46">
        <f>IF(M20="", IF(O20="","",X20+(INDIRECT("S" &amp; ROW() - 1) - S20)),IF(O20="", "", INDIRECT("S" &amp; ROW() - 1) - S20))</f>
        <v/>
      </c>
      <c r="K20" s="59" t="n">
        <v>1</v>
      </c>
      <c r="L20" s="59" t="n">
        <v/>
      </c>
      <c r="M20" s="56" t="n"/>
      <c r="N20" s="55">
        <f>IF(M20="", IF(X20=0, "", X20), IF(V20 = "", "", IF(V20/U20 = 0, "", V20/U20)))</f>
        <v/>
      </c>
      <c r="P20" s="11">
        <f>IF(O20 = "-", -W20,I20)</f>
        <v/>
      </c>
      <c r="Q20" s="11">
        <f>IF(O20 = "-", SUM(INDIRECT(ADDRESS(2,COLUMN(P20)) &amp; ":" &amp; ADDRESS(ROW(),COLUMN(P20)))), 0)</f>
        <v/>
      </c>
      <c r="R20" s="11">
        <f>IF(O20="-",1,0)</f>
        <v/>
      </c>
      <c r="S20" s="11">
        <f>IF(Q20 = 0, INDIRECT("S" &amp; ROW() - 1), Q20)</f>
        <v/>
      </c>
      <c r="T20" s="11">
        <f>IF(H20="","",VLOOKUP(H20,'Вода SKU'!$A$1:$B$150,2,0))</f>
        <v/>
      </c>
      <c r="U20" s="11">
        <f>IF(C20 = "", 8, IF(C20 = "-", 8000 / INDIRECT("C" &amp; ROW() - 1), 8000/C20))</f>
        <v/>
      </c>
      <c r="V20" s="11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11">
        <f>IF(V20 = "", "", V20/U20)</f>
        <v/>
      </c>
      <c r="X20" s="11">
        <f>IF(O20="", "", MAX(ROUND(-(INDIRECT("S" &amp; ROW() - 1) - S20)/INDIRECT("C" &amp; ROW() - 1), 0), 1) * INDIRECT("C" &amp; ROW() - 1))</f>
        <v/>
      </c>
    </row>
    <row r="21" ht="13.8" customHeight="1" s="12">
      <c r="A21" s="59">
        <f>IF(O21="-", "", 1 + SUM(INDIRECT(ADDRESS(2,COLUMN(R21)) &amp; ":" &amp; ADDRESS(ROW(),COLUMN(R21)))))</f>
        <v/>
      </c>
      <c r="B21" s="59" t="inlineStr">
        <is>
          <t>3.6, Альче</t>
        </is>
      </c>
      <c r="C21" s="59" t="n">
        <v>1000</v>
      </c>
      <c r="D21" s="59" t="inlineStr">
        <is>
          <t>Фиор Ди Латте</t>
        </is>
      </c>
      <c r="E21" s="59" t="inlineStr">
        <is>
          <t>0.125</t>
        </is>
      </c>
      <c r="F21" s="59" t="inlineStr">
        <is>
          <t>Вода: 125</t>
        </is>
      </c>
      <c r="G21" s="59" t="inlineStr">
        <is>
          <t>Мультиголова</t>
        </is>
      </c>
      <c r="H21" s="59" t="inlineStr">
        <is>
          <t>Моцарелла Фиор ди латте в воде "Unagrande", 50%, 0,125/0,225 кг, ф/п, (8 шт)</t>
        </is>
      </c>
      <c r="I21" s="59" t="n">
        <v>979</v>
      </c>
      <c r="J21" s="46">
        <f>IF(M21="", IF(O21="","",X21+(INDIRECT("S" &amp; ROW() - 1) - S21)),IF(O21="", "", INDIRECT("S" &amp; ROW() - 1) - S21))</f>
        <v/>
      </c>
      <c r="K21" s="59" t="n">
        <v>1</v>
      </c>
      <c r="L21" s="59" t="n">
        <v/>
      </c>
      <c r="M21" s="56" t="n"/>
      <c r="N21" s="55">
        <f>IF(M21="", IF(X21=0, "", X21), IF(V21 = "", "", IF(V21/U21 = 0, "", V21/U21)))</f>
        <v/>
      </c>
      <c r="P21" s="11">
        <f>IF(O21 = "-", -W21,I21)</f>
        <v/>
      </c>
      <c r="Q21" s="11">
        <f>IF(O21 = "-", SUM(INDIRECT(ADDRESS(2,COLUMN(P21)) &amp; ":" &amp; ADDRESS(ROW(),COLUMN(P21)))), 0)</f>
        <v/>
      </c>
      <c r="R21" s="11">
        <f>IF(O21="-",1,0)</f>
        <v/>
      </c>
      <c r="S21" s="11">
        <f>IF(Q21 = 0, INDIRECT("S" &amp; ROW() - 1), Q21)</f>
        <v/>
      </c>
      <c r="T21" s="11">
        <f>IF(H21="","",VLOOKUP(H21,'Вода SKU'!$A$1:$B$150,2,0))</f>
        <v/>
      </c>
      <c r="U21" s="11">
        <f>IF(C21 = "", 8, IF(C21 = "-", 8000 / INDIRECT("C" &amp; ROW() - 1), 8000/C21))</f>
        <v/>
      </c>
      <c r="V21" s="1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11">
        <f>IF(V21 = "", "", V21/U21)</f>
        <v/>
      </c>
      <c r="X21" s="11">
        <f>IF(O21="", "", MAX(ROUND(-(INDIRECT("S" &amp; ROW() - 1) - S21)/INDIRECT("C" &amp; ROW() - 1), 0), 1) * INDIRECT("C" &amp; ROW() - 1))</f>
        <v/>
      </c>
    </row>
    <row r="22" ht="13.8" customHeight="1" s="12">
      <c r="A22" s="57">
        <f>IF(O22="-", "", 1 + SUM(INDIRECT(ADDRESS(2,COLUMN(R22)) &amp; ":" &amp; ADDRESS(ROW(),COLUMN(R22)))))</f>
        <v/>
      </c>
      <c r="B22" s="57" t="inlineStr">
        <is>
          <t>-</t>
        </is>
      </c>
      <c r="C22" s="57" t="inlineStr">
        <is>
          <t>-</t>
        </is>
      </c>
      <c r="D22" s="57" t="inlineStr">
        <is>
          <t>-</t>
        </is>
      </c>
      <c r="E22" s="57" t="inlineStr">
        <is>
          <t>-</t>
        </is>
      </c>
      <c r="F22" s="57" t="inlineStr">
        <is>
          <t>-</t>
        </is>
      </c>
      <c r="G22" s="57" t="inlineStr">
        <is>
          <t>-</t>
        </is>
      </c>
      <c r="H22" s="57" t="inlineStr">
        <is>
          <t>-</t>
        </is>
      </c>
      <c r="J22" s="46">
        <f>IF(M22="", IF(O22="","",X22+(INDIRECT("S" &amp; ROW() - 1) - S22)),IF(O22="", "", INDIRECT("S" &amp; ROW() - 1) - S22))</f>
        <v/>
      </c>
      <c r="M22" s="58" t="n">
        <v>8000</v>
      </c>
      <c r="N22" s="55">
        <f>IF(M22="", IF(X22=0, "", X22), IF(V22 = "", "", IF(V22/U22 = 0, "", V22/U22)))</f>
        <v/>
      </c>
      <c r="O22" s="57" t="inlineStr">
        <is>
          <t>-</t>
        </is>
      </c>
      <c r="P22" s="11">
        <f>IF(O22 = "-", -W22,I22)</f>
        <v/>
      </c>
      <c r="Q22" s="11">
        <f>IF(O22 = "-", SUM(INDIRECT(ADDRESS(2,COLUMN(P22)) &amp; ":" &amp; ADDRESS(ROW(),COLUMN(P22)))), 0)</f>
        <v/>
      </c>
      <c r="R22" s="11">
        <f>IF(O22="-",1,0)</f>
        <v/>
      </c>
      <c r="S22" s="11">
        <f>IF(Q22 = 0, INDIRECT("S" &amp; ROW() - 1), Q22)</f>
        <v/>
      </c>
      <c r="T22" s="11">
        <f>IF(H22="","",VLOOKUP(H22,'Вода SKU'!$A$1:$B$150,2,0))</f>
        <v/>
      </c>
      <c r="U22" s="11">
        <f>IF(C22 = "", 8, IF(C22 = "-", 8000 / INDIRECT("C" &amp; ROW() - 1), 8000/C22))</f>
        <v/>
      </c>
      <c r="V22" s="11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11">
        <f>IF(V22 = "", "", V22/U22)</f>
        <v/>
      </c>
      <c r="X22" s="11">
        <f>IF(O22="", "", MAX(ROUND(-(INDIRECT("S" &amp; ROW() - 1) - S22)/INDIRECT("C" &amp; ROW() - 1), 0), 1) * INDIRECT("C" &amp; ROW() - 1))</f>
        <v/>
      </c>
    </row>
    <row r="23" ht="13.8" customHeight="1" s="12">
      <c r="A23" s="61">
        <f>IF(O23="-", "", 1 + SUM(INDIRECT(ADDRESS(2,COLUMN(R23)) &amp; ":" &amp; ADDRESS(ROW(),COLUMN(R23)))))</f>
        <v/>
      </c>
      <c r="B23" s="61" t="inlineStr">
        <is>
          <t>3.3, Сакко</t>
        </is>
      </c>
      <c r="C23" s="61" t="n">
        <v>1000</v>
      </c>
      <c r="D23" s="61" t="inlineStr">
        <is>
          <t>Чильеджина</t>
        </is>
      </c>
      <c r="E23" s="61" t="inlineStr">
        <is>
          <t>0.008</t>
        </is>
      </c>
      <c r="F23" s="61" t="inlineStr">
        <is>
          <t>Вода: 8</t>
        </is>
      </c>
      <c r="G23" s="61" t="inlineStr">
        <is>
          <t>Мультиголова</t>
        </is>
      </c>
      <c r="H23" s="61" t="inlineStr">
        <is>
          <t>Моцарелла Чильеджина в воде "Fine Life", 45%, 0,125/0,225 кг, ф/п</t>
        </is>
      </c>
      <c r="I23" s="61" t="n">
        <v>60</v>
      </c>
      <c r="J23" s="46">
        <f>IF(M23="", IF(O23="","",X23+(INDIRECT("S" &amp; ROW() - 1) - S23)),IF(O23="", "", INDIRECT("S" &amp; ROW() - 1) - S23))</f>
        <v/>
      </c>
      <c r="K23" s="61" t="n">
        <v>1</v>
      </c>
      <c r="L23" s="61" t="n">
        <v/>
      </c>
      <c r="M23" s="56" t="n"/>
      <c r="N23" s="55">
        <f>IF(M23="", IF(X23=0, "", X23), IF(V23 = "", "", IF(V23/U23 = 0, "", V23/U23)))</f>
        <v/>
      </c>
      <c r="P23" s="11">
        <f>IF(O23 = "-", -W23,I23)</f>
        <v/>
      </c>
      <c r="Q23" s="11">
        <f>IF(O23 = "-", SUM(INDIRECT(ADDRESS(2,COLUMN(P23)) &amp; ":" &amp; ADDRESS(ROW(),COLUMN(P23)))), 0)</f>
        <v/>
      </c>
      <c r="R23" s="11">
        <f>IF(O23="-",1,0)</f>
        <v/>
      </c>
      <c r="S23" s="11">
        <f>IF(Q23 = 0, INDIRECT("S" &amp; ROW() - 1), Q23)</f>
        <v/>
      </c>
      <c r="T23" s="11">
        <f>IF(H23="","",VLOOKUP(H23,'Вода SKU'!$A$1:$B$150,2,0))</f>
        <v/>
      </c>
      <c r="U23" s="11">
        <f>IF(C23 = "", 8, IF(C23 = "-", 8000 / INDIRECT("C" &amp; ROW() - 1), 8000/C23))</f>
        <v/>
      </c>
      <c r="V23" s="1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11">
        <f>IF(V23 = "", "", V23/U23)</f>
        <v/>
      </c>
      <c r="X23" s="11">
        <f>IF(O23="", "", MAX(ROUND(-(INDIRECT("S" &amp; ROW() - 1) - S23)/INDIRECT("C" &amp; ROW() - 1), 0), 1) * INDIRECT("C" &amp; ROW() - 1))</f>
        <v/>
      </c>
    </row>
    <row r="24" ht="13.8" customHeight="1" s="12">
      <c r="A24" s="61">
        <f>IF(O24="-", "", 1 + SUM(INDIRECT(ADDRESS(2,COLUMN(R24)) &amp; ":" &amp; ADDRESS(ROW(),COLUMN(R24)))))</f>
        <v/>
      </c>
      <c r="B24" s="61" t="inlineStr">
        <is>
          <t>3.3, Сакко</t>
        </is>
      </c>
      <c r="C24" s="61" t="n">
        <v>1000</v>
      </c>
      <c r="D24" s="61" t="inlineStr">
        <is>
          <t>Чильеджина</t>
        </is>
      </c>
      <c r="E24" s="61" t="inlineStr">
        <is>
          <t>0.008</t>
        </is>
      </c>
      <c r="F24" s="61" t="inlineStr">
        <is>
          <t>Вода: 8</t>
        </is>
      </c>
      <c r="G24" s="61" t="inlineStr">
        <is>
          <t>Мультиголова</t>
        </is>
      </c>
      <c r="H24" s="61" t="inlineStr">
        <is>
          <t>Моцарелла Чильеджина в воде "Красная птица", 45%, 0,125/0,225 кг, ф/п</t>
        </is>
      </c>
      <c r="I24" s="61" t="n">
        <v>316</v>
      </c>
      <c r="J24" s="46">
        <f>IF(M24="", IF(O24="","",X24+(INDIRECT("S" &amp; ROW() - 1) - S24)),IF(O24="", "", INDIRECT("S" &amp; ROW() - 1) - S24))</f>
        <v/>
      </c>
      <c r="K24" s="61" t="n">
        <v>1</v>
      </c>
      <c r="L24" s="61" t="n">
        <v/>
      </c>
      <c r="M24" s="56" t="n"/>
      <c r="N24" s="55">
        <f>IF(M24="", IF(X24=0, "", X24), IF(V24 = "", "", IF(V24/U24 = 0, "", V24/U24)))</f>
        <v/>
      </c>
      <c r="P24" s="11">
        <f>IF(O24 = "-", -W24,I24)</f>
        <v/>
      </c>
      <c r="Q24" s="11">
        <f>IF(O24 = "-", SUM(INDIRECT(ADDRESS(2,COLUMN(P24)) &amp; ":" &amp; ADDRESS(ROW(),COLUMN(P24)))), 0)</f>
        <v/>
      </c>
      <c r="R24" s="11">
        <f>IF(O24="-",1,0)</f>
        <v/>
      </c>
      <c r="S24" s="11">
        <f>IF(Q24 = 0, INDIRECT("S" &amp; ROW() - 1), Q24)</f>
        <v/>
      </c>
      <c r="T24" s="11">
        <f>IF(H24="","",VLOOKUP(H24,'Вода SKU'!$A$1:$B$150,2,0))</f>
        <v/>
      </c>
      <c r="U24" s="11">
        <f>IF(C24 = "", 8, IF(C24 = "-", 8000 / INDIRECT("C" &amp; ROW() - 1), 8000/C24))</f>
        <v/>
      </c>
      <c r="V24" s="11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11">
        <f>IF(V24 = "", "", V24/U24)</f>
        <v/>
      </c>
      <c r="X24" s="11">
        <f>IF(O24="", "", MAX(ROUND(-(INDIRECT("S" &amp; ROW() - 1) - S24)/INDIRECT("C" &amp; ROW() - 1), 0), 1) * INDIRECT("C" &amp; ROW() - 1))</f>
        <v/>
      </c>
    </row>
    <row r="25" ht="13.8" customHeight="1" s="12">
      <c r="A25" s="61">
        <f>IF(O25="-", "", 1 + SUM(INDIRECT(ADDRESS(2,COLUMN(R25)) &amp; ":" &amp; ADDRESS(ROW(),COLUMN(R25)))))</f>
        <v/>
      </c>
      <c r="B25" s="61" t="inlineStr">
        <is>
          <t>3.3, Сакко</t>
        </is>
      </c>
      <c r="C25" s="61" t="n">
        <v>1000</v>
      </c>
      <c r="D25" s="61" t="inlineStr">
        <is>
          <t>Чильеджина</t>
        </is>
      </c>
      <c r="E25" s="61" t="inlineStr">
        <is>
          <t>0.008</t>
        </is>
      </c>
      <c r="F25" s="61" t="inlineStr">
        <is>
          <t>Вода: 8</t>
        </is>
      </c>
      <c r="G25" s="61" t="inlineStr">
        <is>
          <t>Мультиголова</t>
        </is>
      </c>
      <c r="H25" s="61" t="inlineStr">
        <is>
          <t>Моцарелла в воде Чильеджина "Aventino", 45%, 0,1/0,18 кг, ф/п</t>
        </is>
      </c>
      <c r="I25" s="61" t="n">
        <v>91</v>
      </c>
      <c r="J25" s="46">
        <f>IF(M25="", IF(O25="","",X25+(INDIRECT("S" &amp; ROW() - 1) - S25)),IF(O25="", "", INDIRECT("S" &amp; ROW() - 1) - S25))</f>
        <v/>
      </c>
      <c r="K25" s="61" t="n">
        <v>1</v>
      </c>
      <c r="L25" s="61" t="n">
        <v/>
      </c>
      <c r="M25" s="56" t="n"/>
      <c r="N25" s="55">
        <f>IF(M25="", IF(X25=0, "", X25), IF(V25 = "", "", IF(V25/U25 = 0, "", V25/U25)))</f>
        <v/>
      </c>
      <c r="P25" s="11">
        <f>IF(O25 = "-", -W25,I25)</f>
        <v/>
      </c>
      <c r="Q25" s="11">
        <f>IF(O25 = "-", SUM(INDIRECT(ADDRESS(2,COLUMN(P25)) &amp; ":" &amp; ADDRESS(ROW(),COLUMN(P25)))), 0)</f>
        <v/>
      </c>
      <c r="R25" s="11">
        <f>IF(O25="-",1,0)</f>
        <v/>
      </c>
      <c r="S25" s="11">
        <f>IF(Q25 = 0, INDIRECT("S" &amp; ROW() - 1), Q25)</f>
        <v/>
      </c>
      <c r="T25" s="11">
        <f>IF(H25="","",VLOOKUP(H25,'Вода SKU'!$A$1:$B$150,2,0))</f>
        <v/>
      </c>
      <c r="U25" s="11">
        <f>IF(C25 = "", 8, IF(C25 = "-", 8000 / INDIRECT("C" &amp; ROW() - 1), 8000/C25))</f>
        <v/>
      </c>
      <c r="V25" s="11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11">
        <f>IF(V25 = "", "", V25/U25)</f>
        <v/>
      </c>
      <c r="X25" s="11">
        <f>IF(O25="", "", MAX(ROUND(-(INDIRECT("S" &amp; ROW() - 1) - S25)/INDIRECT("C" &amp; ROW() - 1), 0), 1) * INDIRECT("C" &amp; ROW() - 1))</f>
        <v/>
      </c>
    </row>
    <row r="26" ht="13.8" customHeight="1" s="12">
      <c r="A26" s="61">
        <f>IF(O26="-", "", 1 + SUM(INDIRECT(ADDRESS(2,COLUMN(R26)) &amp; ":" &amp; ADDRESS(ROW(),COLUMN(R26)))))</f>
        <v/>
      </c>
      <c r="B26" s="61" t="inlineStr">
        <is>
          <t>3.3, Сакко</t>
        </is>
      </c>
      <c r="C26" s="61" t="n">
        <v>1000</v>
      </c>
      <c r="D26" s="61" t="inlineStr">
        <is>
          <t>Чильеджина</t>
        </is>
      </c>
      <c r="E26" s="61" t="inlineStr">
        <is>
          <t>0.008</t>
        </is>
      </c>
      <c r="F26" s="61" t="inlineStr">
        <is>
          <t>Вода: 8</t>
        </is>
      </c>
      <c r="G26" s="61" t="inlineStr">
        <is>
          <t>Мультиголова</t>
        </is>
      </c>
      <c r="H26" s="61" t="inlineStr">
        <is>
          <t>Моцарелла в воде Чильеджина "Каждый день", 45%, 0,1/0,18 кг, ф/п</t>
        </is>
      </c>
      <c r="I26" s="61" t="n">
        <v>371</v>
      </c>
      <c r="J26" s="46">
        <f>IF(M26="", IF(O26="","",X26+(INDIRECT("S" &amp; ROW() - 1) - S26)),IF(O26="", "", INDIRECT("S" &amp; ROW() - 1) - S26))</f>
        <v/>
      </c>
      <c r="K26" s="61" t="n">
        <v>1</v>
      </c>
      <c r="L26" s="61" t="n">
        <v/>
      </c>
      <c r="M26" s="56" t="n"/>
      <c r="N26" s="55">
        <f>IF(M26="", IF(X26=0, "", X26), IF(V26 = "", "", IF(V26/U26 = 0, "", V26/U26)))</f>
        <v/>
      </c>
      <c r="P26" s="11">
        <f>IF(O26 = "-", -W26,I26)</f>
        <v/>
      </c>
      <c r="Q26" s="11">
        <f>IF(O26 = "-", SUM(INDIRECT(ADDRESS(2,COLUMN(P26)) &amp; ":" &amp; ADDRESS(ROW(),COLUMN(P26)))), 0)</f>
        <v/>
      </c>
      <c r="R26" s="11">
        <f>IF(O26="-",1,0)</f>
        <v/>
      </c>
      <c r="S26" s="11">
        <f>IF(Q26 = 0, INDIRECT("S" &amp; ROW() - 1), Q26)</f>
        <v/>
      </c>
      <c r="T26" s="11">
        <f>IF(H26="","",VLOOKUP(H26,'Вода SKU'!$A$1:$B$150,2,0))</f>
        <v/>
      </c>
      <c r="U26" s="11">
        <f>IF(C26 = "", 8, IF(C26 = "-", 8000 / INDIRECT("C" &amp; ROW() - 1), 8000/C26))</f>
        <v/>
      </c>
      <c r="V26" s="11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11">
        <f>IF(V26 = "", "", V26/U26)</f>
        <v/>
      </c>
      <c r="X26" s="11">
        <f>IF(O26="", "", MAX(ROUND(-(INDIRECT("S" &amp; ROW() - 1) - S26)/INDIRECT("C" &amp; ROW() - 1), 0), 1) * INDIRECT("C" &amp; ROW() - 1))</f>
        <v/>
      </c>
    </row>
    <row r="27" ht="13.8" customHeight="1" s="12">
      <c r="A27" s="61">
        <f>IF(O27="-", "", 1 + SUM(INDIRECT(ADDRESS(2,COLUMN(R27)) &amp; ":" &amp; ADDRESS(ROW(),COLUMN(R27)))))</f>
        <v/>
      </c>
      <c r="B27" s="61" t="inlineStr">
        <is>
          <t>3.3, Сакко</t>
        </is>
      </c>
      <c r="C27" s="61" t="n">
        <v>1000</v>
      </c>
      <c r="D27" s="61" t="inlineStr">
        <is>
          <t>Чильеджина</t>
        </is>
      </c>
      <c r="E27" s="61" t="inlineStr">
        <is>
          <t>0.008</t>
        </is>
      </c>
      <c r="F27" s="61" t="inlineStr">
        <is>
          <t>Вода: 8</t>
        </is>
      </c>
      <c r="G27" s="61" t="inlineStr">
        <is>
          <t>Мультиголова</t>
        </is>
      </c>
      <c r="H27" s="61" t="inlineStr">
        <is>
          <t>Моцарелла в воде Чильеджина "Orecchio Oro", 45%, 0,1/0,18 кг, ф/п</t>
        </is>
      </c>
      <c r="I27" s="61" t="n">
        <v>162</v>
      </c>
      <c r="J27" s="46">
        <f>IF(M27="", IF(O27="","",X27+(INDIRECT("S" &amp; ROW() - 1) - S27)),IF(O27="", "", INDIRECT("S" &amp; ROW() - 1) - S27))</f>
        <v/>
      </c>
      <c r="K27" s="61" t="n">
        <v>1</v>
      </c>
      <c r="L27" s="61" t="inlineStr">
        <is>
          <t>Короткая мойка</t>
        </is>
      </c>
      <c r="M27" s="56" t="n"/>
      <c r="N27" s="55">
        <f>IF(M27="", IF(X27=0, "", X27), IF(V27 = "", "", IF(V27/U27 = 0, "", V27/U27)))</f>
        <v/>
      </c>
      <c r="P27" s="11">
        <f>IF(O27 = "-", -W27,I27)</f>
        <v/>
      </c>
      <c r="Q27" s="11">
        <f>IF(O27 = "-", SUM(INDIRECT(ADDRESS(2,COLUMN(P27)) &amp; ":" &amp; ADDRESS(ROW(),COLUMN(P27)))), 0)</f>
        <v/>
      </c>
      <c r="R27" s="11">
        <f>IF(O27="-",1,0)</f>
        <v/>
      </c>
      <c r="S27" s="11">
        <f>IF(Q27 = 0, INDIRECT("S" &amp; ROW() - 1), Q27)</f>
        <v/>
      </c>
      <c r="T27" s="11">
        <f>IF(H27="","",VLOOKUP(H27,'Вода SKU'!$A$1:$B$150,2,0))</f>
        <v/>
      </c>
      <c r="U27" s="11">
        <f>IF(C27 = "", 8, IF(C27 = "-", 8000 / INDIRECT("C" &amp; ROW() - 1), 8000/C27))</f>
        <v/>
      </c>
      <c r="V27" s="11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11">
        <f>IF(V27 = "", "", V27/U27)</f>
        <v/>
      </c>
      <c r="X27" s="11">
        <f>IF(O27="", "", MAX(ROUND(-(INDIRECT("S" &amp; ROW() - 1) - S27)/INDIRECT("C" &amp; ROW() - 1), 0), 1) * INDIRECT("C" &amp; ROW() - 1))</f>
        <v/>
      </c>
    </row>
    <row r="28" ht="13.8" customHeight="1" s="12">
      <c r="A28" s="57">
        <f>IF(O28="-", "", 1 + SUM(INDIRECT(ADDRESS(2,COLUMN(R28)) &amp; ":" &amp; ADDRESS(ROW(),COLUMN(R28)))))</f>
        <v/>
      </c>
      <c r="B28" s="57" t="inlineStr">
        <is>
          <t>-</t>
        </is>
      </c>
      <c r="C28" s="57" t="inlineStr">
        <is>
          <t>-</t>
        </is>
      </c>
      <c r="D28" s="57" t="inlineStr">
        <is>
          <t>-</t>
        </is>
      </c>
      <c r="E28" s="57" t="inlineStr">
        <is>
          <t>-</t>
        </is>
      </c>
      <c r="F28" s="57" t="inlineStr">
        <is>
          <t>-</t>
        </is>
      </c>
      <c r="G28" s="57" t="inlineStr">
        <is>
          <t>-</t>
        </is>
      </c>
      <c r="H28" s="57" t="inlineStr">
        <is>
          <t>-</t>
        </is>
      </c>
      <c r="J28" s="46">
        <f>IF(M28="", IF(O28="","",X28+(INDIRECT("S" &amp; ROW() - 1) - S28)),IF(O28="", "", INDIRECT("S" &amp; ROW() - 1) - S28))</f>
        <v/>
      </c>
      <c r="M28" s="58" t="n">
        <v>8000</v>
      </c>
      <c r="N28" s="55">
        <f>IF(M28="", IF(X28=0, "", X28), IF(V28 = "", "", IF(V28/U28 = 0, "", V28/U28)))</f>
        <v/>
      </c>
      <c r="O28" s="57" t="inlineStr">
        <is>
          <t>-</t>
        </is>
      </c>
      <c r="P28" s="11">
        <f>IF(O28 = "-", -W28,I28)</f>
        <v/>
      </c>
      <c r="Q28" s="11">
        <f>IF(O28 = "-", SUM(INDIRECT(ADDRESS(2,COLUMN(P28)) &amp; ":" &amp; ADDRESS(ROW(),COLUMN(P28)))), 0)</f>
        <v/>
      </c>
      <c r="R28" s="11">
        <f>IF(O28="-",1,0)</f>
        <v/>
      </c>
      <c r="S28" s="11">
        <f>IF(Q28 = 0, INDIRECT("S" &amp; ROW() - 1), Q28)</f>
        <v/>
      </c>
      <c r="T28" s="11">
        <f>IF(H28="","",VLOOKUP(H28,'Вода SKU'!$A$1:$B$150,2,0))</f>
        <v/>
      </c>
      <c r="U28" s="11">
        <f>IF(C28 = "", 8, IF(C28 = "-", 8000 / INDIRECT("C" &amp; ROW() - 1), 8000/C28))</f>
        <v/>
      </c>
      <c r="V28" s="11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11">
        <f>IF(V28 = "", "", V28/U28)</f>
        <v/>
      </c>
      <c r="X28" s="11">
        <f>IF(O28="", "", MAX(ROUND(-(INDIRECT("S" &amp; ROW() - 1) - S28)/INDIRECT("C" &amp; ROW() - 1), 0), 1) * INDIRECT("C" &amp; ROW() - 1))</f>
        <v/>
      </c>
    </row>
    <row r="29" ht="13.8" customHeight="1" s="12">
      <c r="A29" s="61">
        <f>IF(O29="-", "", 1 + SUM(INDIRECT(ADDRESS(2,COLUMN(R29)) &amp; ":" &amp; ADDRESS(ROW(),COLUMN(R29)))))</f>
        <v/>
      </c>
      <c r="B29" s="61" t="inlineStr">
        <is>
          <t>3.3, Сакко</t>
        </is>
      </c>
      <c r="C29" s="61" t="n">
        <v>1000</v>
      </c>
      <c r="D29" s="61" t="inlineStr">
        <is>
          <t>Чильеджина</t>
        </is>
      </c>
      <c r="E29" s="61" t="inlineStr">
        <is>
          <t>0.008</t>
        </is>
      </c>
      <c r="F29" s="61" t="inlineStr">
        <is>
          <t>Вода: 8</t>
        </is>
      </c>
      <c r="G29" s="61" t="inlineStr">
        <is>
          <t>Мультиголова</t>
        </is>
      </c>
      <c r="H29" s="61" t="inlineStr">
        <is>
          <t>Моцарелла в воде Чильеджина "Orecchio Oro", 45%, 0,1/0,18 кг, ф/п</t>
        </is>
      </c>
      <c r="I29" s="61" t="n">
        <v>317</v>
      </c>
      <c r="J29" s="46">
        <f>IF(M29="", IF(O29="","",X29+(INDIRECT("S" &amp; ROW() - 1) - S29)),IF(O29="", "", INDIRECT("S" &amp; ROW() - 1) - S29))</f>
        <v/>
      </c>
      <c r="K29" s="61" t="n">
        <v>1</v>
      </c>
      <c r="L29" s="61" t="n">
        <v/>
      </c>
      <c r="M29" s="56" t="n"/>
      <c r="N29" s="55">
        <f>IF(M29="", IF(X29=0, "", X29), IF(V29 = "", "", IF(V29/U29 = 0, "", V29/U29)))</f>
        <v/>
      </c>
      <c r="P29" s="11">
        <f>IF(O29 = "-", -W29,I29)</f>
        <v/>
      </c>
      <c r="Q29" s="11">
        <f>IF(O29 = "-", SUM(INDIRECT(ADDRESS(2,COLUMN(P29)) &amp; ":" &amp; ADDRESS(ROW(),COLUMN(P29)))), 0)</f>
        <v/>
      </c>
      <c r="R29" s="11">
        <f>IF(O29="-",1,0)</f>
        <v/>
      </c>
      <c r="S29" s="11">
        <f>IF(Q29 = 0, INDIRECT("S" &amp; ROW() - 1), Q29)</f>
        <v/>
      </c>
      <c r="T29" s="11">
        <f>IF(H29="","",VLOOKUP(H29,'Вода SKU'!$A$1:$B$150,2,0))</f>
        <v/>
      </c>
      <c r="U29" s="11">
        <f>IF(C29 = "", 8, IF(C29 = "-", 8000 / INDIRECT("C" &amp; ROW() - 1), 8000/C29))</f>
        <v/>
      </c>
      <c r="V29" s="11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11">
        <f>IF(V29 = "", "", V29/U29)</f>
        <v/>
      </c>
      <c r="X29" s="11">
        <f>IF(O29="", "", MAX(ROUND(-(INDIRECT("S" &amp; ROW() - 1) - S29)/INDIRECT("C" &amp; ROW() - 1), 0), 1) * INDIRECT("C" &amp; ROW() - 1))</f>
        <v/>
      </c>
    </row>
    <row r="30" ht="13.8" customHeight="1" s="12">
      <c r="A30" s="61">
        <f>IF(O30="-", "", 1 + SUM(INDIRECT(ADDRESS(2,COLUMN(R30)) &amp; ":" &amp; ADDRESS(ROW(),COLUMN(R30)))))</f>
        <v/>
      </c>
      <c r="B30" s="61" t="inlineStr">
        <is>
          <t>3.3, Сакко</t>
        </is>
      </c>
      <c r="C30" s="61" t="n">
        <v>1000</v>
      </c>
      <c r="D30" s="61" t="inlineStr">
        <is>
          <t>Чильеджина</t>
        </is>
      </c>
      <c r="E30" s="61" t="inlineStr">
        <is>
          <t>0.008</t>
        </is>
      </c>
      <c r="F30" s="61" t="inlineStr">
        <is>
          <t>Вода: 8</t>
        </is>
      </c>
      <c r="G30" s="61" t="inlineStr">
        <is>
          <t>Мультиголова</t>
        </is>
      </c>
      <c r="H30" s="61" t="inlineStr">
        <is>
          <t>Моцарелла Чильеджина в воде "Pretto", 45%, 0,1/0,18 кг, ф/п, (8 шт)</t>
        </is>
      </c>
      <c r="I30" s="61" t="n">
        <v>683</v>
      </c>
      <c r="J30" s="46">
        <f>IF(M30="", IF(O30="","",X30+(INDIRECT("S" &amp; ROW() - 1) - S30)),IF(O30="", "", INDIRECT("S" &amp; ROW() - 1) - S30))</f>
        <v/>
      </c>
      <c r="K30" s="61" t="n">
        <v>1</v>
      </c>
      <c r="L30" s="61" t="n">
        <v/>
      </c>
      <c r="M30" s="56" t="n"/>
      <c r="N30" s="55">
        <f>IF(M30="", IF(X30=0, "", X30), IF(V30 = "", "", IF(V30/U30 = 0, "", V30/U30)))</f>
        <v/>
      </c>
      <c r="P30" s="11">
        <f>IF(O30 = "-", -W30,I30)</f>
        <v/>
      </c>
      <c r="Q30" s="11">
        <f>IF(O30 = "-", SUM(INDIRECT(ADDRESS(2,COLUMN(P30)) &amp; ":" &amp; ADDRESS(ROW(),COLUMN(P30)))), 0)</f>
        <v/>
      </c>
      <c r="R30" s="11">
        <f>IF(O30="-",1,0)</f>
        <v/>
      </c>
      <c r="S30" s="11">
        <f>IF(Q30 = 0, INDIRECT("S" &amp; ROW() - 1), Q30)</f>
        <v/>
      </c>
      <c r="T30" s="11">
        <f>IF(H30="","",VLOOKUP(H30,'Вода SKU'!$A$1:$B$150,2,0))</f>
        <v/>
      </c>
      <c r="U30" s="11">
        <f>IF(C30 = "", 8, IF(C30 = "-", 8000 / INDIRECT("C" &amp; ROW() - 1), 8000/C30))</f>
        <v/>
      </c>
      <c r="V30" s="11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11">
        <f>IF(V30 = "", "", V30/U30)</f>
        <v/>
      </c>
      <c r="X30" s="11">
        <f>IF(O30="", "", MAX(ROUND(-(INDIRECT("S" &amp; ROW() - 1) - S30)/INDIRECT("C" &amp; ROW() - 1), 0), 1) * INDIRECT("C" &amp; ROW() - 1))</f>
        <v/>
      </c>
    </row>
    <row r="31" ht="13.8" customHeight="1" s="12">
      <c r="A31" s="57">
        <f>IF(O31="-", "", 1 + SUM(INDIRECT(ADDRESS(2,COLUMN(R31)) &amp; ":" &amp; ADDRESS(ROW(),COLUMN(R31)))))</f>
        <v/>
      </c>
      <c r="B31" s="57" t="inlineStr">
        <is>
          <t>-</t>
        </is>
      </c>
      <c r="C31" s="57" t="inlineStr">
        <is>
          <t>-</t>
        </is>
      </c>
      <c r="D31" s="57" t="inlineStr">
        <is>
          <t>-</t>
        </is>
      </c>
      <c r="E31" s="57" t="inlineStr">
        <is>
          <t>-</t>
        </is>
      </c>
      <c r="F31" s="57" t="inlineStr">
        <is>
          <t>-</t>
        </is>
      </c>
      <c r="G31" s="57" t="inlineStr">
        <is>
          <t>-</t>
        </is>
      </c>
      <c r="H31" s="57" t="inlineStr">
        <is>
          <t>-</t>
        </is>
      </c>
      <c r="J31" s="46">
        <f>IF(M31="", IF(O31="","",X31+(INDIRECT("S" &amp; ROW() - 1) - S31)),IF(O31="", "", INDIRECT("S" &amp; ROW() - 1) - S31))</f>
        <v/>
      </c>
      <c r="M31" s="58" t="n">
        <v>8000</v>
      </c>
      <c r="N31" s="55">
        <f>IF(M31="", IF(X31=0, "", X31), IF(V31 = "", "", IF(V31/U31 = 0, "", V31/U31)))</f>
        <v/>
      </c>
      <c r="O31" s="57" t="inlineStr">
        <is>
          <t>-</t>
        </is>
      </c>
      <c r="P31" s="11">
        <f>IF(O31 = "-", -W31,I31)</f>
        <v/>
      </c>
      <c r="Q31" s="11">
        <f>IF(O31 = "-", SUM(INDIRECT(ADDRESS(2,COLUMN(P31)) &amp; ":" &amp; ADDRESS(ROW(),COLUMN(P31)))), 0)</f>
        <v/>
      </c>
      <c r="R31" s="11">
        <f>IF(O31="-",1,0)</f>
        <v/>
      </c>
      <c r="S31" s="11">
        <f>IF(Q31 = 0, INDIRECT("S" &amp; ROW() - 1), Q31)</f>
        <v/>
      </c>
      <c r="T31" s="11">
        <f>IF(H31="","",VLOOKUP(H31,'Вода SKU'!$A$1:$B$150,2,0))</f>
        <v/>
      </c>
      <c r="U31" s="11">
        <f>IF(C31 = "", 8, IF(C31 = "-", 8000 / INDIRECT("C" &amp; ROW() - 1), 8000/C31))</f>
        <v/>
      </c>
      <c r="V31" s="11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11">
        <f>IF(V31 = "", "", V31/U31)</f>
        <v/>
      </c>
      <c r="X31" s="11">
        <f>IF(O31="", "", MAX(ROUND(-(INDIRECT("S" &amp; ROW() - 1) - S31)/INDIRECT("C" &amp; ROW() - 1), 0), 1) * INDIRECT("C" &amp; ROW() - 1))</f>
        <v/>
      </c>
    </row>
    <row r="32" ht="13.8" customHeight="1" s="12">
      <c r="J32" s="46">
        <f>IF(M32="", IF(O32="","",X32+(INDIRECT("S" &amp; ROW() - 1) - S32)),IF(O32="", "", INDIRECT("S" &amp; ROW() - 1) - S32))</f>
        <v/>
      </c>
      <c r="M32" s="56" t="n"/>
      <c r="N32" s="55">
        <f>IF(M32="", IF(X32=0, "", X32), IF(V32 = "", "", IF(V32/U32 = 0, "", V32/U32)))</f>
        <v/>
      </c>
      <c r="P32" s="11">
        <f>IF(O32 = "-", -W32,I32)</f>
        <v/>
      </c>
      <c r="Q32" s="11">
        <f>IF(O32 = "-", SUM(INDIRECT(ADDRESS(2,COLUMN(P32)) &amp; ":" &amp; ADDRESS(ROW(),COLUMN(P32)))), 0)</f>
        <v/>
      </c>
      <c r="R32" s="11">
        <f>IF(O32="-",1,0)</f>
        <v/>
      </c>
      <c r="S32" s="11">
        <f>IF(Q32 = 0, INDIRECT("S" &amp; ROW() - 1), Q32)</f>
        <v/>
      </c>
      <c r="T32" s="11">
        <f>IF(H32="","",VLOOKUP(H32,'Вода SKU'!$A$1:$B$150,2,0))</f>
        <v/>
      </c>
      <c r="U32" s="11">
        <f>IF(C32 = "", 8, IF(C32 = "-", 8000 / INDIRECT("C" &amp; ROW() - 1), 8000/C32))</f>
        <v/>
      </c>
      <c r="V32" s="11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11">
        <f>IF(V32 = "", "", V32/U32)</f>
        <v/>
      </c>
      <c r="X32" s="11">
        <f>IF(O32="", "", MAX(ROUND(-(INDIRECT("S" &amp; ROW() - 1) - S32)/INDIRECT("C" &amp; ROW() - 1), 0), 1) * INDIRECT("C" &amp; ROW() - 1))</f>
        <v/>
      </c>
    </row>
    <row r="33" ht="13.8" customHeight="1" s="12">
      <c r="J33" s="46">
        <f>IF(M33="", IF(O33="","",X33+(INDIRECT("S" &amp; ROW() - 1) - S33)),IF(O33="", "", INDIRECT("S" &amp; ROW() - 1) - S33))</f>
        <v/>
      </c>
      <c r="M33" s="56" t="n"/>
      <c r="N33" s="55">
        <f>IF(M33="", IF(X33=0, "", X33), IF(V33 = "", "", IF(V33/U33 = 0, "", V33/U33)))</f>
        <v/>
      </c>
      <c r="P33" s="11">
        <f>IF(O33 = "-", -W33,I33)</f>
        <v/>
      </c>
      <c r="Q33" s="11">
        <f>IF(O33 = "-", SUM(INDIRECT(ADDRESS(2,COLUMN(P33)) &amp; ":" &amp; ADDRESS(ROW(),COLUMN(P33)))), 0)</f>
        <v/>
      </c>
      <c r="R33" s="11">
        <f>IF(O33="-",1,0)</f>
        <v/>
      </c>
      <c r="S33" s="11">
        <f>IF(Q33 = 0, INDIRECT("S" &amp; ROW() - 1), Q33)</f>
        <v/>
      </c>
      <c r="T33" s="11">
        <f>IF(H33="","",VLOOKUP(H33,'Вода SKU'!$A$1:$B$150,2,0))</f>
        <v/>
      </c>
      <c r="U33" s="11">
        <f>IF(C33 = "", 8, IF(C33 = "-", 8000 / INDIRECT("C" &amp; ROW() - 1), 8000/C33))</f>
        <v/>
      </c>
      <c r="V33" s="11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11">
        <f>IF(V33 = "", "", V33/U33)</f>
        <v/>
      </c>
      <c r="X33" s="11">
        <f>IF(O33="", "", MAX(ROUND(-(INDIRECT("S" &amp; ROW() - 1) - S33)/INDIRECT("C" &amp; ROW() - 1), 0), 1) * INDIRECT("C" &amp; ROW() - 1))</f>
        <v/>
      </c>
    </row>
    <row r="34" ht="13.8" customHeight="1" s="12">
      <c r="J34" s="46">
        <f>IF(M34="", IF(O34="","",X34+(INDIRECT("S" &amp; ROW() - 1) - S34)),IF(O34="", "", INDIRECT("S" &amp; ROW() - 1) - S34))</f>
        <v/>
      </c>
      <c r="M34" s="56" t="n"/>
      <c r="N34" s="55">
        <f>IF(M34="", IF(X34=0, "", X34), IF(V34 = "", "", IF(V34/U34 = 0, "", V34/U34)))</f>
        <v/>
      </c>
      <c r="P34" s="11">
        <f>IF(O34 = "-", -W34,I34)</f>
        <v/>
      </c>
      <c r="Q34" s="11">
        <f>IF(O34 = "-", SUM(INDIRECT(ADDRESS(2,COLUMN(P34)) &amp; ":" &amp; ADDRESS(ROW(),COLUMN(P34)))), 0)</f>
        <v/>
      </c>
      <c r="R34" s="11">
        <f>IF(O34="-",1,0)</f>
        <v/>
      </c>
      <c r="S34" s="11">
        <f>IF(Q34 = 0, INDIRECT("S" &amp; ROW() - 1), Q34)</f>
        <v/>
      </c>
      <c r="T34" s="11">
        <f>IF(H34="","",VLOOKUP(H34,'Вода SKU'!$A$1:$B$150,2,0))</f>
        <v/>
      </c>
      <c r="U34" s="11">
        <f>IF(C34 = "", 8, IF(C34 = "-", 8000 / INDIRECT("C" &amp; ROW() - 1), 8000/C34))</f>
        <v/>
      </c>
      <c r="V34" s="11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11">
        <f>IF(V34 = "", "", V34/U34)</f>
        <v/>
      </c>
      <c r="X34" s="11">
        <f>IF(O34="", "", MAX(ROUND(-(INDIRECT("S" &amp; ROW() - 1) - S34)/INDIRECT("C" &amp; ROW() - 1), 0), 1) * INDIRECT("C" &amp; ROW() - 1))</f>
        <v/>
      </c>
    </row>
    <row r="35" ht="13.8" customHeight="1" s="12">
      <c r="J35" s="46">
        <f>IF(M35="", IF(O35="","",X35+(INDIRECT("S" &amp; ROW() - 1) - S35)),IF(O35="", "", INDIRECT("S" &amp; ROW() - 1) - S35))</f>
        <v/>
      </c>
      <c r="M35" s="56" t="n"/>
      <c r="N35" s="55">
        <f>IF(M35="", IF(X35=0, "", X35), IF(V35 = "", "", IF(V35/U35 = 0, "", V35/U35)))</f>
        <v/>
      </c>
      <c r="P35" s="11">
        <f>IF(O35 = "-", -W35,I35)</f>
        <v/>
      </c>
      <c r="Q35" s="11">
        <f>IF(O35 = "-", SUM(INDIRECT(ADDRESS(2,COLUMN(P35)) &amp; ":" &amp; ADDRESS(ROW(),COLUMN(P35)))), 0)</f>
        <v/>
      </c>
      <c r="R35" s="11">
        <f>IF(O35="-",1,0)</f>
        <v/>
      </c>
      <c r="S35" s="11">
        <f>IF(Q35 = 0, INDIRECT("S" &amp; ROW() - 1), Q35)</f>
        <v/>
      </c>
      <c r="T35" s="11">
        <f>IF(H35="","",VLOOKUP(H35,'Вода SKU'!$A$1:$B$150,2,0))</f>
        <v/>
      </c>
      <c r="U35" s="11">
        <f>IF(C35 = "", 8, IF(C35 = "-", 8000 / INDIRECT("C" &amp; ROW() - 1), 8000/C35))</f>
        <v/>
      </c>
      <c r="V35" s="11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11">
        <f>IF(V35 = "", "", V35/U35)</f>
        <v/>
      </c>
      <c r="X35" s="11">
        <f>IF(O35="", "", MAX(ROUND(-(INDIRECT("S" &amp; ROW() - 1) - S35)/INDIRECT("C" &amp; ROW() - 1), 0), 1) * INDIRECT("C" &amp; ROW() - 1))</f>
        <v/>
      </c>
    </row>
    <row r="36" ht="13.8" customHeight="1" s="12">
      <c r="J36" s="46">
        <f>IF(M36="", IF(O36="","",X36+(INDIRECT("S" &amp; ROW() - 1) - S36)),IF(O36="", "", INDIRECT("S" &amp; ROW() - 1) - S36))</f>
        <v/>
      </c>
      <c r="M36" s="56" t="n"/>
      <c r="N36" s="55">
        <f>IF(M36="", IF(X36=0, "", X36), IF(V36 = "", "", IF(V36/U36 = 0, "", V36/U36)))</f>
        <v/>
      </c>
      <c r="P36" s="11">
        <f>IF(O36 = "-", -W36,I36)</f>
        <v/>
      </c>
      <c r="Q36" s="11">
        <f>IF(O36 = "-", SUM(INDIRECT(ADDRESS(2,COLUMN(P36)) &amp; ":" &amp; ADDRESS(ROW(),COLUMN(P36)))), 0)</f>
        <v/>
      </c>
      <c r="R36" s="11">
        <f>IF(O36="-",1,0)</f>
        <v/>
      </c>
      <c r="S36" s="11">
        <f>IF(Q36 = 0, INDIRECT("S" &amp; ROW() - 1), Q36)</f>
        <v/>
      </c>
      <c r="T36" s="11">
        <f>IF(H36="","",VLOOKUP(H36,'Вода SKU'!$A$1:$B$150,2,0))</f>
        <v/>
      </c>
      <c r="U36" s="11">
        <f>IF(C36 = "", 8, IF(C36 = "-", 8000 / INDIRECT("C" &amp; ROW() - 1), 8000/C36))</f>
        <v/>
      </c>
      <c r="V36" s="11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11">
        <f>IF(V36 = "", "", V36/U36)</f>
        <v/>
      </c>
      <c r="X36" s="11">
        <f>IF(O36="", "", MAX(ROUND(-(INDIRECT("S" &amp; ROW() - 1) - S36)/INDIRECT("C" &amp; ROW() - 1), 0), 1) * INDIRECT("C" &amp; ROW() - 1))</f>
        <v/>
      </c>
    </row>
    <row r="37" ht="13.8" customHeight="1" s="12">
      <c r="J37" s="46">
        <f>IF(M37="", IF(O37="","",X37+(INDIRECT("S" &amp; ROW() - 1) - S37)),IF(O37="", "", INDIRECT("S" &amp; ROW() - 1) - S37))</f>
        <v/>
      </c>
      <c r="M37" s="56" t="n"/>
      <c r="N37" s="55">
        <f>IF(M37="", IF(X37=0, "", X37), IF(V37 = "", "", IF(V37/U37 = 0, "", V37/U37)))</f>
        <v/>
      </c>
      <c r="P37" s="11">
        <f>IF(O37 = "-", -W37,I37)</f>
        <v/>
      </c>
      <c r="Q37" s="11">
        <f>IF(O37 = "-", SUM(INDIRECT(ADDRESS(2,COLUMN(P37)) &amp; ":" &amp; ADDRESS(ROW(),COLUMN(P37)))), 0)</f>
        <v/>
      </c>
      <c r="R37" s="11">
        <f>IF(O37="-",1,0)</f>
        <v/>
      </c>
      <c r="S37" s="11">
        <f>IF(Q37 = 0, INDIRECT("S" &amp; ROW() - 1), Q37)</f>
        <v/>
      </c>
      <c r="T37" s="11">
        <f>IF(H37="","",VLOOKUP(H37,'Вода SKU'!$A$1:$B$150,2,0))</f>
        <v/>
      </c>
      <c r="U37" s="11">
        <f>IF(C37 = "", 8, IF(C37 = "-", 8000 / INDIRECT("C" &amp; ROW() - 1), 8000/C37))</f>
        <v/>
      </c>
      <c r="V37" s="1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11">
        <f>IF(V37 = "", "", V37/U37)</f>
        <v/>
      </c>
      <c r="X37" s="11">
        <f>IF(O37="", "", MAX(ROUND(-(INDIRECT("S" &amp; ROW() - 1) - S37)/INDIRECT("C" &amp; ROW() - 1), 0), 1) * INDIRECT("C" &amp; ROW() - 1))</f>
        <v/>
      </c>
    </row>
    <row r="38" ht="13.8" customHeight="1" s="12">
      <c r="J38" s="46">
        <f>IF(M38="", IF(O38="","",X38+(INDIRECT("S" &amp; ROW() - 1) - S38)),IF(O38="", "", INDIRECT("S" &amp; ROW() - 1) - S38))</f>
        <v/>
      </c>
      <c r="M38" s="56" t="n"/>
      <c r="N38" s="55">
        <f>IF(M38="", IF(X38=0, "", X38), IF(V38 = "", "", IF(V38/U38 = 0, "", V38/U38)))</f>
        <v/>
      </c>
      <c r="P38" s="11">
        <f>IF(O38 = "-", -W38,I38)</f>
        <v/>
      </c>
      <c r="Q38" s="11">
        <f>IF(O38 = "-", SUM(INDIRECT(ADDRESS(2,COLUMN(P38)) &amp; ":" &amp; ADDRESS(ROW(),COLUMN(P38)))), 0)</f>
        <v/>
      </c>
      <c r="R38" s="11">
        <f>IF(O38="-",1,0)</f>
        <v/>
      </c>
      <c r="S38" s="11">
        <f>IF(Q38 = 0, INDIRECT("S" &amp; ROW() - 1), Q38)</f>
        <v/>
      </c>
      <c r="T38" s="11">
        <f>IF(H38="","",VLOOKUP(H38,'Вода SKU'!$A$1:$B$150,2,0))</f>
        <v/>
      </c>
      <c r="U38" s="11">
        <f>IF(C38 = "", 8, IF(C38 = "-", 8000 / INDIRECT("C" &amp; ROW() - 1), 8000/C38))</f>
        <v/>
      </c>
      <c r="V38" s="11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11">
        <f>IF(V38 = "", "", V38/U38)</f>
        <v/>
      </c>
      <c r="X38" s="11">
        <f>IF(O38="", "", MAX(ROUND(-(INDIRECT("S" &amp; ROW() - 1) - S38)/INDIRECT("C" &amp; ROW() - 1), 0), 1) * INDIRECT("C" &amp; ROW() - 1))</f>
        <v/>
      </c>
    </row>
    <row r="39" ht="13.8" customHeight="1" s="12">
      <c r="J39" s="46">
        <f>IF(M39="", IF(O39="","",X39+(INDIRECT("S" &amp; ROW() - 1) - S39)),IF(O39="", "", INDIRECT("S" &amp; ROW() - 1) - S39))</f>
        <v/>
      </c>
      <c r="M39" s="56" t="n"/>
      <c r="N39" s="55">
        <f>IF(M39="", IF(X39=0, "", X39), IF(V39 = "", "", IF(V39/U39 = 0, "", V39/U39)))</f>
        <v/>
      </c>
      <c r="P39" s="11">
        <f>IF(O39 = "-", -W39,I39)</f>
        <v/>
      </c>
      <c r="Q39" s="11">
        <f>IF(O39 = "-", SUM(INDIRECT(ADDRESS(2,COLUMN(P39)) &amp; ":" &amp; ADDRESS(ROW(),COLUMN(P39)))), 0)</f>
        <v/>
      </c>
      <c r="R39" s="11">
        <f>IF(O39="-",1,0)</f>
        <v/>
      </c>
      <c r="S39" s="11">
        <f>IF(Q39 = 0, INDIRECT("S" &amp; ROW() - 1), Q39)</f>
        <v/>
      </c>
      <c r="T39" s="11">
        <f>IF(H39="","",VLOOKUP(H39,'Вода SKU'!$A$1:$B$150,2,0))</f>
        <v/>
      </c>
      <c r="U39" s="11">
        <f>IF(C39 = "", 8, IF(C39 = "-", 8000 / INDIRECT("C" &amp; ROW() - 1), 8000/C39))</f>
        <v/>
      </c>
      <c r="V39" s="11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11">
        <f>IF(V39 = "", "", V39/U39)</f>
        <v/>
      </c>
      <c r="X39" s="11">
        <f>IF(O39="", "", MAX(ROUND(-(INDIRECT("S" &amp; ROW() - 1) - S39)/INDIRECT("C" &amp; ROW() - 1), 0), 1) * INDIRECT("C" &amp; ROW() - 1))</f>
        <v/>
      </c>
    </row>
    <row r="40" ht="13.8" customHeight="1" s="12">
      <c r="J40" s="46">
        <f>IF(M40="", IF(O40="","",X40+(INDIRECT("S" &amp; ROW() - 1) - S40)),IF(O40="", "", INDIRECT("S" &amp; ROW() - 1) - S40))</f>
        <v/>
      </c>
      <c r="M40" s="56" t="n"/>
      <c r="N40" s="55">
        <f>IF(M40="", IF(X40=0, "", X40), IF(V40 = "", "", IF(V40/U40 = 0, "", V40/U40)))</f>
        <v/>
      </c>
      <c r="P40" s="11">
        <f>IF(O40 = "-", -W40,I40)</f>
        <v/>
      </c>
      <c r="Q40" s="11">
        <f>IF(O40 = "-", SUM(INDIRECT(ADDRESS(2,COLUMN(P40)) &amp; ":" &amp; ADDRESS(ROW(),COLUMN(P40)))), 0)</f>
        <v/>
      </c>
      <c r="R40" s="11">
        <f>IF(O40="-",1,0)</f>
        <v/>
      </c>
      <c r="S40" s="11">
        <f>IF(Q40 = 0, INDIRECT("S" &amp; ROW() - 1), Q40)</f>
        <v/>
      </c>
      <c r="T40" s="11">
        <f>IF(H40="","",VLOOKUP(H40,'Вода SKU'!$A$1:$B$150,2,0))</f>
        <v/>
      </c>
      <c r="U40" s="11">
        <f>IF(C40 = "", 8, IF(C40 = "-", 8000 / INDIRECT("C" &amp; ROW() - 1), 8000/C40))</f>
        <v/>
      </c>
      <c r="V40" s="11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11">
        <f>IF(V40 = "", "", V40/U40)</f>
        <v/>
      </c>
      <c r="X40" s="11">
        <f>IF(O40="", "", MAX(ROUND(-(INDIRECT("S" &amp; ROW() - 1) - S40)/INDIRECT("C" &amp; ROW() - 1), 0), 1) * INDIRECT("C" &amp; ROW() - 1))</f>
        <v/>
      </c>
    </row>
    <row r="41" ht="13.8" customHeight="1" s="12">
      <c r="J41" s="46">
        <f>IF(M41="", IF(O41="","",X41+(INDIRECT("S" &amp; ROW() - 1) - S41)),IF(O41="", "", INDIRECT("S" &amp; ROW() - 1) - S41))</f>
        <v/>
      </c>
      <c r="M41" s="56" t="n"/>
      <c r="N41" s="55">
        <f>IF(M41="", IF(X41=0, "", X41), IF(V41 = "", "", IF(V41/U41 = 0, "", V41/U41)))</f>
        <v/>
      </c>
      <c r="P41" s="11">
        <f>IF(O41 = "-", -W41,I41)</f>
        <v/>
      </c>
      <c r="Q41" s="11">
        <f>IF(O41 = "-", SUM(INDIRECT(ADDRESS(2,COLUMN(P41)) &amp; ":" &amp; ADDRESS(ROW(),COLUMN(P41)))), 0)</f>
        <v/>
      </c>
      <c r="R41" s="11">
        <f>IF(O41="-",1,0)</f>
        <v/>
      </c>
      <c r="S41" s="11">
        <f>IF(Q41 = 0, INDIRECT("S" &amp; ROW() - 1), Q41)</f>
        <v/>
      </c>
      <c r="T41" s="11">
        <f>IF(H41="","",VLOOKUP(H41,'Вода SKU'!$A$1:$B$150,2,0))</f>
        <v/>
      </c>
      <c r="U41" s="11">
        <f>IF(C41 = "", 8, IF(C41 = "-", 8000 / INDIRECT("C" &amp; ROW() - 1), 8000/C41))</f>
        <v/>
      </c>
      <c r="V41" s="11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11">
        <f>IF(V41 = "", "", V41/U41)</f>
        <v/>
      </c>
      <c r="X41" s="11">
        <f>IF(O41="", "", MAX(ROUND(-(INDIRECT("S" &amp; ROW() - 1) - S41)/INDIRECT("C" &amp; ROW() - 1), 0), 1) * INDIRECT("C" &amp; ROW() - 1))</f>
        <v/>
      </c>
    </row>
    <row r="42" ht="13.8" customHeight="1" s="12">
      <c r="J42" s="46">
        <f>IF(M42="", IF(O42="","",X42+(INDIRECT("S" &amp; ROW() - 1) - S42)),IF(O42="", "", INDIRECT("S" &amp; ROW() - 1) - S42))</f>
        <v/>
      </c>
      <c r="M42" s="56" t="n"/>
      <c r="N42" s="55">
        <f>IF(M42="", IF(X42=0, "", X42), IF(V42 = "", "", IF(V42/U42 = 0, "", V42/U42)))</f>
        <v/>
      </c>
      <c r="P42" s="11">
        <f>IF(O42 = "-", -W42,I42)</f>
        <v/>
      </c>
      <c r="Q42" s="11">
        <f>IF(O42 = "-", SUM(INDIRECT(ADDRESS(2,COLUMN(P42)) &amp; ":" &amp; ADDRESS(ROW(),COLUMN(P42)))), 0)</f>
        <v/>
      </c>
      <c r="R42" s="11">
        <f>IF(O42="-",1,0)</f>
        <v/>
      </c>
      <c r="S42" s="11">
        <f>IF(Q42 = 0, INDIRECT("S" &amp; ROW() - 1), Q42)</f>
        <v/>
      </c>
      <c r="T42" s="11">
        <f>IF(H42="","",VLOOKUP(H42,'Вода SKU'!$A$1:$B$150,2,0))</f>
        <v/>
      </c>
      <c r="U42" s="11">
        <f>IF(C42 = "", 8, IF(C42 = "-", 8000 / INDIRECT("C" &amp; ROW() - 1), 8000/C42))</f>
        <v/>
      </c>
      <c r="V42" s="11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11">
        <f>IF(V42 = "", "", V42/U42)</f>
        <v/>
      </c>
      <c r="X42" s="11">
        <f>IF(O42="", "", MAX(ROUND(-(INDIRECT("S" &amp; ROW() - 1) - S42)/INDIRECT("C" &amp; ROW() - 1), 0), 1) * INDIRECT("C" &amp; ROW() - 1))</f>
        <v/>
      </c>
    </row>
    <row r="43" ht="13.8" customHeight="1" s="12">
      <c r="J43" s="46">
        <f>IF(M43="", IF(O43="","",X43+(INDIRECT("S" &amp; ROW() - 1) - S43)),IF(O43="", "", INDIRECT("S" &amp; ROW() - 1) - S43))</f>
        <v/>
      </c>
      <c r="M43" s="56" t="n"/>
      <c r="N43" s="55">
        <f>IF(M43="", IF(X43=0, "", X43), IF(V43 = "", "", IF(V43/U43 = 0, "", V43/U43)))</f>
        <v/>
      </c>
      <c r="P43" s="11">
        <f>IF(O43 = "-", -W43,I43)</f>
        <v/>
      </c>
      <c r="Q43" s="11">
        <f>IF(O43 = "-", SUM(INDIRECT(ADDRESS(2,COLUMN(P43)) &amp; ":" &amp; ADDRESS(ROW(),COLUMN(P43)))), 0)</f>
        <v/>
      </c>
      <c r="R43" s="11">
        <f>IF(O43="-",1,0)</f>
        <v/>
      </c>
      <c r="S43" s="11">
        <f>IF(Q43 = 0, INDIRECT("S" &amp; ROW() - 1), Q43)</f>
        <v/>
      </c>
      <c r="T43" s="11">
        <f>IF(H43="","",VLOOKUP(H43,'Вода SKU'!$A$1:$B$150,2,0))</f>
        <v/>
      </c>
      <c r="U43" s="11">
        <f>IF(C43 = "", 8, IF(C43 = "-", 8000 / INDIRECT("C" &amp; ROW() - 1), 8000/C43))</f>
        <v/>
      </c>
      <c r="V43" s="11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11">
        <f>IF(V43 = "", "", V43/U43)</f>
        <v/>
      </c>
      <c r="X43" s="11">
        <f>IF(O43="", "", MAX(ROUND(-(INDIRECT("S" &amp; ROW() - 1) - S43)/INDIRECT("C" &amp; ROW() - 1), 0), 1) * INDIRECT("C" &amp; ROW() - 1))</f>
        <v/>
      </c>
    </row>
    <row r="44" ht="13.8" customHeight="1" s="12">
      <c r="J44" s="46">
        <f>IF(M44="", IF(O44="","",X44+(INDIRECT("S" &amp; ROW() - 1) - S44)),IF(O44="", "", INDIRECT("S" &amp; ROW() - 1) - S44))</f>
        <v/>
      </c>
      <c r="M44" s="56" t="n"/>
      <c r="N44" s="55">
        <f>IF(M44="", IF(X44=0, "", X44), IF(V44 = "", "", IF(V44/U44 = 0, "", V44/U44)))</f>
        <v/>
      </c>
      <c r="P44" s="11">
        <f>IF(O44 = "-", -W44,I44)</f>
        <v/>
      </c>
      <c r="Q44" s="11">
        <f>IF(O44 = "-", SUM(INDIRECT(ADDRESS(2,COLUMN(P44)) &amp; ":" &amp; ADDRESS(ROW(),COLUMN(P44)))), 0)</f>
        <v/>
      </c>
      <c r="R44" s="11">
        <f>IF(O44="-",1,0)</f>
        <v/>
      </c>
      <c r="S44" s="11">
        <f>IF(Q44 = 0, INDIRECT("S" &amp; ROW() - 1), Q44)</f>
        <v/>
      </c>
      <c r="T44" s="11">
        <f>IF(H44="","",VLOOKUP(H44,'Вода SKU'!$A$1:$B$150,2,0))</f>
        <v/>
      </c>
      <c r="U44" s="11">
        <f>IF(C44 = "", 8, IF(C44 = "-", 8000 / INDIRECT("C" &amp; ROW() - 1), 8000/C44))</f>
        <v/>
      </c>
      <c r="V44" s="11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11">
        <f>IF(V44 = "", "", V44/U44)</f>
        <v/>
      </c>
      <c r="X44" s="11">
        <f>IF(O44="", "", MAX(ROUND(-(INDIRECT("S" &amp; ROW() - 1) - S44)/INDIRECT("C" &amp; ROW() - 1), 0), 1) * INDIRECT("C" &amp; ROW() - 1))</f>
        <v/>
      </c>
    </row>
    <row r="45" ht="13.8" customHeight="1" s="12">
      <c r="J45" s="46">
        <f>IF(M45="", IF(O45="","",X45+(INDIRECT("S" &amp; ROW() - 1) - S45)),IF(O45="", "", INDIRECT("S" &amp; ROW() - 1) - S45))</f>
        <v/>
      </c>
      <c r="M45" s="56" t="n"/>
      <c r="N45" s="55">
        <f>IF(M45="", IF(X45=0, "", X45), IF(V45 = "", "", IF(V45/U45 = 0, "", V45/U45)))</f>
        <v/>
      </c>
      <c r="P45" s="11">
        <f>IF(O45 = "-", -W45,I45)</f>
        <v/>
      </c>
      <c r="Q45" s="11">
        <f>IF(O45 = "-", SUM(INDIRECT(ADDRESS(2,COLUMN(P45)) &amp; ":" &amp; ADDRESS(ROW(),COLUMN(P45)))), 0)</f>
        <v/>
      </c>
      <c r="R45" s="11">
        <f>IF(O45="-",1,0)</f>
        <v/>
      </c>
      <c r="S45" s="11">
        <f>IF(Q45 = 0, INDIRECT("S" &amp; ROW() - 1), Q45)</f>
        <v/>
      </c>
      <c r="T45" s="11">
        <f>IF(H45="","",VLOOKUP(H45,'Вода SKU'!$A$1:$B$150,2,0))</f>
        <v/>
      </c>
      <c r="U45" s="11">
        <f>IF(C45 = "", 8, IF(C45 = "-", 8000 / INDIRECT("C" &amp; ROW() - 1), 8000/C45))</f>
        <v/>
      </c>
      <c r="V45" s="11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11">
        <f>IF(V45 = "", "", V45/U45)</f>
        <v/>
      </c>
      <c r="X45" s="11">
        <f>IF(O45="", "", MAX(ROUND(-(INDIRECT("S" &amp; ROW() - 1) - S45)/INDIRECT("C" &amp; ROW() - 1), 0), 1) * INDIRECT("C" &amp; ROW() - 1))</f>
        <v/>
      </c>
    </row>
    <row r="46" ht="13.8" customHeight="1" s="12">
      <c r="J46" s="46">
        <f>IF(M46="", IF(O46="","",X46+(INDIRECT("S" &amp; ROW() - 1) - S46)),IF(O46="", "", INDIRECT("S" &amp; ROW() - 1) - S46))</f>
        <v/>
      </c>
      <c r="M46" s="56" t="n"/>
      <c r="N46" s="55">
        <f>IF(M46="", IF(X46=0, "", X46), IF(V46 = "", "", IF(V46/U46 = 0, "", V46/U46)))</f>
        <v/>
      </c>
      <c r="P46" s="11">
        <f>IF(O46 = "-", -W46,I46)</f>
        <v/>
      </c>
      <c r="Q46" s="11">
        <f>IF(O46 = "-", SUM(INDIRECT(ADDRESS(2,COLUMN(P46)) &amp; ":" &amp; ADDRESS(ROW(),COLUMN(P46)))), 0)</f>
        <v/>
      </c>
      <c r="R46" s="11">
        <f>IF(O46="-",1,0)</f>
        <v/>
      </c>
      <c r="S46" s="11">
        <f>IF(Q46 = 0, INDIRECT("S" &amp; ROW() - 1), Q46)</f>
        <v/>
      </c>
      <c r="T46" s="11">
        <f>IF(H46="","",VLOOKUP(H46,'Вода SKU'!$A$1:$B$150,2,0))</f>
        <v/>
      </c>
      <c r="U46" s="11">
        <f>IF(C46 = "", 8, IF(C46 = "-", 8000 / INDIRECT("C" &amp; ROW() - 1), 8000/C46))</f>
        <v/>
      </c>
      <c r="V46" s="11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11">
        <f>IF(V46 = "", "", V46/U46)</f>
        <v/>
      </c>
      <c r="X46" s="11">
        <f>IF(O46="", "", MAX(ROUND(-(INDIRECT("S" &amp; ROW() - 1) - S46)/INDIRECT("C" &amp; ROW() - 1), 0), 1) * INDIRECT("C" &amp; ROW() - 1))</f>
        <v/>
      </c>
    </row>
    <row r="47" ht="13.8" customHeight="1" s="12">
      <c r="J47" s="46">
        <f>IF(M47="", IF(O47="","",X47+(INDIRECT("S" &amp; ROW() - 1) - S47)),IF(O47="", "", INDIRECT("S" &amp; ROW() - 1) - S47))</f>
        <v/>
      </c>
      <c r="M47" s="56" t="n"/>
      <c r="N47" s="55">
        <f>IF(M47="", IF(X47=0, "", X47), IF(V47 = "", "", IF(V47/U47 = 0, "", V47/U47)))</f>
        <v/>
      </c>
      <c r="P47" s="11">
        <f>IF(O47 = "-", -W47,I47)</f>
        <v/>
      </c>
      <c r="Q47" s="11">
        <f>IF(O47 = "-", SUM(INDIRECT(ADDRESS(2,COLUMN(P47)) &amp; ":" &amp; ADDRESS(ROW(),COLUMN(P47)))), 0)</f>
        <v/>
      </c>
      <c r="R47" s="11">
        <f>IF(O47="-",1,0)</f>
        <v/>
      </c>
      <c r="S47" s="11">
        <f>IF(Q47 = 0, INDIRECT("S" &amp; ROW() - 1), Q47)</f>
        <v/>
      </c>
      <c r="T47" s="11">
        <f>IF(H47="","",VLOOKUP(H47,'Вода SKU'!$A$1:$B$150,2,0))</f>
        <v/>
      </c>
      <c r="U47" s="11">
        <f>IF(C47 = "", 8, IF(C47 = "-", 8000 / INDIRECT("C" &amp; ROW() - 1), 8000/C47))</f>
        <v/>
      </c>
      <c r="V47" s="11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11">
        <f>IF(V47 = "", "", V47/U47)</f>
        <v/>
      </c>
      <c r="X47" s="11">
        <f>IF(O47="", "", MAX(ROUND(-(INDIRECT("S" &amp; ROW() - 1) - S47)/INDIRECT("C" &amp; ROW() - 1), 0), 1) * INDIRECT("C" &amp; ROW() - 1))</f>
        <v/>
      </c>
    </row>
    <row r="48" ht="13.8" customHeight="1" s="12">
      <c r="J48" s="46">
        <f>IF(M48="", IF(O48="","",X48+(INDIRECT("S" &amp; ROW() - 1) - S48)),IF(O48="", "", INDIRECT("S" &amp; ROW() - 1) - S48))</f>
        <v/>
      </c>
      <c r="M48" s="56" t="n"/>
      <c r="N48" s="55">
        <f>IF(M48="", IF(X48=0, "", X48), IF(V48 = "", "", IF(V48/U48 = 0, "", V48/U48)))</f>
        <v/>
      </c>
      <c r="P48" s="11">
        <f>IF(O48 = "-", -W48,I48)</f>
        <v/>
      </c>
      <c r="Q48" s="11">
        <f>IF(O48 = "-", SUM(INDIRECT(ADDRESS(2,COLUMN(P48)) &amp; ":" &amp; ADDRESS(ROW(),COLUMN(P48)))), 0)</f>
        <v/>
      </c>
      <c r="R48" s="11">
        <f>IF(O48="-",1,0)</f>
        <v/>
      </c>
      <c r="S48" s="11">
        <f>IF(Q48 = 0, INDIRECT("S" &amp; ROW() - 1), Q48)</f>
        <v/>
      </c>
      <c r="T48" s="11">
        <f>IF(H48="","",VLOOKUP(H48,'Вода SKU'!$A$1:$B$150,2,0))</f>
        <v/>
      </c>
      <c r="U48" s="11">
        <f>IF(C48 = "", 8, IF(C48 = "-", 8000 / INDIRECT("C" &amp; ROW() - 1), 8000/C48))</f>
        <v/>
      </c>
      <c r="V48" s="11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11">
        <f>IF(V48 = "", "", V48/U48)</f>
        <v/>
      </c>
      <c r="X48" s="11">
        <f>IF(O48="", "", MAX(ROUND(-(INDIRECT("S" &amp; ROW() - 1) - S48)/INDIRECT("C" &amp; ROW() - 1), 0), 1) * INDIRECT("C" &amp; ROW() - 1))</f>
        <v/>
      </c>
    </row>
    <row r="49" ht="13.8" customHeight="1" s="12">
      <c r="J49" s="46">
        <f>IF(M49="", IF(O49="","",X49+(INDIRECT("S" &amp; ROW() - 1) - S49)),IF(O49="", "", INDIRECT("S" &amp; ROW() - 1) - S49))</f>
        <v/>
      </c>
      <c r="M49" s="56" t="n"/>
      <c r="N49" s="55">
        <f>IF(M49="", IF(X49=0, "", X49), IF(V49 = "", "", IF(V49/U49 = 0, "", V49/U49)))</f>
        <v/>
      </c>
      <c r="P49" s="11">
        <f>IF(O49 = "-", -W49,I49)</f>
        <v/>
      </c>
      <c r="Q49" s="11">
        <f>IF(O49 = "-", SUM(INDIRECT(ADDRESS(2,COLUMN(P49)) &amp; ":" &amp; ADDRESS(ROW(),COLUMN(P49)))), 0)</f>
        <v/>
      </c>
      <c r="R49" s="11">
        <f>IF(O49="-",1,0)</f>
        <v/>
      </c>
      <c r="S49" s="11">
        <f>IF(Q49 = 0, INDIRECT("S" &amp; ROW() - 1), Q49)</f>
        <v/>
      </c>
      <c r="T49" s="11">
        <f>IF(H49="","",VLOOKUP(H49,'Вода SKU'!$A$1:$B$150,2,0))</f>
        <v/>
      </c>
      <c r="U49" s="11">
        <f>IF(C49 = "", 8, IF(C49 = "-", 8000 / INDIRECT("C" &amp; ROW() - 1), 8000/C49))</f>
        <v/>
      </c>
      <c r="V49" s="11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11">
        <f>IF(V49 = "", "", V49/U49)</f>
        <v/>
      </c>
      <c r="X49" s="11">
        <f>IF(O49="", "", MAX(ROUND(-(INDIRECT("S" &amp; ROW() - 1) - S49)/INDIRECT("C" &amp; ROW() - 1), 0), 1) * INDIRECT("C" &amp; ROW() - 1))</f>
        <v/>
      </c>
    </row>
    <row r="50" ht="13.8" customHeight="1" s="12">
      <c r="J50" s="46">
        <f>IF(M50="", IF(O50="","",X50+(INDIRECT("S" &amp; ROW() - 1) - S50)),IF(O50="", "", INDIRECT("S" &amp; ROW() - 1) - S50))</f>
        <v/>
      </c>
      <c r="M50" s="56" t="n"/>
      <c r="N50" s="55">
        <f>IF(M50="", IF(X50=0, "", X50), IF(V50 = "", "", IF(V50/U50 = 0, "", V50/U50)))</f>
        <v/>
      </c>
      <c r="P50" s="11">
        <f>IF(O50 = "-", -W50,I50)</f>
        <v/>
      </c>
      <c r="Q50" s="11">
        <f>IF(O50 = "-", SUM(INDIRECT(ADDRESS(2,COLUMN(P50)) &amp; ":" &amp; ADDRESS(ROW(),COLUMN(P50)))), 0)</f>
        <v/>
      </c>
      <c r="R50" s="11">
        <f>IF(O50="-",1,0)</f>
        <v/>
      </c>
      <c r="S50" s="11">
        <f>IF(Q50 = 0, INDIRECT("S" &amp; ROW() - 1), Q50)</f>
        <v/>
      </c>
      <c r="T50" s="11">
        <f>IF(H50="","",VLOOKUP(H50,'Вода SKU'!$A$1:$B$150,2,0))</f>
        <v/>
      </c>
      <c r="U50" s="11">
        <f>IF(C50 = "", 8, IF(C50 = "-", 8000 / INDIRECT("C" &amp; ROW() - 1), 8000/C50))</f>
        <v/>
      </c>
      <c r="V50" s="11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11">
        <f>IF(V50 = "", "", V50/U50)</f>
        <v/>
      </c>
      <c r="X50" s="11">
        <f>IF(O50="", "", MAX(ROUND(-(INDIRECT("S" &amp; ROW() - 1) - S50)/INDIRECT("C" &amp; ROW() - 1), 0), 1) * INDIRECT("C" &amp; ROW() - 1))</f>
        <v/>
      </c>
    </row>
    <row r="51" ht="13.8" customHeight="1" s="12">
      <c r="J51" s="46">
        <f>IF(M51="", IF(O51="","",X51+(INDIRECT("S" &amp; ROW() - 1) - S51)),IF(O51="", "", INDIRECT("S" &amp; ROW() - 1) - S51))</f>
        <v/>
      </c>
      <c r="M51" s="56" t="n"/>
      <c r="N51" s="55">
        <f>IF(M51="", IF(X51=0, "", X51), IF(V51 = "", "", IF(V51/U51 = 0, "", V51/U51)))</f>
        <v/>
      </c>
      <c r="P51" s="11">
        <f>IF(O51 = "-", -W51,I51)</f>
        <v/>
      </c>
      <c r="Q51" s="11">
        <f>IF(O51 = "-", SUM(INDIRECT(ADDRESS(2,COLUMN(P51)) &amp; ":" &amp; ADDRESS(ROW(),COLUMN(P51)))), 0)</f>
        <v/>
      </c>
      <c r="R51" s="11">
        <f>IF(O51="-",1,0)</f>
        <v/>
      </c>
      <c r="S51" s="11">
        <f>IF(Q51 = 0, INDIRECT("S" &amp; ROW() - 1), Q51)</f>
        <v/>
      </c>
      <c r="T51" s="11">
        <f>IF(H51="","",VLOOKUP(H51,'Вода SKU'!$A$1:$B$150,2,0))</f>
        <v/>
      </c>
      <c r="U51" s="11">
        <f>IF(C51 = "", 8, IF(C51 = "-", 8000 / INDIRECT("C" &amp; ROW() - 1), 8000/C51))</f>
        <v/>
      </c>
      <c r="V51" s="11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11">
        <f>IF(V51 = "", "", V51/U51)</f>
        <v/>
      </c>
      <c r="X51" s="11">
        <f>IF(O51="", "", MAX(ROUND(-(INDIRECT("S" &amp; ROW() - 1) - S51)/INDIRECT("C" &amp; ROW() - 1), 0), 1) * INDIRECT("C" &amp; ROW() - 1))</f>
        <v/>
      </c>
    </row>
    <row r="52" ht="13.8" customHeight="1" s="12">
      <c r="J52" s="46">
        <f>IF(M52="", IF(O52="","",X52+(INDIRECT("S" &amp; ROW() - 1) - S52)),IF(O52="", "", INDIRECT("S" &amp; ROW() - 1) - S52))</f>
        <v/>
      </c>
      <c r="M52" s="56" t="n"/>
      <c r="N52" s="55">
        <f>IF(M52="", IF(X52=0, "", X52), IF(V52 = "", "", IF(V52/U52 = 0, "", V52/U52)))</f>
        <v/>
      </c>
      <c r="P52" s="11">
        <f>IF(O52 = "-", -W52,I52)</f>
        <v/>
      </c>
      <c r="Q52" s="11">
        <f>IF(O52 = "-", SUM(INDIRECT(ADDRESS(2,COLUMN(P52)) &amp; ":" &amp; ADDRESS(ROW(),COLUMN(P52)))), 0)</f>
        <v/>
      </c>
      <c r="R52" s="11">
        <f>IF(O52="-",1,0)</f>
        <v/>
      </c>
      <c r="S52" s="11">
        <f>IF(Q52 = 0, INDIRECT("S" &amp; ROW() - 1), Q52)</f>
        <v/>
      </c>
      <c r="T52" s="11">
        <f>IF(H52="","",VLOOKUP(H52,'Вода SKU'!$A$1:$B$150,2,0))</f>
        <v/>
      </c>
      <c r="U52" s="11">
        <f>IF(C52 = "", 8, IF(C52 = "-", 8000 / INDIRECT("C" &amp; ROW() - 1), 8000/C52))</f>
        <v/>
      </c>
      <c r="V52" s="11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11">
        <f>IF(V52 = "", "", V52/U52)</f>
        <v/>
      </c>
      <c r="X52" s="11">
        <f>IF(O52="", "", MAX(ROUND(-(INDIRECT("S" &amp; ROW() - 1) - S52)/INDIRECT("C" &amp; ROW() - 1), 0), 1) * INDIRECT("C" &amp; ROW() - 1))</f>
        <v/>
      </c>
    </row>
    <row r="53" ht="13.8" customHeight="1" s="12">
      <c r="J53" s="46">
        <f>IF(M53="", IF(O53="","",X53+(INDIRECT("S" &amp; ROW() - 1) - S53)),IF(O53="", "", INDIRECT("S" &amp; ROW() - 1) - S53))</f>
        <v/>
      </c>
      <c r="M53" s="56" t="n"/>
      <c r="N53" s="55">
        <f>IF(M53="", IF(X53=0, "", X53), IF(V53 = "", "", IF(V53/U53 = 0, "", V53/U53)))</f>
        <v/>
      </c>
      <c r="P53" s="11">
        <f>IF(O53 = "-", -W53,I53)</f>
        <v/>
      </c>
      <c r="Q53" s="11">
        <f>IF(O53 = "-", SUM(INDIRECT(ADDRESS(2,COLUMN(P53)) &amp; ":" &amp; ADDRESS(ROW(),COLUMN(P53)))), 0)</f>
        <v/>
      </c>
      <c r="R53" s="11">
        <f>IF(O53="-",1,0)</f>
        <v/>
      </c>
      <c r="S53" s="11">
        <f>IF(Q53 = 0, INDIRECT("S" &amp; ROW() - 1), Q53)</f>
        <v/>
      </c>
      <c r="T53" s="11">
        <f>IF(H53="","",VLOOKUP(H53,'Вода SKU'!$A$1:$B$150,2,0))</f>
        <v/>
      </c>
      <c r="U53" s="11">
        <f>IF(C53 = "", 8, IF(C53 = "-", 8000 / INDIRECT("C" &amp; ROW() - 1), 8000/C53))</f>
        <v/>
      </c>
      <c r="V53" s="11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11">
        <f>IF(V53 = "", "", V53/U53)</f>
        <v/>
      </c>
      <c r="X53" s="11">
        <f>IF(O53="", "", MAX(ROUND(-(INDIRECT("S" &amp; ROW() - 1) - S53)/INDIRECT("C" &amp; ROW() - 1), 0), 1) * INDIRECT("C" &amp; ROW() - 1))</f>
        <v/>
      </c>
    </row>
    <row r="54" ht="13.8" customHeight="1" s="12">
      <c r="J54" s="46">
        <f>IF(M54="", IF(O54="","",X54+(INDIRECT("S" &amp; ROW() - 1) - S54)),IF(O54="", "", INDIRECT("S" &amp; ROW() - 1) - S54))</f>
        <v/>
      </c>
      <c r="M54" s="56" t="n"/>
      <c r="N54" s="55">
        <f>IF(M54="", IF(X54=0, "", X54), IF(V54 = "", "", IF(V54/U54 = 0, "", V54/U54)))</f>
        <v/>
      </c>
      <c r="P54" s="11">
        <f>IF(O54 = "-", -W54,I54)</f>
        <v/>
      </c>
      <c r="Q54" s="11">
        <f>IF(O54 = "-", SUM(INDIRECT(ADDRESS(2,COLUMN(P54)) &amp; ":" &amp; ADDRESS(ROW(),COLUMN(P54)))), 0)</f>
        <v/>
      </c>
      <c r="R54" s="11">
        <f>IF(O54="-",1,0)</f>
        <v/>
      </c>
      <c r="S54" s="11">
        <f>IF(Q54 = 0, INDIRECT("S" &amp; ROW() - 1), Q54)</f>
        <v/>
      </c>
      <c r="T54" s="11">
        <f>IF(H54="","",VLOOKUP(H54,'Вода SKU'!$A$1:$B$150,2,0))</f>
        <v/>
      </c>
      <c r="U54" s="11">
        <f>IF(C54 = "", 8, IF(C54 = "-", 8000 / INDIRECT("C" &amp; ROW() - 1), 8000/C54))</f>
        <v/>
      </c>
      <c r="V54" s="11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11">
        <f>IF(V54 = "", "", V54/U54)</f>
        <v/>
      </c>
      <c r="X54" s="11">
        <f>IF(O54="", "", MAX(ROUND(-(INDIRECT("S" &amp; ROW() - 1) - S54)/INDIRECT("C" &amp; ROW() - 1), 0), 1) * INDIRECT("C" &amp; ROW() - 1))</f>
        <v/>
      </c>
    </row>
    <row r="55" ht="13.8" customHeight="1" s="12">
      <c r="J55" s="46">
        <f>IF(M55="", IF(O55="","",X55+(INDIRECT("S" &amp; ROW() - 1) - S55)),IF(O55="", "", INDIRECT("S" &amp; ROW() - 1) - S55))</f>
        <v/>
      </c>
      <c r="M55" s="56" t="n"/>
      <c r="N55" s="55">
        <f>IF(M55="", IF(X55=0, "", X55), IF(V55 = "", "", IF(V55/U55 = 0, "", V55/U55)))</f>
        <v/>
      </c>
      <c r="P55" s="11">
        <f>IF(O55 = "-", -W55,I55)</f>
        <v/>
      </c>
      <c r="Q55" s="11">
        <f>IF(O55 = "-", SUM(INDIRECT(ADDRESS(2,COLUMN(P55)) &amp; ":" &amp; ADDRESS(ROW(),COLUMN(P55)))), 0)</f>
        <v/>
      </c>
      <c r="R55" s="11">
        <f>IF(O55="-",1,0)</f>
        <v/>
      </c>
      <c r="S55" s="11">
        <f>IF(Q55 = 0, INDIRECT("S" &amp; ROW() - 1), Q55)</f>
        <v/>
      </c>
      <c r="T55" s="11">
        <f>IF(H55="","",VLOOKUP(H55,'Вода SKU'!$A$1:$B$150,2,0))</f>
        <v/>
      </c>
      <c r="U55" s="11">
        <f>IF(C55 = "", 8, IF(C55 = "-", 8000 / INDIRECT("C" &amp; ROW() - 1), 8000/C55))</f>
        <v/>
      </c>
      <c r="V55" s="11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11">
        <f>IF(V55 = "", "", V55/U55)</f>
        <v/>
      </c>
      <c r="X55" s="11">
        <f>IF(O55="", "", MAX(ROUND(-(INDIRECT("S" &amp; ROW() - 1) - S55)/INDIRECT("C" &amp; ROW() - 1), 0), 1) * INDIRECT("C" &amp; ROW() - 1))</f>
        <v/>
      </c>
    </row>
    <row r="56" ht="13.8" customHeight="1" s="12">
      <c r="J56" s="46">
        <f>IF(M56="", IF(O56="","",X56+(INDIRECT("S" &amp; ROW() - 1) - S56)),IF(O56="", "", INDIRECT("S" &amp; ROW() - 1) - S56))</f>
        <v/>
      </c>
      <c r="M56" s="56" t="n"/>
      <c r="N56" s="55">
        <f>IF(M56="", IF(X56=0, "", X56), IF(V56 = "", "", IF(V56/U56 = 0, "", V56/U56)))</f>
        <v/>
      </c>
      <c r="P56" s="11">
        <f>IF(O56 = "-", -W56,I56)</f>
        <v/>
      </c>
      <c r="Q56" s="11">
        <f>IF(O56 = "-", SUM(INDIRECT(ADDRESS(2,COLUMN(P56)) &amp; ":" &amp; ADDRESS(ROW(),COLUMN(P56)))), 0)</f>
        <v/>
      </c>
      <c r="R56" s="11">
        <f>IF(O56="-",1,0)</f>
        <v/>
      </c>
      <c r="S56" s="11">
        <f>IF(Q56 = 0, INDIRECT("S" &amp; ROW() - 1), Q56)</f>
        <v/>
      </c>
      <c r="T56" s="11">
        <f>IF(H56="","",VLOOKUP(H56,'Вода SKU'!$A$1:$B$150,2,0))</f>
        <v/>
      </c>
      <c r="U56" s="11">
        <f>IF(C56 = "", 8, IF(C56 = "-", 8000 / INDIRECT("C" &amp; ROW() - 1), 8000/C56))</f>
        <v/>
      </c>
      <c r="V56" s="11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11">
        <f>IF(V56 = "", "", V56/U56)</f>
        <v/>
      </c>
      <c r="X56" s="11">
        <f>IF(O56="", "", MAX(ROUND(-(INDIRECT("S" &amp; ROW() - 1) - S56)/INDIRECT("C" &amp; ROW() - 1), 0), 1) * INDIRECT("C" &amp; ROW() - 1))</f>
        <v/>
      </c>
    </row>
    <row r="57" ht="13.8" customHeight="1" s="12">
      <c r="J57" s="46">
        <f>IF(M57="", IF(O57="","",X57+(INDIRECT("S" &amp; ROW() - 1) - S57)),IF(O57="", "", INDIRECT("S" &amp; ROW() - 1) - S57))</f>
        <v/>
      </c>
      <c r="M57" s="56" t="n"/>
      <c r="N57" s="55">
        <f>IF(M57="", IF(X57=0, "", X57), IF(V57 = "", "", IF(V57/U57 = 0, "", V57/U57)))</f>
        <v/>
      </c>
      <c r="P57" s="11">
        <f>IF(O57 = "-", -W57,I57)</f>
        <v/>
      </c>
      <c r="Q57" s="11">
        <f>IF(O57 = "-", SUM(INDIRECT(ADDRESS(2,COLUMN(P57)) &amp; ":" &amp; ADDRESS(ROW(),COLUMN(P57)))), 0)</f>
        <v/>
      </c>
      <c r="R57" s="11">
        <f>IF(O57="-",1,0)</f>
        <v/>
      </c>
      <c r="S57" s="11">
        <f>IF(Q57 = 0, INDIRECT("S" &amp; ROW() - 1), Q57)</f>
        <v/>
      </c>
      <c r="T57" s="11">
        <f>IF(H57="","",VLOOKUP(H57,'Вода SKU'!$A$1:$B$150,2,0))</f>
        <v/>
      </c>
      <c r="U57" s="11">
        <f>IF(C57 = "", 8, IF(C57 = "-", 8000 / INDIRECT("C" &amp; ROW() - 1), 8000/C57))</f>
        <v/>
      </c>
      <c r="V57" s="11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11">
        <f>IF(V57 = "", "", V57/U57)</f>
        <v/>
      </c>
      <c r="X57" s="11">
        <f>IF(O57="", "", MAX(ROUND(-(INDIRECT("S" &amp; ROW() - 1) - S57)/INDIRECT("C" &amp; ROW() - 1), 0), 1) * INDIRECT("C" &amp; ROW() - 1))</f>
        <v/>
      </c>
    </row>
    <row r="58" ht="13.8" customHeight="1" s="12">
      <c r="J58" s="46">
        <f>IF(M58="", IF(O58="","",X58+(INDIRECT("S" &amp; ROW() - 1) - S58)),IF(O58="", "", INDIRECT("S" &amp; ROW() - 1) - S58))</f>
        <v/>
      </c>
      <c r="M58" s="56" t="n"/>
      <c r="N58" s="55">
        <f>IF(M58="", IF(X58=0, "", X58), IF(V58 = "", "", IF(V58/U58 = 0, "", V58/U58)))</f>
        <v/>
      </c>
      <c r="P58" s="11">
        <f>IF(O58 = "-", -W58,I58)</f>
        <v/>
      </c>
      <c r="Q58" s="11">
        <f>IF(O58 = "-", SUM(INDIRECT(ADDRESS(2,COLUMN(P58)) &amp; ":" &amp; ADDRESS(ROW(),COLUMN(P58)))), 0)</f>
        <v/>
      </c>
      <c r="R58" s="11">
        <f>IF(O58="-",1,0)</f>
        <v/>
      </c>
      <c r="S58" s="11">
        <f>IF(Q58 = 0, INDIRECT("S" &amp; ROW() - 1), Q58)</f>
        <v/>
      </c>
      <c r="T58" s="11">
        <f>IF(H58="","",VLOOKUP(H58,'Вода SKU'!$A$1:$B$150,2,0))</f>
        <v/>
      </c>
      <c r="U58" s="11">
        <f>IF(C58 = "", 8, IF(C58 = "-", 8000 / INDIRECT("C" &amp; ROW() - 1), 8000/C58))</f>
        <v/>
      </c>
      <c r="V58" s="11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11">
        <f>IF(V58 = "", "", V58/U58)</f>
        <v/>
      </c>
      <c r="X58" s="11">
        <f>IF(O58="", "", MAX(ROUND(-(INDIRECT("S" &amp; ROW() - 1) - S58)/INDIRECT("C" &amp; ROW() - 1), 0), 1) * INDIRECT("C" &amp; ROW() - 1))</f>
        <v/>
      </c>
    </row>
    <row r="59" ht="13.8" customHeight="1" s="12">
      <c r="J59" s="46">
        <f>IF(M59="", IF(O59="","",X59+(INDIRECT("S" &amp; ROW() - 1) - S59)),IF(O59="", "", INDIRECT("S" &amp; ROW() - 1) - S59))</f>
        <v/>
      </c>
      <c r="M59" s="55" t="n"/>
      <c r="N59" s="55">
        <f>IF(M59="", IF(X59=0, "", X59), IF(V59 = "", "", IF(V59/U59 = 0, "", V59/U59)))</f>
        <v/>
      </c>
      <c r="P59" s="11">
        <f>IF(O59 = "-", -W59,I59)</f>
        <v/>
      </c>
      <c r="Q59" s="11">
        <f>IF(O59 = "-", SUM(INDIRECT(ADDRESS(2,COLUMN(P59)) &amp; ":" &amp; ADDRESS(ROW(),COLUMN(P59)))), 0)</f>
        <v/>
      </c>
      <c r="R59" s="11">
        <f>IF(O59="-",1,0)</f>
        <v/>
      </c>
      <c r="S59" s="11">
        <f>IF(Q59 = 0, INDIRECT("S" &amp; ROW() - 1), Q59)</f>
        <v/>
      </c>
      <c r="T59" s="11">
        <f>IF(H59="","",VLOOKUP(H59,'Вода SKU'!$A$1:$B$150,2,0))</f>
        <v/>
      </c>
      <c r="U59" s="11">
        <f>IF(C59 = "", 8, IF(C59 = "-", 8000 / INDIRECT("C" &amp; ROW() - 1), 8000/C59))</f>
        <v/>
      </c>
      <c r="V59" s="11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11">
        <f>IF(V59 = "", "", V59/U59)</f>
        <v/>
      </c>
      <c r="X59" s="11">
        <f>IF(O59="", "", MAX(ROUND(-(INDIRECT("S" &amp; ROW() - 1) - S59)/INDIRECT("C" &amp; ROW() - 1), 0), 1) * INDIRECT("C" &amp; ROW() - 1))</f>
        <v/>
      </c>
    </row>
    <row r="60" ht="13.8" customHeight="1" s="12">
      <c r="J60" s="46">
        <f>IF(M60="", IF(O60="","",X60+(INDIRECT("S" &amp; ROW() - 1) - S60)),IF(O60="", "", INDIRECT("S" &amp; ROW() - 1) - S60))</f>
        <v/>
      </c>
      <c r="M60" s="56" t="n"/>
      <c r="N60" s="55">
        <f>IF(M60="", IF(X60=0, "", X60), IF(V60 = "", "", IF(V60/U60 = 0, "", V60/U60)))</f>
        <v/>
      </c>
      <c r="P60" s="11">
        <f>IF(O60 = "-", -W60,I60)</f>
        <v/>
      </c>
      <c r="Q60" s="11">
        <f>IF(O60 = "-", SUM(INDIRECT(ADDRESS(2,COLUMN(P60)) &amp; ":" &amp; ADDRESS(ROW(),COLUMN(P60)))), 0)</f>
        <v/>
      </c>
      <c r="R60" s="11">
        <f>IF(O60="-",1,0)</f>
        <v/>
      </c>
      <c r="S60" s="11">
        <f>IF(Q60 = 0, INDIRECT("S" &amp; ROW() - 1), Q60)</f>
        <v/>
      </c>
      <c r="T60" s="11">
        <f>IF(H60="","",VLOOKUP(H60,'Вода SKU'!$A$1:$B$150,2,0))</f>
        <v/>
      </c>
      <c r="U60" s="11">
        <f>IF(C60 = "", 8, IF(C60 = "-", 8000 / INDIRECT("C" &amp; ROW() - 1), 8000/C60))</f>
        <v/>
      </c>
      <c r="V60" s="11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11">
        <f>IF(V60 = "", "", V60/U60)</f>
        <v/>
      </c>
      <c r="X60" s="11">
        <f>IF(O60="", "", MAX(ROUND(-(INDIRECT("S" &amp; ROW() - 1) - S60)/INDIRECT("C" &amp; ROW() - 1), 0), 1) * INDIRECT("C" &amp; ROW() - 1))</f>
        <v/>
      </c>
    </row>
    <row r="61" ht="13.8" customHeight="1" s="12">
      <c r="J61" s="46">
        <f>IF(M61="", IF(O61="","",X61+(INDIRECT("S" &amp; ROW() - 1) - S61)),IF(O61="", "", INDIRECT("S" &amp; ROW() - 1) - S61))</f>
        <v/>
      </c>
      <c r="M61" s="56" t="n"/>
      <c r="N61" s="55">
        <f>IF(M61="", IF(X61=0, "", X61), IF(V61 = "", "", IF(V61/U61 = 0, "", V61/U61)))</f>
        <v/>
      </c>
      <c r="P61" s="11">
        <f>IF(O61 = "-", -W61,I61)</f>
        <v/>
      </c>
      <c r="Q61" s="11">
        <f>IF(O61 = "-", SUM(INDIRECT(ADDRESS(2,COLUMN(P61)) &amp; ":" &amp; ADDRESS(ROW(),COLUMN(P61)))), 0)</f>
        <v/>
      </c>
      <c r="R61" s="11">
        <f>IF(O61="-",1,0)</f>
        <v/>
      </c>
      <c r="S61" s="11">
        <f>IF(Q61 = 0, INDIRECT("S" &amp; ROW() - 1), Q61)</f>
        <v/>
      </c>
      <c r="T61" s="11">
        <f>IF(H61="","",VLOOKUP(H61,'Вода SKU'!$A$1:$B$150,2,0))</f>
        <v/>
      </c>
      <c r="U61" s="11">
        <f>IF(C61 = "", 8, IF(C61 = "-", 8000 / INDIRECT("C" &amp; ROW() - 1), 8000/C61))</f>
        <v/>
      </c>
      <c r="V61" s="11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11">
        <f>IF(V61 = "", "", V61/U61)</f>
        <v/>
      </c>
      <c r="X61" s="11">
        <f>IF(O61="", "", MAX(ROUND(-(INDIRECT("S" &amp; ROW() - 1) - S61)/INDIRECT("C" &amp; ROW() - 1), 0), 1) * INDIRECT("C" &amp; ROW() - 1))</f>
        <v/>
      </c>
    </row>
    <row r="62" ht="13.8" customHeight="1" s="12">
      <c r="J62" s="46">
        <f>IF(M62="", IF(O62="","",X62+(INDIRECT("S" &amp; ROW() - 1) - S62)),IF(O62="", "", INDIRECT("S" &amp; ROW() - 1) - S62))</f>
        <v/>
      </c>
      <c r="M62" s="56" t="n"/>
      <c r="N62" s="55">
        <f>IF(M62="", IF(X62=0, "", X62), IF(V62 = "", "", IF(V62/U62 = 0, "", V62/U62)))</f>
        <v/>
      </c>
      <c r="P62" s="11">
        <f>IF(O62 = "-", -W62,I62)</f>
        <v/>
      </c>
      <c r="Q62" s="11">
        <f>IF(O62 = "-", SUM(INDIRECT(ADDRESS(2,COLUMN(P62)) &amp; ":" &amp; ADDRESS(ROW(),COLUMN(P62)))), 0)</f>
        <v/>
      </c>
      <c r="R62" s="11">
        <f>IF(O62="-",1,0)</f>
        <v/>
      </c>
      <c r="S62" s="11">
        <f>IF(Q62 = 0, INDIRECT("S" &amp; ROW() - 1), Q62)</f>
        <v/>
      </c>
      <c r="T62" s="11">
        <f>IF(H62="","",VLOOKUP(H62,'Вода SKU'!$A$1:$B$150,2,0))</f>
        <v/>
      </c>
      <c r="U62" s="11">
        <f>IF(C62 = "", 8, IF(C62 = "-", 8000 / INDIRECT("C" &amp; ROW() - 1), 8000/C62))</f>
        <v/>
      </c>
      <c r="V62" s="11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11">
        <f>IF(V62 = "", "", V62/U62)</f>
        <v/>
      </c>
      <c r="X62" s="11">
        <f>IF(O62="", "", MAX(ROUND(-(INDIRECT("S" &amp; ROW() - 1) - S62)/INDIRECT("C" &amp; ROW() - 1), 0), 1) * INDIRECT("C" &amp; ROW() - 1))</f>
        <v/>
      </c>
    </row>
    <row r="63" ht="13.8" customHeight="1" s="12">
      <c r="J63" s="46">
        <f>IF(M63="", IF(O63="","",X63+(INDIRECT("S" &amp; ROW() - 1) - S63)),IF(O63="", "", INDIRECT("S" &amp; ROW() - 1) - S63))</f>
        <v/>
      </c>
      <c r="M63" s="56" t="n"/>
      <c r="N63" s="55">
        <f>IF(M63="", IF(X63=0, "", X63), IF(V63 = "", "", IF(V63/U63 = 0, "", V63/U63)))</f>
        <v/>
      </c>
      <c r="P63" s="11">
        <f>IF(O63 = "-", -W63,I63)</f>
        <v/>
      </c>
      <c r="Q63" s="11">
        <f>IF(O63 = "-", SUM(INDIRECT(ADDRESS(2,COLUMN(P63)) &amp; ":" &amp; ADDRESS(ROW(),COLUMN(P63)))), 0)</f>
        <v/>
      </c>
      <c r="R63" s="11">
        <f>IF(O63="-",1,0)</f>
        <v/>
      </c>
      <c r="S63" s="11">
        <f>IF(Q63 = 0, INDIRECT("S" &amp; ROW() - 1), Q63)</f>
        <v/>
      </c>
      <c r="T63" s="11">
        <f>IF(H63="","",VLOOKUP(H63,'Вода SKU'!$A$1:$B$150,2,0))</f>
        <v/>
      </c>
      <c r="U63" s="11">
        <f>IF(C63 = "", 8, IF(C63 = "-", 8000 / INDIRECT("C" &amp; ROW() - 1), 8000/C63))</f>
        <v/>
      </c>
      <c r="V63" s="11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11">
        <f>IF(V63 = "", "", V63/U63)</f>
        <v/>
      </c>
      <c r="X63" s="11">
        <f>IF(O63="", "", MAX(ROUND(-(INDIRECT("S" &amp; ROW() - 1) - S63)/INDIRECT("C" &amp; ROW() - 1), 0), 1) * INDIRECT("C" &amp; ROW() - 1))</f>
        <v/>
      </c>
    </row>
    <row r="64" ht="13.8" customHeight="1" s="12">
      <c r="J64" s="46">
        <f>IF(M64="", IF(O64="","",X64+(INDIRECT("S" &amp; ROW() - 1) - S64)),IF(O64="", "", INDIRECT("S" &amp; ROW() - 1) - S64))</f>
        <v/>
      </c>
      <c r="M64" s="56" t="n"/>
      <c r="N64" s="55">
        <f>IF(M64="", IF(X64=0, "", X64), IF(V64 = "", "", IF(V64/U64 = 0, "", V64/U64)))</f>
        <v/>
      </c>
      <c r="P64" s="11">
        <f>IF(O64 = "-", -W64,I64)</f>
        <v/>
      </c>
      <c r="Q64" s="11">
        <f>IF(O64 = "-", SUM(INDIRECT(ADDRESS(2,COLUMN(P64)) &amp; ":" &amp; ADDRESS(ROW(),COLUMN(P64)))), 0)</f>
        <v/>
      </c>
      <c r="R64" s="11">
        <f>IF(O64="-",1,0)</f>
        <v/>
      </c>
      <c r="S64" s="11">
        <f>IF(Q64 = 0, INDIRECT("S" &amp; ROW() - 1), Q64)</f>
        <v/>
      </c>
      <c r="T64" s="11">
        <f>IF(H64="","",VLOOKUP(H64,'Вода SKU'!$A$1:$B$150,2,0))</f>
        <v/>
      </c>
      <c r="U64" s="11">
        <f>IF(C64 = "", 8, IF(C64 = "-", 8000 / INDIRECT("C" &amp; ROW() - 1), 8000/C64))</f>
        <v/>
      </c>
      <c r="V64" s="11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11">
        <f>IF(V64 = "", "", V64/U64)</f>
        <v/>
      </c>
      <c r="X64" s="11">
        <f>IF(O64="", "", MAX(ROUND(-(INDIRECT("S" &amp; ROW() - 1) - S64)/INDIRECT("C" &amp; ROW() - 1), 0), 1) * INDIRECT("C" &amp; ROW() - 1))</f>
        <v/>
      </c>
    </row>
    <row r="65" ht="13.8" customHeight="1" s="12">
      <c r="J65" s="46">
        <f>IF(M65="", IF(O65="","",X65+(INDIRECT("S" &amp; ROW() - 1) - S65)),IF(O65="", "", INDIRECT("S" &amp; ROW() - 1) - S65))</f>
        <v/>
      </c>
      <c r="M65" s="56" t="n"/>
      <c r="N65" s="55">
        <f>IF(M65="", IF(X65=0, "", X65), IF(V65 = "", "", IF(V65/U65 = 0, "", V65/U65)))</f>
        <v/>
      </c>
      <c r="P65" s="11">
        <f>IF(O65 = "-", -W65,I65)</f>
        <v/>
      </c>
      <c r="Q65" s="11">
        <f>IF(O65 = "-", SUM(INDIRECT(ADDRESS(2,COLUMN(P65)) &amp; ":" &amp; ADDRESS(ROW(),COLUMN(P65)))), 0)</f>
        <v/>
      </c>
      <c r="R65" s="11">
        <f>IF(O65="-",1,0)</f>
        <v/>
      </c>
      <c r="S65" s="11">
        <f>IF(Q65 = 0, INDIRECT("S" &amp; ROW() - 1), Q65)</f>
        <v/>
      </c>
      <c r="T65" s="11">
        <f>IF(H65="","",VLOOKUP(H65,'Вода SKU'!$A$1:$B$150,2,0))</f>
        <v/>
      </c>
      <c r="U65" s="11">
        <f>IF(C65 = "", 8, IF(C65 = "-", 8000 / INDIRECT("C" &amp; ROW() - 1), 8000/C65))</f>
        <v/>
      </c>
      <c r="V65" s="11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11">
        <f>IF(V65 = "", "", V65/U65)</f>
        <v/>
      </c>
      <c r="X65" s="11">
        <f>IF(O65="", "", MAX(ROUND(-(INDIRECT("S" &amp; ROW() - 1) - S65)/INDIRECT("C" &amp; ROW() - 1), 0), 1) * INDIRECT("C" &amp; ROW() - 1))</f>
        <v/>
      </c>
    </row>
    <row r="66" ht="13.8" customHeight="1" s="12">
      <c r="J66" s="46">
        <f>IF(M66="", IF(O66="","",X66+(INDIRECT("S" &amp; ROW() - 1) - S66)),IF(O66="", "", INDIRECT("S" &amp; ROW() - 1) - S66))</f>
        <v/>
      </c>
      <c r="M66" s="56" t="n"/>
      <c r="N66" s="55">
        <f>IF(M66="", IF(X66=0, "", X66), IF(V66 = "", "", IF(V66/U66 = 0, "", V66/U66)))</f>
        <v/>
      </c>
      <c r="P66" s="11">
        <f>IF(O66 = "-", -W66,I66)</f>
        <v/>
      </c>
      <c r="Q66" s="11">
        <f>IF(O66 = "-", SUM(INDIRECT(ADDRESS(2,COLUMN(P66)) &amp; ":" &amp; ADDRESS(ROW(),COLUMN(P66)))), 0)</f>
        <v/>
      </c>
      <c r="R66" s="11">
        <f>IF(O66="-",1,0)</f>
        <v/>
      </c>
      <c r="S66" s="11">
        <f>IF(Q66 = 0, INDIRECT("S" &amp; ROW() - 1), Q66)</f>
        <v/>
      </c>
      <c r="T66" s="11">
        <f>IF(H66="","",VLOOKUP(H66,'Вода SKU'!$A$1:$B$150,2,0))</f>
        <v/>
      </c>
      <c r="U66" s="11">
        <f>IF(C66 = "", 8, IF(C66 = "-", 8000 / INDIRECT("C" &amp; ROW() - 1), 8000/C66))</f>
        <v/>
      </c>
      <c r="V66" s="11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11">
        <f>IF(V66 = "", "", V66/U66)</f>
        <v/>
      </c>
      <c r="X66" s="11">
        <f>IF(O66="", "", MAX(ROUND(-(INDIRECT("S" &amp; ROW() - 1) - S66)/INDIRECT("C" &amp; ROW() - 1), 0), 1) * INDIRECT("C" &amp; ROW() - 1))</f>
        <v/>
      </c>
    </row>
    <row r="67" ht="13.8" customHeight="1" s="12">
      <c r="J67" s="46">
        <f>IF(M67="", IF(O67="","",X67+(INDIRECT("S" &amp; ROW() - 1) - S67)),IF(O67="", "", INDIRECT("S" &amp; ROW() - 1) - S67))</f>
        <v/>
      </c>
      <c r="M67" s="56" t="n"/>
      <c r="N67" s="55">
        <f>IF(M67="", IF(X67=0, "", X67), IF(V67 = "", "", IF(V67/U67 = 0, "", V67/U67)))</f>
        <v/>
      </c>
      <c r="P67" s="11">
        <f>IF(O67 = "-", -W67,I67)</f>
        <v/>
      </c>
      <c r="Q67" s="11">
        <f>IF(O67 = "-", SUM(INDIRECT(ADDRESS(2,COLUMN(P67)) &amp; ":" &amp; ADDRESS(ROW(),COLUMN(P67)))), 0)</f>
        <v/>
      </c>
      <c r="R67" s="11">
        <f>IF(O67="-",1,0)</f>
        <v/>
      </c>
      <c r="S67" s="11">
        <f>IF(Q67 = 0, INDIRECT("S" &amp; ROW() - 1), Q67)</f>
        <v/>
      </c>
      <c r="T67" s="11">
        <f>IF(H67="","",VLOOKUP(H67,'Вода SKU'!$A$1:$B$150,2,0))</f>
        <v/>
      </c>
      <c r="U67" s="11">
        <f>IF(C67 = "", 8, IF(C67 = "-", 8000 / INDIRECT("C" &amp; ROW() - 1), 8000/C67))</f>
        <v/>
      </c>
      <c r="V67" s="11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11">
        <f>IF(V67 = "", "", V67/U67)</f>
        <v/>
      </c>
      <c r="X67" s="11">
        <f>IF(O67="", "", MAX(ROUND(-(INDIRECT("S" &amp; ROW() - 1) - S67)/INDIRECT("C" &amp; ROW() - 1), 0), 1) * INDIRECT("C" &amp; ROW() - 1))</f>
        <v/>
      </c>
    </row>
    <row r="68" ht="13.8" customHeight="1" s="12">
      <c r="J68" s="46">
        <f>IF(M68="", IF(O68="","",X68+(INDIRECT("S" &amp; ROW() - 1) - S68)),IF(O68="", "", INDIRECT("S" &amp; ROW() - 1) - S68))</f>
        <v/>
      </c>
      <c r="M68" s="56" t="n"/>
      <c r="N68" s="55">
        <f>IF(M68="", IF(X68=0, "", X68), IF(V68 = "", "", IF(V68/U68 = 0, "", V68/U68)))</f>
        <v/>
      </c>
      <c r="P68" s="11">
        <f>IF(O68 = "-", -W68,I68)</f>
        <v/>
      </c>
      <c r="Q68" s="11">
        <f>IF(O68 = "-", SUM(INDIRECT(ADDRESS(2,COLUMN(P68)) &amp; ":" &amp; ADDRESS(ROW(),COLUMN(P68)))), 0)</f>
        <v/>
      </c>
      <c r="R68" s="11">
        <f>IF(O68="-",1,0)</f>
        <v/>
      </c>
      <c r="S68" s="11">
        <f>IF(Q68 = 0, INDIRECT("S" &amp; ROW() - 1), Q68)</f>
        <v/>
      </c>
      <c r="T68" s="11">
        <f>IF(H68="","",VLOOKUP(H68,'Вода SKU'!$A$1:$B$150,2,0))</f>
        <v/>
      </c>
      <c r="U68" s="11">
        <f>IF(C68 = "", 8, IF(C68 = "-", 8000 / INDIRECT("C" &amp; ROW() - 1), 8000/C68))</f>
        <v/>
      </c>
      <c r="V68" s="11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11">
        <f>IF(V68 = "", "", V68/U68)</f>
        <v/>
      </c>
      <c r="X68" s="11">
        <f>IF(O68="", "", MAX(ROUND(-(INDIRECT("S" &amp; ROW() - 1) - S68)/INDIRECT("C" &amp; ROW() - 1), 0), 1) * INDIRECT("C" &amp; ROW() - 1))</f>
        <v/>
      </c>
    </row>
    <row r="69" ht="13.8" customHeight="1" s="12">
      <c r="J69" s="46">
        <f>IF(M69="", IF(O69="","",X69+(INDIRECT("S" &amp; ROW() - 1) - S69)),IF(O69="", "", INDIRECT("S" &amp; ROW() - 1) - S69))</f>
        <v/>
      </c>
      <c r="M69" s="56" t="n"/>
      <c r="N69" s="55">
        <f>IF(M69="", IF(X69=0, "", X69), IF(V69 = "", "", IF(V69/U69 = 0, "", V69/U69)))</f>
        <v/>
      </c>
      <c r="P69" s="11">
        <f>IF(O69 = "-", -W69,I69)</f>
        <v/>
      </c>
      <c r="Q69" s="11">
        <f>IF(O69 = "-", SUM(INDIRECT(ADDRESS(2,COLUMN(P69)) &amp; ":" &amp; ADDRESS(ROW(),COLUMN(P69)))), 0)</f>
        <v/>
      </c>
      <c r="R69" s="11">
        <f>IF(O69="-",1,0)</f>
        <v/>
      </c>
      <c r="S69" s="11">
        <f>IF(Q69 = 0, INDIRECT("S" &amp; ROW() - 1), Q69)</f>
        <v/>
      </c>
      <c r="T69" s="11">
        <f>IF(H69="","",VLOOKUP(H69,'Вода SKU'!$A$1:$B$150,2,0))</f>
        <v/>
      </c>
      <c r="U69" s="11">
        <f>IF(C69 = "", 8, IF(C69 = "-", 8000 / INDIRECT("C" &amp; ROW() - 1), 8000/C69))</f>
        <v/>
      </c>
      <c r="V69" s="11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11">
        <f>IF(V69 = "", "", V69/U69)</f>
        <v/>
      </c>
      <c r="X69" s="11">
        <f>IF(O69="", "", MAX(ROUND(-(INDIRECT("S" &amp; ROW() - 1) - S69)/INDIRECT("C" &amp; ROW() - 1), 0), 1) * INDIRECT("C" &amp; ROW() - 1))</f>
        <v/>
      </c>
    </row>
    <row r="70" ht="13.8" customHeight="1" s="12">
      <c r="J70" s="46">
        <f>IF(M70="", IF(O70="","",X70+(INDIRECT("S" &amp; ROW() - 1) - S70)),IF(O70="", "", INDIRECT("S" &amp; ROW() - 1) - S70))</f>
        <v/>
      </c>
      <c r="M70" s="56" t="n"/>
      <c r="N70" s="55">
        <f>IF(M70="", IF(X70=0, "", X70), IF(V70 = "", "", IF(V70/U70 = 0, "", V70/U70)))</f>
        <v/>
      </c>
      <c r="P70" s="11">
        <f>IF(O70 = "-", -W70,I70)</f>
        <v/>
      </c>
      <c r="Q70" s="11">
        <f>IF(O70 = "-", SUM(INDIRECT(ADDRESS(2,COLUMN(P70)) &amp; ":" &amp; ADDRESS(ROW(),COLUMN(P70)))), 0)</f>
        <v/>
      </c>
      <c r="R70" s="11">
        <f>IF(O70="-",1,0)</f>
        <v/>
      </c>
      <c r="S70" s="11">
        <f>IF(Q70 = 0, INDIRECT("S" &amp; ROW() - 1), Q70)</f>
        <v/>
      </c>
      <c r="T70" s="11">
        <f>IF(H70="","",VLOOKUP(H70,'Вода SKU'!$A$1:$B$150,2,0))</f>
        <v/>
      </c>
      <c r="U70" s="11">
        <f>IF(C70 = "", 8, IF(C70 = "-", 8000 / INDIRECT("C" &amp; ROW() - 1), 8000/C70))</f>
        <v/>
      </c>
      <c r="V70" s="11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11">
        <f>IF(V70 = "", "", V70/U70)</f>
        <v/>
      </c>
      <c r="X70" s="11">
        <f>IF(O70="", "", MAX(ROUND(-(INDIRECT("S" &amp; ROW() - 1) - S70)/INDIRECT("C" &amp; ROW() - 1), 0), 1) * INDIRECT("C" &amp; ROW() - 1))</f>
        <v/>
      </c>
    </row>
    <row r="71" ht="13.8" customHeight="1" s="12">
      <c r="J71" s="46">
        <f>IF(M71="", IF(O71="","",X71+(INDIRECT("S" &amp; ROW() - 1) - S71)),IF(O71="", "", INDIRECT("S" &amp; ROW() - 1) - S71))</f>
        <v/>
      </c>
      <c r="M71" s="56" t="n"/>
      <c r="N71" s="55">
        <f>IF(M71="", IF(X71=0, "", X71), IF(V71 = "", "", IF(V71/U71 = 0, "", V71/U71)))</f>
        <v/>
      </c>
      <c r="P71" s="11">
        <f>IF(O71 = "-", -W71,I71)</f>
        <v/>
      </c>
      <c r="Q71" s="11">
        <f>IF(O71 = "-", SUM(INDIRECT(ADDRESS(2,COLUMN(P71)) &amp; ":" &amp; ADDRESS(ROW(),COLUMN(P71)))), 0)</f>
        <v/>
      </c>
      <c r="R71" s="11">
        <f>IF(O71="-",1,0)</f>
        <v/>
      </c>
      <c r="S71" s="11">
        <f>IF(Q71 = 0, INDIRECT("S" &amp; ROW() - 1), Q71)</f>
        <v/>
      </c>
      <c r="T71" s="11">
        <f>IF(H71="","",VLOOKUP(H71,'Вода SKU'!$A$1:$B$150,2,0))</f>
        <v/>
      </c>
      <c r="U71" s="11">
        <f>IF(C71 = "", 8, IF(C71 = "-", 8000 / INDIRECT("C" &amp; ROW() - 1), 8000/C71))</f>
        <v/>
      </c>
      <c r="V71" s="11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11">
        <f>IF(V71 = "", "", V71/U71)</f>
        <v/>
      </c>
      <c r="X71" s="11">
        <f>IF(O71="", "", MAX(ROUND(-(INDIRECT("S" &amp; ROW() - 1) - S71)/INDIRECT("C" &amp; ROW() - 1), 0), 1) * INDIRECT("C" &amp; ROW() - 1))</f>
        <v/>
      </c>
    </row>
    <row r="72" ht="13.8" customHeight="1" s="12">
      <c r="J72" s="46">
        <f>IF(M72="", IF(O72="","",X72+(INDIRECT("S" &amp; ROW() - 1) - S72)),IF(O72="", "", INDIRECT("S" &amp; ROW() - 1) - S72))</f>
        <v/>
      </c>
      <c r="M72" s="56" t="n"/>
      <c r="N72" s="55">
        <f>IF(M72="", IF(X72=0, "", X72), IF(V72 = "", "", IF(V72/U72 = 0, "", V72/U72)))</f>
        <v/>
      </c>
      <c r="P72" s="11">
        <f>IF(O72 = "-", -W72,I72)</f>
        <v/>
      </c>
      <c r="Q72" s="11">
        <f>IF(O72 = "-", SUM(INDIRECT(ADDRESS(2,COLUMN(P72)) &amp; ":" &amp; ADDRESS(ROW(),COLUMN(P72)))), 0)</f>
        <v/>
      </c>
      <c r="R72" s="11">
        <f>IF(O72="-",1,0)</f>
        <v/>
      </c>
      <c r="S72" s="11">
        <f>IF(Q72 = 0, INDIRECT("S" &amp; ROW() - 1), Q72)</f>
        <v/>
      </c>
      <c r="T72" s="11">
        <f>IF(H72="","",VLOOKUP(H72,'Вода SKU'!$A$1:$B$150,2,0))</f>
        <v/>
      </c>
      <c r="U72" s="11">
        <f>IF(C72 = "", 8, IF(C72 = "-", 8000 / INDIRECT("C" &amp; ROW() - 1), 8000/C72))</f>
        <v/>
      </c>
      <c r="V72" s="11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11">
        <f>IF(V72 = "", "", V72/U72)</f>
        <v/>
      </c>
      <c r="X72" s="11">
        <f>IF(O72="", "", MAX(ROUND(-(INDIRECT("S" &amp; ROW() - 1) - S72)/INDIRECT("C" &amp; ROW() - 1), 0), 1) * INDIRECT("C" &amp; ROW() - 1))</f>
        <v/>
      </c>
    </row>
    <row r="73" ht="13.8" customHeight="1" s="12">
      <c r="J73" s="46">
        <f>IF(M73="", IF(O73="","",X73+(INDIRECT("S" &amp; ROW() - 1) - S73)),IF(O73="", "", INDIRECT("S" &amp; ROW() - 1) - S73))</f>
        <v/>
      </c>
      <c r="M73" s="56" t="n"/>
      <c r="N73" s="55">
        <f>IF(M73="", IF(X73=0, "", X73), IF(V73 = "", "", IF(V73/U73 = 0, "", V73/U73)))</f>
        <v/>
      </c>
      <c r="P73" s="11">
        <f>IF(O73 = "-", -W73,I73)</f>
        <v/>
      </c>
      <c r="Q73" s="11">
        <f>IF(O73 = "-", SUM(INDIRECT(ADDRESS(2,COLUMN(P73)) &amp; ":" &amp; ADDRESS(ROW(),COLUMN(P73)))), 0)</f>
        <v/>
      </c>
      <c r="R73" s="11">
        <f>IF(O73="-",1,0)</f>
        <v/>
      </c>
      <c r="S73" s="11">
        <f>IF(Q73 = 0, INDIRECT("S" &amp; ROW() - 1), Q73)</f>
        <v/>
      </c>
      <c r="T73" s="11">
        <f>IF(H73="","",VLOOKUP(H73,'Вода SKU'!$A$1:$B$150,2,0))</f>
        <v/>
      </c>
      <c r="U73" s="11">
        <f>IF(C73 = "", 8, IF(C73 = "-", 8000 / INDIRECT("C" &amp; ROW() - 1), 8000/C73))</f>
        <v/>
      </c>
      <c r="V73" s="11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11">
        <f>IF(V73 = "", "", V73/U73)</f>
        <v/>
      </c>
      <c r="X73" s="11">
        <f>IF(O73="", "", MAX(ROUND(-(INDIRECT("S" &amp; ROW() - 1) - S73)/INDIRECT("C" &amp; ROW() - 1), 0), 1) * INDIRECT("C" &amp; ROW() - 1))</f>
        <v/>
      </c>
    </row>
    <row r="74" ht="13.8" customHeight="1" s="12">
      <c r="J74" s="46">
        <f>IF(M74="", IF(O74="","",X74+(INDIRECT("S" &amp; ROW() - 1) - S74)),IF(O74="", "", INDIRECT("S" &amp; ROW() - 1) - S74))</f>
        <v/>
      </c>
      <c r="M74" s="56" t="n"/>
      <c r="N74" s="55">
        <f>IF(M74="", IF(X74=0, "", X74), IF(V74 = "", "", IF(V74/U74 = 0, "", V74/U74)))</f>
        <v/>
      </c>
      <c r="P74" s="11">
        <f>IF(O74 = "-", -W74,I74)</f>
        <v/>
      </c>
      <c r="Q74" s="11">
        <f>IF(O74="-",SUM(INDIRECT(ADDRESS(2,COLUMN(P74))&amp;":"&amp;ADDRESS(ROW(),COLUMN(P74)))),0)</f>
        <v/>
      </c>
      <c r="R74" s="11">
        <f>IF(O74="-",1,0)</f>
        <v/>
      </c>
      <c r="S74" s="11">
        <f>IF(Q74 = 0, INDIRECT("S" &amp; ROW() - 1), Q74)</f>
        <v/>
      </c>
      <c r="T74" s="11">
        <f>IF(H74="","",VLOOKUP(H74,'Вода SKU'!$A$1:$B$150,2,0))</f>
        <v/>
      </c>
      <c r="U74" s="11">
        <f>IF(C74 = "", 8, IF(C74 = "-", 8000 / INDIRECT("C" &amp; ROW() - 1), 8000/C74))</f>
        <v/>
      </c>
      <c r="V74" s="11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11">
        <f>IF(V74 = "", "", V74/U74)</f>
        <v/>
      </c>
      <c r="X74" s="11">
        <f>IF(O74="", "", MAX(ROUND(-(INDIRECT("S" &amp; ROW() - 1) - S74)/INDIRECT("C" &amp; ROW() - 1), 0), 1) * INDIRECT("C" &amp; ROW() - 1))</f>
        <v/>
      </c>
    </row>
    <row r="75" ht="13.8" customHeight="1" s="12">
      <c r="J75" s="46">
        <f>IF(M75="", IF(O75="","",X75+(INDIRECT("S" &amp; ROW() - 1) - S75)),IF(O75="", "", INDIRECT("S" &amp; ROW() - 1) - S75))</f>
        <v/>
      </c>
      <c r="M75" s="56" t="n"/>
      <c r="N75" s="55">
        <f>IF(M75="", IF(X75=0, "", X75), IF(V75 = "", "", IF(V75/U75 = 0, "", V75/U75)))</f>
        <v/>
      </c>
      <c r="P75" s="11">
        <f>IF(O75 = "-", -W75,I75)</f>
        <v/>
      </c>
      <c r="Q75" s="11">
        <f>IF(O75="-",SUM(INDIRECT(ADDRESS(2,COLUMN(P75))&amp;":"&amp;ADDRESS(ROW(),COLUMN(P75)))),0)</f>
        <v/>
      </c>
      <c r="R75" s="11">
        <f>IF(O75="-",1,0)</f>
        <v/>
      </c>
      <c r="S75" s="11">
        <f>IF(Q75 = 0, INDIRECT("S" &amp; ROW() - 1), Q75)</f>
        <v/>
      </c>
      <c r="T75" s="11">
        <f>IF(H75="","",VLOOKUP(H75,'Вода SKU'!$A$1:$B$150,2,0))</f>
        <v/>
      </c>
      <c r="U75" s="11">
        <f>IF(C75 = "", 8, IF(C75 = "-", 8000 / INDIRECT("C" &amp; ROW() - 1), 8000/C75))</f>
        <v/>
      </c>
      <c r="V75" s="11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11">
        <f>IF(V75 = "", "", V75/U75)</f>
        <v/>
      </c>
      <c r="X75" s="11">
        <f>IF(O75="", "", MAX(ROUND(-(INDIRECT("S" &amp; ROW() - 1) - S75)/INDIRECT("C" &amp; ROW() - 1), 0), 1) * INDIRECT("C" &amp; ROW() - 1))</f>
        <v/>
      </c>
    </row>
    <row r="76" ht="13.8" customHeight="1" s="12">
      <c r="J76" s="46">
        <f>IF(M76="", IF(O76="","",X76+(INDIRECT("S" &amp; ROW() - 1) - S76)),IF(O76="", "", INDIRECT("S" &amp; ROW() - 1) - S76))</f>
        <v/>
      </c>
      <c r="M76" s="56" t="n"/>
      <c r="N76" s="55">
        <f>IF(M76="", IF(X76=0, "", X76), IF(V76 = "", "", IF(V76/U76 = 0, "", V76/U76)))</f>
        <v/>
      </c>
      <c r="P76" s="11">
        <f>IF(O76 = "-", -W76,I76)</f>
        <v/>
      </c>
      <c r="Q76" s="11">
        <f>IF(O76="-",SUM(INDIRECT(ADDRESS(2,COLUMN(P76))&amp;":"&amp;ADDRESS(ROW(),COLUMN(P76)))),0)</f>
        <v/>
      </c>
      <c r="R76" s="11">
        <f>IF(O76="-",1,0)</f>
        <v/>
      </c>
      <c r="S76" s="11">
        <f>IF(Q76 = 0, INDIRECT("S" &amp; ROW() - 1), Q76)</f>
        <v/>
      </c>
      <c r="T76" s="11">
        <f>IF(H76="","",VLOOKUP(H76,'Вода SKU'!$A$1:$B$150,2,0))</f>
        <v/>
      </c>
      <c r="U76" s="11">
        <f>IF(C76 = "", 8, IF(C76 = "-", 8000 / INDIRECT("C" &amp; ROW() - 1), 8000/C76))</f>
        <v/>
      </c>
      <c r="V76" s="11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11">
        <f>IF(V76 = "", "", V76/U76)</f>
        <v/>
      </c>
      <c r="X76" s="11">
        <f>IF(O76="", "", MAX(ROUND(-(INDIRECT("S" &amp; ROW() - 1) - S76)/INDIRECT("C" &amp; ROW() - 1), 0), 1) * INDIRECT("C" &amp; ROW() - 1))</f>
        <v/>
      </c>
    </row>
    <row r="77" ht="13.8" customHeight="1" s="12">
      <c r="J77" s="46">
        <f>IF(M77="", IF(O77="","",X77+(INDIRECT("S" &amp; ROW() - 1) - S77)),IF(O77="", "", INDIRECT("S" &amp; ROW() - 1) - S77))</f>
        <v/>
      </c>
      <c r="M77" s="56" t="n"/>
      <c r="N77" s="55">
        <f>IF(M77="", IF(X77=0, "", X77), IF(V77 = "", "", IF(V77/U77 = 0, "", V77/U77)))</f>
        <v/>
      </c>
      <c r="P77" s="11">
        <f>IF(O77 = "-", -W77,I77)</f>
        <v/>
      </c>
      <c r="Q77" s="11">
        <f>IF(O77="-",SUM(INDIRECT(ADDRESS(2,COLUMN(P77))&amp;":"&amp;ADDRESS(ROW(),COLUMN(P77)))),0)</f>
        <v/>
      </c>
      <c r="R77" s="11">
        <f>IF(O77="-",1,0)</f>
        <v/>
      </c>
      <c r="S77" s="11">
        <f>IF(Q77 = 0, INDIRECT("S" &amp; ROW() - 1), Q77)</f>
        <v/>
      </c>
      <c r="T77" s="11">
        <f>IF(H77="","",VLOOKUP(H77,'Вода SKU'!$A$1:$B$150,2,0))</f>
        <v/>
      </c>
      <c r="U77" s="11">
        <f>IF(C77 = "", 8, IF(C77 = "-", 8000 / INDIRECT("C" &amp; ROW() - 1), 8000/C77))</f>
        <v/>
      </c>
      <c r="V77" s="11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11">
        <f>IF(V77 = "", "", V77/U77)</f>
        <v/>
      </c>
      <c r="X77" s="11">
        <f>IF(O77="", "", MAX(ROUND(-(INDIRECT("S" &amp; ROW() - 1) - S77)/INDIRECT("C" &amp; ROW() - 1), 0), 1) * INDIRECT("C" &amp; ROW() - 1))</f>
        <v/>
      </c>
    </row>
    <row r="78" ht="13.8" customHeight="1" s="12">
      <c r="J78" s="46">
        <f>IF(M78="", IF(O78="","",X78+(INDIRECT("S" &amp; ROW() - 1) - S78)),IF(O78="", "", INDIRECT("S" &amp; ROW() - 1) - S78))</f>
        <v/>
      </c>
      <c r="M78" s="56" t="n"/>
      <c r="N78" s="55">
        <f>IF(M78="", IF(X78=0, "", X78), IF(V78 = "", "", IF(V78/U78 = 0, "", V78/U78)))</f>
        <v/>
      </c>
      <c r="P78" s="11">
        <f>IF(O78 = "-", -W78,I78)</f>
        <v/>
      </c>
      <c r="Q78" s="11">
        <f>IF(O78="-",SUM(INDIRECT(ADDRESS(2,COLUMN(P78))&amp;":"&amp;ADDRESS(ROW(),COLUMN(P78)))),0)</f>
        <v/>
      </c>
      <c r="R78" s="11">
        <f>IF(O78="-",1,0)</f>
        <v/>
      </c>
      <c r="S78" s="11">
        <f>IF(Q78 = 0, INDIRECT("S" &amp; ROW() - 1), Q78)</f>
        <v/>
      </c>
      <c r="T78" s="11">
        <f>IF(H78="","",VLOOKUP(H78,'Вода SKU'!$A$1:$B$150,2,0))</f>
        <v/>
      </c>
      <c r="U78" s="11">
        <f>IF(C78 = "", 8, IF(C78 = "-", 8000 / INDIRECT("C" &amp; ROW() - 1), 8000/C78))</f>
        <v/>
      </c>
      <c r="V78" s="11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11">
        <f>IF(V78 = "", "", V78/U78)</f>
        <v/>
      </c>
      <c r="X78" s="11">
        <f>IF(O78="", "", MAX(ROUND(-(INDIRECT("S" &amp; ROW() - 1) - S78)/INDIRECT("C" &amp; ROW() - 1), 0), 1) * INDIRECT("C" &amp; ROW() - 1))</f>
        <v/>
      </c>
    </row>
    <row r="79" ht="13.8" customHeight="1" s="12">
      <c r="J79" s="46">
        <f>IF(M79="", IF(O79="","",X79+(INDIRECT("S" &amp; ROW() - 1) - S79)),IF(O79="", "", INDIRECT("S" &amp; ROW() - 1) - S79))</f>
        <v/>
      </c>
      <c r="M79" s="56" t="n"/>
      <c r="N79" s="55">
        <f>IF(M79="", IF(X79=0, "", X79), IF(V79 = "", "", IF(V79/U79 = 0, "", V79/U79)))</f>
        <v/>
      </c>
      <c r="P79" s="11">
        <f>IF(O79 = "-", -W79,I79)</f>
        <v/>
      </c>
      <c r="Q79" s="11">
        <f>IF(O79="-",SUM(INDIRECT(ADDRESS(2,COLUMN(P79))&amp;":"&amp;ADDRESS(ROW(),COLUMN(P79)))),0)</f>
        <v/>
      </c>
      <c r="R79" s="11">
        <f>IF(O79="-",1,0)</f>
        <v/>
      </c>
      <c r="S79" s="11">
        <f>IF(Q79 = 0, INDIRECT("S" &amp; ROW() - 1), Q79)</f>
        <v/>
      </c>
      <c r="T79" s="11">
        <f>IF(H79="","",VLOOKUP(H79,'Вода SKU'!$A$1:$B$150,2,0))</f>
        <v/>
      </c>
      <c r="U79" s="11">
        <f>IF(C79 = "", 8, IF(C79 = "-", 8000 / INDIRECT("C" &amp; ROW() - 1), 8000/C79))</f>
        <v/>
      </c>
      <c r="V79" s="11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11">
        <f>IF(V79 = "", "", V79/U79)</f>
        <v/>
      </c>
      <c r="X79" s="11">
        <f>IF(O79="", "", MAX(ROUND(-(INDIRECT("S" &amp; ROW() - 1) - S79)/INDIRECT("C" &amp; ROW() - 1), 0), 1) * INDIRECT("C" &amp; ROW() - 1))</f>
        <v/>
      </c>
    </row>
    <row r="80" ht="13.8" customHeight="1" s="12">
      <c r="J80" s="46">
        <f>IF(M80="", IF(O80="","",X80+(INDIRECT("S" &amp; ROW() - 1) - S80)),IF(O80="", "", INDIRECT("S" &amp; ROW() - 1) - S80))</f>
        <v/>
      </c>
      <c r="M80" s="56" t="n"/>
      <c r="N80" s="55">
        <f>IF(M80="", IF(X80=0, "", X80), IF(V80 = "", "", IF(V80/U80 = 0, "", V80/U80)))</f>
        <v/>
      </c>
      <c r="P80" s="11">
        <f>IF(O80 = "-", -W80,I80)</f>
        <v/>
      </c>
      <c r="Q80" s="11">
        <f>IF(O80="-",SUM(INDIRECT(ADDRESS(2,COLUMN(P80))&amp;":"&amp;ADDRESS(ROW(),COLUMN(P80)))),0)</f>
        <v/>
      </c>
      <c r="R80" s="11">
        <f>IF(O80="-",1,0)</f>
        <v/>
      </c>
      <c r="S80" s="11">
        <f>IF(Q80 = 0, INDIRECT("S" &amp; ROW() - 1), Q80)</f>
        <v/>
      </c>
      <c r="T80" s="11">
        <f>IF(H80="","",VLOOKUP(H80,'Вода SKU'!$A$1:$B$150,2,0))</f>
        <v/>
      </c>
      <c r="U80" s="11">
        <f>IF(C80 = "", 8, IF(C80 = "-", 8000 / INDIRECT("C" &amp; ROW() - 1), 8000/C80))</f>
        <v/>
      </c>
      <c r="V80" s="11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11">
        <f>IF(V80 = "", "", V80/U80)</f>
        <v/>
      </c>
      <c r="X80" s="11">
        <f>IF(O80="", "", MAX(ROUND(-(INDIRECT("S" &amp; ROW() - 1) - S80)/INDIRECT("C" &amp; ROW() - 1), 0), 1) * INDIRECT("C" &amp; ROW() - 1))</f>
        <v/>
      </c>
    </row>
    <row r="81" ht="13.8" customHeight="1" s="12">
      <c r="J81" s="46">
        <f>IF(M81="", IF(O81="","",X81+(INDIRECT("S" &amp; ROW() - 1) - S81)),IF(O81="", "", INDIRECT("S" &amp; ROW() - 1) - S81))</f>
        <v/>
      </c>
      <c r="M81" s="56" t="n"/>
      <c r="N81" s="55">
        <f>IF(M81="", IF(X81=0, "", X81), IF(V81 = "", "", IF(V81/U81 = 0, "", V81/U81)))</f>
        <v/>
      </c>
      <c r="P81" s="11">
        <f>IF(O81 = "-", -W81,I81)</f>
        <v/>
      </c>
      <c r="Q81" s="11">
        <f>IF(O81="-",SUM(INDIRECT(ADDRESS(2,COLUMN(P81))&amp;":"&amp;ADDRESS(ROW(),COLUMN(P81)))),0)</f>
        <v/>
      </c>
      <c r="R81" s="11">
        <f>IF(O81="-",1,0)</f>
        <v/>
      </c>
      <c r="S81" s="11">
        <f>IF(Q81 = 0, INDIRECT("S" &amp; ROW() - 1), Q81)</f>
        <v/>
      </c>
      <c r="T81" s="11">
        <f>IF(H81="","",VLOOKUP(H81,'Вода SKU'!$A$1:$B$150,2,0))</f>
        <v/>
      </c>
      <c r="U81" s="11">
        <f>IF(C81 = "", 8, IF(C81 = "-", 8000 / INDIRECT("C" &amp; ROW() - 1), 8000/C81))</f>
        <v/>
      </c>
      <c r="V81" s="11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11">
        <f>IF(V81 = "", "", V81/U81)</f>
        <v/>
      </c>
      <c r="X81" s="11">
        <f>IF(O81="", "", MAX(ROUND(-(INDIRECT("S" &amp; ROW() - 1) - S81)/INDIRECT("C" &amp; ROW() - 1), 0), 1) * INDIRECT("C" &amp; ROW() - 1))</f>
        <v/>
      </c>
    </row>
    <row r="82" ht="13.8" customHeight="1" s="12">
      <c r="J82" s="46">
        <f>IF(M82="", IF(O82="","",X82+(INDIRECT("S" &amp; ROW() - 1) - S82)),IF(O82="", "", INDIRECT("S" &amp; ROW() - 1) - S82))</f>
        <v/>
      </c>
      <c r="M82" s="56" t="n"/>
      <c r="N82" s="55">
        <f>IF(M82="", IF(X82=0, "", X82), IF(V82 = "", "", IF(V82/U82 = 0, "", V82/U82)))</f>
        <v/>
      </c>
      <c r="P82" s="11">
        <f>IF(O82 = "-", -W82,I82)</f>
        <v/>
      </c>
      <c r="Q82" s="11">
        <f>IF(O82="-",SUM(INDIRECT(ADDRESS(2,COLUMN(P82))&amp;":"&amp;ADDRESS(ROW(),COLUMN(P82)))),0)</f>
        <v/>
      </c>
      <c r="R82" s="11">
        <f>IF(O82="-",1,0)</f>
        <v/>
      </c>
      <c r="S82" s="11">
        <f>IF(Q82 = 0, INDIRECT("S" &amp; ROW() - 1), Q82)</f>
        <v/>
      </c>
      <c r="T82" s="11">
        <f>IF(H82="","",VLOOKUP(H82,'Вода SKU'!$A$1:$B$150,2,0))</f>
        <v/>
      </c>
      <c r="U82" s="11">
        <f>IF(C82 = "", 8, IF(C82 = "-", 8000 / INDIRECT("C" &amp; ROW() - 1), 8000/C82))</f>
        <v/>
      </c>
      <c r="V82" s="11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11">
        <f>IF(V82 = "", "", V82/U82)</f>
        <v/>
      </c>
      <c r="X82" s="11">
        <f>IF(O82="", "", MAX(ROUND(-(INDIRECT("S" &amp; ROW() - 1) - S82)/INDIRECT("C" &amp; ROW() - 1), 0), 1) * INDIRECT("C" &amp; ROW() - 1))</f>
        <v/>
      </c>
    </row>
    <row r="83" ht="13.8" customHeight="1" s="12">
      <c r="J83" s="46">
        <f>IF(M83="", IF(O83="","",X83+(INDIRECT("S" &amp; ROW() - 1) - S83)),IF(O83="", "", INDIRECT("S" &amp; ROW() - 1) - S83))</f>
        <v/>
      </c>
      <c r="M83" s="56" t="n"/>
      <c r="N83" s="55">
        <f>IF(M83="", IF(X83=0, "", X83), IF(V83 = "", "", IF(V83/U83 = 0, "", V83/U83)))</f>
        <v/>
      </c>
      <c r="P83" s="11">
        <f>IF(O83 = "-", -W83,I83)</f>
        <v/>
      </c>
      <c r="Q83" s="11">
        <f>IF(O83="-",SUM(INDIRECT(ADDRESS(2,COLUMN(P83))&amp;":"&amp;ADDRESS(ROW(),COLUMN(P83)))),0)</f>
        <v/>
      </c>
      <c r="R83" s="11">
        <f>IF(O83="-",1,0)</f>
        <v/>
      </c>
      <c r="S83" s="11">
        <f>IF(Q83 = 0, INDIRECT("S" &amp; ROW() - 1), Q83)</f>
        <v/>
      </c>
      <c r="T83" s="11">
        <f>IF(H83="","",VLOOKUP(H83,'Вода SKU'!$A$1:$B$150,2,0))</f>
        <v/>
      </c>
      <c r="U83" s="11">
        <f>IF(C83 = "", 8, IF(C83 = "-", 8000 / INDIRECT("C" &amp; ROW() - 1), 8000/C83))</f>
        <v/>
      </c>
      <c r="V83" s="11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11">
        <f>IF(V83 = "", "", V83/U83)</f>
        <v/>
      </c>
      <c r="X83" s="11">
        <f>IF(O83="", "", MAX(ROUND(-(INDIRECT("S" &amp; ROW() - 1) - S83)/INDIRECT("C" &amp; ROW() - 1), 0), 1) * INDIRECT("C" &amp; ROW() - 1))</f>
        <v/>
      </c>
    </row>
    <row r="84" ht="13.8" customHeight="1" s="12">
      <c r="J84" s="46">
        <f>IF(M84="", IF(O84="","",X84+(INDIRECT("S" &amp; ROW() - 1) - S84)),IF(O84="", "", INDIRECT("S" &amp; ROW() - 1) - S84))</f>
        <v/>
      </c>
      <c r="M84" s="56" t="n"/>
      <c r="N84" s="55">
        <f>IF(M84="", IF(X84=0, "", X84), IF(V84 = "", "", IF(V84/U84 = 0, "", V84/U84)))</f>
        <v/>
      </c>
      <c r="P84" s="11">
        <f>IF(O84 = "-", -W84,I84)</f>
        <v/>
      </c>
      <c r="Q84" s="11">
        <f>IF(O84="-",SUM(INDIRECT(ADDRESS(2,COLUMN(P84))&amp;":"&amp;ADDRESS(ROW(),COLUMN(P84)))),0)</f>
        <v/>
      </c>
      <c r="R84" s="11">
        <f>IF(O84="-",1,0)</f>
        <v/>
      </c>
      <c r="S84" s="11">
        <f>IF(Q84 = 0, INDIRECT("S" &amp; ROW() - 1), Q84)</f>
        <v/>
      </c>
      <c r="T84" s="11">
        <f>IF(H84="","",VLOOKUP(H84,'Вода SKU'!$A$1:$B$150,2,0))</f>
        <v/>
      </c>
      <c r="U84" s="11">
        <f>IF(C84 = "", 8, IF(C84 = "-", 8000 / INDIRECT("C" &amp; ROW() - 1), 8000/C84))</f>
        <v/>
      </c>
      <c r="V84" s="11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11">
        <f>IF(V84 = "", "", V84/U84)</f>
        <v/>
      </c>
      <c r="X84" s="11">
        <f>IF(O84="", "", MAX(ROUND(-(INDIRECT("S" &amp; ROW() - 1) - S84)/INDIRECT("C" &amp; ROW() - 1), 0), 1) * INDIRECT("C" &amp; ROW() - 1))</f>
        <v/>
      </c>
    </row>
    <row r="85" ht="13.8" customHeight="1" s="12">
      <c r="J85" s="46">
        <f>IF(M85="", IF(O85="","",X85+(INDIRECT("S" &amp; ROW() - 1) - S85)),IF(O85="", "", INDIRECT("S" &amp; ROW() - 1) - S85))</f>
        <v/>
      </c>
      <c r="M85" s="56" t="n"/>
      <c r="N85" s="55">
        <f>IF(M85="", IF(X85=0, "", X85), IF(V85 = "", "", IF(V85/U85 = 0, "", V85/U85)))</f>
        <v/>
      </c>
      <c r="P85" s="11">
        <f>IF(O85 = "-", -W85,I85)</f>
        <v/>
      </c>
      <c r="Q85" s="11">
        <f>IF(O85="-",SUM(INDIRECT(ADDRESS(2,COLUMN(P85))&amp;":"&amp;ADDRESS(ROW(),COLUMN(P85)))),0)</f>
        <v/>
      </c>
      <c r="R85" s="11">
        <f>IF(O85="-",1,0)</f>
        <v/>
      </c>
      <c r="S85" s="11">
        <f>IF(Q85 = 0, INDIRECT("S" &amp; ROW() - 1), Q85)</f>
        <v/>
      </c>
      <c r="T85" s="11">
        <f>IF(H85="","",VLOOKUP(H85,'Вода SKU'!$A$1:$B$150,2,0))</f>
        <v/>
      </c>
      <c r="U85" s="11">
        <f>IF(C85 = "", 8, IF(C85 = "-", 8000 / INDIRECT("C" &amp; ROW() - 1), 8000/C85))</f>
        <v/>
      </c>
      <c r="V85" s="11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11">
        <f>IF(V85 = "", "", V85/U85)</f>
        <v/>
      </c>
      <c r="X85" s="11">
        <f>IF(O85="", "", MAX(ROUND(-(INDIRECT("S" &amp; ROW() - 1) - S85)/INDIRECT("C" &amp; ROW() - 1), 0), 1) * INDIRECT("C" &amp; ROW() - 1))</f>
        <v/>
      </c>
    </row>
    <row r="86" ht="13.8" customHeight="1" s="12">
      <c r="J86" s="46">
        <f>IF(M86="", IF(O86="","",X86+(INDIRECT("S" &amp; ROW() - 1) - S86)),IF(O86="", "", INDIRECT("S" &amp; ROW() - 1) - S86))</f>
        <v/>
      </c>
      <c r="M86" s="56" t="n"/>
      <c r="N86" s="55">
        <f>IF(M86="", IF(X86=0, "", X86), IF(V86 = "", "", IF(V86/U86 = 0, "", V86/U86)))</f>
        <v/>
      </c>
      <c r="P86" s="11">
        <f>IF(O86 = "-", -W86,I86)</f>
        <v/>
      </c>
      <c r="Q86" s="11">
        <f>IF(O86="-",SUM(INDIRECT(ADDRESS(2,COLUMN(P86))&amp;":"&amp;ADDRESS(ROW(),COLUMN(P86)))),0)</f>
        <v/>
      </c>
      <c r="R86" s="11">
        <f>IF(O86="-",1,0)</f>
        <v/>
      </c>
      <c r="S86" s="11">
        <f>IF(Q86 = 0, INDIRECT("S" &amp; ROW() - 1), Q86)</f>
        <v/>
      </c>
      <c r="T86" s="11">
        <f>IF(H86="","",VLOOKUP(H86,'Вода SKU'!$A$1:$B$150,2,0))</f>
        <v/>
      </c>
      <c r="U86" s="11">
        <f>IF(C86 = "", 8, IF(C86 = "-", 8000 / INDIRECT("C" &amp; ROW() - 1), 8000/C86))</f>
        <v/>
      </c>
      <c r="V86" s="11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11">
        <f>IF(V86 = "", "", V86/U86)</f>
        <v/>
      </c>
      <c r="X86" s="11">
        <f>IF(O86="", "", MAX(ROUND(-(INDIRECT("S" &amp; ROW() - 1) - S86)/INDIRECT("C" &amp; ROW() - 1), 0), 1) * INDIRECT("C" &amp; ROW() - 1))</f>
        <v/>
      </c>
    </row>
    <row r="87" ht="13.8" customHeight="1" s="12">
      <c r="J87" s="46">
        <f>IF(M87="", IF(O87="","",X87+(INDIRECT("S" &amp; ROW() - 1) - S87)),IF(O87="", "", INDIRECT("S" &amp; ROW() - 1) - S87))</f>
        <v/>
      </c>
      <c r="M87" s="56" t="n"/>
      <c r="N87" s="55">
        <f>IF(M87="", IF(X87=0, "", X87), IF(V87 = "", "", IF(V87/U87 = 0, "", V87/U87)))</f>
        <v/>
      </c>
      <c r="P87" s="11">
        <f>IF(O87 = "-", -W87,I87)</f>
        <v/>
      </c>
      <c r="Q87" s="11">
        <f>IF(O87="-",SUM(INDIRECT(ADDRESS(2,COLUMN(P87))&amp;":"&amp;ADDRESS(ROW(),COLUMN(P87)))),0)</f>
        <v/>
      </c>
      <c r="R87" s="11">
        <f>IF(O87="-",1,0)</f>
        <v/>
      </c>
      <c r="S87" s="11">
        <f>IF(Q87 = 0, INDIRECT("S" &amp; ROW() - 1), Q87)</f>
        <v/>
      </c>
      <c r="T87" s="11">
        <f>IF(H87="","",VLOOKUP(H87,'Вода SKU'!$A$1:$B$150,2,0))</f>
        <v/>
      </c>
      <c r="U87" s="11">
        <f>IF(C87 = "", 8, IF(C87 = "-", 8000 / INDIRECT("C" &amp; ROW() - 1), 8000/C87))</f>
        <v/>
      </c>
      <c r="V87" s="11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11">
        <f>IF(V87 = "", "", V87/U87)</f>
        <v/>
      </c>
      <c r="X87" s="11">
        <f>IF(O87="", "", MAX(ROUND(-(INDIRECT("S" &amp; ROW() - 1) - S87)/INDIRECT("C" &amp; ROW() - 1), 0), 1) * INDIRECT("C" &amp; ROW() - 1))</f>
        <v/>
      </c>
    </row>
    <row r="88" ht="13.8" customHeight="1" s="12">
      <c r="J88" s="46">
        <f>IF(M88="", IF(O88="","",X88+(INDIRECT("S" &amp; ROW() - 1) - S88)),IF(O88="", "", INDIRECT("S" &amp; ROW() - 1) - S88))</f>
        <v/>
      </c>
      <c r="M88" s="56" t="n"/>
      <c r="N88" s="55">
        <f>IF(M88="", IF(X88=0, "", X88), IF(V88 = "", "", IF(V88/U88 = 0, "", V88/U88)))</f>
        <v/>
      </c>
      <c r="P88" s="11">
        <f>IF(O88 = "-", -W88,I88)</f>
        <v/>
      </c>
      <c r="Q88" s="11">
        <f>IF(O88="-",SUM(INDIRECT(ADDRESS(2,COLUMN(P88))&amp;":"&amp;ADDRESS(ROW(),COLUMN(P88)))),0)</f>
        <v/>
      </c>
      <c r="R88" s="11">
        <f>IF(O88="-",1,0)</f>
        <v/>
      </c>
      <c r="S88" s="11">
        <f>IF(Q88 = 0, INDIRECT("S" &amp; ROW() - 1), Q88)</f>
        <v/>
      </c>
      <c r="T88" s="11">
        <f>IF(H88="","",VLOOKUP(H88,'Вода SKU'!$A$1:$B$150,2,0))</f>
        <v/>
      </c>
      <c r="U88" s="11">
        <f>IF(C88 = "", 8, IF(C88 = "-", 8000 / INDIRECT("C" &amp; ROW() - 1), 8000/C88))</f>
        <v/>
      </c>
      <c r="V88" s="11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11">
        <f>IF(V88 = "", "", V88/U88)</f>
        <v/>
      </c>
      <c r="X88" s="11">
        <f>IF(O88="", "", MAX(ROUND(-(INDIRECT("S" &amp; ROW() - 1) - S88)/INDIRECT("C" &amp; ROW() - 1), 0), 1) * INDIRECT("C" &amp; ROW() - 1))</f>
        <v/>
      </c>
    </row>
    <row r="89" ht="13.8" customHeight="1" s="12">
      <c r="J89" s="46">
        <f>IF(M89="", IF(O89="","",X89+(INDIRECT("S" &amp; ROW() - 1) - S89)),IF(O89="", "", INDIRECT("S" &amp; ROW() - 1) - S89))</f>
        <v/>
      </c>
      <c r="M89" s="56" t="n"/>
      <c r="N89" s="55">
        <f>IF(M89="", IF(X89=0, "", X89), IF(V89 = "", "", IF(V89/U89 = 0, "", V89/U89)))</f>
        <v/>
      </c>
      <c r="P89" s="11">
        <f>IF(O89 = "-", -W89,I89)</f>
        <v/>
      </c>
      <c r="Q89" s="11">
        <f>IF(O89="-",SUM(INDIRECT(ADDRESS(2,COLUMN(P89))&amp;":"&amp;ADDRESS(ROW(),COLUMN(P89)))),0)</f>
        <v/>
      </c>
      <c r="R89" s="11">
        <f>IF(O89="-",1,0)</f>
        <v/>
      </c>
      <c r="S89" s="11">
        <f>IF(Q89 = 0, INDIRECT("S" &amp; ROW() - 1), Q89)</f>
        <v/>
      </c>
      <c r="T89" s="11">
        <f>IF(H89="","",VLOOKUP(H89,'Вода SKU'!$A$1:$B$150,2,0))</f>
        <v/>
      </c>
      <c r="U89" s="11">
        <f>IF(C89 = "", 8, IF(C89 = "-", 8000 / INDIRECT("C" &amp; ROW() - 1), 8000/C89))</f>
        <v/>
      </c>
      <c r="V89" s="11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11">
        <f>IF(V89 = "", "", V89/U89)</f>
        <v/>
      </c>
      <c r="X89" s="11">
        <f>IF(O89="", "", MAX(ROUND(-(INDIRECT("S" &amp; ROW() - 1) - S89)/INDIRECT("C" &amp; ROW() - 1), 0), 1) * INDIRECT("C" &amp; ROW() - 1))</f>
        <v/>
      </c>
    </row>
    <row r="90" ht="13.8" customHeight="1" s="12">
      <c r="J90" s="46">
        <f>IF(M90="", IF(O90="","",X90+(INDIRECT("S" &amp; ROW() - 1) - S90)),IF(O90="", "", INDIRECT("S" &amp; ROW() - 1) - S90))</f>
        <v/>
      </c>
      <c r="M90" s="56" t="n"/>
      <c r="N90" s="55">
        <f>IF(M90="", IF(X90=0, "", X90), IF(V90 = "", "", IF(V90/U90 = 0, "", V90/U90)))</f>
        <v/>
      </c>
      <c r="P90" s="11">
        <f>IF(O90 = "-", -W90,I90)</f>
        <v/>
      </c>
      <c r="Q90" s="11">
        <f>IF(O90="-",SUM(INDIRECT(ADDRESS(2,COLUMN(P90))&amp;":"&amp;ADDRESS(ROW(),COLUMN(P90)))),0)</f>
        <v/>
      </c>
      <c r="R90" s="11">
        <f>IF(O90="-",1,0)</f>
        <v/>
      </c>
      <c r="S90" s="11">
        <f>IF(Q90 = 0, INDIRECT("S" &amp; ROW() - 1), Q90)</f>
        <v/>
      </c>
      <c r="T90" s="11">
        <f>IF(H90="","",VLOOKUP(H90,'Вода SKU'!$A$1:$B$150,2,0))</f>
        <v/>
      </c>
      <c r="U90" s="11">
        <f>IF(C90 = "", 8, IF(C90 = "-", 8000 / INDIRECT("C" &amp; ROW() - 1), 8000/C90))</f>
        <v/>
      </c>
      <c r="V90" s="11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11">
        <f>IF(V90 = "", "", V90/U90)</f>
        <v/>
      </c>
      <c r="X90" s="11">
        <f>IF(O90="", "", MAX(ROUND(-(INDIRECT("S" &amp; ROW() - 1) - S90)/INDIRECT("C" &amp; ROW() - 1), 0), 1) * INDIRECT("C" &amp; ROW() - 1))</f>
        <v/>
      </c>
    </row>
    <row r="91" ht="13.8" customHeight="1" s="12">
      <c r="J91" s="46">
        <f>IF(M91="", IF(O91="","",X91+(INDIRECT("S" &amp; ROW() - 1) - S91)),IF(O91="", "", INDIRECT("S" &amp; ROW() - 1) - S91))</f>
        <v/>
      </c>
      <c r="M91" s="56" t="n"/>
      <c r="N91" s="55">
        <f>IF(M91="", IF(X91=0, "", X91), IF(V91 = "", "", IF(V91/U91 = 0, "", V91/U91)))</f>
        <v/>
      </c>
      <c r="P91" s="11">
        <f>IF(O91 = "-", -W91,I91)</f>
        <v/>
      </c>
      <c r="Q91" s="11">
        <f>IF(O91="-",SUM(INDIRECT(ADDRESS(2,COLUMN(P91))&amp;":"&amp;ADDRESS(ROW(),COLUMN(P91)))),0)</f>
        <v/>
      </c>
      <c r="R91" s="11">
        <f>IF(O91="-",1,0)</f>
        <v/>
      </c>
      <c r="S91" s="11">
        <f>IF(Q91 = 0, INDIRECT("S" &amp; ROW() - 1), Q91)</f>
        <v/>
      </c>
      <c r="T91" s="11">
        <f>IF(H91="","",VLOOKUP(H91,'Вода SKU'!$A$1:$B$150,2,0))</f>
        <v/>
      </c>
      <c r="U91" s="11">
        <f>IF(C91 = "", 8, IF(C91 = "-", 8000 / INDIRECT("C" &amp; ROW() - 1), 8000/C91))</f>
        <v/>
      </c>
      <c r="V91" s="11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11">
        <f>IF(V91 = "", "", V91/U91)</f>
        <v/>
      </c>
      <c r="X91" s="11">
        <f>IF(O91="", "", MAX(ROUND(-(INDIRECT("S" &amp; ROW() - 1) - S91)/INDIRECT("C" &amp; ROW() - 1), 0), 1) * INDIRECT("C" &amp; ROW() - 1))</f>
        <v/>
      </c>
    </row>
    <row r="92" ht="13.8" customHeight="1" s="12">
      <c r="J92" s="46">
        <f>IF(M92="", IF(O92="","",X92+(INDIRECT("S" &amp; ROW() - 1) - S92)),IF(O92="", "", INDIRECT("S" &amp; ROW() - 1) - S92))</f>
        <v/>
      </c>
      <c r="M92" s="56" t="n"/>
      <c r="N92" s="55">
        <f>IF(M92="", IF(X92=0, "", X92), IF(V92 = "", "", IF(V92/U92 = 0, "", V92/U92)))</f>
        <v/>
      </c>
      <c r="P92" s="11">
        <f>IF(O92 = "-", -W92,I92)</f>
        <v/>
      </c>
      <c r="Q92" s="11">
        <f>IF(O92="-",SUM(INDIRECT(ADDRESS(2,COLUMN(P92))&amp;":"&amp;ADDRESS(ROW(),COLUMN(P92)))),0)</f>
        <v/>
      </c>
      <c r="R92" s="11">
        <f>IF(O92="-",1,0)</f>
        <v/>
      </c>
      <c r="S92" s="11">
        <f>IF(Q92 = 0, INDIRECT("S" &amp; ROW() - 1), Q92)</f>
        <v/>
      </c>
      <c r="T92" s="11">
        <f>IF(H92="","",VLOOKUP(H92,'Вода SKU'!$A$1:$B$150,2,0))</f>
        <v/>
      </c>
      <c r="U92" s="11">
        <f>IF(C92 = "", 8, IF(C92 = "-", 8000 / INDIRECT("C" &amp; ROW() - 1), 8000/C92))</f>
        <v/>
      </c>
      <c r="V92" s="11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11">
        <f>IF(V92 = "", "", V92/U92)</f>
        <v/>
      </c>
      <c r="X92" s="11">
        <f>IF(O92="", "", MAX(ROUND(-(INDIRECT("S" &amp; ROW() - 1) - S92)/INDIRECT("C" &amp; ROW() - 1), 0), 1) * INDIRECT("C" &amp; ROW() - 1))</f>
        <v/>
      </c>
    </row>
    <row r="93" ht="13.8" customHeight="1" s="12">
      <c r="J93" s="46">
        <f>IF(M93="", IF(O93="","",X93+(INDIRECT("S" &amp; ROW() - 1) - S93)),IF(O93="", "", INDIRECT("S" &amp; ROW() - 1) - S93))</f>
        <v/>
      </c>
      <c r="M93" s="56" t="n"/>
      <c r="N93" s="55">
        <f>IF(M93="", IF(X93=0, "", X93), IF(V93 = "", "", IF(V93/U93 = 0, "", V93/U93)))</f>
        <v/>
      </c>
      <c r="P93" s="11">
        <f>IF(O93 = "-", -W93,I93)</f>
        <v/>
      </c>
      <c r="Q93" s="11">
        <f>IF(O93="-",SUM(INDIRECT(ADDRESS(2,COLUMN(P93))&amp;":"&amp;ADDRESS(ROW(),COLUMN(P93)))),0)</f>
        <v/>
      </c>
      <c r="R93" s="11">
        <f>IF(O93="-",1,0)</f>
        <v/>
      </c>
      <c r="S93" s="11">
        <f>IF(Q93 = 0, INDIRECT("S" &amp; ROW() - 1), Q93)</f>
        <v/>
      </c>
      <c r="T93" s="11">
        <f>IF(H93="","",VLOOKUP(H93,'Вода SKU'!$A$1:$B$150,2,0))</f>
        <v/>
      </c>
      <c r="U93" s="11">
        <f>IF(C93 = "", 8, IF(C93 = "-", 8000 / INDIRECT("C" &amp; ROW() - 1), 8000/C93))</f>
        <v/>
      </c>
      <c r="V93" s="11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11">
        <f>IF(V93 = "", "", V93/U93)</f>
        <v/>
      </c>
      <c r="X93" s="11">
        <f>IF(O93="", "", MAX(ROUND(-(INDIRECT("S" &amp; ROW() - 1) - S93)/INDIRECT("C" &amp; ROW() - 1), 0), 1) * INDIRECT("C" &amp; ROW() - 1))</f>
        <v/>
      </c>
    </row>
    <row r="94" ht="13.8" customHeight="1" s="12">
      <c r="J94" s="46">
        <f>IF(M94="", IF(O94="","",X94+(INDIRECT("S" &amp; ROW() - 1) - S94)),IF(O94="", "", INDIRECT("S" &amp; ROW() - 1) - S94))</f>
        <v/>
      </c>
      <c r="M94" s="56" t="n"/>
      <c r="N94" s="55">
        <f>IF(M94="", IF(X94=0, "", X94), IF(V94 = "", "", IF(V94/U94 = 0, "", V94/U94)))</f>
        <v/>
      </c>
      <c r="P94" s="11">
        <f>IF(O94 = "-", -W94,I94)</f>
        <v/>
      </c>
      <c r="Q94" s="11">
        <f>IF(O94="-",SUM(INDIRECT(ADDRESS(2,COLUMN(P94))&amp;":"&amp;ADDRESS(ROW(),COLUMN(P94)))),0)</f>
        <v/>
      </c>
      <c r="R94" s="11">
        <f>IF(O94="-",1,0)</f>
        <v/>
      </c>
      <c r="S94" s="11">
        <f>IF(Q94 = 0, INDIRECT("S" &amp; ROW() - 1), Q94)</f>
        <v/>
      </c>
      <c r="T94" s="11">
        <f>IF(H94="","",VLOOKUP(H94,'Вода SKU'!$A$1:$B$150,2,0))</f>
        <v/>
      </c>
      <c r="U94" s="11">
        <f>IF(C94 = "", 8, IF(C94 = "-", 8000 / INDIRECT("C" &amp; ROW() - 1), 8000/C94))</f>
        <v/>
      </c>
      <c r="V94" s="11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11">
        <f>IF(V94 = "", "", V94/U94)</f>
        <v/>
      </c>
      <c r="X94" s="11">
        <f>IF(O94="", "", MAX(ROUND(-(INDIRECT("S" &amp; ROW() - 1) - S94)/INDIRECT("C" &amp; ROW() - 1), 0), 1) * INDIRECT("C" &amp; ROW() - 1))</f>
        <v/>
      </c>
    </row>
    <row r="95" ht="13.8" customHeight="1" s="12">
      <c r="J95" s="46">
        <f>IF(M95="", IF(O95="","",X95+(INDIRECT("S" &amp; ROW() - 1) - S95)),IF(O95="", "", INDIRECT("S" &amp; ROW() - 1) - S95))</f>
        <v/>
      </c>
      <c r="M95" s="56" t="n"/>
      <c r="N95" s="55">
        <f>IF(M95="", IF(X95=0, "", X95), IF(V95 = "", "", IF(V95/U95 = 0, "", V95/U95)))</f>
        <v/>
      </c>
      <c r="P95" s="11">
        <f>IF(O95 = "-", -W95,I95)</f>
        <v/>
      </c>
      <c r="Q95" s="11">
        <f>IF(O95="-",SUM(INDIRECT(ADDRESS(2,COLUMN(P95))&amp;":"&amp;ADDRESS(ROW(),COLUMN(P95)))),0)</f>
        <v/>
      </c>
      <c r="R95" s="11">
        <f>IF(O95="-",1,0)</f>
        <v/>
      </c>
      <c r="S95" s="11">
        <f>IF(Q95 = 0, INDIRECT("S" &amp; ROW() - 1), Q95)</f>
        <v/>
      </c>
      <c r="T95" s="11">
        <f>IF(H95="","",VLOOKUP(H95,'Вода SKU'!$A$1:$B$150,2,0))</f>
        <v/>
      </c>
      <c r="U95" s="11">
        <f>IF(C95 = "", 8, IF(C95 = "-", 8000 / INDIRECT("C" &amp; ROW() - 1), 8000/C95))</f>
        <v/>
      </c>
      <c r="V95" s="11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11">
        <f>IF(V95 = "", "", V95/U95)</f>
        <v/>
      </c>
      <c r="X95" s="11">
        <f>IF(O95="", "", MAX(ROUND(-(INDIRECT("S" &amp; ROW() - 1) - S95)/INDIRECT("C" &amp; ROW() - 1), 0), 1) * INDIRECT("C" &amp; ROW() - 1))</f>
        <v/>
      </c>
    </row>
    <row r="96" ht="13.8" customHeight="1" s="12">
      <c r="J96" s="46">
        <f>IF(M96="", IF(O96="","",X96+(INDIRECT("S" &amp; ROW() - 1) - S96)),IF(O96="", "", INDIRECT("S" &amp; ROW() - 1) - S96))</f>
        <v/>
      </c>
      <c r="M96" s="56" t="n"/>
      <c r="N96" s="55">
        <f>IF(M96="", IF(X96=0, "", X96), IF(V96 = "", "", IF(V96/U96 = 0, "", V96/U96)))</f>
        <v/>
      </c>
      <c r="P96" s="11">
        <f>IF(O96 = "-", -W96,I96)</f>
        <v/>
      </c>
      <c r="Q96" s="11">
        <f>IF(O96="-",SUM(INDIRECT(ADDRESS(2,COLUMN(P96))&amp;":"&amp;ADDRESS(ROW(),COLUMN(P96)))),0)</f>
        <v/>
      </c>
      <c r="R96" s="11">
        <f>IF(O96="-",1,0)</f>
        <v/>
      </c>
      <c r="S96" s="11">
        <f>IF(Q96 = 0, INDIRECT("S" &amp; ROW() - 1), Q96)</f>
        <v/>
      </c>
      <c r="T96" s="11">
        <f>IF(H96="","",VLOOKUP(H96,'Вода SKU'!$A$1:$B$150,2,0))</f>
        <v/>
      </c>
      <c r="U96" s="11">
        <f>IF(C96 = "", 8, IF(C96 = "-", 8000 / INDIRECT("C" &amp; ROW() - 1), 8000/C96))</f>
        <v/>
      </c>
      <c r="V96" s="11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11">
        <f>IF(V96 = "", "", V96/U96)</f>
        <v/>
      </c>
      <c r="X96" s="11">
        <f>IF(O96="", "", MAX(ROUND(-(INDIRECT("S" &amp; ROW() - 1) - S96)/INDIRECT("C" &amp; ROW() - 1), 0), 1) * INDIRECT("C" &amp; ROW() - 1))</f>
        <v/>
      </c>
    </row>
    <row r="97" ht="13.8" customHeight="1" s="12">
      <c r="J97" s="46">
        <f>IF(M97="", IF(O97="","",X97+(INDIRECT("S" &amp; ROW() - 1) - S97)),IF(O97="", "", INDIRECT("S" &amp; ROW() - 1) - S97))</f>
        <v/>
      </c>
      <c r="M97" s="56" t="n"/>
      <c r="N97" s="55">
        <f>IF(M97="", IF(X97=0, "", X97), IF(V97 = "", "", IF(V97/U97 = 0, "", V97/U97)))</f>
        <v/>
      </c>
      <c r="P97" s="11">
        <f>IF(O97 = "-", -W97,I97)</f>
        <v/>
      </c>
      <c r="Q97" s="11">
        <f>IF(O97="-",SUM(INDIRECT(ADDRESS(2,COLUMN(P97))&amp;":"&amp;ADDRESS(ROW(),COLUMN(P97)))),0)</f>
        <v/>
      </c>
      <c r="R97" s="11">
        <f>IF(O97="-",1,0)</f>
        <v/>
      </c>
      <c r="S97" s="11">
        <f>IF(Q97 = 0, INDIRECT("S" &amp; ROW() - 1), Q97)</f>
        <v/>
      </c>
      <c r="T97" s="11">
        <f>IF(H97="","",VLOOKUP(H97,'Вода SKU'!$A$1:$B$150,2,0))</f>
        <v/>
      </c>
      <c r="U97" s="11">
        <f>IF(C97 = "", 8, IF(C97 = "-", 8000 / INDIRECT("C" &amp; ROW() - 1), 8000/C97))</f>
        <v/>
      </c>
      <c r="V97" s="11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11">
        <f>IF(V97 = "", "", V97/U97)</f>
        <v/>
      </c>
      <c r="X97" s="11">
        <f>IF(O97="", "", MAX(ROUND(-(INDIRECT("S" &amp; ROW() - 1) - S97)/INDIRECT("C" &amp; ROW() - 1), 0), 1) * INDIRECT("C" &amp; ROW() - 1))</f>
        <v/>
      </c>
    </row>
    <row r="98" ht="13.8" customHeight="1" s="12">
      <c r="J98" s="46">
        <f>IF(M98="", IF(O98="","",X98+(INDIRECT("S" &amp; ROW() - 1) - S98)),IF(O98="", "", INDIRECT("S" &amp; ROW() - 1) - S98))</f>
        <v/>
      </c>
      <c r="M98" s="56" t="n"/>
      <c r="N98" s="55">
        <f>IF(M98="", IF(X98=0, "", X98), IF(V98 = "", "", IF(V98/U98 = 0, "", V98/U98)))</f>
        <v/>
      </c>
      <c r="P98" s="11">
        <f>IF(O98 = "-", -W98,I98)</f>
        <v/>
      </c>
      <c r="Q98" s="11">
        <f>IF(O98="-",SUM(INDIRECT(ADDRESS(2,COLUMN(P98))&amp;":"&amp;ADDRESS(ROW(),COLUMN(P98)))),0)</f>
        <v/>
      </c>
      <c r="R98" s="11">
        <f>IF(O98="-",1,0)</f>
        <v/>
      </c>
      <c r="S98" s="11">
        <f>IF(Q98 = 0, INDIRECT("S" &amp; ROW() - 1), Q98)</f>
        <v/>
      </c>
      <c r="T98" s="11">
        <f>IF(H98="","",VLOOKUP(H98,'Вода SKU'!$A$1:$B$150,2,0))</f>
        <v/>
      </c>
      <c r="U98" s="11">
        <f>IF(C98 = "", 8, IF(C98 = "-", 8000 / INDIRECT("C" &amp; ROW() - 1), 8000/C98))</f>
        <v/>
      </c>
      <c r="V98" s="11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11">
        <f>IF(V98 = "", "", V98/U98)</f>
        <v/>
      </c>
      <c r="X98" s="11">
        <f>IF(O98="", "", MAX(ROUND(-(INDIRECT("S" &amp; ROW() - 1) - S98)/INDIRECT("C" &amp; ROW() - 1), 0), 1) * INDIRECT("C" &amp; ROW() - 1))</f>
        <v/>
      </c>
    </row>
    <row r="99" ht="13.8" customHeight="1" s="12">
      <c r="J99" s="46">
        <f>IF(M99="", IF(O99="","",X99+(INDIRECT("S" &amp; ROW() - 1) - S99)),IF(O99="", "", INDIRECT("S" &amp; ROW() - 1) - S99))</f>
        <v/>
      </c>
      <c r="M99" s="56" t="n"/>
      <c r="N99" s="55">
        <f>IF(M99="", IF(X99=0, "", X99), IF(V99 = "", "", IF(V99/U99 = 0, "", V99/U99)))</f>
        <v/>
      </c>
      <c r="P99" s="11">
        <f>IF(O99 = "-", -W99,I99)</f>
        <v/>
      </c>
      <c r="Q99" s="11">
        <f>IF(O99="-",SUM(INDIRECT(ADDRESS(2,COLUMN(P99))&amp;":"&amp;ADDRESS(ROW(),COLUMN(P99)))),0)</f>
        <v/>
      </c>
      <c r="R99" s="11">
        <f>IF(O99="-",1,0)</f>
        <v/>
      </c>
      <c r="S99" s="11">
        <f>IF(Q99 = 0, INDIRECT("S" &amp; ROW() - 1), Q99)</f>
        <v/>
      </c>
      <c r="T99" s="11">
        <f>IF(H99="","",VLOOKUP(H99,'Вода SKU'!$A$1:$B$150,2,0))</f>
        <v/>
      </c>
      <c r="U99" s="11">
        <f>IF(C99 = "", 8, IF(C99 = "-", 8000 / INDIRECT("C" &amp; ROW() - 1), 8000/C99))</f>
        <v/>
      </c>
      <c r="V99" s="11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11">
        <f>IF(V99 = "", "", V99/U99)</f>
        <v/>
      </c>
      <c r="X99" s="11">
        <f>IF(O99="", "", MAX(ROUND(-(INDIRECT("S" &amp; ROW() - 1) - S99)/INDIRECT("C" &amp; ROW() - 1), 0), 1) * INDIRECT("C" &amp; ROW() - 1))</f>
        <v/>
      </c>
    </row>
    <row r="100" ht="13.8" customHeight="1" s="12">
      <c r="J100" s="46">
        <f>IF(M100="", IF(O100="","",X100+(INDIRECT("S" &amp; ROW() - 1) - S100)),IF(O100="", "", INDIRECT("S" &amp; ROW() - 1) - S100))</f>
        <v/>
      </c>
      <c r="M100" s="56" t="n"/>
      <c r="N100" s="55">
        <f>IF(M100="", IF(X100=0, "", X100), IF(V100 = "", "", IF(V100/U100 = 0, "", V100/U100)))</f>
        <v/>
      </c>
      <c r="P100" s="11">
        <f>IF(O100 = "-", -W100,I100)</f>
        <v/>
      </c>
      <c r="Q100" s="11">
        <f>IF(O100 = "-", SUM(INDIRECT(ADDRESS(2,COLUMN(P100)) &amp; ":" &amp; ADDRESS(ROW(),COLUMN(P100)))), 0)</f>
        <v/>
      </c>
      <c r="R100" s="11">
        <f>IF(O100="-",1,0)</f>
        <v/>
      </c>
      <c r="S100" s="11">
        <f>IF(Q100 = 0, INDIRECT("S" &amp; ROW() - 1), Q100)</f>
        <v/>
      </c>
      <c r="T100" s="11">
        <f>IF(H100="","",VLOOKUP(H100,'Вода SKU'!$A$1:$B$150,2,0))</f>
        <v/>
      </c>
      <c r="U100" s="11">
        <f>IF(C100 = "", 8, IF(C100 = "-", 8000 / INDIRECT("C" &amp; ROW() - 1), 8000/C100))</f>
        <v/>
      </c>
      <c r="V100" s="11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11">
        <f>IF(V100 = "", "", V100/U100)</f>
        <v/>
      </c>
      <c r="X100" s="11">
        <f>IF(O100="", "", MAX(ROUND(-(INDIRECT("S" &amp; ROW() - 1) - S100)/INDIRECT("C" &amp; ROW() - 1), 0), 1) * INDIRECT("C" &amp; ROW() - 1))</f>
        <v/>
      </c>
    </row>
    <row r="101" ht="13.8" customHeight="1" s="12">
      <c r="J101" s="46">
        <f>IF(M101="", IF(O101="","",X101+(INDIRECT("S" &amp; ROW() - 1) - S101)),IF(O101="", "", INDIRECT("S" &amp; ROW() - 1) - S101))</f>
        <v/>
      </c>
      <c r="M101" s="56" t="n"/>
      <c r="N101" s="55">
        <f>IF(M101="", IF(X101=0, "", X101), IF(V101 = "", "", IF(V101/U101 = 0, "", V101/U101)))</f>
        <v/>
      </c>
      <c r="P101" s="11">
        <f>IF(O101 = "-", -W101,I101)</f>
        <v/>
      </c>
      <c r="Q101" s="11">
        <f>IF(O101 = "-", SUM(INDIRECT(ADDRESS(2,COLUMN(P101)) &amp; ":" &amp; ADDRESS(ROW(),COLUMN(P101)))), 0)</f>
        <v/>
      </c>
      <c r="R101" s="11">
        <f>IF(O101="-",1,0)</f>
        <v/>
      </c>
      <c r="S101" s="11">
        <f>IF(Q101 = 0, INDIRECT("S" &amp; ROW() - 1), Q101)</f>
        <v/>
      </c>
      <c r="T101" s="11">
        <f>IF(H101="","",VLOOKUP(H101,'Вода SKU'!$A$1:$B$150,2,0))</f>
        <v/>
      </c>
      <c r="U101" s="11">
        <f>IF(C101 = "", 8, IF(C101 = "-", 8000 / INDIRECT("C" &amp; ROW() - 1), 8000/C101))</f>
        <v/>
      </c>
      <c r="V101" s="11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11">
        <f>IF(V101 = "", "", V101/U101)</f>
        <v/>
      </c>
      <c r="X101" s="11">
        <f>IF(O101="", "", MAX(ROUND(-(INDIRECT("S" &amp; ROW() - 1) - S101)/INDIRECT("C" &amp; ROW() - 1), 0), 1) * INDIRECT("C" &amp; ROW() - 1))</f>
        <v/>
      </c>
    </row>
    <row r="102" ht="13.8" customHeight="1" s="12">
      <c r="J102" s="46">
        <f>IF(M102="", IF(O102="","",X102+(INDIRECT("S" &amp; ROW() - 1) - S102)),IF(O102="", "", INDIRECT("S" &amp; ROW() - 1) - S102))</f>
        <v/>
      </c>
      <c r="M102" s="56" t="n"/>
      <c r="N102" s="55">
        <f>IF(M102="", IF(X102=0, "", X102), IF(V102 = "", "", IF(V102/U102 = 0, "", V102/U102)))</f>
        <v/>
      </c>
      <c r="P102" s="11">
        <f>IF(O102 = "-", -W102,I102)</f>
        <v/>
      </c>
      <c r="Q102" s="11">
        <f>IF(O102 = "-", SUM(INDIRECT(ADDRESS(2,COLUMN(P102)) &amp; ":" &amp; ADDRESS(ROW(),COLUMN(P102)))), 0)</f>
        <v/>
      </c>
      <c r="R102" s="11">
        <f>IF(O102="-",1,0)</f>
        <v/>
      </c>
      <c r="S102" s="11">
        <f>IF(Q102 = 0, INDIRECT("S" &amp; ROW() - 1), Q102)</f>
        <v/>
      </c>
      <c r="T102" s="11">
        <f>IF(H102="","",VLOOKUP(H102,'Вода SKU'!$A$1:$B$150,2,0))</f>
        <v/>
      </c>
      <c r="U102" s="11">
        <f>IF(C102 = "", 8, IF(C102 = "-", 8000 / INDIRECT("C" &amp; ROW() - 1), 8000/C102))</f>
        <v/>
      </c>
      <c r="V102" s="11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11">
        <f>IF(V102 = "", "", V102/U102)</f>
        <v/>
      </c>
      <c r="X102" s="11">
        <f>IF(O102="", "", MAX(ROUND(-(INDIRECT("S" &amp; ROW() - 1) - S102)/INDIRECT("C" &amp; ROW() - 1), 0), 1) * INDIRECT("C" &amp; ROW() - 1))</f>
        <v/>
      </c>
    </row>
    <row r="103" ht="13.8" customHeight="1" s="12">
      <c r="J103" s="46">
        <f>IF(M103="", IF(O103="","",X103+(INDIRECT("S" &amp; ROW() - 1) - S103)),IF(O103="", "", INDIRECT("S" &amp; ROW() - 1) - S103))</f>
        <v/>
      </c>
      <c r="M103" s="56" t="n"/>
      <c r="N103" s="55">
        <f>IF(M103="", IF(X103=0, "", X103), IF(V103 = "", "", IF(V103/U103 = 0, "", V103/U103)))</f>
        <v/>
      </c>
      <c r="P103" s="11">
        <f>IF(O103 = "-", -W103,I103)</f>
        <v/>
      </c>
      <c r="Q103" s="11">
        <f>IF(O103 = "-", SUM(INDIRECT(ADDRESS(2,COLUMN(P103)) &amp; ":" &amp; ADDRESS(ROW(),COLUMN(P103)))), 0)</f>
        <v/>
      </c>
      <c r="R103" s="11">
        <f>IF(O103="-",1,0)</f>
        <v/>
      </c>
      <c r="S103" s="11">
        <f>IF(Q103 = 0, INDIRECT("S" &amp; ROW() - 1), Q103)</f>
        <v/>
      </c>
      <c r="T103" s="11">
        <f>IF(H103="","",VLOOKUP(H103,'Вода SKU'!$A$1:$B$150,2,0))</f>
        <v/>
      </c>
      <c r="U103" s="11">
        <f>IF(C103 = "", 8, IF(C103 = "-", 8000 / INDIRECT("C" &amp; ROW() - 1), 8000/C103))</f>
        <v/>
      </c>
      <c r="V103" s="11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11">
        <f>IF(V103 = "", "", V103/U103)</f>
        <v/>
      </c>
      <c r="X103" s="11">
        <f>IF(O103="", "", MAX(ROUND(-(INDIRECT("S" &amp; ROW() - 1) - S103)/INDIRECT("C" &amp; ROW() - 1), 0), 1) * INDIRECT("C" &amp; ROW() - 1))</f>
        <v/>
      </c>
    </row>
    <row r="104" ht="13.8" customHeight="1" s="12">
      <c r="J104" s="46">
        <f>IF(M104="", IF(O104="","",X104+(INDIRECT("S" &amp; ROW() - 1) - S104)),IF(O104="", "", INDIRECT("S" &amp; ROW() - 1) - S104))</f>
        <v/>
      </c>
      <c r="M104" s="56" t="n"/>
      <c r="N104" s="55">
        <f>IF(M104="", IF(X104=0, "", X104), IF(V104 = "", "", IF(V104/U104 = 0, "", V104/U104)))</f>
        <v/>
      </c>
      <c r="P104" s="11">
        <f>IF(O104 = "-", -W104,I104)</f>
        <v/>
      </c>
      <c r="Q104" s="11">
        <f>IF(O104 = "-", SUM(INDIRECT(ADDRESS(2,COLUMN(P104)) &amp; ":" &amp; ADDRESS(ROW(),COLUMN(P104)))), 0)</f>
        <v/>
      </c>
      <c r="R104" s="11">
        <f>IF(O104="-",1,0)</f>
        <v/>
      </c>
      <c r="S104" s="11">
        <f>IF(Q104 = 0, INDIRECT("S" &amp; ROW() - 1), Q104)</f>
        <v/>
      </c>
      <c r="T104" s="11">
        <f>IF(H104="","",VLOOKUP(H104,'Вода SKU'!$A$1:$B$150,2,0))</f>
        <v/>
      </c>
      <c r="U104" s="11">
        <f>IF(C104 = "", 8, IF(C104 = "-", 8000 / INDIRECT("C" &amp; ROW() - 1), 8000/C104))</f>
        <v/>
      </c>
      <c r="V104" s="11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11">
        <f>IF(V104 = "", "", V104/U104)</f>
        <v/>
      </c>
      <c r="X104" s="11">
        <f>IF(O104="", "", MAX(ROUND(-(INDIRECT("S" &amp; ROW() - 1) - S104)/INDIRECT("C" &amp; ROW() - 1), 0), 1) * INDIRECT("C" &amp; ROW() - 1))</f>
        <v/>
      </c>
    </row>
    <row r="105" ht="13.8" customHeight="1" s="12">
      <c r="J105" s="46">
        <f>IF(M105="", IF(O105="","",X105+(INDIRECT("S" &amp; ROW() - 1) - S105)),IF(O105="", "", INDIRECT("S" &amp; ROW() - 1) - S105))</f>
        <v/>
      </c>
      <c r="M105" s="56" t="n"/>
      <c r="N105" s="55">
        <f>IF(M105="", IF(X105=0, "", X105), IF(V105 = "", "", IF(V105/U105 = 0, "", V105/U105)))</f>
        <v/>
      </c>
      <c r="P105" s="11">
        <f>IF(O105 = "-", -W105,I105)</f>
        <v/>
      </c>
      <c r="Q105" s="11">
        <f>IF(O105 = "-", SUM(INDIRECT(ADDRESS(2,COLUMN(P105)) &amp; ":" &amp; ADDRESS(ROW(),COLUMN(P105)))), 0)</f>
        <v/>
      </c>
      <c r="R105" s="11">
        <f>IF(O105="-",1,0)</f>
        <v/>
      </c>
      <c r="S105" s="11">
        <f>IF(Q105 = 0, INDIRECT("S" &amp; ROW() - 1), Q105)</f>
        <v/>
      </c>
      <c r="T105" s="11">
        <f>IF(H105="","",VLOOKUP(H105,'Вода SKU'!$A$1:$B$150,2,0))</f>
        <v/>
      </c>
      <c r="U105" s="11">
        <f>IF(C105 = "", 8, IF(C105 = "-", 8000 / INDIRECT("C" &amp; ROW() - 1), 8000/C105))</f>
        <v/>
      </c>
      <c r="V105" s="11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11">
        <f>IF(V105 = "", "", V105/U105)</f>
        <v/>
      </c>
      <c r="X105" s="11">
        <f>IF(O105="", "", MAX(ROUND(-(INDIRECT("S" &amp; ROW() - 1) - S105)/INDIRECT("C" &amp; ROW() - 1), 0), 1) * INDIRECT("C" &amp; ROW() - 1))</f>
        <v/>
      </c>
    </row>
    <row r="106" ht="13.8" customHeight="1" s="12">
      <c r="J106" s="46">
        <f>IF(M106="", IF(O106="","",X106+(INDIRECT("S" &amp; ROW() - 1) - S106)),IF(O106="", "", INDIRECT("S" &amp; ROW() - 1) - S106))</f>
        <v/>
      </c>
      <c r="M106" s="56" t="n"/>
      <c r="N106" s="55">
        <f>IF(M106="", IF(X106=0, "", X106), IF(V106 = "", "", IF(V106/U106 = 0, "", V106/U106)))</f>
        <v/>
      </c>
      <c r="P106" s="11">
        <f>IF(O106 = "-", -W106,I106)</f>
        <v/>
      </c>
      <c r="Q106" s="11">
        <f>IF(O106 = "-", SUM(INDIRECT(ADDRESS(2,COLUMN(P106)) &amp; ":" &amp; ADDRESS(ROW(),COLUMN(P106)))), 0)</f>
        <v/>
      </c>
      <c r="R106" s="11">
        <f>IF(O106="-",1,0)</f>
        <v/>
      </c>
      <c r="S106" s="11">
        <f>IF(Q106 = 0, INDIRECT("S" &amp; ROW() - 1), Q106)</f>
        <v/>
      </c>
      <c r="T106" s="11">
        <f>IF(H106="","",VLOOKUP(H106,'Вода SKU'!$A$1:$B$150,2,0))</f>
        <v/>
      </c>
      <c r="U106" s="11">
        <f>IF(C106 = "", 8, IF(C106 = "-", 8000 / INDIRECT("C" &amp; ROW() - 1), 8000/C106))</f>
        <v/>
      </c>
      <c r="V106" s="11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11">
        <f>IF(V106 = "", "", V106/U106)</f>
        <v/>
      </c>
      <c r="X106" s="11">
        <f>IF(O106="", "", MAX(ROUND(-(INDIRECT("S" &amp; ROW() - 1) - S106)/INDIRECT("C" &amp; ROW() - 1), 0), 1) * INDIRECT("C" &amp; ROW() - 1))</f>
        <v/>
      </c>
    </row>
    <row r="107" ht="13.8" customHeight="1" s="12">
      <c r="J107" s="46">
        <f>IF(M107="", IF(O107="","",X107+(INDIRECT("S" &amp; ROW() - 1) - S107)),IF(O107="", "", INDIRECT("S" &amp; ROW() - 1) - S107))</f>
        <v/>
      </c>
      <c r="M107" s="56" t="n"/>
      <c r="N107" s="55">
        <f>IF(M107="", IF(X107=0, "", X107), IF(V107 = "", "", IF(V107/U107 = 0, "", V107/U107)))</f>
        <v/>
      </c>
      <c r="P107" s="11">
        <f>IF(O107 = "-", -W107,I107)</f>
        <v/>
      </c>
      <c r="Q107" s="11">
        <f>IF(O107 = "-", SUM(INDIRECT(ADDRESS(2,COLUMN(P107)) &amp; ":" &amp; ADDRESS(ROW(),COLUMN(P107)))), 0)</f>
        <v/>
      </c>
      <c r="R107" s="11">
        <f>IF(O107="-",1,0)</f>
        <v/>
      </c>
      <c r="S107" s="11">
        <f>IF(Q107 = 0, INDIRECT("S" &amp; ROW() - 1), Q107)</f>
        <v/>
      </c>
      <c r="T107" s="11">
        <f>IF(H107="","",VLOOKUP(H107,'Вода SKU'!$A$1:$B$150,2,0))</f>
        <v/>
      </c>
      <c r="U107" s="11">
        <f>IF(C107 = "", 8, IF(C107 = "-", 8000 / INDIRECT("C" &amp; ROW() - 1), 8000/C107))</f>
        <v/>
      </c>
      <c r="V107" s="11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11">
        <f>IF(V107 = "", "", V107/U107)</f>
        <v/>
      </c>
      <c r="X107" s="11">
        <f>IF(O107="", "", MAX(ROUND(-(INDIRECT("S" &amp; ROW() - 1) - S107)/INDIRECT("C" &amp; ROW() - 1), 0), 1) * INDIRECT("C" &amp; ROW() - 1))</f>
        <v/>
      </c>
    </row>
    <row r="108" ht="13.8" customHeight="1" s="12">
      <c r="J108" s="46">
        <f>IF(M108="", IF(O108="","",X108+(INDIRECT("S" &amp; ROW() - 1) - S108)),IF(O108="", "", INDIRECT("S" &amp; ROW() - 1) - S108))</f>
        <v/>
      </c>
      <c r="M108" s="56" t="n"/>
      <c r="N108" s="55">
        <f>IF(M108="", IF(X108=0, "", X108), IF(V108 = "", "", IF(V108/U108 = 0, "", V108/U108)))</f>
        <v/>
      </c>
      <c r="P108" s="11">
        <f>IF(O108 = "-", -W108,I108)</f>
        <v/>
      </c>
      <c r="Q108" s="11">
        <f>IF(O108 = "-", SUM(INDIRECT(ADDRESS(2,COLUMN(P108)) &amp; ":" &amp; ADDRESS(ROW(),COLUMN(P108)))), 0)</f>
        <v/>
      </c>
      <c r="R108" s="11">
        <f>IF(O108="-",1,0)</f>
        <v/>
      </c>
      <c r="S108" s="11">
        <f>IF(Q108 = 0, INDIRECT("S" &amp; ROW() - 1), Q108)</f>
        <v/>
      </c>
      <c r="T108" s="11">
        <f>IF(H108="","",VLOOKUP(H108,'Вода SKU'!$A$1:$B$150,2,0))</f>
        <v/>
      </c>
      <c r="U108" s="11">
        <f>IF(C108 = "", 8, IF(C108 = "-", 8000 / INDIRECT("C" &amp; ROW() - 1), 8000/C108))</f>
        <v/>
      </c>
      <c r="V108" s="11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11">
        <f>IF(V108 = "", "", V108/U108)</f>
        <v/>
      </c>
      <c r="X108" s="11">
        <f>IF(O108="", "", MAX(ROUND(-(INDIRECT("S" &amp; ROW() - 1) - S108)/INDIRECT("C" &amp; ROW() - 1), 0), 1) * INDIRECT("C" &amp; ROW() - 1))</f>
        <v/>
      </c>
    </row>
    <row r="109" ht="13.8" customHeight="1" s="12">
      <c r="J109" s="46">
        <f>IF(M109="", IF(O109="","",X109+(INDIRECT("S" &amp; ROW() - 1) - S109)),IF(O109="", "", INDIRECT("S" &amp; ROW() - 1) - S109))</f>
        <v/>
      </c>
      <c r="M109" s="56" t="n"/>
      <c r="N109" s="55">
        <f>IF(M109="", IF(X109=0, "", X109), IF(V109 = "", "", IF(V109/U109 = 0, "", V109/U109)))</f>
        <v/>
      </c>
      <c r="P109" s="11">
        <f>IF(O109 = "-", -W109,I109)</f>
        <v/>
      </c>
      <c r="Q109" s="11">
        <f>IF(O109 = "-", SUM(INDIRECT(ADDRESS(2,COLUMN(P109)) &amp; ":" &amp; ADDRESS(ROW(),COLUMN(P109)))), 0)</f>
        <v/>
      </c>
      <c r="R109" s="11">
        <f>IF(O109="-",1,0)</f>
        <v/>
      </c>
      <c r="S109" s="11">
        <f>IF(Q109 = 0, INDIRECT("S" &amp; ROW() - 1), Q109)</f>
        <v/>
      </c>
      <c r="T109" s="11">
        <f>IF(H109="","",VLOOKUP(H109,'Вода SKU'!$A$1:$B$150,2,0))</f>
        <v/>
      </c>
      <c r="U109" s="11">
        <f>IF(C109 = "", 8, IF(C109 = "-", 8000 / INDIRECT("C" &amp; ROW() - 1), 8000/C109))</f>
        <v/>
      </c>
      <c r="V109" s="11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11">
        <f>IF(V109 = "", "", V109/U109)</f>
        <v/>
      </c>
      <c r="X109" s="11">
        <f>IF(O109="", "", MAX(ROUND(-(INDIRECT("S" &amp; ROW() - 1) - S109)/INDIRECT("C" &amp; ROW() - 1), 0), 1) * INDIRECT("C" &amp; ROW() - 1))</f>
        <v/>
      </c>
    </row>
    <row r="110" ht="13.8" customHeight="1" s="12">
      <c r="J110" s="46">
        <f>IF(M110="", IF(O110="","",X110+(INDIRECT("S" &amp; ROW() - 1) - S110)),IF(O110="", "", INDIRECT("S" &amp; ROW() - 1) - S110))</f>
        <v/>
      </c>
      <c r="M110" s="56" t="n"/>
      <c r="N110" s="55">
        <f>IF(M110="", IF(X110=0, "", X110), IF(V110 = "", "", IF(V110/U110 = 0, "", V110/U110)))</f>
        <v/>
      </c>
      <c r="P110" s="11">
        <f>IF(O110 = "-", -W110,I110)</f>
        <v/>
      </c>
      <c r="Q110" s="11">
        <f>IF(O110 = "-", SUM(INDIRECT(ADDRESS(2,COLUMN(P110)) &amp; ":" &amp; ADDRESS(ROW(),COLUMN(P110)))), 0)</f>
        <v/>
      </c>
      <c r="R110" s="11">
        <f>IF(O110="-",1,0)</f>
        <v/>
      </c>
      <c r="S110" s="11">
        <f>IF(Q110 = 0, INDIRECT("S" &amp; ROW() - 1), Q110)</f>
        <v/>
      </c>
      <c r="T110" s="11">
        <f>IF(H110="","",VLOOKUP(H110,'Вода SKU'!$A$1:$B$150,2,0))</f>
        <v/>
      </c>
      <c r="U110" s="11">
        <f>IF(C110 = "", 8, IF(C110 = "-", 8000 / INDIRECT("C" &amp; ROW() - 1), 8000/C110))</f>
        <v/>
      </c>
      <c r="V110" s="11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11">
        <f>IF(V110 = "", "", V110/U110)</f>
        <v/>
      </c>
      <c r="X110" s="11">
        <f>IF(O110="", "", MAX(ROUND(-(INDIRECT("S" &amp; ROW() - 1) - S110)/INDIRECT("C" &amp; ROW() - 1), 0), 1) * INDIRECT("C" &amp; ROW() - 1))</f>
        <v/>
      </c>
    </row>
    <row r="111" ht="13.8" customHeight="1" s="12">
      <c r="J111" s="46">
        <f>IF(M111="", IF(O111="","",X111+(INDIRECT("S" &amp; ROW() - 1) - S111)),IF(O111="", "", INDIRECT("S" &amp; ROW() - 1) - S111))</f>
        <v/>
      </c>
      <c r="M111" s="56" t="n"/>
      <c r="N111" s="55">
        <f>IF(M111="", IF(X111=0, "", X111), IF(V111 = "", "", IF(V111/U111 = 0, "", V111/U111)))</f>
        <v/>
      </c>
      <c r="P111" s="11">
        <f>IF(O111 = "-", -W111,I111)</f>
        <v/>
      </c>
      <c r="Q111" s="11">
        <f>IF(O111 = "-", SUM(INDIRECT(ADDRESS(2,COLUMN(P111)) &amp; ":" &amp; ADDRESS(ROW(),COLUMN(P111)))), 0)</f>
        <v/>
      </c>
      <c r="R111" s="11">
        <f>IF(O111="-",1,0)</f>
        <v/>
      </c>
      <c r="S111" s="11">
        <f>IF(Q111 = 0, INDIRECT("S" &amp; ROW() - 1), Q111)</f>
        <v/>
      </c>
      <c r="T111" s="11">
        <f>IF(H111="","",VLOOKUP(H111,'Вода SKU'!$A$1:$B$150,2,0))</f>
        <v/>
      </c>
      <c r="U111" s="11">
        <f>IF(C111 = "", 8, IF(C111 = "-", 8000 / INDIRECT("C" &amp; ROW() - 1), 8000/C111))</f>
        <v/>
      </c>
      <c r="V111" s="11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11">
        <f>IF(V111 = "", "", V111/U111)</f>
        <v/>
      </c>
      <c r="X111" s="11">
        <f>IF(O111="", "", MAX(ROUND(-(INDIRECT("S" &amp; ROW() - 1) - S111)/INDIRECT("C" &amp; ROW() - 1), 0), 1) * INDIRECT("C" &amp; ROW() - 1))</f>
        <v/>
      </c>
    </row>
    <row r="112" ht="13.8" customHeight="1" s="12">
      <c r="J112" s="46">
        <f>IF(M112="", IF(O112="","",X112+(INDIRECT("S" &amp; ROW() - 1) - S112)),IF(O112="", "", INDIRECT("S" &amp; ROW() - 1) - S112))</f>
        <v/>
      </c>
      <c r="M112" s="56" t="n"/>
      <c r="N112" s="55">
        <f>IF(M112="", IF(X112=0, "", X112), IF(V112 = "", "", IF(V112/U112 = 0, "", V112/U112)))</f>
        <v/>
      </c>
      <c r="P112" s="11">
        <f>IF(O112 = "-", -W112,I112)</f>
        <v/>
      </c>
      <c r="Q112" s="11">
        <f>IF(O112 = "-", SUM(INDIRECT(ADDRESS(2,COLUMN(P112)) &amp; ":" &amp; ADDRESS(ROW(),COLUMN(P112)))), 0)</f>
        <v/>
      </c>
      <c r="R112" s="11">
        <f>IF(O112="-",1,0)</f>
        <v/>
      </c>
      <c r="S112" s="11">
        <f>IF(Q112 = 0, INDIRECT("S" &amp; ROW() - 1), Q112)</f>
        <v/>
      </c>
      <c r="T112" s="11">
        <f>IF(H112="","",VLOOKUP(H112,'Вода SKU'!$A$1:$B$150,2,0))</f>
        <v/>
      </c>
      <c r="U112" s="11">
        <f>IF(C112 = "", 8, IF(C112 = "-", 8000 / INDIRECT("C" &amp; ROW() - 1), 8000/C112))</f>
        <v/>
      </c>
      <c r="V112" s="11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11">
        <f>IF(V112 = "", "", V112/U112)</f>
        <v/>
      </c>
      <c r="X112" s="11">
        <f>IF(O112="", "", MAX(ROUND(-(INDIRECT("S" &amp; ROW() - 1) - S112)/INDIRECT("C" &amp; ROW() - 1), 0), 1) * INDIRECT("C" &amp; ROW() - 1))</f>
        <v/>
      </c>
    </row>
    <row r="113" ht="13.8" customHeight="1" s="12">
      <c r="J113" s="46">
        <f>IF(M113="", IF(O113="","",X113+(INDIRECT("S" &amp; ROW() - 1) - S113)),IF(O113="", "", INDIRECT("S" &amp; ROW() - 1) - S113))</f>
        <v/>
      </c>
      <c r="M113" s="56" t="n"/>
      <c r="N113" s="55">
        <f>IF(M113="", IF(X113=0, "", X113), IF(V113 = "", "", IF(V113/U113 = 0, "", V113/U113)))</f>
        <v/>
      </c>
      <c r="P113" s="11">
        <f>IF(O113 = "-", -W113,I113)</f>
        <v/>
      </c>
      <c r="Q113" s="11">
        <f>IF(O113 = "-", SUM(INDIRECT(ADDRESS(2,COLUMN(P113)) &amp; ":" &amp; ADDRESS(ROW(),COLUMN(P113)))), 0)</f>
        <v/>
      </c>
      <c r="R113" s="11">
        <f>IF(O113="-",1,0)</f>
        <v/>
      </c>
      <c r="S113" s="11">
        <f>IF(Q113 = 0, INDIRECT("S" &amp; ROW() - 1), Q113)</f>
        <v/>
      </c>
      <c r="T113" s="11">
        <f>IF(H113="","",VLOOKUP(H113,'Вода SKU'!$A$1:$B$150,2,0))</f>
        <v/>
      </c>
      <c r="U113" s="11">
        <f>IF(C113 = "", 8, IF(C113 = "-", 8000 / INDIRECT("C" &amp; ROW() - 1), 8000/C113))</f>
        <v/>
      </c>
      <c r="V113" s="11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11">
        <f>IF(V113 = "", "", V113/U113)</f>
        <v/>
      </c>
      <c r="X113" s="11">
        <f>IF(O113="", "", MAX(ROUND(-(INDIRECT("S" &amp; ROW() - 1) - S113)/INDIRECT("C" &amp; ROW() - 1), 0), 1) * INDIRECT("C" &amp; ROW() - 1))</f>
        <v/>
      </c>
    </row>
    <row r="114" ht="13.8" customHeight="1" s="12">
      <c r="J114" s="46">
        <f>IF(M114="", IF(O114="","",X114+(INDIRECT("S" &amp; ROW() - 1) - S114)),IF(O114="", "", INDIRECT("S" &amp; ROW() - 1) - S114))</f>
        <v/>
      </c>
      <c r="M114" s="56" t="n"/>
      <c r="N114" s="55">
        <f>IF(M114="", IF(X114=0, "", X114), IF(V114 = "", "", IF(V114/U114 = 0, "", V114/U114)))</f>
        <v/>
      </c>
      <c r="P114" s="11">
        <f>IF(O114 = "-", -W114,I114)</f>
        <v/>
      </c>
      <c r="Q114" s="11">
        <f>IF(O114 = "-", SUM(INDIRECT(ADDRESS(2,COLUMN(P114)) &amp; ":" &amp; ADDRESS(ROW(),COLUMN(P114)))), 0)</f>
        <v/>
      </c>
      <c r="R114" s="11">
        <f>IF(O114="-",1,0)</f>
        <v/>
      </c>
      <c r="S114" s="11">
        <f>IF(Q114 = 0, INDIRECT("S" &amp; ROW() - 1), Q114)</f>
        <v/>
      </c>
      <c r="T114" s="11">
        <f>IF(H114="","",VLOOKUP(H114,'Вода SKU'!$A$1:$B$150,2,0))</f>
        <v/>
      </c>
      <c r="U114" s="11">
        <f>IF(C114 = "", 8, IF(C114 = "-", 8000 / INDIRECT("C" &amp; ROW() - 1), 8000/C114))</f>
        <v/>
      </c>
      <c r="V114" s="11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11">
        <f>IF(V114 = "", "", V114/U114)</f>
        <v/>
      </c>
      <c r="X114" s="11">
        <f>IF(O114="", "", MAX(ROUND(-(INDIRECT("S" &amp; ROW() - 1) - S114)/INDIRECT("C" &amp; ROW() - 1), 0), 1) * INDIRECT("C" &amp; ROW() - 1))</f>
        <v/>
      </c>
    </row>
    <row r="115" ht="13.8" customHeight="1" s="12">
      <c r="J115" s="46">
        <f>IF(M115="", IF(O115="","",X115+(INDIRECT("S" &amp; ROW() - 1) - S115)),IF(O115="", "", INDIRECT("S" &amp; ROW() - 1) - S115))</f>
        <v/>
      </c>
      <c r="M115" s="56" t="n"/>
      <c r="N115" s="55">
        <f>IF(M115="", IF(X115=0, "", X115), IF(V115 = "", "", IF(V115/U115 = 0, "", V115/U115)))</f>
        <v/>
      </c>
      <c r="P115" s="11">
        <f>IF(O115 = "-", -W115,I115)</f>
        <v/>
      </c>
      <c r="Q115" s="11">
        <f>IF(O115 = "-", SUM(INDIRECT(ADDRESS(2,COLUMN(P115)) &amp; ":" &amp; ADDRESS(ROW(),COLUMN(P115)))), 0)</f>
        <v/>
      </c>
      <c r="R115" s="11">
        <f>IF(O115="-",1,0)</f>
        <v/>
      </c>
      <c r="S115" s="11">
        <f>IF(Q115 = 0, INDIRECT("S" &amp; ROW() - 1), Q115)</f>
        <v/>
      </c>
      <c r="T115" s="11">
        <f>IF(H115="","",VLOOKUP(H115,'Вода SKU'!$A$1:$B$150,2,0))</f>
        <v/>
      </c>
      <c r="U115" s="11">
        <f>IF(C115 = "", 8, IF(C115 = "-", 8000 / INDIRECT("C" &amp; ROW() - 1), 8000/C115))</f>
        <v/>
      </c>
      <c r="V115" s="11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11">
        <f>IF(V115 = "", "", V115/U115)</f>
        <v/>
      </c>
      <c r="X115" s="11">
        <f>IF(O115="", "", MAX(ROUND(-(INDIRECT("S" &amp; ROW() - 1) - S115)/INDIRECT("C" &amp; ROW() - 1), 0), 1) * INDIRECT("C" &amp; ROW() - 1))</f>
        <v/>
      </c>
    </row>
    <row r="116" ht="13.8" customHeight="1" s="12">
      <c r="J116" s="46">
        <f>IF(M116="", IF(O116="","",X116+(INDIRECT("S" &amp; ROW() - 1) - S116)),IF(O116="", "", INDIRECT("S" &amp; ROW() - 1) - S116))</f>
        <v/>
      </c>
      <c r="M116" s="56" t="n"/>
      <c r="N116" s="55">
        <f>IF(M116="", IF(X116=0, "", X116), IF(V116 = "", "", IF(V116/U116 = 0, "", V116/U116)))</f>
        <v/>
      </c>
      <c r="P116" s="11">
        <f>IF(O116 = "-", -W116,I116)</f>
        <v/>
      </c>
      <c r="Q116" s="11">
        <f>IF(O116 = "-", SUM(INDIRECT(ADDRESS(2,COLUMN(P116)) &amp; ":" &amp; ADDRESS(ROW(),COLUMN(P116)))), 0)</f>
        <v/>
      </c>
      <c r="R116" s="11">
        <f>IF(O116="-",1,0)</f>
        <v/>
      </c>
      <c r="S116" s="11">
        <f>IF(Q116 = 0, INDIRECT("S" &amp; ROW() - 1), Q116)</f>
        <v/>
      </c>
      <c r="T116" s="11">
        <f>IF(H116="","",VLOOKUP(H116,'Вода SKU'!$A$1:$B$150,2,0))</f>
        <v/>
      </c>
      <c r="U116" s="11">
        <f>IF(C116 = "", 8, IF(C116 = "-", 8000 / INDIRECT("C" &amp; ROW() - 1), 8000/C116))</f>
        <v/>
      </c>
      <c r="V116" s="11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11">
        <f>IF(V116 = "", "", V116/U116)</f>
        <v/>
      </c>
      <c r="X116" s="11">
        <f>IF(O116="", "", MAX(ROUND(-(INDIRECT("S" &amp; ROW() - 1) - S116)/INDIRECT("C" &amp; ROW() - 1), 0), 1) * INDIRECT("C" &amp; ROW() - 1))</f>
        <v/>
      </c>
    </row>
    <row r="117" ht="13.8" customHeight="1" s="12">
      <c r="J117" s="46">
        <f>IF(M117="", IF(O117="","",X117+(INDIRECT("S" &amp; ROW() - 1) - S117)),IF(O117="", "", INDIRECT("S" &amp; ROW() - 1) - S117))</f>
        <v/>
      </c>
      <c r="M117" s="56" t="n"/>
      <c r="N117" s="55">
        <f>IF(M117="", IF(X117=0, "", X117), IF(V117 = "", "", IF(V117/U117 = 0, "", V117/U117)))</f>
        <v/>
      </c>
      <c r="P117" s="11">
        <f>IF(O117 = "-", -W117,I117)</f>
        <v/>
      </c>
      <c r="Q117" s="11">
        <f>IF(O117 = "-", SUM(INDIRECT(ADDRESS(2,COLUMN(P117)) &amp; ":" &amp; ADDRESS(ROW(),COLUMN(P117)))), 0)</f>
        <v/>
      </c>
      <c r="R117" s="11">
        <f>IF(O117="-",1,0)</f>
        <v/>
      </c>
      <c r="S117" s="11">
        <f>IF(Q117 = 0, INDIRECT("S" &amp; ROW() - 1), Q117)</f>
        <v/>
      </c>
      <c r="T117" s="11">
        <f>IF(H117="","",VLOOKUP(H117,'Вода SKU'!$A$1:$B$150,2,0))</f>
        <v/>
      </c>
      <c r="U117" s="11">
        <f>IF(C117 = "", 8, IF(C117 = "-", 8000 / INDIRECT("C" &amp; ROW() - 1), 8000/C117))</f>
        <v/>
      </c>
      <c r="V117" s="11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11">
        <f>IF(V117 = "", "", V117/U117)</f>
        <v/>
      </c>
      <c r="X117" s="11">
        <f>IF(O117="", "", MAX(ROUND(-(INDIRECT("S" &amp; ROW() - 1) - S117)/INDIRECT("C" &amp; ROW() - 1), 0), 1) * INDIRECT("C" &amp; ROW() - 1))</f>
        <v/>
      </c>
    </row>
    <row r="118" ht="13.8" customHeight="1" s="12">
      <c r="J118" s="46">
        <f>IF(M118="", IF(O118="","",X118+(INDIRECT("S" &amp; ROW() - 1) - S118)),IF(O118="", "", INDIRECT("S" &amp; ROW() - 1) - S118))</f>
        <v/>
      </c>
      <c r="M118" s="56" t="n"/>
      <c r="N118" s="55">
        <f>IF(M118="", IF(X118=0, "", X118), IF(V118 = "", "", IF(V118/U118 = 0, "", V118/U118)))</f>
        <v/>
      </c>
      <c r="P118" s="11">
        <f>IF(O118 = "-", -W118,I118)</f>
        <v/>
      </c>
      <c r="Q118" s="11">
        <f>IF(O118 = "-", SUM(INDIRECT(ADDRESS(2,COLUMN(P118)) &amp; ":" &amp; ADDRESS(ROW(),COLUMN(P118)))), 0)</f>
        <v/>
      </c>
      <c r="R118" s="11">
        <f>IF(O118="-",1,0)</f>
        <v/>
      </c>
      <c r="S118" s="11">
        <f>IF(Q118 = 0, INDIRECT("S" &amp; ROW() - 1), Q118)</f>
        <v/>
      </c>
      <c r="T118" s="11">
        <f>IF(H118="","",VLOOKUP(H118,'Вода SKU'!$A$1:$B$150,2,0))</f>
        <v/>
      </c>
      <c r="U118" s="11">
        <f>IF(C118 = "", 8, IF(C118 = "-", 8000 / INDIRECT("C" &amp; ROW() - 1), 8000/C118))</f>
        <v/>
      </c>
      <c r="V118" s="11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11">
        <f>IF(V118 = "", "", V118/U118)</f>
        <v/>
      </c>
      <c r="X118" s="11">
        <f>IF(O118="", "", MAX(ROUND(-(INDIRECT("S" &amp; ROW() - 1) - S118)/INDIRECT("C" &amp; ROW() - 1), 0), 1) * INDIRECT("C" &amp; ROW() - 1))</f>
        <v/>
      </c>
    </row>
    <row r="119" ht="13.8" customHeight="1" s="12">
      <c r="J119" s="46">
        <f>IF(M119="", IF(O119="","",X119+(INDIRECT("S" &amp; ROW() - 1) - S119)),IF(O119="", "", INDIRECT("S" &amp; ROW() - 1) - S119))</f>
        <v/>
      </c>
      <c r="M119" s="56" t="n"/>
      <c r="N119" s="55">
        <f>IF(M119="", IF(X119=0, "", X119), IF(V119 = "", "", IF(V119/U119 = 0, "", V119/U119)))</f>
        <v/>
      </c>
      <c r="P119" s="11">
        <f>IF(O119 = "-", -W119,I119)</f>
        <v/>
      </c>
      <c r="Q119" s="11">
        <f>IF(O119 = "-", SUM(INDIRECT(ADDRESS(2,COLUMN(P119)) &amp; ":" &amp; ADDRESS(ROW(),COLUMN(P119)))), 0)</f>
        <v/>
      </c>
      <c r="R119" s="11">
        <f>IF(O119="-",1,0)</f>
        <v/>
      </c>
      <c r="S119" s="11">
        <f>IF(Q119 = 0, INDIRECT("S" &amp; ROW() - 1), Q119)</f>
        <v/>
      </c>
      <c r="T119" s="11">
        <f>IF(H119="","",VLOOKUP(H119,'Вода SKU'!$A$1:$B$150,2,0))</f>
        <v/>
      </c>
      <c r="U119" s="11">
        <f>IF(C119 = "", 8, IF(C119 = "-", 8000 / INDIRECT("C" &amp; ROW() - 1), 8000/C119))</f>
        <v/>
      </c>
      <c r="V119" s="11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11">
        <f>IF(V119 = "", "", V119/U119)</f>
        <v/>
      </c>
      <c r="X119" s="11">
        <f>IF(O119="", "", MAX(ROUND(-(INDIRECT("S" &amp; ROW() - 1) - S119)/INDIRECT("C" &amp; ROW() - 1), 0), 1) * INDIRECT("C" &amp; ROW() - 1))</f>
        <v/>
      </c>
    </row>
    <row r="120" ht="13.8" customHeight="1" s="12">
      <c r="J120" s="46">
        <f>IF(M120="", IF(O120="","",X120+(INDIRECT("S" &amp; ROW() - 1) - S120)),IF(O120="", "", INDIRECT("S" &amp; ROW() - 1) - S120))</f>
        <v/>
      </c>
      <c r="M120" s="56" t="n"/>
      <c r="N120" s="55">
        <f>IF(M120="", IF(X120=0, "", X120), IF(V120 = "", "", IF(V120/U120 = 0, "", V120/U120)))</f>
        <v/>
      </c>
      <c r="P120" s="11">
        <f>IF(O120 = "-", -W120,I120)</f>
        <v/>
      </c>
      <c r="Q120" s="11">
        <f>IF(O120 = "-", SUM(INDIRECT(ADDRESS(2,COLUMN(P120)) &amp; ":" &amp; ADDRESS(ROW(),COLUMN(P120)))), 0)</f>
        <v/>
      </c>
      <c r="R120" s="11">
        <f>IF(O120="-",1,0)</f>
        <v/>
      </c>
      <c r="S120" s="11">
        <f>IF(Q120 = 0, INDIRECT("S" &amp; ROW() - 1), Q120)</f>
        <v/>
      </c>
      <c r="T120" s="11">
        <f>IF(H120="","",VLOOKUP(H120,'Вода SKU'!$A$1:$B$150,2,0))</f>
        <v/>
      </c>
      <c r="U120" s="11">
        <f>IF(C120 = "", 8, IF(C120 = "-", 8000 / INDIRECT("C" &amp; ROW() - 1), 8000/C120))</f>
        <v/>
      </c>
      <c r="V120" s="11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11">
        <f>IF(V120 = "", "", V120/U120)</f>
        <v/>
      </c>
      <c r="X120" s="11">
        <f>IF(O120="", "", MAX(ROUND(-(INDIRECT("S" &amp; ROW() - 1) - S120)/INDIRECT("C" &amp; ROW() - 1), 0), 1) * INDIRECT("C" &amp; ROW() - 1))</f>
        <v/>
      </c>
    </row>
    <row r="121" ht="13.8" customHeight="1" s="12">
      <c r="J121" s="46">
        <f>IF(M121="", IF(O121="","",X121+(INDIRECT("S" &amp; ROW() - 1) - S121)),IF(O121="", "", INDIRECT("S" &amp; ROW() - 1) - S121))</f>
        <v/>
      </c>
      <c r="M121" s="56" t="n"/>
      <c r="N121" s="55">
        <f>IF(M121="", IF(X121=0, "", X121), IF(V121 = "", "", IF(V121/U121 = 0, "", V121/U121)))</f>
        <v/>
      </c>
      <c r="P121" s="11">
        <f>IF(O121 = "-", -W121,I121)</f>
        <v/>
      </c>
      <c r="Q121" s="11">
        <f>IF(O121 = "-", SUM(INDIRECT(ADDRESS(2,COLUMN(P121)) &amp; ":" &amp; ADDRESS(ROW(),COLUMN(P121)))), 0)</f>
        <v/>
      </c>
      <c r="R121" s="11">
        <f>IF(O121="-",1,0)</f>
        <v/>
      </c>
      <c r="S121" s="11">
        <f>IF(Q121 = 0, INDIRECT("S" &amp; ROW() - 1), Q121)</f>
        <v/>
      </c>
      <c r="T121" s="11">
        <f>IF(H121="","",VLOOKUP(H121,'Вода SKU'!$A$1:$B$150,2,0))</f>
        <v/>
      </c>
      <c r="U121" s="11">
        <f>IF(C121 = "", 8, IF(C121 = "-", 8000 / INDIRECT("C" &amp; ROW() - 1), 8000/C121))</f>
        <v/>
      </c>
      <c r="V121" s="11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11">
        <f>IF(V121 = "", "", V121/U121)</f>
        <v/>
      </c>
      <c r="X121" s="11">
        <f>IF(O121="", "", MAX(ROUND(-(INDIRECT("S" &amp; ROW() - 1) - S121)/INDIRECT("C" &amp; ROW() - 1), 0), 1) * INDIRECT("C" &amp; ROW() - 1))</f>
        <v/>
      </c>
    </row>
    <row r="122" ht="13.8" customHeight="1" s="12">
      <c r="J122" s="46">
        <f>IF(M122="", IF(O122="","",X122+(INDIRECT("S" &amp; ROW() - 1) - S122)),IF(O122="", "", INDIRECT("S" &amp; ROW() - 1) - S122))</f>
        <v/>
      </c>
      <c r="M122" s="56" t="n"/>
      <c r="N122" s="55">
        <f>IF(M122="", IF(X122=0, "", X122), IF(V122 = "", "", IF(V122/U122 = 0, "", V122/U122)))</f>
        <v/>
      </c>
      <c r="P122" s="11">
        <f>IF(O122 = "-", -W122,I122)</f>
        <v/>
      </c>
      <c r="Q122" s="11">
        <f>IF(O122 = "-", SUM(INDIRECT(ADDRESS(2,COLUMN(P122)) &amp; ":" &amp; ADDRESS(ROW(),COLUMN(P122)))), 0)</f>
        <v/>
      </c>
      <c r="R122" s="11">
        <f>IF(O122="-",1,0)</f>
        <v/>
      </c>
      <c r="S122" s="11">
        <f>IF(Q122 = 0, INDIRECT("S" &amp; ROW() - 1), Q122)</f>
        <v/>
      </c>
      <c r="T122" s="11">
        <f>IF(H122="","",VLOOKUP(H122,'Вода SKU'!$A$1:$B$150,2,0))</f>
        <v/>
      </c>
      <c r="U122" s="11">
        <f>IF(C122 = "", 8, IF(C122 = "-", 8000 / INDIRECT("C" &amp; ROW() - 1), 8000/C122))</f>
        <v/>
      </c>
      <c r="V122" s="11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11">
        <f>IF(V122 = "", "", V122/U122)</f>
        <v/>
      </c>
      <c r="X122" s="11">
        <f>IF(O122="", "", MAX(ROUND(-(INDIRECT("S" &amp; ROW() - 1) - S122)/INDIRECT("C" &amp; ROW() - 1), 0), 1) * INDIRECT("C" &amp; ROW() - 1))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11" min="1" max="1025"/>
  </cols>
  <sheetData>
    <row r="1" ht="14.5" customHeight="1" s="12">
      <c r="A1" s="11" t="inlineStr">
        <is>
          <t>-</t>
        </is>
      </c>
    </row>
    <row r="2" ht="14.5" customHeight="1" s="12">
      <c r="A2" s="11" t="inlineStr">
        <is>
          <t>Короткая мойка</t>
        </is>
      </c>
    </row>
    <row r="3" ht="14.5" customHeight="1" s="12">
      <c r="A3" s="11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11" min="1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69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11" min="1" max="1"/>
    <col width="8.539999999999999" customWidth="1" style="11" min="2" max="1025"/>
  </cols>
  <sheetData>
    <row r="1">
      <c r="A1" s="57" t="inlineStr">
        <is>
          <t>-</t>
        </is>
      </c>
      <c r="B1" s="57" t="inlineStr">
        <is>
          <t>-</t>
        </is>
      </c>
    </row>
    <row r="2">
      <c r="A2" s="57" t="inlineStr">
        <is>
          <t>Качокавалло "Unagrande" (Метро), 45%, кг</t>
        </is>
      </c>
      <c r="B2" s="57" t="inlineStr">
        <is>
          <t>3.6, Альче</t>
        </is>
      </c>
    </row>
    <row r="3">
      <c r="A3" s="57" t="inlineStr">
        <is>
          <t>Качокавалло "Unagrande" (ОК), 45%, кг</t>
        </is>
      </c>
      <c r="B3" s="57" t="inlineStr">
        <is>
          <t>3.6, Альче</t>
        </is>
      </c>
    </row>
    <row r="4">
      <c r="A4" s="57" t="inlineStr">
        <is>
          <t>Качокавалло "Unagrande", 45%, 0,26 кг, в/у, (8 шт)</t>
        </is>
      </c>
      <c r="B4" s="57" t="inlineStr">
        <is>
          <t>3.6, Альче</t>
        </is>
      </c>
    </row>
    <row r="5">
      <c r="A5" s="57" t="inlineStr">
        <is>
          <t>Качокавалло "Unagrande", 45%, 0,8 кг</t>
        </is>
      </c>
      <c r="B5" s="57" t="inlineStr">
        <is>
          <t>3.6, Альче</t>
        </is>
      </c>
    </row>
    <row r="6">
      <c r="A6" s="57" t="inlineStr">
        <is>
          <t>Качокавалло "Unagrande", 45%, кг</t>
        </is>
      </c>
      <c r="B6" s="57" t="inlineStr">
        <is>
          <t>3.6, Альче</t>
        </is>
      </c>
    </row>
    <row r="7">
      <c r="A7" s="57" t="inlineStr">
        <is>
          <t>Качокавалло "Unagrande", 45%, кг Х5</t>
        </is>
      </c>
      <c r="B7" s="57" t="inlineStr">
        <is>
          <t>3.6, Альче</t>
        </is>
      </c>
    </row>
    <row r="8">
      <c r="A8" s="57" t="inlineStr">
        <is>
          <t>Моцарелла "Pretto" (для бутербродов), 45%, 0,2 кг, т/ф, (9 шт)</t>
        </is>
      </c>
      <c r="B8" s="57" t="inlineStr">
        <is>
          <t>2.7, Сакко</t>
        </is>
      </c>
    </row>
    <row r="9">
      <c r="A9" s="57" t="inlineStr">
        <is>
          <t>Моцарелла "Pretto", 45%, 1,2 кг, в/у</t>
        </is>
      </c>
      <c r="B9" s="57" t="inlineStr">
        <is>
          <t>2.7, Сакко</t>
        </is>
      </c>
    </row>
    <row r="10">
      <c r="A10" s="57" t="inlineStr">
        <is>
          <t>Моцарелла "Unagrande", 45%, 0,12 кг, ф/п (кубики)</t>
        </is>
      </c>
      <c r="B10" s="57" t="inlineStr">
        <is>
          <t>2.7, Альче</t>
        </is>
      </c>
    </row>
    <row r="11">
      <c r="A11" s="57" t="inlineStr">
        <is>
          <t>Моцарелла "Unagrande", 45%, 1,2 кг, в/у</t>
        </is>
      </c>
      <c r="B11" s="57" t="inlineStr">
        <is>
          <t>2.7, Альче</t>
        </is>
      </c>
    </row>
    <row r="12">
      <c r="A12" s="57" t="inlineStr">
        <is>
          <t>Моцарелла "Unagrande", 45%, 3 кг, пл/л</t>
        </is>
      </c>
      <c r="B12" s="57" t="inlineStr">
        <is>
          <t>2.7, Альче</t>
        </is>
      </c>
    </row>
    <row r="13">
      <c r="A13" s="57" t="inlineStr">
        <is>
          <t>Моцарелла (палочки), 45%, кг, пл/л</t>
        </is>
      </c>
      <c r="B13" s="57" t="inlineStr">
        <is>
          <t>2.7, Альче</t>
        </is>
      </c>
    </row>
    <row r="14">
      <c r="A14" s="57" t="inlineStr">
        <is>
          <t>Моцарелла Грандиоза в воде "Unagrande", 50%, 0,2/0,36 кг, ф/п</t>
        </is>
      </c>
      <c r="B14" s="57" t="inlineStr">
        <is>
          <t>3.6, Альче</t>
        </is>
      </c>
    </row>
    <row r="15">
      <c r="A15" s="57" t="inlineStr">
        <is>
          <t>Моцарелла Фиор Ди Латте в воде "Pretto", 45%, 0,1/0,18 кг, ф/п, (8 шт)</t>
        </is>
      </c>
      <c r="B15" s="57" t="inlineStr">
        <is>
          <t>3.3, Сакко</t>
        </is>
      </c>
    </row>
    <row r="16">
      <c r="A16" s="57" t="inlineStr">
        <is>
          <t>Моцарелла Фиор Ди Латте в воде "Pretto", 45%, 0,125/0,225 кг, ф/п, (8 шт)</t>
        </is>
      </c>
      <c r="B16" s="57" t="inlineStr">
        <is>
          <t>3.3, Сакко</t>
        </is>
      </c>
    </row>
    <row r="17">
      <c r="A17" s="57" t="inlineStr">
        <is>
          <t>Моцарелла Фиор ди Латте в воде "Ваш выбор", 50%, 0,1/0,18 кг, ф/п</t>
        </is>
      </c>
      <c r="B17" s="57" t="inlineStr">
        <is>
          <t>3.3, Сакко</t>
        </is>
      </c>
    </row>
    <row r="18">
      <c r="A18" s="57" t="inlineStr">
        <is>
          <t>Моцарелла Фиор ди Латте в воде "Красная птица", 45%, 0,125/0,225 кг, ф/п</t>
        </is>
      </c>
      <c r="B18" s="57" t="inlineStr">
        <is>
          <t>3.3, Сакко</t>
        </is>
      </c>
    </row>
    <row r="19">
      <c r="A19" s="57" t="inlineStr">
        <is>
          <t>Моцарелла Фиор ди латте в воде "Fine Life", 45%, 0,125/0,225 кг, ф/п</t>
        </is>
      </c>
      <c r="B19" s="57" t="inlineStr">
        <is>
          <t>3.3, Сакко</t>
        </is>
      </c>
    </row>
    <row r="20">
      <c r="A20" s="57" t="inlineStr">
        <is>
          <t>Моцарелла Фиор ди латте в воде "Unagrande", 50%, 0,125/0,225 кг, ф/п, (8 шт)</t>
        </is>
      </c>
      <c r="B20" s="57" t="inlineStr">
        <is>
          <t>3.6, Альче</t>
        </is>
      </c>
    </row>
    <row r="21">
      <c r="A21" s="57" t="inlineStr">
        <is>
          <t>Моцарелла Чильеджина в воде "Fine Life", 45%, 0,125/0,225 кг, ф/п</t>
        </is>
      </c>
      <c r="B21" s="57" t="inlineStr">
        <is>
          <t>3.3, Сакко</t>
        </is>
      </c>
    </row>
    <row r="22">
      <c r="A22" s="57" t="inlineStr">
        <is>
          <t>Моцарелла Чильеджина в воде "Pretto", 45%, 0,1/0,18 кг, ф/п, (8 шт)</t>
        </is>
      </c>
      <c r="B22" s="57" t="inlineStr">
        <is>
          <t>3.3, Сакко</t>
        </is>
      </c>
    </row>
    <row r="23">
      <c r="A23" s="57" t="inlineStr">
        <is>
          <t>Моцарелла Чильеджина в воде "Unagrande", 50%, 0,125/0,225 кг, ф/п, (8 шт)</t>
        </is>
      </c>
      <c r="B23" s="57" t="inlineStr">
        <is>
          <t>3.6, Альче</t>
        </is>
      </c>
    </row>
    <row r="24">
      <c r="A24" s="57" t="inlineStr">
        <is>
          <t>Моцарелла Чильеджина в воде "Ваш выбор", 50%, 0,1/0,18 кг, ф/п</t>
        </is>
      </c>
      <c r="B24" s="57" t="inlineStr">
        <is>
          <t>3.3, Сакко</t>
        </is>
      </c>
    </row>
    <row r="25">
      <c r="A25" s="57" t="inlineStr">
        <is>
          <t>Моцарелла Чильеджина в воде "Красная птица", 45%, 0,125/0,225 кг, ф/п</t>
        </is>
      </c>
      <c r="B25" s="57" t="inlineStr">
        <is>
          <t>3.3, Сакко</t>
        </is>
      </c>
    </row>
    <row r="26">
      <c r="A26" s="57" t="inlineStr">
        <is>
          <t>Моцарелла без лактозы для сэндвичей "Unagrande", 45%, 0,28 кг, т/ф</t>
        </is>
      </c>
      <c r="B26" s="57" t="inlineStr">
        <is>
          <t>2.7, Альче, без лактозы</t>
        </is>
      </c>
    </row>
    <row r="27">
      <c r="A27" s="57" t="inlineStr">
        <is>
          <t>Моцарелла в воде Фиор Ди Латте "Metro Chef" 45%, 0,125/0,225 кг, ф/п</t>
        </is>
      </c>
      <c r="B27" s="57" t="inlineStr">
        <is>
          <t>3.3, Альче, без лактозы</t>
        </is>
      </c>
    </row>
    <row r="28">
      <c r="A28" s="57" t="inlineStr">
        <is>
          <t>Моцарелла в воде Фиор Ди Латте "Orecchio Oro", 45%, 0,1/0,18 кг, ф/п</t>
        </is>
      </c>
      <c r="B28" s="57" t="inlineStr">
        <is>
          <t>3.3, Сакко</t>
        </is>
      </c>
    </row>
    <row r="29">
      <c r="A29" s="57" t="inlineStr">
        <is>
          <t>Моцарелла в воде Фиор Ди Латте "Каждый день", 45%, 0,1/0,18 кг, ф/п</t>
        </is>
      </c>
      <c r="B29" s="57" t="inlineStr">
        <is>
          <t>3.3, Сакко</t>
        </is>
      </c>
    </row>
    <row r="30">
      <c r="A30" s="57" t="inlineStr">
        <is>
          <t>Моцарелла в воде Фиор Ди Латте без лактозы "Unagrande", 45%, 0,125 кг, ф/п, (8 шт)</t>
        </is>
      </c>
      <c r="B30" s="57" t="inlineStr">
        <is>
          <t>3.3, Альче, без лактозы</t>
        </is>
      </c>
    </row>
    <row r="31">
      <c r="A31" s="57" t="inlineStr">
        <is>
          <t>Моцарелла в воде Фиор Ди Латте без лактозы "ВкусВилл", 45%, 0,125/0,225 кг, ф/п (8 шт)</t>
        </is>
      </c>
      <c r="B31" s="57" t="inlineStr">
        <is>
          <t>3.3, Альче, без лактозы</t>
        </is>
      </c>
    </row>
    <row r="32">
      <c r="A32" s="57" t="inlineStr">
        <is>
          <t>Моцарелла в воде Фиор Ди Латте без лактозы "Красная птица", 45%, 0,125/0,225 кг, ф/п</t>
        </is>
      </c>
      <c r="B32" s="57" t="inlineStr">
        <is>
          <t>3.3, Альче, без лактозы</t>
        </is>
      </c>
    </row>
    <row r="33">
      <c r="A33" s="57" t="inlineStr">
        <is>
          <t>Моцарелла в воде Фиор Ди Латте без лактозы “Unagrande", 45%, 0,125/0,225 кг, ф/п, (8 шт)</t>
        </is>
      </c>
      <c r="B33" s="57" t="inlineStr">
        <is>
          <t>3.3, Альче, без лактозы</t>
        </is>
      </c>
    </row>
    <row r="34">
      <c r="A34" s="57" t="inlineStr">
        <is>
          <t>Моцарелла в воде Фиор ди Латте "Aventino", 45%, 0,1/0,18 кг, ф/п</t>
        </is>
      </c>
      <c r="B34" s="57" t="inlineStr">
        <is>
          <t>3.3, Сакко</t>
        </is>
      </c>
    </row>
    <row r="35">
      <c r="A35" s="57" t="inlineStr">
        <is>
          <t>Моцарелла в воде Чильеджина "Aventino", 45%, 0,1/0,18 кг, ф/п</t>
        </is>
      </c>
      <c r="B35" s="57" t="inlineStr">
        <is>
          <t>3.3, Сакко</t>
        </is>
      </c>
    </row>
    <row r="36">
      <c r="A36" s="57" t="inlineStr">
        <is>
          <t>Моцарелла в воде Чильеджина "Metro Chef" 45%, 0,125/0,225 кг, ф/п</t>
        </is>
      </c>
      <c r="B36" s="57" t="inlineStr">
        <is>
          <t>3.3, Альче, без лактозы</t>
        </is>
      </c>
    </row>
    <row r="37">
      <c r="A37" s="57" t="inlineStr">
        <is>
          <t>Моцарелла в воде Чильеджина "Orecchio Oro", 45%, 0,1/0,18 кг, ф/п</t>
        </is>
      </c>
      <c r="B37" s="57" t="inlineStr">
        <is>
          <t>3.3, Сакко</t>
        </is>
      </c>
    </row>
    <row r="38">
      <c r="A38" s="57" t="inlineStr">
        <is>
          <t>Моцарелла в воде Чильеджина "Каждый день", 45%, 0,1/0,18 кг, ф/п</t>
        </is>
      </c>
      <c r="B38" s="57" t="inlineStr">
        <is>
          <t>3.3, Сакко</t>
        </is>
      </c>
    </row>
    <row r="39">
      <c r="A39" s="57" t="inlineStr">
        <is>
          <t>Моцарелла в воде Чильеджина без лактозы "Unagrande", 45%, 0,125/0,225 кг, ф/п</t>
        </is>
      </c>
      <c r="B39" s="57" t="inlineStr">
        <is>
          <t>3.3, Альче, без лактозы</t>
        </is>
      </c>
    </row>
    <row r="40">
      <c r="A40" s="57" t="inlineStr">
        <is>
          <t>Моцарелла в воде Чильеджина без лактозы "Красная птица", 45%, 0,125/0,225 кг, ф/п</t>
        </is>
      </c>
      <c r="B40" s="57" t="inlineStr">
        <is>
          <t>3.3, Альче, без лактозы</t>
        </is>
      </c>
    </row>
    <row r="41">
      <c r="A41" s="57" t="inlineStr">
        <is>
          <t>Моцарелла для бутербродов "Aventino", 45%, 0,2 кг, т/ф</t>
        </is>
      </c>
      <c r="B41" s="57" t="inlineStr">
        <is>
          <t>2.7, Сакко</t>
        </is>
      </c>
    </row>
    <row r="42">
      <c r="A42" s="57" t="inlineStr">
        <is>
          <t>Моцарелла для пиццы "Metro Chef" 45%, 0,37 кг, т/ф</t>
        </is>
      </c>
      <c r="B42" s="57" t="inlineStr">
        <is>
          <t>2.7, Сакко</t>
        </is>
      </c>
    </row>
    <row r="43">
      <c r="A43" s="57" t="inlineStr">
        <is>
          <t>Моцарелла для пиццы "Metro Chef" 45%, 1,2 кг, т/ф</t>
        </is>
      </c>
      <c r="B43" s="57" t="inlineStr">
        <is>
          <t>2.7, Сакко</t>
        </is>
      </c>
    </row>
    <row r="44">
      <c r="A44" s="57" t="inlineStr">
        <is>
          <t>Моцарелла для пиццы "Pretto", 45 %, 0,46 кг, т/ф, (8 шт)</t>
        </is>
      </c>
      <c r="B44" s="57" t="inlineStr">
        <is>
          <t>2.7, Сакко</t>
        </is>
      </c>
    </row>
    <row r="45">
      <c r="A45" s="57" t="inlineStr">
        <is>
          <t>Моцарелла для пиццы "Pretto", 45%, 0,46 кг, т/ф, (8 шт)</t>
        </is>
      </c>
      <c r="B45" s="57" t="inlineStr">
        <is>
          <t>2.7, Сакко</t>
        </is>
      </c>
    </row>
    <row r="46">
      <c r="A46" s="57" t="inlineStr">
        <is>
          <t>Моцарелла для пиццы "Unagrande", 45%, 0,46 кг, в/у</t>
        </is>
      </c>
      <c r="B46" s="57" t="inlineStr">
        <is>
          <t>2.7, Альче</t>
        </is>
      </c>
    </row>
    <row r="47">
      <c r="A47" s="57" t="inlineStr">
        <is>
          <t>Моцарелла для пиццы "Unagrande", 45%, 0,46 кг, в/у, (8 шт)</t>
        </is>
      </c>
      <c r="B47" s="57" t="inlineStr">
        <is>
          <t>2.7, Альче</t>
        </is>
      </c>
    </row>
    <row r="48">
      <c r="A48" s="57" t="inlineStr">
        <is>
          <t>Моцарелла для пиццы "Красная птица", 45%, 0,28 кг, т/ф</t>
        </is>
      </c>
      <c r="B48" s="57" t="inlineStr">
        <is>
          <t>2.7, Сакко</t>
        </is>
      </c>
    </row>
    <row r="49">
      <c r="A49" s="57" t="inlineStr">
        <is>
          <t>Моцарелла для пиццы "Фермерская коллекция", 45%, 0,2 кг, т/ф</t>
        </is>
      </c>
      <c r="B49" s="57" t="inlineStr">
        <is>
          <t>2.7, Сакко</t>
        </is>
      </c>
    </row>
    <row r="50">
      <c r="A50" s="57" t="inlineStr">
        <is>
          <t>Моцарелла для пиццы «Fine Life», 45%, 0,37 кг, т/ф, (6 шт)</t>
        </is>
      </c>
      <c r="B50" s="57" t="inlineStr">
        <is>
          <t>2.7, Сакко</t>
        </is>
      </c>
    </row>
    <row r="51">
      <c r="A51" s="57" t="inlineStr">
        <is>
          <t>Моцарелла для сэндвичей "Unagrande", 45%, 0,28 кг, т/ф, (8 шт)</t>
        </is>
      </c>
      <c r="B51" s="57" t="inlineStr">
        <is>
          <t>2.7, Альче</t>
        </is>
      </c>
    </row>
    <row r="52">
      <c r="A52" s="57" t="inlineStr">
        <is>
          <t>Моцарелла палочки "Unagrande", 45%, 0,12 кг, т/ф</t>
        </is>
      </c>
      <c r="B52" s="57" t="inlineStr">
        <is>
          <t>2.7, Альче</t>
        </is>
      </c>
    </row>
    <row r="53">
      <c r="A53" s="57" t="inlineStr">
        <is>
          <t>Моцарелла палочки "Бонджорно", 45%, 0,12 кг, т/ф</t>
        </is>
      </c>
      <c r="B53" s="57" t="inlineStr">
        <is>
          <t>2.7, Альче</t>
        </is>
      </c>
    </row>
    <row r="54">
      <c r="A54" s="57" t="inlineStr">
        <is>
          <t>Моцарелла палочки "ВкусВилл", 45%, 0,12 кг, т/ф</t>
        </is>
      </c>
      <c r="B54" s="57" t="inlineStr">
        <is>
          <t>2.7, Альче</t>
        </is>
      </c>
    </row>
    <row r="55">
      <c r="A55" s="57" t="inlineStr">
        <is>
          <t>Моцарелла палочки "Красная птица", 45%, 0,12 кг, т/ф</t>
        </is>
      </c>
      <c r="B55" s="57" t="inlineStr">
        <is>
          <t>2.7, Альче</t>
        </is>
      </c>
    </row>
    <row r="56">
      <c r="A56" s="57" t="inlineStr">
        <is>
          <t>Моцарелла палочки 7,5 гр Эсперсен, 45%, кг, пл/л</t>
        </is>
      </c>
      <c r="B56" s="57" t="inlineStr">
        <is>
          <t>2.7, Альче</t>
        </is>
      </c>
    </row>
    <row r="57">
      <c r="A57" s="57" t="inlineStr">
        <is>
          <t>Моцарелла сердечки в воде "Unagrande", 45%, 0,125/0,225 кг, ф/п, (8 шт)</t>
        </is>
      </c>
      <c r="B57" s="57" t="inlineStr">
        <is>
          <t>3.3, Альче</t>
        </is>
      </c>
    </row>
    <row r="58">
      <c r="A58" s="57" t="inlineStr">
        <is>
          <t>Моцарелла шары "Metro Chef", 45%, кг, в/у</t>
        </is>
      </c>
      <c r="B58" s="57" t="inlineStr">
        <is>
          <t>2.7, Сакко</t>
        </is>
      </c>
    </row>
    <row r="59">
      <c r="A59" s="57" t="inlineStr">
        <is>
          <t>Сулугуни  "Умалат", 45%, 0,37 кг, т/ф, (6 шт)</t>
        </is>
      </c>
      <c r="B59" s="57" t="inlineStr">
        <is>
          <t>2.7, Альче</t>
        </is>
      </c>
    </row>
    <row r="60">
      <c r="A60" s="57" t="inlineStr">
        <is>
          <t>Сулугуни "ВкусВилл", 45%, 0,28 кг, т/ф</t>
        </is>
      </c>
      <c r="B60" s="57" t="inlineStr">
        <is>
          <t>2.7, Альче</t>
        </is>
      </c>
    </row>
    <row r="61">
      <c r="A61" s="57" t="inlineStr">
        <is>
          <t>Сулугуни "Зеленая линия", 45%, 0,28 кг, т/ф</t>
        </is>
      </c>
      <c r="B61" s="57" t="inlineStr">
        <is>
          <t>2.7, Альче</t>
        </is>
      </c>
    </row>
    <row r="62">
      <c r="A62" s="57" t="inlineStr">
        <is>
          <t>Сулугуни "Маркет Перекресток", 45%, 0,28 кг, т/ф</t>
        </is>
      </c>
      <c r="B62" s="57" t="inlineStr">
        <is>
          <t>2.7, Сакко</t>
        </is>
      </c>
    </row>
    <row r="63">
      <c r="A63" s="57" t="inlineStr">
        <is>
          <t>Сулугуни "Умалат" (для хачапури), 45%, 0,12 кг, ф/п</t>
        </is>
      </c>
      <c r="B63" s="57" t="inlineStr">
        <is>
          <t>2.7, Альче</t>
        </is>
      </c>
    </row>
    <row r="64">
      <c r="A64" s="57" t="inlineStr">
        <is>
          <t>Сулугуни "Умалат", 45%, 0,2 кг, т/ф, (9 шт)</t>
        </is>
      </c>
      <c r="B64" s="57" t="inlineStr">
        <is>
          <t>2.7, Альче</t>
        </is>
      </c>
    </row>
    <row r="65">
      <c r="A65" s="57" t="inlineStr">
        <is>
          <t>Сулугуни "Умалат", 45%, 0,28 кг, т/ф, (8 шт)</t>
        </is>
      </c>
      <c r="B65" s="57" t="inlineStr">
        <is>
          <t>2.7, Альче</t>
        </is>
      </c>
    </row>
    <row r="66">
      <c r="A66" s="57" t="inlineStr">
        <is>
          <t>Сулугуни без лактозы "ВкусВилл", 45%, 0,2 кг, т/ф</t>
        </is>
      </c>
      <c r="B66" s="57" t="inlineStr">
        <is>
          <t>2.7, Альче, без лактозы</t>
        </is>
      </c>
    </row>
    <row r="67">
      <c r="A67" s="57" t="inlineStr">
        <is>
          <t>Сулугуни кубики "ВкусВилл", 45%, 0,12 кг, ф/п</t>
        </is>
      </c>
      <c r="B67" s="57" t="inlineStr">
        <is>
          <t>2.7, Альче</t>
        </is>
      </c>
    </row>
    <row r="68">
      <c r="A68" s="57" t="inlineStr">
        <is>
          <t>Сулугуни палочки "Красная птица", 45%, 0,12 кг, т/ф</t>
        </is>
      </c>
      <c r="B68" s="57" t="inlineStr">
        <is>
          <t>2.7, Альче</t>
        </is>
      </c>
    </row>
    <row r="69">
      <c r="A69" s="57" t="inlineStr">
        <is>
          <t>Сулугуни палочки "Умалат", 45%, 0,12 кг, т/ф (10 шт.)</t>
        </is>
      </c>
      <c r="B69" s="57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28" colorId="64" zoomScale="55" zoomScaleNormal="90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11" min="1" max="1"/>
    <col width="8.539999999999999" customWidth="1" style="11" min="2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11" min="1" max="1"/>
    <col width="8.539999999999999" customWidth="1" style="11" min="2" max="1025"/>
  </cols>
  <sheetData>
    <row r="1">
      <c r="A1" s="62" t="inlineStr">
        <is>
          <t>-</t>
        </is>
      </c>
    </row>
    <row r="2">
      <c r="A2" s="57" t="inlineStr">
        <is>
          <t>3.6, Альче</t>
        </is>
      </c>
    </row>
    <row r="3">
      <c r="A3" s="57" t="inlineStr">
        <is>
          <t>2.7, Альче, без лактозы</t>
        </is>
      </c>
    </row>
    <row r="4">
      <c r="A4" s="57" t="inlineStr">
        <is>
          <t>3.3, Альче, без лактозы</t>
        </is>
      </c>
    </row>
    <row r="5">
      <c r="A5" s="57" t="inlineStr">
        <is>
          <t>2.7, Сакко</t>
        </is>
      </c>
    </row>
    <row r="6">
      <c r="A6" s="57" t="inlineStr">
        <is>
          <t>3.3, Сакко</t>
        </is>
      </c>
    </row>
    <row r="7">
      <c r="A7" s="57" t="inlineStr">
        <is>
          <t>2.7, Альче</t>
        </is>
      </c>
    </row>
    <row r="8">
      <c r="A8" s="57" t="inlineStr">
        <is>
          <t>3.3,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N30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3" t="inlineStr">
        <is>
          <t>Задание на упаковку линии воды Моцарельного цеха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30" customHeight="1" s="12">
      <c r="B3" s="65" t="n">
        <v>44373</v>
      </c>
      <c r="C3" s="64" t="n"/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</row>
    <row r="4" ht="28" customHeight="1" s="12">
      <c r="B4" s="66" t="inlineStr">
        <is>
          <t>Номер</t>
        </is>
      </c>
      <c r="C4" s="66" t="inlineStr">
        <is>
          <t>Номенклатура</t>
        </is>
      </c>
      <c r="D4" s="64" t="n"/>
      <c r="E4" s="64" t="n"/>
      <c r="F4" s="64" t="n"/>
      <c r="G4" s="64" t="n"/>
      <c r="H4" s="64" t="n"/>
      <c r="I4" s="66" t="inlineStr">
        <is>
          <t>Вложение коробок</t>
        </is>
      </c>
      <c r="J4" s="66" t="inlineStr">
        <is>
          <t>Вес, кг</t>
        </is>
      </c>
      <c r="K4" s="66" t="inlineStr">
        <is>
          <t>Кол-во коробок, шт</t>
        </is>
      </c>
      <c r="L4" s="66" t="inlineStr">
        <is>
          <t>В первую очередь</t>
        </is>
      </c>
      <c r="M4" s="66" t="inlineStr">
        <is>
          <t>Код</t>
        </is>
      </c>
      <c r="N4" s="64" t="n"/>
    </row>
    <row r="5" ht="22" customHeight="1" s="12">
      <c r="B5" s="67" t="n">
        <v>1</v>
      </c>
      <c r="C5" s="68" t="inlineStr">
        <is>
          <t>Моцарелла Грандиоза в воде "Unagrande", 50%, 0,2/0,36 кг, ф/п</t>
        </is>
      </c>
      <c r="D5" s="64" t="n"/>
      <c r="E5" s="64" t="n"/>
      <c r="F5" s="64" t="n"/>
      <c r="G5" s="64" t="n"/>
      <c r="H5" s="64" t="n"/>
      <c r="I5" s="68" t="n">
        <v>8</v>
      </c>
      <c r="J5" s="68" t="n">
        <v>21</v>
      </c>
      <c r="K5" s="68" t="n">
        <v>14</v>
      </c>
      <c r="L5" s="68" t="inlineStr"/>
      <c r="M5" s="68" t="inlineStr">
        <is>
          <t>Н0000094897</t>
        </is>
      </c>
      <c r="N5" s="64" t="n"/>
    </row>
    <row r="6" ht="22" customHeight="1" s="12">
      <c r="B6" s="67" t="n">
        <v>2</v>
      </c>
      <c r="C6" s="68" t="inlineStr">
        <is>
          <t>Моцарелла Фиор Ди Латте в воде "Pretto", 45%, 0,1/0,18 кг, ф/п, (8 шт)</t>
        </is>
      </c>
      <c r="D6" s="64" t="n"/>
      <c r="E6" s="64" t="n"/>
      <c r="F6" s="64" t="n"/>
      <c r="G6" s="64" t="n"/>
      <c r="H6" s="64" t="n"/>
      <c r="I6" s="68" t="n">
        <v>8</v>
      </c>
      <c r="J6" s="68" t="n">
        <v>434</v>
      </c>
      <c r="K6" s="68" t="n">
        <v>543</v>
      </c>
      <c r="L6" s="68" t="inlineStr"/>
      <c r="M6" s="68" t="inlineStr">
        <is>
          <t>Н0000094728</t>
        </is>
      </c>
      <c r="N6" s="64" t="n"/>
    </row>
    <row r="7" ht="22" customHeight="1" s="12">
      <c r="B7" s="67" t="n">
        <v>3</v>
      </c>
      <c r="C7" s="68" t="inlineStr">
        <is>
          <t>Моцарелла Фиор Ди Латте в воде "Pretto", 45%, 0,125/0,225 кг, ф/п, (8 шт)</t>
        </is>
      </c>
      <c r="D7" s="64" t="n"/>
      <c r="E7" s="64" t="n"/>
      <c r="F7" s="64" t="n"/>
      <c r="G7" s="64" t="n"/>
      <c r="H7" s="64" t="n"/>
      <c r="I7" s="68" t="n">
        <v>8</v>
      </c>
      <c r="J7" s="68" t="n">
        <v>147</v>
      </c>
      <c r="K7" s="68" t="n">
        <v>147</v>
      </c>
      <c r="L7" s="68" t="inlineStr"/>
      <c r="M7" s="68" t="inlineStr">
        <is>
          <t>Н0000094729</t>
        </is>
      </c>
      <c r="N7" s="64" t="n"/>
    </row>
    <row r="8" ht="22" customHeight="1" s="12">
      <c r="B8" s="67" t="n">
        <v>4</v>
      </c>
      <c r="C8" s="68" t="inlineStr">
        <is>
          <t>Моцарелла Фиор ди Латте в воде "Красная птица", 45%, 0,125/0,225 кг, ф/п</t>
        </is>
      </c>
      <c r="D8" s="64" t="n"/>
      <c r="E8" s="64" t="n"/>
      <c r="F8" s="64" t="n"/>
      <c r="G8" s="64" t="n"/>
      <c r="H8" s="64" t="n"/>
      <c r="I8" s="68" t="n">
        <v>12</v>
      </c>
      <c r="J8" s="68" t="n">
        <v>270</v>
      </c>
      <c r="K8" s="68" t="n">
        <v>180</v>
      </c>
      <c r="L8" s="68" t="inlineStr"/>
      <c r="M8" s="68" t="inlineStr">
        <is>
          <t>Н0000090381</t>
        </is>
      </c>
      <c r="N8" s="64" t="n"/>
    </row>
    <row r="9" ht="22" customHeight="1" s="12">
      <c r="B9" s="67" t="n">
        <v>5</v>
      </c>
      <c r="C9" s="68" t="inlineStr">
        <is>
          <t>Моцарелла Фиор ди латте в воде "Fine Life", 45%, 0,125/0,225 кг, ф/п</t>
        </is>
      </c>
      <c r="D9" s="64" t="n"/>
      <c r="E9" s="64" t="n"/>
      <c r="F9" s="64" t="n"/>
      <c r="G9" s="64" t="n"/>
      <c r="H9" s="64" t="n"/>
      <c r="I9" s="68" t="n">
        <v>12</v>
      </c>
      <c r="J9" s="68" t="n">
        <v>60</v>
      </c>
      <c r="K9" s="68" t="n">
        <v>40</v>
      </c>
      <c r="L9" s="68" t="inlineStr"/>
      <c r="M9" s="68" t="inlineStr">
        <is>
          <t>Н0000087862</t>
        </is>
      </c>
      <c r="N9" s="64" t="n"/>
    </row>
    <row r="10" ht="22" customHeight="1" s="12">
      <c r="B10" s="67" t="n">
        <v>6</v>
      </c>
      <c r="C10" s="68" t="inlineStr">
        <is>
          <t>Моцарелла Фиор ди латте в воде "Unagrande", 50%, 0,125/0,225 кг, ф/п, (8 шт)</t>
        </is>
      </c>
      <c r="D10" s="64" t="n"/>
      <c r="E10" s="64" t="n"/>
      <c r="F10" s="64" t="n"/>
      <c r="G10" s="64" t="n"/>
      <c r="H10" s="64" t="n"/>
      <c r="I10" s="68" t="n">
        <v>8</v>
      </c>
      <c r="J10" s="68" t="n">
        <v>979</v>
      </c>
      <c r="K10" s="68" t="n">
        <v>979</v>
      </c>
      <c r="L10" s="68" t="inlineStr"/>
      <c r="M10" s="68" t="inlineStr">
        <is>
          <t>Н0000094736</t>
        </is>
      </c>
      <c r="N10" s="64" t="n"/>
    </row>
    <row r="11" ht="22" customHeight="1" s="12">
      <c r="B11" s="67" t="n">
        <v>7</v>
      </c>
      <c r="C11" s="68" t="inlineStr">
        <is>
          <t>Моцарелла Чильеджина в воде "Fine Life", 45%, 0,125/0,225 кг, ф/п</t>
        </is>
      </c>
      <c r="D11" s="64" t="n"/>
      <c r="E11" s="64" t="n"/>
      <c r="F11" s="64" t="n"/>
      <c r="G11" s="64" t="n"/>
      <c r="H11" s="64" t="n"/>
      <c r="I11" s="68" t="n">
        <v>12</v>
      </c>
      <c r="J11" s="68" t="n">
        <v>60</v>
      </c>
      <c r="K11" s="68" t="n">
        <v>40</v>
      </c>
      <c r="L11" s="68" t="inlineStr"/>
      <c r="M11" s="68" t="inlineStr">
        <is>
          <t>Н0000087861</t>
        </is>
      </c>
      <c r="N11" s="64" t="n"/>
    </row>
    <row r="12" ht="22" customHeight="1" s="12">
      <c r="B12" s="67" t="n">
        <v>8</v>
      </c>
      <c r="C12" s="68" t="inlineStr">
        <is>
          <t>Моцарелла Чильеджина в воде "Pretto", 45%, 0,1/0,18 кг, ф/п, (8 шт)</t>
        </is>
      </c>
      <c r="D12" s="64" t="n"/>
      <c r="E12" s="64" t="n"/>
      <c r="F12" s="64" t="n"/>
      <c r="G12" s="64" t="n"/>
      <c r="H12" s="64" t="n"/>
      <c r="I12" s="68" t="n">
        <v>8</v>
      </c>
      <c r="J12" s="68" t="n">
        <v>683</v>
      </c>
      <c r="K12" s="68" t="n">
        <v>854</v>
      </c>
      <c r="L12" s="68" t="inlineStr"/>
      <c r="M12" s="68" t="inlineStr">
        <is>
          <t>Н0000094727</t>
        </is>
      </c>
      <c r="N12" s="64" t="n"/>
    </row>
    <row r="13" ht="22" customHeight="1" s="12">
      <c r="B13" s="67" t="n">
        <v>9</v>
      </c>
      <c r="C13" s="68" t="inlineStr">
        <is>
          <t>Моцарелла Чильеджина в воде "Красная птица", 45%, 0,125/0,225 кг, ф/п</t>
        </is>
      </c>
      <c r="D13" s="64" t="n"/>
      <c r="E13" s="64" t="n"/>
      <c r="F13" s="64" t="n"/>
      <c r="G13" s="64" t="n"/>
      <c r="H13" s="64" t="n"/>
      <c r="I13" s="68" t="n">
        <v>12</v>
      </c>
      <c r="J13" s="68" t="n">
        <v>316</v>
      </c>
      <c r="K13" s="68" t="n">
        <v>211</v>
      </c>
      <c r="L13" s="68" t="inlineStr"/>
      <c r="M13" s="68" t="inlineStr">
        <is>
          <t>Н0000090380</t>
        </is>
      </c>
      <c r="N13" s="64" t="n"/>
    </row>
    <row r="14" ht="22" customHeight="1" s="12">
      <c r="B14" s="67" t="n">
        <v>10</v>
      </c>
      <c r="C14" s="68" t="inlineStr">
        <is>
          <t>Моцарелла в воде Фиор Ди Латте "Orecchio Oro", 45%, 0,1/0,18 кг, ф/п</t>
        </is>
      </c>
      <c r="D14" s="64" t="n"/>
      <c r="E14" s="64" t="n"/>
      <c r="F14" s="64" t="n"/>
      <c r="G14" s="64" t="n"/>
      <c r="H14" s="64" t="n"/>
      <c r="I14" s="68" t="n">
        <v>8</v>
      </c>
      <c r="J14" s="68" t="n">
        <v>575</v>
      </c>
      <c r="K14" s="68" t="n">
        <v>719</v>
      </c>
      <c r="L14" s="68" t="inlineStr"/>
      <c r="M14" s="68" t="inlineStr">
        <is>
          <t>Н0000095981</t>
        </is>
      </c>
      <c r="N14" s="64" t="n"/>
    </row>
    <row r="15" ht="22" customHeight="1" s="12">
      <c r="B15" s="67" t="n">
        <v>11</v>
      </c>
      <c r="C15" s="68" t="inlineStr">
        <is>
          <t>Моцарелла в воде Фиор Ди Латте "Каждый день", 45%, 0,1/0,18 кг, ф/п</t>
        </is>
      </c>
      <c r="D15" s="64" t="n"/>
      <c r="E15" s="64" t="n"/>
      <c r="F15" s="64" t="n"/>
      <c r="G15" s="64" t="n"/>
      <c r="H15" s="64" t="n"/>
      <c r="I15" s="68" t="n">
        <v>12</v>
      </c>
      <c r="J15" s="68" t="n">
        <v>254</v>
      </c>
      <c r="K15" s="68" t="n">
        <v>212</v>
      </c>
      <c r="L15" s="68" t="inlineStr"/>
      <c r="M15" s="68" t="inlineStr">
        <is>
          <t>Н0000096804</t>
        </is>
      </c>
      <c r="N15" s="64" t="n"/>
    </row>
    <row r="16" ht="22" customHeight="1" s="12">
      <c r="B16" s="67" t="n">
        <v>12</v>
      </c>
      <c r="C16" s="68" t="inlineStr">
        <is>
          <t>Моцарелла в воде Фиор ди Латте "Aventino", 45%, 0,1/0,18 кг, ф/п</t>
        </is>
      </c>
      <c r="D16" s="64" t="n"/>
      <c r="E16" s="64" t="n"/>
      <c r="F16" s="64" t="n"/>
      <c r="G16" s="64" t="n"/>
      <c r="H16" s="64" t="n"/>
      <c r="I16" s="68" t="n">
        <v>8</v>
      </c>
      <c r="J16" s="68" t="n">
        <v>238</v>
      </c>
      <c r="K16" s="68" t="n">
        <v>298</v>
      </c>
      <c r="L16" s="68" t="inlineStr"/>
      <c r="M16" s="68" t="inlineStr">
        <is>
          <t>Н0000096234</t>
        </is>
      </c>
      <c r="N16" s="64" t="n"/>
    </row>
    <row r="17" ht="22" customHeight="1" s="12">
      <c r="B17" s="67" t="n">
        <v>13</v>
      </c>
      <c r="C17" s="68" t="inlineStr">
        <is>
          <t>Моцарелла в воде Чильеджина "Aventino", 45%, 0,1/0,18 кг, ф/п</t>
        </is>
      </c>
      <c r="D17" s="64" t="n"/>
      <c r="E17" s="64" t="n"/>
      <c r="F17" s="64" t="n"/>
      <c r="G17" s="64" t="n"/>
      <c r="H17" s="64" t="n"/>
      <c r="I17" s="68" t="n">
        <v>8</v>
      </c>
      <c r="J17" s="68" t="n">
        <v>91</v>
      </c>
      <c r="K17" s="68" t="n">
        <v>114</v>
      </c>
      <c r="L17" s="68" t="inlineStr"/>
      <c r="M17" s="68" t="inlineStr">
        <is>
          <t>Н0000096233</t>
        </is>
      </c>
      <c r="N17" s="64" t="n"/>
    </row>
    <row r="18" ht="22" customHeight="1" s="12">
      <c r="B18" s="67" t="n">
        <v>14</v>
      </c>
      <c r="C18" s="68" t="inlineStr">
        <is>
          <t>Моцарелла в воде Чильеджина "Orecchio Oro", 45%, 0,1/0,18 кг, ф/п</t>
        </is>
      </c>
      <c r="D18" s="64" t="n"/>
      <c r="E18" s="64" t="n"/>
      <c r="F18" s="64" t="n"/>
      <c r="G18" s="64" t="n"/>
      <c r="H18" s="64" t="n"/>
      <c r="I18" s="68" t="n">
        <v>8</v>
      </c>
      <c r="J18" s="68" t="n">
        <v>479</v>
      </c>
      <c r="K18" s="68" t="n">
        <v>599</v>
      </c>
      <c r="L18" s="68" t="inlineStr"/>
      <c r="M18" s="68" t="inlineStr">
        <is>
          <t>Н0000095985</t>
        </is>
      </c>
      <c r="N18" s="64" t="n"/>
    </row>
    <row r="19" ht="22" customHeight="1" s="12">
      <c r="B19" s="67" t="n">
        <v>15</v>
      </c>
      <c r="C19" s="68" t="inlineStr">
        <is>
          <t>Моцарелла в воде Чильеджина "Каждый день", 45%, 0,1/0,18 кг, ф/п</t>
        </is>
      </c>
      <c r="D19" s="64" t="n"/>
      <c r="E19" s="64" t="n"/>
      <c r="F19" s="64" t="n"/>
      <c r="G19" s="64" t="n"/>
      <c r="H19" s="64" t="n"/>
      <c r="I19" s="68" t="n">
        <v>12</v>
      </c>
      <c r="J19" s="68" t="n">
        <v>371</v>
      </c>
      <c r="K19" s="68" t="n">
        <v>310</v>
      </c>
      <c r="L19" s="68" t="inlineStr"/>
      <c r="M19" s="68" t="inlineStr">
        <is>
          <t>Н0000096805</t>
        </is>
      </c>
      <c r="N19" s="64" t="n"/>
    </row>
    <row r="24" ht="30" customHeight="1" s="12">
      <c r="B24" s="63" t="inlineStr">
        <is>
          <t>Задание на упаковку линии пиццы Моцарельного цеха</t>
        </is>
      </c>
      <c r="C24" s="64" t="n"/>
      <c r="D24" s="64" t="n"/>
      <c r="E24" s="64" t="n"/>
      <c r="F24" s="64" t="n"/>
      <c r="G24" s="64" t="n"/>
      <c r="H24" s="64" t="n"/>
      <c r="I24" s="64" t="n"/>
      <c r="J24" s="64" t="n"/>
      <c r="K24" s="64" t="n"/>
      <c r="L24" s="64" t="n"/>
      <c r="M24" s="64" t="n"/>
      <c r="N24" s="64" t="n"/>
    </row>
    <row r="25" ht="30" customHeight="1" s="12">
      <c r="B25" s="65" t="n">
        <v>44373</v>
      </c>
      <c r="C25" s="64" t="n"/>
      <c r="D25" s="64" t="n"/>
      <c r="E25" s="64" t="n"/>
      <c r="F25" s="64" t="n"/>
      <c r="G25" s="64" t="n"/>
      <c r="H25" s="64" t="n"/>
      <c r="I25" s="64" t="n"/>
      <c r="J25" s="64" t="n"/>
      <c r="K25" s="64" t="n"/>
      <c r="L25" s="64" t="n"/>
      <c r="M25" s="64" t="n"/>
      <c r="N25" s="64" t="n"/>
    </row>
    <row r="26" ht="28" customHeight="1" s="12">
      <c r="B26" s="66" t="inlineStr">
        <is>
          <t>Номер</t>
        </is>
      </c>
      <c r="C26" s="66" t="inlineStr">
        <is>
          <t>Номенклатура</t>
        </is>
      </c>
      <c r="D26" s="64" t="n"/>
      <c r="E26" s="64" t="n"/>
      <c r="F26" s="64" t="n"/>
      <c r="G26" s="64" t="n"/>
      <c r="H26" s="64" t="n"/>
      <c r="I26" s="66" t="inlineStr">
        <is>
          <t>Вложение коробок</t>
        </is>
      </c>
      <c r="J26" s="66" t="inlineStr">
        <is>
          <t>Вес, кг</t>
        </is>
      </c>
      <c r="K26" s="66" t="inlineStr">
        <is>
          <t>Кол-во коробок, шт</t>
        </is>
      </c>
      <c r="L26" s="66" t="inlineStr">
        <is>
          <t>В первую очередь</t>
        </is>
      </c>
      <c r="M26" s="66" t="inlineStr">
        <is>
          <t>Код</t>
        </is>
      </c>
      <c r="N26" s="64" t="n"/>
    </row>
    <row r="27" ht="22" customHeight="1" s="12">
      <c r="B27" s="67" t="n">
        <v>1</v>
      </c>
      <c r="C27" s="68" t="inlineStr">
        <is>
          <t>Моцарелла палочки "Бонджорно", 45%, 0,12 кг, т/ф</t>
        </is>
      </c>
      <c r="D27" s="64" t="n"/>
      <c r="E27" s="64" t="n"/>
      <c r="F27" s="64" t="n"/>
      <c r="G27" s="64" t="n"/>
      <c r="H27" s="64" t="n"/>
      <c r="I27" s="68" t="n">
        <v>10</v>
      </c>
      <c r="J27" s="68" t="n">
        <v>94</v>
      </c>
      <c r="K27" s="68" t="n">
        <v>79</v>
      </c>
      <c r="L27" s="68" t="inlineStr"/>
      <c r="M27" s="68" t="inlineStr">
        <is>
          <t>Н0000095934</t>
        </is>
      </c>
      <c r="N27" s="64" t="n"/>
    </row>
    <row r="28" ht="22" customHeight="1" s="12">
      <c r="B28" s="67" t="n">
        <v>2</v>
      </c>
      <c r="C28" s="68" t="inlineStr">
        <is>
          <t>Моцарелла палочки "ВкусВилл", 45%, 0,12 кг, т/ф</t>
        </is>
      </c>
      <c r="D28" s="64" t="n"/>
      <c r="E28" s="64" t="n"/>
      <c r="F28" s="64" t="n"/>
      <c r="G28" s="64" t="n"/>
      <c r="H28" s="64" t="n"/>
      <c r="I28" s="68" t="n">
        <v>10</v>
      </c>
      <c r="J28" s="68" t="n">
        <v>756</v>
      </c>
      <c r="K28" s="68" t="n">
        <v>630</v>
      </c>
      <c r="L28" s="68" t="inlineStr"/>
      <c r="M28" s="68" t="inlineStr">
        <is>
          <t>Н0000094497</t>
        </is>
      </c>
      <c r="N28" s="64" t="n"/>
    </row>
    <row r="29" ht="22" customHeight="1" s="12">
      <c r="B29" s="67" t="n">
        <v>3</v>
      </c>
      <c r="C29" s="68" t="inlineStr">
        <is>
          <t>Сулугуни "ВкусВилл", 45%, 0,28 кг, т/ф</t>
        </is>
      </c>
      <c r="D29" s="64" t="n"/>
      <c r="E29" s="64" t="n"/>
      <c r="F29" s="64" t="n"/>
      <c r="G29" s="64" t="n"/>
      <c r="H29" s="64" t="n"/>
      <c r="I29" s="68" t="n">
        <v>8</v>
      </c>
      <c r="J29" s="68" t="n">
        <v>202</v>
      </c>
      <c r="K29" s="68" t="n">
        <v>91</v>
      </c>
      <c r="L29" s="68" t="inlineStr"/>
      <c r="M29" s="68" t="inlineStr">
        <is>
          <t>Н0000095992</t>
        </is>
      </c>
      <c r="N29" s="64" t="n"/>
    </row>
    <row r="30" ht="22" customHeight="1" s="12">
      <c r="B30" s="67" t="n">
        <v>4</v>
      </c>
      <c r="C30" s="68" t="inlineStr">
        <is>
          <t>Сулугуни "Умалат", 45%, 0,28 кг, т/ф, (8 шт)</t>
        </is>
      </c>
      <c r="D30" s="64" t="n"/>
      <c r="E30" s="64" t="n"/>
      <c r="F30" s="64" t="n"/>
      <c r="G30" s="64" t="n"/>
      <c r="H30" s="64" t="n"/>
      <c r="I30" s="68" t="n">
        <v>8</v>
      </c>
      <c r="J30" s="68" t="n">
        <v>1498</v>
      </c>
      <c r="K30" s="68" t="n">
        <v>669</v>
      </c>
      <c r="L30" s="68" t="inlineStr"/>
      <c r="M30" s="68" t="inlineStr">
        <is>
          <t>Н0000081879</t>
        </is>
      </c>
      <c r="N30" s="64" t="n"/>
    </row>
  </sheetData>
  <mergeCells count="46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B24:N24"/>
    <mergeCell ref="B25:N25"/>
    <mergeCell ref="C26:H26"/>
    <mergeCell ref="M26:N26"/>
    <mergeCell ref="C27:H27"/>
    <mergeCell ref="M27:N27"/>
    <mergeCell ref="C28:H28"/>
    <mergeCell ref="M28:N28"/>
    <mergeCell ref="C29:H29"/>
    <mergeCell ref="M29:N29"/>
    <mergeCell ref="C30:H30"/>
    <mergeCell ref="M30:N30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N42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3" t="inlineStr">
        <is>
          <t>Задание на упаковку линии воды Моцарельного цеха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30" customHeight="1" s="12">
      <c r="B3" s="65" t="n">
        <v>44373</v>
      </c>
      <c r="C3" s="64" t="n"/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</row>
    <row r="4" ht="28" customHeight="1" s="12">
      <c r="B4" s="66" t="inlineStr">
        <is>
          <t>Номер варки</t>
        </is>
      </c>
      <c r="C4" s="66" t="inlineStr">
        <is>
          <t>Номенклатура</t>
        </is>
      </c>
      <c r="D4" s="64" t="n"/>
      <c r="E4" s="64" t="n"/>
      <c r="F4" s="64" t="n"/>
      <c r="G4" s="64" t="n"/>
      <c r="H4" s="64" t="n"/>
      <c r="I4" s="66" t="inlineStr">
        <is>
          <t>Вложение коробок</t>
        </is>
      </c>
      <c r="J4" s="66" t="inlineStr">
        <is>
          <t>Вес, кг</t>
        </is>
      </c>
      <c r="K4" s="66" t="inlineStr">
        <is>
          <t>Кол-во коробок, шт</t>
        </is>
      </c>
      <c r="L4" s="66" t="inlineStr">
        <is>
          <t>В первую очередь</t>
        </is>
      </c>
      <c r="M4" s="66" t="inlineStr">
        <is>
          <t>Код</t>
        </is>
      </c>
      <c r="N4" s="64" t="n"/>
    </row>
    <row r="5" ht="22" customHeight="1" s="12">
      <c r="B5" s="67" t="n">
        <v>17</v>
      </c>
      <c r="C5" s="68" t="inlineStr">
        <is>
          <t>Моцарелла Фиор ди латте в воде "Fine Life", 45%, 0,125/0,225 кг, ф/п</t>
        </is>
      </c>
      <c r="D5" s="64" t="n"/>
      <c r="E5" s="64" t="n"/>
      <c r="F5" s="64" t="n"/>
      <c r="G5" s="64" t="n"/>
      <c r="H5" s="64" t="n"/>
      <c r="I5" s="68" t="n">
        <v>12</v>
      </c>
      <c r="J5" s="68" t="n">
        <v>60</v>
      </c>
      <c r="K5" s="68" t="n">
        <v>40</v>
      </c>
      <c r="L5" s="68" t="inlineStr"/>
      <c r="M5" s="68" t="inlineStr">
        <is>
          <t>Н0000087862</t>
        </is>
      </c>
      <c r="N5" s="64" t="n"/>
    </row>
    <row r="6" ht="22" customHeight="1" s="12">
      <c r="B6" s="67" t="n">
        <v>17</v>
      </c>
      <c r="C6" s="68" t="inlineStr">
        <is>
          <t>Моцарелла Фиор Ди Латте в воде "Pretto", 45%, 0,125/0,225 кг, ф/п, (8 шт)</t>
        </is>
      </c>
      <c r="D6" s="64" t="n"/>
      <c r="E6" s="64" t="n"/>
      <c r="F6" s="64" t="n"/>
      <c r="G6" s="64" t="n"/>
      <c r="H6" s="64" t="n"/>
      <c r="I6" s="68" t="n">
        <v>8</v>
      </c>
      <c r="J6" s="68" t="n">
        <v>147</v>
      </c>
      <c r="K6" s="68" t="n">
        <v>147</v>
      </c>
      <c r="L6" s="68" t="inlineStr"/>
      <c r="M6" s="68" t="inlineStr">
        <is>
          <t>Н0000094729</t>
        </is>
      </c>
      <c r="N6" s="64" t="n"/>
    </row>
    <row r="7" ht="22" customHeight="1" s="12">
      <c r="B7" s="67" t="n">
        <v>17</v>
      </c>
      <c r="C7" s="68" t="inlineStr">
        <is>
          <t>Моцарелла Фиор ди Латте в воде "Красная птица", 45%, 0,125/0,225 кг, ф/п</t>
        </is>
      </c>
      <c r="D7" s="64" t="n"/>
      <c r="E7" s="64" t="n"/>
      <c r="F7" s="64" t="n"/>
      <c r="G7" s="64" t="n"/>
      <c r="H7" s="64" t="n"/>
      <c r="I7" s="68" t="n">
        <v>12</v>
      </c>
      <c r="J7" s="68" t="n">
        <v>270</v>
      </c>
      <c r="K7" s="68" t="n">
        <v>180</v>
      </c>
      <c r="L7" s="68" t="inlineStr"/>
      <c r="M7" s="68" t="inlineStr">
        <is>
          <t>Н0000090381</t>
        </is>
      </c>
      <c r="N7" s="64" t="n"/>
    </row>
    <row r="8" ht="22" customHeight="1" s="12">
      <c r="B8" s="67" t="n">
        <v>17</v>
      </c>
      <c r="C8" s="68" t="inlineStr">
        <is>
          <t>Моцарелла в воде Фиор ди Латте "Aventino", 45%, 0,1/0,18 кг, ф/п</t>
        </is>
      </c>
      <c r="D8" s="64" t="n"/>
      <c r="E8" s="64" t="n"/>
      <c r="F8" s="64" t="n"/>
      <c r="G8" s="64" t="n"/>
      <c r="H8" s="64" t="n"/>
      <c r="I8" s="68" t="n">
        <v>8</v>
      </c>
      <c r="J8" s="68" t="n">
        <v>238</v>
      </c>
      <c r="K8" s="68" t="n">
        <v>298</v>
      </c>
      <c r="L8" s="68" t="inlineStr"/>
      <c r="M8" s="68" t="inlineStr">
        <is>
          <t>Н0000096234</t>
        </is>
      </c>
      <c r="N8" s="64" t="n"/>
    </row>
    <row r="9" ht="22" customHeight="1" s="12">
      <c r="B9" s="67" t="n">
        <v>17</v>
      </c>
      <c r="C9" s="68" t="inlineStr">
        <is>
          <t>Моцарелла в воде Фиор Ди Латте "Каждый день", 45%, 0,1/0,18 кг, ф/п</t>
        </is>
      </c>
      <c r="D9" s="64" t="n"/>
      <c r="E9" s="64" t="n"/>
      <c r="F9" s="64" t="n"/>
      <c r="G9" s="64" t="n"/>
      <c r="H9" s="64" t="n"/>
      <c r="I9" s="68" t="n">
        <v>12</v>
      </c>
      <c r="J9" s="68" t="n">
        <v>254</v>
      </c>
      <c r="K9" s="68" t="n">
        <v>212</v>
      </c>
      <c r="L9" s="68" t="inlineStr"/>
      <c r="M9" s="68" t="inlineStr">
        <is>
          <t>Н0000096804</t>
        </is>
      </c>
      <c r="N9" s="64" t="n"/>
    </row>
    <row r="10" ht="22" customHeight="1" s="12">
      <c r="B10" s="67" t="n">
        <v>17</v>
      </c>
      <c r="C10" s="68" t="inlineStr">
        <is>
          <t>Моцарелла Фиор Ди Латте в воде "Pretto", 45%, 0,1/0,18 кг, ф/п, (8 шт)</t>
        </is>
      </c>
      <c r="D10" s="64" t="n"/>
      <c r="E10" s="64" t="n"/>
      <c r="F10" s="64" t="n"/>
      <c r="G10" s="64" t="n"/>
      <c r="H10" s="64" t="n"/>
      <c r="I10" s="68" t="n">
        <v>8</v>
      </c>
      <c r="J10" s="68" t="n">
        <v>31</v>
      </c>
      <c r="K10" s="68" t="n">
        <v>39</v>
      </c>
      <c r="L10" s="68" t="inlineStr"/>
      <c r="M10" s="68" t="inlineStr">
        <is>
          <t>Н0000094728</t>
        </is>
      </c>
      <c r="N10" s="64" t="n"/>
    </row>
    <row r="11">
      <c r="B11" s="67" t="inlineStr"/>
      <c r="C11" s="67" t="inlineStr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64" t="n"/>
      <c r="N11" s="64" t="n"/>
    </row>
    <row r="12" ht="22" customHeight="1" s="12">
      <c r="B12" s="67" t="n">
        <v>18</v>
      </c>
      <c r="C12" s="68" t="inlineStr">
        <is>
          <t>Моцарелла Фиор Ди Латте в воде "Pretto", 45%, 0,1/0,18 кг, ф/п, (8 шт)</t>
        </is>
      </c>
      <c r="D12" s="64" t="n"/>
      <c r="E12" s="64" t="n"/>
      <c r="F12" s="64" t="n"/>
      <c r="G12" s="64" t="n"/>
      <c r="H12" s="64" t="n"/>
      <c r="I12" s="68" t="n">
        <v>8</v>
      </c>
      <c r="J12" s="68" t="n">
        <v>403</v>
      </c>
      <c r="K12" s="68" t="n">
        <v>504</v>
      </c>
      <c r="L12" s="68" t="inlineStr"/>
      <c r="M12" s="68" t="inlineStr">
        <is>
          <t>Н0000094728</t>
        </is>
      </c>
      <c r="N12" s="64" t="n"/>
    </row>
    <row r="13" ht="22" customHeight="1" s="12">
      <c r="B13" s="67" t="n">
        <v>18</v>
      </c>
      <c r="C13" s="68" t="inlineStr">
        <is>
          <t>Моцарелла в воде Фиор Ди Латте "Orecchio Oro", 45%, 0,1/0,18 кг, ф/п</t>
        </is>
      </c>
      <c r="D13" s="64" t="n"/>
      <c r="E13" s="64" t="n"/>
      <c r="F13" s="64" t="n"/>
      <c r="G13" s="64" t="n"/>
      <c r="H13" s="64" t="n"/>
      <c r="I13" s="68" t="n">
        <v>8</v>
      </c>
      <c r="J13" s="68" t="n">
        <v>575</v>
      </c>
      <c r="K13" s="68" t="n">
        <v>719</v>
      </c>
      <c r="L13" s="68" t="inlineStr"/>
      <c r="M13" s="68" t="inlineStr">
        <is>
          <t>Н0000095981</t>
        </is>
      </c>
      <c r="N13" s="64" t="n"/>
    </row>
    <row r="14">
      <c r="B14" s="67" t="inlineStr"/>
      <c r="C14" s="67" t="inlineStr"/>
      <c r="D14" s="64" t="n"/>
      <c r="E14" s="64" t="n"/>
      <c r="F14" s="64" t="n"/>
      <c r="G14" s="64" t="n"/>
      <c r="H14" s="64" t="n"/>
      <c r="I14" s="64" t="n"/>
      <c r="J14" s="64" t="n"/>
      <c r="K14" s="64" t="n"/>
      <c r="L14" s="64" t="n"/>
      <c r="M14" s="64" t="n"/>
      <c r="N14" s="64" t="n"/>
    </row>
    <row r="15" ht="22" customHeight="1" s="12">
      <c r="B15" s="67" t="n">
        <v>19</v>
      </c>
      <c r="C15" s="68" t="inlineStr">
        <is>
          <t>Моцарелла Грандиоза в воде "Unagrande", 50%, 0,2/0,36 кг, ф/п</t>
        </is>
      </c>
      <c r="D15" s="64" t="n"/>
      <c r="E15" s="64" t="n"/>
      <c r="F15" s="64" t="n"/>
      <c r="G15" s="64" t="n"/>
      <c r="H15" s="64" t="n"/>
      <c r="I15" s="68" t="n">
        <v>8</v>
      </c>
      <c r="J15" s="68" t="n">
        <v>21</v>
      </c>
      <c r="K15" s="68" t="n">
        <v>14</v>
      </c>
      <c r="L15" s="68" t="inlineStr"/>
      <c r="M15" s="68" t="inlineStr">
        <is>
          <t>Н0000094897</t>
        </is>
      </c>
      <c r="N15" s="64" t="n"/>
    </row>
    <row r="16" ht="22" customHeight="1" s="12">
      <c r="B16" s="67" t="n">
        <v>19</v>
      </c>
      <c r="C16" s="68" t="inlineStr">
        <is>
          <t>Моцарелла Фиор ди латте в воде "Unagrande", 50%, 0,125/0,225 кг, ф/п, (8 шт)</t>
        </is>
      </c>
      <c r="D16" s="64" t="n"/>
      <c r="E16" s="64" t="n"/>
      <c r="F16" s="64" t="n"/>
      <c r="G16" s="64" t="n"/>
      <c r="H16" s="64" t="n"/>
      <c r="I16" s="68" t="n">
        <v>8</v>
      </c>
      <c r="J16" s="68" t="n">
        <v>979</v>
      </c>
      <c r="K16" s="68" t="n">
        <v>979</v>
      </c>
      <c r="L16" s="68" t="inlineStr"/>
      <c r="M16" s="68" t="inlineStr">
        <is>
          <t>Н0000094736</t>
        </is>
      </c>
      <c r="N16" s="64" t="n"/>
    </row>
    <row r="17">
      <c r="B17" s="67" t="inlineStr"/>
      <c r="C17" s="67" t="inlineStr"/>
      <c r="D17" s="64" t="n"/>
      <c r="E17" s="64" t="n"/>
      <c r="F17" s="64" t="n"/>
      <c r="G17" s="64" t="n"/>
      <c r="H17" s="64" t="n"/>
      <c r="I17" s="64" t="n"/>
      <c r="J17" s="64" t="n"/>
      <c r="K17" s="64" t="n"/>
      <c r="L17" s="64" t="n"/>
      <c r="M17" s="64" t="n"/>
      <c r="N17" s="64" t="n"/>
    </row>
    <row r="18" ht="22" customHeight="1" s="12">
      <c r="B18" s="67" t="n">
        <v>20</v>
      </c>
      <c r="C18" s="68" t="inlineStr">
        <is>
          <t>Моцарелла Чильеджина в воде "Fine Life", 45%, 0,125/0,225 кг, ф/п</t>
        </is>
      </c>
      <c r="D18" s="64" t="n"/>
      <c r="E18" s="64" t="n"/>
      <c r="F18" s="64" t="n"/>
      <c r="G18" s="64" t="n"/>
      <c r="H18" s="64" t="n"/>
      <c r="I18" s="68" t="n">
        <v>12</v>
      </c>
      <c r="J18" s="68" t="n">
        <v>60</v>
      </c>
      <c r="K18" s="68" t="n">
        <v>40</v>
      </c>
      <c r="L18" s="68" t="inlineStr"/>
      <c r="M18" s="68" t="inlineStr">
        <is>
          <t>Н0000087861</t>
        </is>
      </c>
      <c r="N18" s="64" t="n"/>
    </row>
    <row r="19" ht="22" customHeight="1" s="12">
      <c r="B19" s="67" t="n">
        <v>20</v>
      </c>
      <c r="C19" s="68" t="inlineStr">
        <is>
          <t>Моцарелла Чильеджина в воде "Красная птица", 45%, 0,125/0,225 кг, ф/п</t>
        </is>
      </c>
      <c r="D19" s="64" t="n"/>
      <c r="E19" s="64" t="n"/>
      <c r="F19" s="64" t="n"/>
      <c r="G19" s="64" t="n"/>
      <c r="H19" s="64" t="n"/>
      <c r="I19" s="68" t="n">
        <v>12</v>
      </c>
      <c r="J19" s="68" t="n">
        <v>316</v>
      </c>
      <c r="K19" s="68" t="n">
        <v>211</v>
      </c>
      <c r="L19" s="68" t="inlineStr"/>
      <c r="M19" s="68" t="inlineStr">
        <is>
          <t>Н0000090380</t>
        </is>
      </c>
      <c r="N19" s="64" t="n"/>
    </row>
    <row r="20" ht="22" customHeight="1" s="12">
      <c r="B20" s="67" t="n">
        <v>20</v>
      </c>
      <c r="C20" s="68" t="inlineStr">
        <is>
          <t>Моцарелла в воде Чильеджина "Aventino", 45%, 0,1/0,18 кг, ф/п</t>
        </is>
      </c>
      <c r="D20" s="64" t="n"/>
      <c r="E20" s="64" t="n"/>
      <c r="F20" s="64" t="n"/>
      <c r="G20" s="64" t="n"/>
      <c r="H20" s="64" t="n"/>
      <c r="I20" s="68" t="n">
        <v>8</v>
      </c>
      <c r="J20" s="68" t="n">
        <v>91</v>
      </c>
      <c r="K20" s="68" t="n">
        <v>114</v>
      </c>
      <c r="L20" s="68" t="inlineStr"/>
      <c r="M20" s="68" t="inlineStr">
        <is>
          <t>Н0000096233</t>
        </is>
      </c>
      <c r="N20" s="64" t="n"/>
    </row>
    <row r="21" ht="22" customHeight="1" s="12">
      <c r="B21" s="67" t="n">
        <v>20</v>
      </c>
      <c r="C21" s="68" t="inlineStr">
        <is>
          <t>Моцарелла в воде Чильеджина "Каждый день", 45%, 0,1/0,18 кг, ф/п</t>
        </is>
      </c>
      <c r="D21" s="64" t="n"/>
      <c r="E21" s="64" t="n"/>
      <c r="F21" s="64" t="n"/>
      <c r="G21" s="64" t="n"/>
      <c r="H21" s="64" t="n"/>
      <c r="I21" s="68" t="n">
        <v>12</v>
      </c>
      <c r="J21" s="68" t="n">
        <v>371</v>
      </c>
      <c r="K21" s="68" t="n">
        <v>310</v>
      </c>
      <c r="L21" s="68" t="inlineStr"/>
      <c r="M21" s="68" t="inlineStr">
        <is>
          <t>Н0000096805</t>
        </is>
      </c>
      <c r="N21" s="64" t="n"/>
    </row>
    <row r="22" ht="22" customHeight="1" s="12">
      <c r="B22" s="67" t="n">
        <v>20</v>
      </c>
      <c r="C22" s="68" t="inlineStr">
        <is>
          <t>Моцарелла в воде Чильеджина "Orecchio Oro", 45%, 0,1/0,18 кг, ф/п</t>
        </is>
      </c>
      <c r="D22" s="64" t="n"/>
      <c r="E22" s="64" t="n"/>
      <c r="F22" s="64" t="n"/>
      <c r="G22" s="64" t="n"/>
      <c r="H22" s="64" t="n"/>
      <c r="I22" s="68" t="n">
        <v>8</v>
      </c>
      <c r="J22" s="68" t="n">
        <v>162</v>
      </c>
      <c r="K22" s="68" t="n">
        <v>203</v>
      </c>
      <c r="L22" s="68" t="inlineStr"/>
      <c r="M22" s="68" t="inlineStr">
        <is>
          <t>Н0000095985</t>
        </is>
      </c>
      <c r="N22" s="64" t="n"/>
    </row>
    <row r="23">
      <c r="B23" s="67" t="inlineStr"/>
      <c r="C23" s="67" t="inlineStr"/>
      <c r="D23" s="64" t="n"/>
      <c r="E23" s="64" t="n"/>
      <c r="F23" s="64" t="n"/>
      <c r="G23" s="64" t="n"/>
      <c r="H23" s="64" t="n"/>
      <c r="I23" s="64" t="n"/>
      <c r="J23" s="64" t="n"/>
      <c r="K23" s="64" t="n"/>
      <c r="L23" s="64" t="n"/>
      <c r="M23" s="64" t="n"/>
      <c r="N23" s="64" t="n"/>
    </row>
    <row r="24" ht="22" customHeight="1" s="12">
      <c r="B24" s="67" t="n">
        <v>21</v>
      </c>
      <c r="C24" s="68" t="inlineStr">
        <is>
          <t>Моцарелла в воде Чильеджина "Orecchio Oro", 45%, 0,1/0,18 кг, ф/п</t>
        </is>
      </c>
      <c r="D24" s="64" t="n"/>
      <c r="E24" s="64" t="n"/>
      <c r="F24" s="64" t="n"/>
      <c r="G24" s="64" t="n"/>
      <c r="H24" s="64" t="n"/>
      <c r="I24" s="68" t="n">
        <v>8</v>
      </c>
      <c r="J24" s="68" t="n">
        <v>317</v>
      </c>
      <c r="K24" s="68" t="n">
        <v>397</v>
      </c>
      <c r="L24" s="68" t="inlineStr"/>
      <c r="M24" s="68" t="inlineStr">
        <is>
          <t>Н0000095985</t>
        </is>
      </c>
      <c r="N24" s="64" t="n"/>
    </row>
    <row r="25" ht="22" customHeight="1" s="12">
      <c r="B25" s="67" t="n">
        <v>21</v>
      </c>
      <c r="C25" s="68" t="inlineStr">
        <is>
          <t>Моцарелла Чильеджина в воде "Pretto", 45%, 0,1/0,18 кг, ф/п, (8 шт)</t>
        </is>
      </c>
      <c r="D25" s="64" t="n"/>
      <c r="E25" s="64" t="n"/>
      <c r="F25" s="64" t="n"/>
      <c r="G25" s="64" t="n"/>
      <c r="H25" s="64" t="n"/>
      <c r="I25" s="68" t="n">
        <v>8</v>
      </c>
      <c r="J25" s="68" t="n">
        <v>683</v>
      </c>
      <c r="K25" s="68" t="n">
        <v>854</v>
      </c>
      <c r="L25" s="68" t="inlineStr"/>
      <c r="M25" s="68" t="inlineStr">
        <is>
          <t>Н0000094727</t>
        </is>
      </c>
      <c r="N25" s="64" t="n"/>
    </row>
    <row r="26">
      <c r="B26" s="67" t="inlineStr"/>
      <c r="C26" s="67" t="inlineStr"/>
      <c r="D26" s="64" t="n"/>
      <c r="E26" s="64" t="n"/>
      <c r="F26" s="64" t="n"/>
      <c r="G26" s="64" t="n"/>
      <c r="H26" s="64" t="n"/>
      <c r="I26" s="64" t="n"/>
      <c r="J26" s="64" t="n"/>
      <c r="K26" s="64" t="n"/>
      <c r="L26" s="64" t="n"/>
      <c r="M26" s="64" t="n"/>
      <c r="N26" s="64" t="n"/>
    </row>
    <row r="31" ht="30" customHeight="1" s="12">
      <c r="B31" s="63" t="inlineStr">
        <is>
          <t>Задание на упаковку линии пиццы Моцарельного цеха</t>
        </is>
      </c>
      <c r="C31" s="64" t="n"/>
      <c r="D31" s="64" t="n"/>
      <c r="E31" s="64" t="n"/>
      <c r="F31" s="64" t="n"/>
      <c r="G31" s="64" t="n"/>
      <c r="H31" s="64" t="n"/>
      <c r="I31" s="64" t="n"/>
      <c r="J31" s="64" t="n"/>
      <c r="K31" s="64" t="n"/>
      <c r="L31" s="64" t="n"/>
      <c r="M31" s="64" t="n"/>
      <c r="N31" s="64" t="n"/>
    </row>
    <row r="32" ht="30" customHeight="1" s="12">
      <c r="B32" s="65" t="n">
        <v>44373</v>
      </c>
      <c r="C32" s="64" t="n"/>
      <c r="D32" s="64" t="n"/>
      <c r="E32" s="64" t="n"/>
      <c r="F32" s="64" t="n"/>
      <c r="G32" s="64" t="n"/>
      <c r="H32" s="64" t="n"/>
      <c r="I32" s="64" t="n"/>
      <c r="J32" s="64" t="n"/>
      <c r="K32" s="64" t="n"/>
      <c r="L32" s="64" t="n"/>
      <c r="M32" s="64" t="n"/>
      <c r="N32" s="64" t="n"/>
    </row>
    <row r="33" ht="28" customHeight="1" s="12">
      <c r="B33" s="66" t="inlineStr">
        <is>
          <t>Номер варки</t>
        </is>
      </c>
      <c r="C33" s="66" t="inlineStr">
        <is>
          <t>Номенклатура</t>
        </is>
      </c>
      <c r="D33" s="64" t="n"/>
      <c r="E33" s="64" t="n"/>
      <c r="F33" s="64" t="n"/>
      <c r="G33" s="64" t="n"/>
      <c r="H33" s="64" t="n"/>
      <c r="I33" s="66" t="inlineStr">
        <is>
          <t>Вложение коробок</t>
        </is>
      </c>
      <c r="J33" s="66" t="inlineStr">
        <is>
          <t>Вес, кг</t>
        </is>
      </c>
      <c r="K33" s="66" t="inlineStr">
        <is>
          <t>Кол-во коробок, шт</t>
        </is>
      </c>
      <c r="L33" s="66" t="inlineStr">
        <is>
          <t>В первую очередь</t>
        </is>
      </c>
      <c r="M33" s="66" t="inlineStr">
        <is>
          <t>Код</t>
        </is>
      </c>
      <c r="N33" s="64" t="n"/>
    </row>
    <row r="34" ht="22" customHeight="1" s="12">
      <c r="B34" s="67" t="n">
        <v>22</v>
      </c>
      <c r="C34" s="68" t="inlineStr">
        <is>
          <t>Моцарелла палочки "Бонджорно", 45%, 0,12 кг, т/ф</t>
        </is>
      </c>
      <c r="D34" s="64" t="n"/>
      <c r="E34" s="64" t="n"/>
      <c r="F34" s="64" t="n"/>
      <c r="G34" s="64" t="n"/>
      <c r="H34" s="64" t="n"/>
      <c r="I34" s="68" t="n">
        <v>10</v>
      </c>
      <c r="J34" s="68" t="n">
        <v>94</v>
      </c>
      <c r="K34" s="68" t="n">
        <v>79</v>
      </c>
      <c r="L34" s="68" t="inlineStr"/>
      <c r="M34" s="68" t="inlineStr">
        <is>
          <t>Н0000095934</t>
        </is>
      </c>
      <c r="N34" s="64" t="n"/>
    </row>
    <row r="35" ht="22" customHeight="1" s="12">
      <c r="B35" s="67" t="n">
        <v>22</v>
      </c>
      <c r="C35" s="68" t="inlineStr">
        <is>
          <t>Моцарелла палочки "ВкусВилл", 45%, 0,12 кг, т/ф</t>
        </is>
      </c>
      <c r="D35" s="64" t="n"/>
      <c r="E35" s="64" t="n"/>
      <c r="F35" s="64" t="n"/>
      <c r="G35" s="64" t="n"/>
      <c r="H35" s="64" t="n"/>
      <c r="I35" s="68" t="n">
        <v>10</v>
      </c>
      <c r="J35" s="68" t="n">
        <v>756</v>
      </c>
      <c r="K35" s="68" t="n">
        <v>630</v>
      </c>
      <c r="L35" s="68" t="inlineStr"/>
      <c r="M35" s="68" t="inlineStr">
        <is>
          <t>Н0000094497</t>
        </is>
      </c>
      <c r="N35" s="64" t="n"/>
    </row>
    <row r="36">
      <c r="B36" s="67" t="inlineStr"/>
      <c r="C36" s="67" t="inlineStr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</row>
    <row r="37" ht="22" customHeight="1" s="12">
      <c r="B37" s="67" t="n">
        <v>23</v>
      </c>
      <c r="C37" s="68" t="inlineStr">
        <is>
          <t>Сулугуни "ВкусВилл", 45%, 0,28 кг, т/ф</t>
        </is>
      </c>
      <c r="D37" s="64" t="n"/>
      <c r="E37" s="64" t="n"/>
      <c r="F37" s="64" t="n"/>
      <c r="G37" s="64" t="n"/>
      <c r="H37" s="64" t="n"/>
      <c r="I37" s="68" t="n">
        <v>8</v>
      </c>
      <c r="J37" s="68" t="n">
        <v>202</v>
      </c>
      <c r="K37" s="68" t="n">
        <v>91</v>
      </c>
      <c r="L37" s="68" t="inlineStr"/>
      <c r="M37" s="68" t="inlineStr">
        <is>
          <t>Н0000095992</t>
        </is>
      </c>
      <c r="N37" s="64" t="n"/>
    </row>
    <row r="38" ht="22" customHeight="1" s="12">
      <c r="B38" s="67" t="n">
        <v>23</v>
      </c>
      <c r="C38" s="68" t="inlineStr">
        <is>
          <t>Сулугуни "Умалат", 45%, 0,28 кг, т/ф, (8 шт)</t>
        </is>
      </c>
      <c r="D38" s="64" t="n"/>
      <c r="E38" s="64" t="n"/>
      <c r="F38" s="64" t="n"/>
      <c r="G38" s="64" t="n"/>
      <c r="H38" s="64" t="n"/>
      <c r="I38" s="68" t="n">
        <v>8</v>
      </c>
      <c r="J38" s="68" t="n">
        <v>648</v>
      </c>
      <c r="K38" s="68" t="n">
        <v>290</v>
      </c>
      <c r="L38" s="68" t="inlineStr"/>
      <c r="M38" s="68" t="inlineStr">
        <is>
          <t>Н0000081879</t>
        </is>
      </c>
      <c r="N38" s="64" t="n"/>
    </row>
    <row r="39">
      <c r="B39" s="67" t="inlineStr"/>
      <c r="C39" s="67" t="inlineStr"/>
      <c r="D39" s="64" t="n"/>
      <c r="E39" s="64" t="n"/>
      <c r="F39" s="64" t="n"/>
      <c r="G39" s="64" t="n"/>
      <c r="H39" s="64" t="n"/>
      <c r="I39" s="64" t="n"/>
      <c r="J39" s="64" t="n"/>
      <c r="K39" s="64" t="n"/>
      <c r="L39" s="64" t="n"/>
      <c r="M39" s="64" t="n"/>
      <c r="N39" s="64" t="n"/>
    </row>
    <row r="40" ht="22" customHeight="1" s="12">
      <c r="B40" s="67" t="n">
        <v>24</v>
      </c>
      <c r="C40" s="68" t="inlineStr">
        <is>
          <t>Сулугуни "Умалат", 45%, 0,28 кг, т/ф, (8 шт)</t>
        </is>
      </c>
      <c r="D40" s="64" t="n"/>
      <c r="E40" s="64" t="n"/>
      <c r="F40" s="64" t="n"/>
      <c r="G40" s="64" t="n"/>
      <c r="H40" s="64" t="n"/>
      <c r="I40" s="68" t="n">
        <v>8</v>
      </c>
      <c r="J40" s="68" t="n">
        <v>850</v>
      </c>
      <c r="K40" s="68" t="n">
        <v>380</v>
      </c>
      <c r="L40" s="68" t="inlineStr"/>
      <c r="M40" s="68" t="inlineStr">
        <is>
          <t>Н0000081879</t>
        </is>
      </c>
      <c r="N40" s="64" t="n"/>
    </row>
    <row r="41">
      <c r="B41" s="67" t="inlineStr"/>
      <c r="C41" s="67" t="inlineStr"/>
      <c r="D41" s="64" t="n"/>
      <c r="E41" s="64" t="n"/>
      <c r="F41" s="64" t="n"/>
      <c r="G41" s="64" t="n"/>
      <c r="H41" s="64" t="n"/>
      <c r="I41" s="64" t="n"/>
      <c r="J41" s="64" t="n"/>
      <c r="K41" s="64" t="n"/>
      <c r="L41" s="64" t="n"/>
      <c r="M41" s="64" t="n"/>
      <c r="N41" s="64" t="n"/>
    </row>
    <row r="42">
      <c r="B42" s="67" t="inlineStr"/>
      <c r="C42" s="67" t="inlineStr"/>
      <c r="D42" s="64" t="n"/>
      <c r="E42" s="64" t="n"/>
      <c r="F42" s="64" t="n"/>
      <c r="G42" s="64" t="n"/>
      <c r="H42" s="64" t="n"/>
      <c r="I42" s="64" t="n"/>
      <c r="J42" s="64" t="n"/>
      <c r="K42" s="64" t="n"/>
      <c r="L42" s="64" t="n"/>
      <c r="M42" s="64" t="n"/>
      <c r="N42" s="64" t="n"/>
    </row>
  </sheetData>
  <mergeCells count="61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N11"/>
    <mergeCell ref="C12:H12"/>
    <mergeCell ref="M12:N12"/>
    <mergeCell ref="C13:H13"/>
    <mergeCell ref="M13:N13"/>
    <mergeCell ref="C14:N14"/>
    <mergeCell ref="C15:H15"/>
    <mergeCell ref="M15:N15"/>
    <mergeCell ref="C16:H16"/>
    <mergeCell ref="M16:N16"/>
    <mergeCell ref="C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N23"/>
    <mergeCell ref="C24:H24"/>
    <mergeCell ref="M24:N24"/>
    <mergeCell ref="C25:H25"/>
    <mergeCell ref="M25:N25"/>
    <mergeCell ref="C26:N26"/>
    <mergeCell ref="B31:N31"/>
    <mergeCell ref="B32:N32"/>
    <mergeCell ref="C33:H33"/>
    <mergeCell ref="M33:N33"/>
    <mergeCell ref="C34:H34"/>
    <mergeCell ref="M34:N34"/>
    <mergeCell ref="C35:H35"/>
    <mergeCell ref="M35:N35"/>
    <mergeCell ref="C36:N36"/>
    <mergeCell ref="C37:H37"/>
    <mergeCell ref="M37:N37"/>
    <mergeCell ref="C38:H38"/>
    <mergeCell ref="M38:N38"/>
    <mergeCell ref="C39:N39"/>
    <mergeCell ref="C40:H40"/>
    <mergeCell ref="M40:N40"/>
    <mergeCell ref="C41:N41"/>
    <mergeCell ref="C42:N4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2021-04-07T18:47:42Z</dcterms:modified>
  <cp:revision>54</cp:revision>
</cp:coreProperties>
</file>