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marklidenberg/Documents/coding/repos/umalat/app/data/static/samples/by_department/mozzarella/"/>
    </mc:Choice>
  </mc:AlternateContent>
  <xr:revisionPtr revIDLastSave="0" documentId="13_ncr:1_{ECC32DDF-3060-EF43-8100-371A6FAD3988}" xr6:coauthVersionLast="47" xr6:coauthVersionMax="47" xr10:uidLastSave="{00000000-0000-0000-0000-000000000000}"/>
  <bookViews>
    <workbookView xWindow="0" yWindow="760" windowWidth="23260" windowHeight="12720" tabRatio="500" firstSheet="1" activeTab="1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Дополнительная фасовка" sheetId="8" r:id="rId8"/>
    <sheet name="_metadata" sheetId="9" state="hidden" r:id="rId9"/>
    <sheet name="Печать заданий" sheetId="10" r:id="rId10"/>
    <sheet name="Печать заданий 2" sheetId="11" r:id="rId11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2" i="2" l="1"/>
  <c r="N122" i="2" s="1"/>
  <c r="V122" i="2"/>
  <c r="U122" i="2"/>
  <c r="T122" i="2"/>
  <c r="R122" i="2"/>
  <c r="Q122" i="2"/>
  <c r="P122" i="2"/>
  <c r="J122" i="2"/>
  <c r="X121" i="2"/>
  <c r="N121" i="2" s="1"/>
  <c r="V121" i="2"/>
  <c r="U121" i="2"/>
  <c r="T121" i="2"/>
  <c r="R121" i="2"/>
  <c r="Q121" i="2"/>
  <c r="P121" i="2"/>
  <c r="J121" i="2"/>
  <c r="X120" i="2"/>
  <c r="N120" i="2" s="1"/>
  <c r="V120" i="2"/>
  <c r="U120" i="2"/>
  <c r="W120" i="2" s="1"/>
  <c r="T120" i="2"/>
  <c r="R120" i="2"/>
  <c r="Q120" i="2"/>
  <c r="P120" i="2"/>
  <c r="J120" i="2"/>
  <c r="X119" i="2"/>
  <c r="N119" i="2" s="1"/>
  <c r="V119" i="2"/>
  <c r="U119" i="2"/>
  <c r="W119" i="2" s="1"/>
  <c r="T119" i="2"/>
  <c r="R119" i="2"/>
  <c r="Q119" i="2"/>
  <c r="P119" i="2"/>
  <c r="J119" i="2"/>
  <c r="X118" i="2"/>
  <c r="N118" i="2" s="1"/>
  <c r="V118" i="2"/>
  <c r="U118" i="2"/>
  <c r="W118" i="2" s="1"/>
  <c r="T118" i="2"/>
  <c r="R118" i="2"/>
  <c r="Q118" i="2"/>
  <c r="P118" i="2"/>
  <c r="J118" i="2"/>
  <c r="X117" i="2"/>
  <c r="N117" i="2" s="1"/>
  <c r="V117" i="2"/>
  <c r="U117" i="2"/>
  <c r="W117" i="2" s="1"/>
  <c r="T117" i="2"/>
  <c r="R117" i="2"/>
  <c r="Q117" i="2"/>
  <c r="P117" i="2"/>
  <c r="J117" i="2"/>
  <c r="X116" i="2"/>
  <c r="N116" i="2" s="1"/>
  <c r="V116" i="2"/>
  <c r="U116" i="2"/>
  <c r="W116" i="2" s="1"/>
  <c r="T116" i="2"/>
  <c r="R116" i="2"/>
  <c r="Q116" i="2"/>
  <c r="P116" i="2"/>
  <c r="J116" i="2"/>
  <c r="X115" i="2"/>
  <c r="N115" i="2" s="1"/>
  <c r="V115" i="2"/>
  <c r="U115" i="2"/>
  <c r="T115" i="2"/>
  <c r="R115" i="2"/>
  <c r="Q115" i="2"/>
  <c r="P115" i="2"/>
  <c r="J115" i="2"/>
  <c r="X114" i="2"/>
  <c r="N114" i="2" s="1"/>
  <c r="V114" i="2"/>
  <c r="U114" i="2"/>
  <c r="T114" i="2"/>
  <c r="R114" i="2"/>
  <c r="Q114" i="2"/>
  <c r="P114" i="2"/>
  <c r="J114" i="2"/>
  <c r="X113" i="2"/>
  <c r="N113" i="2" s="1"/>
  <c r="V113" i="2"/>
  <c r="U113" i="2"/>
  <c r="T113" i="2"/>
  <c r="R113" i="2"/>
  <c r="Q113" i="2"/>
  <c r="P113" i="2"/>
  <c r="J113" i="2"/>
  <c r="X112" i="2"/>
  <c r="N112" i="2" s="1"/>
  <c r="V112" i="2"/>
  <c r="U112" i="2"/>
  <c r="W112" i="2" s="1"/>
  <c r="T112" i="2"/>
  <c r="R112" i="2"/>
  <c r="Q112" i="2"/>
  <c r="P112" i="2"/>
  <c r="J112" i="2"/>
  <c r="X111" i="2"/>
  <c r="N111" i="2" s="1"/>
  <c r="V111" i="2"/>
  <c r="U111" i="2"/>
  <c r="W111" i="2" s="1"/>
  <c r="T111" i="2"/>
  <c r="R111" i="2"/>
  <c r="Q111" i="2"/>
  <c r="P111" i="2"/>
  <c r="J111" i="2"/>
  <c r="X110" i="2"/>
  <c r="N110" i="2" s="1"/>
  <c r="V110" i="2"/>
  <c r="U110" i="2"/>
  <c r="W110" i="2" s="1"/>
  <c r="T110" i="2"/>
  <c r="R110" i="2"/>
  <c r="Q110" i="2"/>
  <c r="P110" i="2"/>
  <c r="J110" i="2"/>
  <c r="X109" i="2"/>
  <c r="N109" i="2" s="1"/>
  <c r="V109" i="2"/>
  <c r="U109" i="2"/>
  <c r="W109" i="2" s="1"/>
  <c r="T109" i="2"/>
  <c r="R109" i="2"/>
  <c r="Q109" i="2"/>
  <c r="P109" i="2"/>
  <c r="J109" i="2"/>
  <c r="X108" i="2"/>
  <c r="N108" i="2" s="1"/>
  <c r="V108" i="2"/>
  <c r="U108" i="2"/>
  <c r="T108" i="2"/>
  <c r="R108" i="2"/>
  <c r="Q108" i="2"/>
  <c r="P108" i="2"/>
  <c r="J108" i="2"/>
  <c r="X107" i="2"/>
  <c r="N107" i="2" s="1"/>
  <c r="V107" i="2"/>
  <c r="U107" i="2"/>
  <c r="T107" i="2"/>
  <c r="R107" i="2"/>
  <c r="Q107" i="2"/>
  <c r="P107" i="2"/>
  <c r="J107" i="2"/>
  <c r="X106" i="2"/>
  <c r="N106" i="2" s="1"/>
  <c r="V106" i="2"/>
  <c r="U106" i="2"/>
  <c r="T106" i="2"/>
  <c r="R106" i="2"/>
  <c r="Q106" i="2"/>
  <c r="P106" i="2"/>
  <c r="J106" i="2"/>
  <c r="X105" i="2"/>
  <c r="N105" i="2" s="1"/>
  <c r="V105" i="2"/>
  <c r="U105" i="2"/>
  <c r="T105" i="2"/>
  <c r="R105" i="2"/>
  <c r="Q105" i="2"/>
  <c r="P105" i="2"/>
  <c r="J105" i="2"/>
  <c r="X104" i="2"/>
  <c r="N104" i="2" s="1"/>
  <c r="V104" i="2"/>
  <c r="U104" i="2"/>
  <c r="W104" i="2" s="1"/>
  <c r="T104" i="2"/>
  <c r="R104" i="2"/>
  <c r="Q104" i="2"/>
  <c r="P104" i="2"/>
  <c r="J104" i="2"/>
  <c r="X103" i="2"/>
  <c r="N103" i="2" s="1"/>
  <c r="V103" i="2"/>
  <c r="U103" i="2"/>
  <c r="W103" i="2" s="1"/>
  <c r="T103" i="2"/>
  <c r="R103" i="2"/>
  <c r="Q103" i="2"/>
  <c r="P103" i="2"/>
  <c r="J103" i="2"/>
  <c r="X102" i="2"/>
  <c r="N102" i="2" s="1"/>
  <c r="V102" i="2"/>
  <c r="U102" i="2"/>
  <c r="W102" i="2" s="1"/>
  <c r="T102" i="2"/>
  <c r="R102" i="2"/>
  <c r="Q102" i="2"/>
  <c r="P102" i="2"/>
  <c r="J102" i="2"/>
  <c r="X101" i="2"/>
  <c r="N101" i="2" s="1"/>
  <c r="V101" i="2"/>
  <c r="U101" i="2"/>
  <c r="W101" i="2" s="1"/>
  <c r="T101" i="2"/>
  <c r="R101" i="2"/>
  <c r="Q101" i="2"/>
  <c r="P101" i="2"/>
  <c r="J101" i="2"/>
  <c r="X100" i="2"/>
  <c r="N100" i="2" s="1"/>
  <c r="V100" i="2"/>
  <c r="U100" i="2"/>
  <c r="T100" i="2"/>
  <c r="R100" i="2"/>
  <c r="Q100" i="2"/>
  <c r="P100" i="2"/>
  <c r="J100" i="2"/>
  <c r="X99" i="2"/>
  <c r="N99" i="2" s="1"/>
  <c r="V99" i="2"/>
  <c r="U99" i="2"/>
  <c r="T99" i="2"/>
  <c r="R99" i="2"/>
  <c r="Q99" i="2"/>
  <c r="P99" i="2"/>
  <c r="J99" i="2"/>
  <c r="X98" i="2"/>
  <c r="N98" i="2" s="1"/>
  <c r="V98" i="2"/>
  <c r="U98" i="2"/>
  <c r="T98" i="2"/>
  <c r="R98" i="2"/>
  <c r="Q98" i="2"/>
  <c r="P98" i="2"/>
  <c r="J98" i="2"/>
  <c r="X97" i="2"/>
  <c r="N97" i="2" s="1"/>
  <c r="V97" i="2"/>
  <c r="U97" i="2"/>
  <c r="T97" i="2"/>
  <c r="R97" i="2"/>
  <c r="Q97" i="2"/>
  <c r="P97" i="2"/>
  <c r="J97" i="2"/>
  <c r="X96" i="2"/>
  <c r="N96" i="2" s="1"/>
  <c r="V96" i="2"/>
  <c r="U96" i="2"/>
  <c r="W96" i="2" s="1"/>
  <c r="T96" i="2"/>
  <c r="R96" i="2"/>
  <c r="Q96" i="2"/>
  <c r="P96" i="2"/>
  <c r="J96" i="2"/>
  <c r="X95" i="2"/>
  <c r="N95" i="2" s="1"/>
  <c r="V95" i="2"/>
  <c r="U95" i="2"/>
  <c r="W95" i="2" s="1"/>
  <c r="T95" i="2"/>
  <c r="R95" i="2"/>
  <c r="Q95" i="2"/>
  <c r="P95" i="2"/>
  <c r="J95" i="2"/>
  <c r="X94" i="2"/>
  <c r="N94" i="2" s="1"/>
  <c r="V94" i="2"/>
  <c r="U94" i="2"/>
  <c r="W94" i="2" s="1"/>
  <c r="T94" i="2"/>
  <c r="R94" i="2"/>
  <c r="Q94" i="2"/>
  <c r="P94" i="2"/>
  <c r="J94" i="2"/>
  <c r="V93" i="2"/>
  <c r="T93" i="2"/>
  <c r="R93" i="2"/>
  <c r="A93" i="2"/>
  <c r="X92" i="2"/>
  <c r="N92" i="2" s="1"/>
  <c r="V92" i="2"/>
  <c r="U92" i="2"/>
  <c r="T92" i="2"/>
  <c r="R92" i="2"/>
  <c r="Q92" i="2"/>
  <c r="P92" i="2"/>
  <c r="J92" i="2"/>
  <c r="V91" i="2"/>
  <c r="T91" i="2"/>
  <c r="R91" i="2"/>
  <c r="A91" i="2"/>
  <c r="X90" i="2"/>
  <c r="N90" i="2" s="1"/>
  <c r="V90" i="2"/>
  <c r="U90" i="2"/>
  <c r="T90" i="2"/>
  <c r="R90" i="2"/>
  <c r="Q90" i="2"/>
  <c r="P90" i="2"/>
  <c r="J90" i="2"/>
  <c r="X89" i="2"/>
  <c r="N89" i="2" s="1"/>
  <c r="V89" i="2"/>
  <c r="U89" i="2"/>
  <c r="T89" i="2"/>
  <c r="R89" i="2"/>
  <c r="Q89" i="2"/>
  <c r="P89" i="2"/>
  <c r="J89" i="2"/>
  <c r="V88" i="2"/>
  <c r="T88" i="2"/>
  <c r="R88" i="2"/>
  <c r="A88" i="2"/>
  <c r="X87" i="2"/>
  <c r="N87" i="2" s="1"/>
  <c r="V87" i="2"/>
  <c r="U87" i="2"/>
  <c r="T87" i="2"/>
  <c r="R87" i="2"/>
  <c r="Q87" i="2"/>
  <c r="P87" i="2"/>
  <c r="J87" i="2"/>
  <c r="V86" i="2"/>
  <c r="T86" i="2"/>
  <c r="R86" i="2"/>
  <c r="A86" i="2"/>
  <c r="X85" i="2"/>
  <c r="N85" i="2" s="1"/>
  <c r="V85" i="2"/>
  <c r="U85" i="2"/>
  <c r="T85" i="2"/>
  <c r="R85" i="2"/>
  <c r="Q85" i="2"/>
  <c r="P85" i="2"/>
  <c r="J85" i="2"/>
  <c r="V84" i="2"/>
  <c r="T84" i="2"/>
  <c r="R84" i="2"/>
  <c r="A84" i="2"/>
  <c r="X83" i="2"/>
  <c r="N83" i="2" s="1"/>
  <c r="V83" i="2"/>
  <c r="U83" i="2"/>
  <c r="T83" i="2"/>
  <c r="R83" i="2"/>
  <c r="Q83" i="2"/>
  <c r="P83" i="2"/>
  <c r="J83" i="2"/>
  <c r="V82" i="2"/>
  <c r="T82" i="2"/>
  <c r="R82" i="2"/>
  <c r="A82" i="2"/>
  <c r="X81" i="2"/>
  <c r="N81" i="2" s="1"/>
  <c r="V81" i="2"/>
  <c r="U81" i="2"/>
  <c r="T81" i="2"/>
  <c r="R81" i="2"/>
  <c r="Q81" i="2"/>
  <c r="P81" i="2"/>
  <c r="J81" i="2"/>
  <c r="V80" i="2"/>
  <c r="T80" i="2"/>
  <c r="R80" i="2"/>
  <c r="A80" i="2"/>
  <c r="X79" i="2"/>
  <c r="N79" i="2" s="1"/>
  <c r="V79" i="2"/>
  <c r="U79" i="2"/>
  <c r="T79" i="2"/>
  <c r="R79" i="2"/>
  <c r="Q79" i="2"/>
  <c r="P79" i="2"/>
  <c r="J79" i="2"/>
  <c r="V78" i="2"/>
  <c r="T78" i="2"/>
  <c r="R78" i="2"/>
  <c r="A78" i="2"/>
  <c r="X77" i="2"/>
  <c r="N77" i="2" s="1"/>
  <c r="V77" i="2"/>
  <c r="U77" i="2"/>
  <c r="T77" i="2"/>
  <c r="R77" i="2"/>
  <c r="Q77" i="2"/>
  <c r="P77" i="2"/>
  <c r="J77" i="2"/>
  <c r="X76" i="2"/>
  <c r="N76" i="2" s="1"/>
  <c r="V76" i="2"/>
  <c r="U76" i="2"/>
  <c r="T76" i="2"/>
  <c r="R76" i="2"/>
  <c r="Q76" i="2"/>
  <c r="P76" i="2"/>
  <c r="J76" i="2"/>
  <c r="V75" i="2"/>
  <c r="T75" i="2"/>
  <c r="R75" i="2"/>
  <c r="A75" i="2"/>
  <c r="X74" i="2"/>
  <c r="N74" i="2" s="1"/>
  <c r="V74" i="2"/>
  <c r="U74" i="2"/>
  <c r="T74" i="2"/>
  <c r="R74" i="2"/>
  <c r="Q74" i="2"/>
  <c r="P74" i="2"/>
  <c r="J74" i="2"/>
  <c r="V73" i="2"/>
  <c r="T73" i="2"/>
  <c r="R73" i="2"/>
  <c r="A73" i="2"/>
  <c r="X72" i="2"/>
  <c r="N72" i="2" s="1"/>
  <c r="V72" i="2"/>
  <c r="U72" i="2"/>
  <c r="T72" i="2"/>
  <c r="R72" i="2"/>
  <c r="Q72" i="2"/>
  <c r="P72" i="2"/>
  <c r="J72" i="2"/>
  <c r="V71" i="2"/>
  <c r="T71" i="2"/>
  <c r="R71" i="2"/>
  <c r="A71" i="2"/>
  <c r="X70" i="2"/>
  <c r="N70" i="2" s="1"/>
  <c r="V70" i="2"/>
  <c r="U70" i="2"/>
  <c r="T70" i="2"/>
  <c r="R70" i="2"/>
  <c r="Q70" i="2"/>
  <c r="P70" i="2"/>
  <c r="J70" i="2"/>
  <c r="V69" i="2"/>
  <c r="T69" i="2"/>
  <c r="R69" i="2"/>
  <c r="A69" i="2"/>
  <c r="X68" i="2"/>
  <c r="N68" i="2" s="1"/>
  <c r="V68" i="2"/>
  <c r="U68" i="2"/>
  <c r="T68" i="2"/>
  <c r="R68" i="2"/>
  <c r="Q68" i="2"/>
  <c r="P68" i="2"/>
  <c r="J68" i="2"/>
  <c r="X67" i="2"/>
  <c r="N67" i="2" s="1"/>
  <c r="V67" i="2"/>
  <c r="U67" i="2"/>
  <c r="T67" i="2"/>
  <c r="R67" i="2"/>
  <c r="Q67" i="2"/>
  <c r="P67" i="2"/>
  <c r="J67" i="2"/>
  <c r="V66" i="2"/>
  <c r="T66" i="2"/>
  <c r="R66" i="2"/>
  <c r="A66" i="2"/>
  <c r="X65" i="2"/>
  <c r="N65" i="2" s="1"/>
  <c r="V65" i="2"/>
  <c r="U65" i="2"/>
  <c r="T65" i="2"/>
  <c r="R65" i="2"/>
  <c r="Q65" i="2"/>
  <c r="P65" i="2"/>
  <c r="J65" i="2"/>
  <c r="X64" i="2"/>
  <c r="N64" i="2" s="1"/>
  <c r="V64" i="2"/>
  <c r="U64" i="2"/>
  <c r="T64" i="2"/>
  <c r="R64" i="2"/>
  <c r="Q64" i="2"/>
  <c r="P64" i="2"/>
  <c r="J64" i="2"/>
  <c r="V63" i="2"/>
  <c r="T63" i="2"/>
  <c r="R63" i="2"/>
  <c r="A63" i="2"/>
  <c r="X62" i="2"/>
  <c r="N62" i="2" s="1"/>
  <c r="V62" i="2"/>
  <c r="U62" i="2"/>
  <c r="T62" i="2"/>
  <c r="R62" i="2"/>
  <c r="Q62" i="2"/>
  <c r="P62" i="2"/>
  <c r="J62" i="2"/>
  <c r="V61" i="2"/>
  <c r="T61" i="2"/>
  <c r="R61" i="2"/>
  <c r="A61" i="2"/>
  <c r="X60" i="2"/>
  <c r="N60" i="2" s="1"/>
  <c r="V60" i="2"/>
  <c r="U60" i="2"/>
  <c r="T60" i="2"/>
  <c r="R60" i="2"/>
  <c r="Q60" i="2"/>
  <c r="P60" i="2"/>
  <c r="J60" i="2"/>
  <c r="V59" i="2"/>
  <c r="T59" i="2"/>
  <c r="R59" i="2"/>
  <c r="A59" i="2"/>
  <c r="X58" i="2"/>
  <c r="N58" i="2" s="1"/>
  <c r="V58" i="2"/>
  <c r="U58" i="2"/>
  <c r="T58" i="2"/>
  <c r="R58" i="2"/>
  <c r="Q58" i="2"/>
  <c r="P58" i="2"/>
  <c r="J58" i="2"/>
  <c r="X57" i="2"/>
  <c r="N57" i="2" s="1"/>
  <c r="V57" i="2"/>
  <c r="U57" i="2"/>
  <c r="T57" i="2"/>
  <c r="R57" i="2"/>
  <c r="Q57" i="2"/>
  <c r="P57" i="2"/>
  <c r="J57" i="2"/>
  <c r="V56" i="2"/>
  <c r="T56" i="2"/>
  <c r="R56" i="2"/>
  <c r="A56" i="2"/>
  <c r="X55" i="2"/>
  <c r="N55" i="2" s="1"/>
  <c r="V55" i="2"/>
  <c r="U55" i="2"/>
  <c r="W55" i="2" s="1"/>
  <c r="T55" i="2"/>
  <c r="R55" i="2"/>
  <c r="Q55" i="2"/>
  <c r="P55" i="2"/>
  <c r="J55" i="2"/>
  <c r="X54" i="2"/>
  <c r="N54" i="2" s="1"/>
  <c r="V54" i="2"/>
  <c r="U54" i="2"/>
  <c r="T54" i="2"/>
  <c r="R54" i="2"/>
  <c r="Q54" i="2"/>
  <c r="P54" i="2"/>
  <c r="J54" i="2"/>
  <c r="X53" i="2"/>
  <c r="N53" i="2" s="1"/>
  <c r="V53" i="2"/>
  <c r="U53" i="2"/>
  <c r="T53" i="2"/>
  <c r="R53" i="2"/>
  <c r="Q53" i="2"/>
  <c r="P53" i="2"/>
  <c r="J53" i="2"/>
  <c r="X52" i="2"/>
  <c r="N52" i="2" s="1"/>
  <c r="V52" i="2"/>
  <c r="U52" i="2"/>
  <c r="T52" i="2"/>
  <c r="R52" i="2"/>
  <c r="Q52" i="2"/>
  <c r="P52" i="2"/>
  <c r="J52" i="2"/>
  <c r="X51" i="2"/>
  <c r="N51" i="2" s="1"/>
  <c r="V51" i="2"/>
  <c r="U51" i="2"/>
  <c r="T51" i="2"/>
  <c r="R51" i="2"/>
  <c r="Q51" i="2"/>
  <c r="P51" i="2"/>
  <c r="J51" i="2"/>
  <c r="X50" i="2"/>
  <c r="N50" i="2" s="1"/>
  <c r="V50" i="2"/>
  <c r="U50" i="2"/>
  <c r="T50" i="2"/>
  <c r="R50" i="2"/>
  <c r="Q50" i="2"/>
  <c r="P50" i="2"/>
  <c r="J50" i="2"/>
  <c r="V49" i="2"/>
  <c r="T49" i="2"/>
  <c r="R49" i="2"/>
  <c r="A49" i="2"/>
  <c r="X48" i="2"/>
  <c r="N48" i="2" s="1"/>
  <c r="V48" i="2"/>
  <c r="U48" i="2"/>
  <c r="T48" i="2"/>
  <c r="R48" i="2"/>
  <c r="Q48" i="2"/>
  <c r="P48" i="2"/>
  <c r="J48" i="2"/>
  <c r="V47" i="2"/>
  <c r="T47" i="2"/>
  <c r="R47" i="2"/>
  <c r="A47" i="2"/>
  <c r="X46" i="2"/>
  <c r="N46" i="2" s="1"/>
  <c r="V46" i="2"/>
  <c r="U46" i="2"/>
  <c r="T46" i="2"/>
  <c r="R46" i="2"/>
  <c r="Q46" i="2"/>
  <c r="P46" i="2"/>
  <c r="J46" i="2"/>
  <c r="V45" i="2"/>
  <c r="T45" i="2"/>
  <c r="R45" i="2"/>
  <c r="A45" i="2"/>
  <c r="X44" i="2"/>
  <c r="N44" i="2" s="1"/>
  <c r="V44" i="2"/>
  <c r="U44" i="2"/>
  <c r="T44" i="2"/>
  <c r="R44" i="2"/>
  <c r="Q44" i="2"/>
  <c r="P44" i="2"/>
  <c r="J44" i="2"/>
  <c r="V43" i="2"/>
  <c r="T43" i="2"/>
  <c r="R43" i="2"/>
  <c r="A43" i="2"/>
  <c r="X42" i="2"/>
  <c r="N42" i="2" s="1"/>
  <c r="V42" i="2"/>
  <c r="U42" i="2"/>
  <c r="T42" i="2"/>
  <c r="R42" i="2"/>
  <c r="Q42" i="2"/>
  <c r="P42" i="2"/>
  <c r="J42" i="2"/>
  <c r="X41" i="2"/>
  <c r="N41" i="2" s="1"/>
  <c r="V41" i="2"/>
  <c r="U41" i="2"/>
  <c r="T41" i="2"/>
  <c r="R41" i="2"/>
  <c r="Q41" i="2"/>
  <c r="P41" i="2"/>
  <c r="J41" i="2"/>
  <c r="V40" i="2"/>
  <c r="T40" i="2"/>
  <c r="R40" i="2"/>
  <c r="A40" i="2"/>
  <c r="X39" i="2"/>
  <c r="N39" i="2" s="1"/>
  <c r="V39" i="2"/>
  <c r="U39" i="2"/>
  <c r="T39" i="2"/>
  <c r="R39" i="2"/>
  <c r="Q39" i="2"/>
  <c r="P39" i="2"/>
  <c r="J39" i="2"/>
  <c r="X38" i="2"/>
  <c r="N38" i="2" s="1"/>
  <c r="V38" i="2"/>
  <c r="U38" i="2"/>
  <c r="T38" i="2"/>
  <c r="R38" i="2"/>
  <c r="Q38" i="2"/>
  <c r="P38" i="2"/>
  <c r="J38" i="2"/>
  <c r="V37" i="2"/>
  <c r="T37" i="2"/>
  <c r="R37" i="2"/>
  <c r="A37" i="2"/>
  <c r="X36" i="2"/>
  <c r="N36" i="2" s="1"/>
  <c r="V36" i="2"/>
  <c r="U36" i="2"/>
  <c r="T36" i="2"/>
  <c r="R36" i="2"/>
  <c r="Q36" i="2"/>
  <c r="P36" i="2"/>
  <c r="J36" i="2"/>
  <c r="X35" i="2"/>
  <c r="N35" i="2" s="1"/>
  <c r="V35" i="2"/>
  <c r="U35" i="2"/>
  <c r="T35" i="2"/>
  <c r="R35" i="2"/>
  <c r="Q35" i="2"/>
  <c r="P35" i="2"/>
  <c r="J35" i="2"/>
  <c r="V34" i="2"/>
  <c r="T34" i="2"/>
  <c r="R34" i="2"/>
  <c r="A34" i="2"/>
  <c r="X33" i="2"/>
  <c r="N33" i="2" s="1"/>
  <c r="V33" i="2"/>
  <c r="U33" i="2"/>
  <c r="T33" i="2"/>
  <c r="R33" i="2"/>
  <c r="Q33" i="2"/>
  <c r="P33" i="2"/>
  <c r="J33" i="2"/>
  <c r="X32" i="2"/>
  <c r="N32" i="2" s="1"/>
  <c r="V32" i="2"/>
  <c r="U32" i="2"/>
  <c r="T32" i="2"/>
  <c r="R32" i="2"/>
  <c r="Q32" i="2"/>
  <c r="P32" i="2"/>
  <c r="J32" i="2"/>
  <c r="X31" i="2"/>
  <c r="N31" i="2" s="1"/>
  <c r="V31" i="2"/>
  <c r="U31" i="2"/>
  <c r="T31" i="2"/>
  <c r="R31" i="2"/>
  <c r="Q31" i="2"/>
  <c r="P31" i="2"/>
  <c r="J31" i="2"/>
  <c r="V30" i="2"/>
  <c r="T30" i="2"/>
  <c r="R30" i="2"/>
  <c r="A30" i="2"/>
  <c r="X29" i="2"/>
  <c r="N29" i="2" s="1"/>
  <c r="V29" i="2"/>
  <c r="U29" i="2"/>
  <c r="T29" i="2"/>
  <c r="R29" i="2"/>
  <c r="Q29" i="2"/>
  <c r="P29" i="2"/>
  <c r="J29" i="2"/>
  <c r="V28" i="2"/>
  <c r="T28" i="2"/>
  <c r="R28" i="2"/>
  <c r="A28" i="2"/>
  <c r="X27" i="2"/>
  <c r="N27" i="2" s="1"/>
  <c r="V27" i="2"/>
  <c r="U27" i="2"/>
  <c r="T27" i="2"/>
  <c r="R27" i="2"/>
  <c r="Q27" i="2"/>
  <c r="P27" i="2"/>
  <c r="J27" i="2"/>
  <c r="X26" i="2"/>
  <c r="N26" i="2" s="1"/>
  <c r="V26" i="2"/>
  <c r="U26" i="2"/>
  <c r="T26" i="2"/>
  <c r="R26" i="2"/>
  <c r="Q26" i="2"/>
  <c r="P26" i="2"/>
  <c r="J26" i="2"/>
  <c r="X25" i="2"/>
  <c r="N25" i="2" s="1"/>
  <c r="V25" i="2"/>
  <c r="U25" i="2"/>
  <c r="T25" i="2"/>
  <c r="R25" i="2"/>
  <c r="Q25" i="2"/>
  <c r="P25" i="2"/>
  <c r="J25" i="2"/>
  <c r="X24" i="2"/>
  <c r="N24" i="2" s="1"/>
  <c r="V24" i="2"/>
  <c r="U24" i="2"/>
  <c r="T24" i="2"/>
  <c r="R24" i="2"/>
  <c r="Q24" i="2"/>
  <c r="P24" i="2"/>
  <c r="J24" i="2"/>
  <c r="X23" i="2"/>
  <c r="N23" i="2" s="1"/>
  <c r="V23" i="2"/>
  <c r="U23" i="2"/>
  <c r="T23" i="2"/>
  <c r="R23" i="2"/>
  <c r="Q23" i="2"/>
  <c r="P23" i="2"/>
  <c r="J23" i="2"/>
  <c r="X22" i="2"/>
  <c r="N22" i="2" s="1"/>
  <c r="V22" i="2"/>
  <c r="U22" i="2"/>
  <c r="T22" i="2"/>
  <c r="R22" i="2"/>
  <c r="Q22" i="2"/>
  <c r="P22" i="2"/>
  <c r="J22" i="2"/>
  <c r="V21" i="2"/>
  <c r="T21" i="2"/>
  <c r="R21" i="2"/>
  <c r="A21" i="2"/>
  <c r="X20" i="2"/>
  <c r="N20" i="2" s="1"/>
  <c r="V20" i="2"/>
  <c r="U20" i="2"/>
  <c r="T20" i="2"/>
  <c r="R20" i="2"/>
  <c r="Q20" i="2"/>
  <c r="P20" i="2"/>
  <c r="J20" i="2"/>
  <c r="X19" i="2"/>
  <c r="N19" i="2" s="1"/>
  <c r="V19" i="2"/>
  <c r="U19" i="2"/>
  <c r="T19" i="2"/>
  <c r="R19" i="2"/>
  <c r="Q19" i="2"/>
  <c r="P19" i="2"/>
  <c r="J19" i="2"/>
  <c r="V18" i="2"/>
  <c r="T18" i="2"/>
  <c r="R18" i="2"/>
  <c r="A18" i="2"/>
  <c r="X17" i="2"/>
  <c r="N17" i="2" s="1"/>
  <c r="V17" i="2"/>
  <c r="U17" i="2"/>
  <c r="T17" i="2"/>
  <c r="R17" i="2"/>
  <c r="Q17" i="2"/>
  <c r="P17" i="2"/>
  <c r="J17" i="2"/>
  <c r="X16" i="2"/>
  <c r="N16" i="2" s="1"/>
  <c r="V16" i="2"/>
  <c r="U16" i="2"/>
  <c r="T16" i="2"/>
  <c r="R16" i="2"/>
  <c r="Q16" i="2"/>
  <c r="P16" i="2"/>
  <c r="J16" i="2"/>
  <c r="X15" i="2"/>
  <c r="N15" i="2" s="1"/>
  <c r="V15" i="2"/>
  <c r="U15" i="2"/>
  <c r="T15" i="2"/>
  <c r="R15" i="2"/>
  <c r="Q15" i="2"/>
  <c r="P15" i="2"/>
  <c r="J15" i="2"/>
  <c r="X14" i="2"/>
  <c r="N14" i="2" s="1"/>
  <c r="V14" i="2"/>
  <c r="U14" i="2"/>
  <c r="T14" i="2"/>
  <c r="R14" i="2"/>
  <c r="Q14" i="2"/>
  <c r="P14" i="2"/>
  <c r="J14" i="2"/>
  <c r="V13" i="2"/>
  <c r="T13" i="2"/>
  <c r="R13" i="2"/>
  <c r="A13" i="2"/>
  <c r="X12" i="2"/>
  <c r="N12" i="2" s="1"/>
  <c r="V12" i="2"/>
  <c r="U12" i="2"/>
  <c r="T12" i="2"/>
  <c r="R12" i="2"/>
  <c r="Q12" i="2"/>
  <c r="P12" i="2"/>
  <c r="J12" i="2"/>
  <c r="V11" i="2"/>
  <c r="T11" i="2"/>
  <c r="R11" i="2"/>
  <c r="A11" i="2"/>
  <c r="X10" i="2"/>
  <c r="N10" i="2" s="1"/>
  <c r="V10" i="2"/>
  <c r="U10" i="2"/>
  <c r="T10" i="2"/>
  <c r="R10" i="2"/>
  <c r="Q10" i="2"/>
  <c r="P10" i="2"/>
  <c r="J10" i="2"/>
  <c r="X9" i="2"/>
  <c r="N9" i="2" s="1"/>
  <c r="V9" i="2"/>
  <c r="U9" i="2"/>
  <c r="T9" i="2"/>
  <c r="R9" i="2"/>
  <c r="Q9" i="2"/>
  <c r="P9" i="2"/>
  <c r="J9" i="2"/>
  <c r="X8" i="2"/>
  <c r="N8" i="2" s="1"/>
  <c r="V8" i="2"/>
  <c r="U8" i="2"/>
  <c r="T8" i="2"/>
  <c r="R8" i="2"/>
  <c r="Q8" i="2"/>
  <c r="P8" i="2"/>
  <c r="J8" i="2"/>
  <c r="X7" i="2"/>
  <c r="N7" i="2" s="1"/>
  <c r="V7" i="2"/>
  <c r="U7" i="2"/>
  <c r="T7" i="2"/>
  <c r="R7" i="2"/>
  <c r="Q7" i="2"/>
  <c r="P7" i="2"/>
  <c r="J7" i="2"/>
  <c r="X6" i="2"/>
  <c r="N6" i="2" s="1"/>
  <c r="V6" i="2"/>
  <c r="U6" i="2"/>
  <c r="T6" i="2"/>
  <c r="R6" i="2"/>
  <c r="Q6" i="2"/>
  <c r="P6" i="2"/>
  <c r="J6" i="2"/>
  <c r="V5" i="2"/>
  <c r="T5" i="2"/>
  <c r="R5" i="2"/>
  <c r="A5" i="2"/>
  <c r="X4" i="2"/>
  <c r="N4" i="2" s="1"/>
  <c r="V4" i="2"/>
  <c r="U4" i="2"/>
  <c r="T4" i="2"/>
  <c r="R4" i="2"/>
  <c r="Q4" i="2"/>
  <c r="P4" i="2"/>
  <c r="J4" i="2"/>
  <c r="X3" i="2"/>
  <c r="N3" i="2" s="1"/>
  <c r="V3" i="2"/>
  <c r="U3" i="2"/>
  <c r="T3" i="2"/>
  <c r="R3" i="2"/>
  <c r="Q3" i="2"/>
  <c r="P3" i="2"/>
  <c r="J3" i="2"/>
  <c r="X2" i="2"/>
  <c r="N2" i="2" s="1"/>
  <c r="V2" i="2"/>
  <c r="U2" i="2"/>
  <c r="T2" i="2"/>
  <c r="R2" i="2"/>
  <c r="Q2" i="2"/>
  <c r="P2" i="2"/>
  <c r="J2" i="2"/>
  <c r="A90" i="2"/>
  <c r="A79" i="2"/>
  <c r="U45" i="2"/>
  <c r="A24" i="2"/>
  <c r="A4" i="2"/>
  <c r="A50" i="2"/>
  <c r="U69" i="2"/>
  <c r="A29" i="2"/>
  <c r="A9" i="2"/>
  <c r="U86" i="2"/>
  <c r="U59" i="2"/>
  <c r="U56" i="2"/>
  <c r="A48" i="2"/>
  <c r="A46" i="2"/>
  <c r="A16" i="2"/>
  <c r="U75" i="2"/>
  <c r="A60" i="2"/>
  <c r="A67" i="2"/>
  <c r="U30" i="2"/>
  <c r="U84" i="2"/>
  <c r="U88" i="2"/>
  <c r="U73" i="2"/>
  <c r="A42" i="2"/>
  <c r="A22" i="2"/>
  <c r="A2" i="2"/>
  <c r="A83" i="2"/>
  <c r="A62" i="2"/>
  <c r="A27" i="2"/>
  <c r="A7" i="2"/>
  <c r="A64" i="2"/>
  <c r="U66" i="2"/>
  <c r="A25" i="2"/>
  <c r="U82" i="2"/>
  <c r="A77" i="2"/>
  <c r="A3" i="2"/>
  <c r="U80" i="2"/>
  <c r="A53" i="2"/>
  <c r="A14" i="2"/>
  <c r="A19" i="2"/>
  <c r="A12" i="2"/>
  <c r="A87" i="2"/>
  <c r="A68" i="2"/>
  <c r="U78" i="2"/>
  <c r="A20" i="2"/>
  <c r="U18" i="2"/>
  <c r="A23" i="2"/>
  <c r="A72" i="2"/>
  <c r="A41" i="2"/>
  <c r="U34" i="2"/>
  <c r="A39" i="2"/>
  <c r="A32" i="2"/>
  <c r="A15" i="2"/>
  <c r="A85" i="2"/>
  <c r="U13" i="2"/>
  <c r="U63" i="2"/>
  <c r="U71" i="2"/>
  <c r="A57" i="2"/>
  <c r="U49" i="2"/>
  <c r="A35" i="2"/>
  <c r="U93" i="2"/>
  <c r="A65" i="2"/>
  <c r="A44" i="2"/>
  <c r="U28" i="2"/>
  <c r="U91" i="2"/>
  <c r="A58" i="2"/>
  <c r="U47" i="2"/>
  <c r="U37" i="2"/>
  <c r="S2" i="2"/>
  <c r="A89" i="2"/>
  <c r="A17" i="2"/>
  <c r="U61" i="2"/>
  <c r="A8" i="2"/>
  <c r="A10" i="2"/>
  <c r="A54" i="2"/>
  <c r="A92" i="2"/>
  <c r="A52" i="2"/>
  <c r="A51" i="2"/>
  <c r="A26" i="2"/>
  <c r="A6" i="2"/>
  <c r="A76" i="2"/>
  <c r="A74" i="2"/>
  <c r="A31" i="2"/>
  <c r="U11" i="2"/>
  <c r="U40" i="2"/>
  <c r="U5" i="2"/>
  <c r="A38" i="2"/>
  <c r="A36" i="2"/>
  <c r="U21" i="2"/>
  <c r="A70" i="2"/>
  <c r="U43" i="2"/>
  <c r="A55" i="2"/>
  <c r="A81" i="2"/>
  <c r="A33" i="2"/>
  <c r="W67" i="2" l="1"/>
  <c r="W68" i="2"/>
  <c r="W72" i="2"/>
  <c r="W76" i="2"/>
  <c r="W81" i="2"/>
  <c r="W85" i="2"/>
  <c r="W89" i="2"/>
  <c r="W90" i="2"/>
  <c r="W42" i="2"/>
  <c r="W52" i="2"/>
  <c r="W53" i="2"/>
  <c r="W54" i="2"/>
  <c r="W10" i="2"/>
  <c r="W25" i="2"/>
  <c r="W32" i="2"/>
  <c r="W39" i="2"/>
  <c r="W64" i="2"/>
  <c r="W14" i="2"/>
  <c r="W31" i="2"/>
  <c r="W7" i="2"/>
  <c r="W23" i="2"/>
  <c r="W33" i="2"/>
  <c r="W6" i="2"/>
  <c r="W17" i="2"/>
  <c r="W22" i="2"/>
  <c r="W26" i="2"/>
  <c r="W38" i="2"/>
  <c r="W16" i="2"/>
  <c r="W24" i="2"/>
  <c r="W9" i="2"/>
  <c r="W15" i="2"/>
  <c r="W27" i="2"/>
  <c r="W41" i="2"/>
  <c r="W121" i="2"/>
  <c r="W48" i="2"/>
  <c r="W113" i="2"/>
  <c r="W114" i="2"/>
  <c r="W115" i="2"/>
  <c r="W2" i="2"/>
  <c r="W3" i="2"/>
  <c r="W4" i="2"/>
  <c r="W12" i="2"/>
  <c r="W19" i="2"/>
  <c r="W20" i="2"/>
  <c r="W29" i="2"/>
  <c r="W35" i="2"/>
  <c r="W36" i="2"/>
  <c r="W65" i="2"/>
  <c r="W70" i="2"/>
  <c r="W74" i="2"/>
  <c r="W79" i="2"/>
  <c r="W87" i="2"/>
  <c r="W92" i="2"/>
  <c r="W105" i="2"/>
  <c r="W106" i="2"/>
  <c r="W107" i="2"/>
  <c r="W108" i="2"/>
  <c r="W51" i="2"/>
  <c r="W57" i="2"/>
  <c r="W97" i="2"/>
  <c r="W98" i="2"/>
  <c r="W99" i="2"/>
  <c r="W100" i="2"/>
  <c r="W122" i="2"/>
  <c r="W8" i="2"/>
  <c r="W43" i="2"/>
  <c r="P43" i="2" s="1"/>
  <c r="W59" i="2"/>
  <c r="P59" i="2" s="1"/>
  <c r="N45" i="2"/>
  <c r="N61" i="2"/>
  <c r="W93" i="2"/>
  <c r="P93" i="2" s="1"/>
  <c r="N93" i="2"/>
  <c r="W40" i="2"/>
  <c r="P40" i="2" s="1"/>
  <c r="W28" i="2"/>
  <c r="P28" i="2" s="1"/>
  <c r="N47" i="2"/>
  <c r="W5" i="2"/>
  <c r="P5" i="2" s="1"/>
  <c r="W13" i="2"/>
  <c r="P13" i="2" s="1"/>
  <c r="W37" i="2"/>
  <c r="P37" i="2" s="1"/>
  <c r="N59" i="2"/>
  <c r="N63" i="2"/>
  <c r="W21" i="2"/>
  <c r="P21" i="2" s="1"/>
  <c r="W45" i="2"/>
  <c r="P45" i="2" s="1"/>
  <c r="W34" i="2"/>
  <c r="P34" i="2" s="1"/>
  <c r="N49" i="2"/>
  <c r="W49" i="2"/>
  <c r="P49" i="2" s="1"/>
  <c r="N69" i="2"/>
  <c r="W11" i="2"/>
  <c r="P11" i="2" s="1"/>
  <c r="W18" i="2"/>
  <c r="P18" i="2" s="1"/>
  <c r="W30" i="2"/>
  <c r="P30" i="2" s="1"/>
  <c r="N43" i="2"/>
  <c r="W61" i="2"/>
  <c r="P61" i="2" s="1"/>
  <c r="W82" i="2"/>
  <c r="P82" i="2" s="1"/>
  <c r="N82" i="2"/>
  <c r="W88" i="2"/>
  <c r="P88" i="2" s="1"/>
  <c r="N88" i="2"/>
  <c r="W46" i="2"/>
  <c r="W62" i="2"/>
  <c r="W75" i="2"/>
  <c r="P75" i="2" s="1"/>
  <c r="N75" i="2"/>
  <c r="W83" i="2"/>
  <c r="W86" i="2"/>
  <c r="P86" i="2" s="1"/>
  <c r="N86" i="2"/>
  <c r="W84" i="2"/>
  <c r="P84" i="2" s="1"/>
  <c r="N84" i="2"/>
  <c r="N5" i="2"/>
  <c r="N11" i="2"/>
  <c r="N13" i="2"/>
  <c r="N21" i="2"/>
  <c r="N37" i="2"/>
  <c r="W50" i="2"/>
  <c r="W66" i="2"/>
  <c r="P66" i="2" s="1"/>
  <c r="N66" i="2"/>
  <c r="W69" i="2"/>
  <c r="P69" i="2" s="1"/>
  <c r="W77" i="2"/>
  <c r="W56" i="2"/>
  <c r="P56" i="2" s="1"/>
  <c r="N56" i="2"/>
  <c r="W44" i="2"/>
  <c r="W47" i="2"/>
  <c r="P47" i="2" s="1"/>
  <c r="W60" i="2"/>
  <c r="W63" i="2"/>
  <c r="P63" i="2" s="1"/>
  <c r="W78" i="2"/>
  <c r="P78" i="2" s="1"/>
  <c r="N78" i="2"/>
  <c r="W71" i="2"/>
  <c r="P71" i="2" s="1"/>
  <c r="N71" i="2"/>
  <c r="W80" i="2"/>
  <c r="P80" i="2" s="1"/>
  <c r="N80" i="2"/>
  <c r="N18" i="2"/>
  <c r="N28" i="2"/>
  <c r="N30" i="2"/>
  <c r="N34" i="2"/>
  <c r="N40" i="2"/>
  <c r="W58" i="2"/>
  <c r="W73" i="2"/>
  <c r="P73" i="2" s="1"/>
  <c r="N73" i="2"/>
  <c r="W91" i="2"/>
  <c r="P91" i="2" s="1"/>
  <c r="N91" i="2"/>
  <c r="S3" i="2"/>
  <c r="Q40" i="2"/>
  <c r="Q11" i="2"/>
  <c r="Q84" i="2"/>
  <c r="Q13" i="2"/>
  <c r="Q47" i="2"/>
  <c r="Q21" i="2"/>
  <c r="Q73" i="2"/>
  <c r="Q59" i="2"/>
  <c r="Q66" i="2"/>
  <c r="Q71" i="2"/>
  <c r="Q45" i="2"/>
  <c r="Q63" i="2"/>
  <c r="Q86" i="2"/>
  <c r="Q88" i="2"/>
  <c r="Q28" i="2"/>
  <c r="Q34" i="2"/>
  <c r="Q61" i="2"/>
  <c r="Q37" i="2"/>
  <c r="Q91" i="2"/>
  <c r="Q80" i="2"/>
  <c r="Q93" i="2"/>
  <c r="Q56" i="2"/>
  <c r="Q18" i="2"/>
  <c r="Q75" i="2"/>
  <c r="Q69" i="2"/>
  <c r="Q43" i="2"/>
  <c r="Q49" i="2"/>
  <c r="Q78" i="2"/>
  <c r="Q30" i="2"/>
  <c r="Q5" i="2"/>
  <c r="Q82" i="2"/>
  <c r="S88" i="2" l="1"/>
  <c r="S86" i="2"/>
  <c r="S93" i="2"/>
  <c r="S91" i="2"/>
  <c r="S63" i="2"/>
  <c r="S47" i="2"/>
  <c r="S84" i="2"/>
  <c r="S69" i="2"/>
  <c r="S66" i="2"/>
  <c r="S75" i="2"/>
  <c r="S59" i="2"/>
  <c r="S56" i="2"/>
  <c r="S43" i="2"/>
  <c r="S37" i="2"/>
  <c r="S21" i="2"/>
  <c r="S13" i="2"/>
  <c r="S11" i="2"/>
  <c r="S5" i="2"/>
  <c r="S82" i="2"/>
  <c r="S49" i="2"/>
  <c r="S78" i="2"/>
  <c r="S73" i="2"/>
  <c r="S80" i="2"/>
  <c r="S61" i="2"/>
  <c r="S45" i="2"/>
  <c r="S71" i="2"/>
  <c r="S40" i="2"/>
  <c r="S34" i="2"/>
  <c r="S30" i="2"/>
  <c r="S28" i="2"/>
  <c r="S18" i="2"/>
  <c r="S4" i="2"/>
  <c r="S46" i="2"/>
  <c r="S87" i="2"/>
  <c r="S67" i="2"/>
  <c r="X5" i="2"/>
  <c r="S12" i="2"/>
  <c r="X13" i="2" s="1"/>
  <c r="J47" i="2"/>
  <c r="S50" i="2"/>
  <c r="S41" i="2"/>
  <c r="S35" i="2"/>
  <c r="S31" i="2"/>
  <c r="S83" i="2"/>
  <c r="S72" i="2"/>
  <c r="S60" i="2"/>
  <c r="S92" i="2"/>
  <c r="X93" i="2" s="1"/>
  <c r="J5" i="2"/>
  <c r="S85" i="2"/>
  <c r="X86" i="2" s="1"/>
  <c r="S76" i="2"/>
  <c r="X47" i="2"/>
  <c r="J86" i="2"/>
  <c r="S57" i="2"/>
  <c r="S6" i="2"/>
  <c r="S22" i="2"/>
  <c r="S94" i="2"/>
  <c r="S81" i="2"/>
  <c r="X82" i="2" s="1"/>
  <c r="S19" i="2"/>
  <c r="X73" i="2"/>
  <c r="S79" i="2"/>
  <c r="X80" i="2" s="1"/>
  <c r="J88" i="2"/>
  <c r="S29" i="2"/>
  <c r="X30" i="2"/>
  <c r="S74" i="2"/>
  <c r="S89" i="2"/>
  <c r="J13" i="2"/>
  <c r="S64" i="2"/>
  <c r="S48" i="2"/>
  <c r="X49" i="2" s="1"/>
  <c r="S70" i="2"/>
  <c r="J93" i="2"/>
  <c r="J73" i="2"/>
  <c r="J30" i="2"/>
  <c r="J82" i="2"/>
  <c r="S62" i="2"/>
  <c r="S44" i="2"/>
  <c r="S38" i="2"/>
  <c r="S14" i="2"/>
  <c r="J80" i="2"/>
  <c r="X61" i="2"/>
  <c r="X88" i="2"/>
  <c r="J61" i="2"/>
  <c r="J49" i="2"/>
  <c r="X84" i="2"/>
  <c r="J84" i="2"/>
  <c r="J75" i="2"/>
  <c r="X75" i="2"/>
  <c r="X71" i="2"/>
  <c r="J71" i="2"/>
  <c r="X63" i="2"/>
  <c r="J63" i="2"/>
  <c r="J45" i="2"/>
  <c r="X45" i="2"/>
  <c r="S15" i="2"/>
  <c r="S32" i="2"/>
  <c r="S39" i="2"/>
  <c r="S36" i="2"/>
  <c r="S65" i="2"/>
  <c r="S42" i="2"/>
  <c r="S90" i="2"/>
  <c r="S51" i="2"/>
  <c r="S20" i="2"/>
  <c r="S68" i="2"/>
  <c r="S95" i="2"/>
  <c r="S23" i="2"/>
  <c r="S7" i="2"/>
  <c r="S58" i="2"/>
  <c r="S77" i="2"/>
  <c r="J40" i="2"/>
  <c r="X40" i="2"/>
  <c r="X37" i="2"/>
  <c r="J37" i="2"/>
  <c r="J66" i="2"/>
  <c r="X66" i="2"/>
  <c r="J43" i="2"/>
  <c r="X43" i="2"/>
  <c r="J91" i="2"/>
  <c r="X91" i="2"/>
  <c r="J21" i="2"/>
  <c r="X21" i="2"/>
  <c r="J69" i="2"/>
  <c r="X69" i="2"/>
  <c r="J59" i="2"/>
  <c r="X59" i="2"/>
  <c r="J78" i="2"/>
  <c r="X78" i="2"/>
  <c r="S8" i="2"/>
  <c r="S24" i="2"/>
  <c r="S96" i="2"/>
  <c r="S52" i="2"/>
  <c r="S33" i="2"/>
  <c r="S16" i="2"/>
  <c r="X34" i="2"/>
  <c r="J34" i="2"/>
  <c r="S17" i="2"/>
  <c r="S53" i="2"/>
  <c r="S97" i="2"/>
  <c r="S25" i="2"/>
  <c r="S9" i="2"/>
  <c r="J18" i="2"/>
  <c r="X18" i="2"/>
  <c r="S10" i="2"/>
  <c r="S26" i="2"/>
  <c r="S98" i="2"/>
  <c r="S54" i="2"/>
  <c r="J11" i="2"/>
  <c r="X11" i="2"/>
  <c r="S55" i="2"/>
  <c r="S27" i="2"/>
  <c r="S99" i="2"/>
  <c r="J56" i="2"/>
  <c r="X56" i="2"/>
  <c r="X28" i="2"/>
  <c r="J28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</calcChain>
</file>

<file path=xl/sharedStrings.xml><?xml version="1.0" encoding="utf-8"?>
<sst xmlns="http://schemas.openxmlformats.org/spreadsheetml/2006/main" count="2693" uniqueCount="384">
  <si>
    <t>График наливов</t>
  </si>
  <si>
    <t>21.05.2024</t>
  </si>
  <si>
    <t>23-1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</si>
  <si>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</si>
  <si>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</si>
  <si>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</si>
  <si>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</si>
  <si>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</si>
  <si>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</si>
  <si>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</si>
  <si>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</si>
  <si>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</si>
  <si>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</si>
  <si>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</si>
  <si>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</si>
  <si>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</si>
  <si>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</si>
  <si>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</si>
  <si>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</si>
  <si>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</si>
  <si>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</si>
  <si>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</si>
  <si>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</si>
  <si>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</si>
  <si>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</si>
  <si>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</si>
  <si>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</si>
  <si>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</si>
  <si>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</si>
  <si>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</si>
  <si>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</si>
  <si>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</si>
  <si>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</si>
  <si>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</si>
  <si>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</si>
  <si>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</si>
  <si>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</si>
  <si>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</si>
  <si>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</si>
  <si>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</si>
  <si>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</si>
  <si>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</si>
  <si>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</si>
  <si>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</si>
  <si>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</si>
  <si>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</si>
  <si>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</si>
  <si>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</si>
  <si>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</si>
  <si>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</si>
  <si>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</si>
  <si>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</si>
  <si>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</si>
  <si>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</si>
  <si>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</si>
  <si>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</si>
  <si>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</si>
  <si>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</si>
  <si>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Смена 1</t>
  </si>
  <si>
    <t>Смена 2</t>
  </si>
  <si>
    <t>Сыроизготовитель №1 Poly 1</t>
  </si>
  <si>
    <t>420 налив</t>
  </si>
  <si>
    <t>3.2 Biotec безлактозная 8300кг</t>
  </si>
  <si>
    <t>422 налив</t>
  </si>
  <si>
    <t>3.2 Сакко  8300кг</t>
  </si>
  <si>
    <t>424 налив</t>
  </si>
  <si>
    <t>3.2 Biotec  8300кг</t>
  </si>
  <si>
    <t>426 налив</t>
  </si>
  <si>
    <t>428 налив</t>
  </si>
  <si>
    <t>430 налив</t>
  </si>
  <si>
    <t>432 налив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</si>
  <si>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</si>
  <si>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</si>
  <si>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</si>
  <si>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</si>
  <si>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</si>
  <si>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</si>
  <si>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421 налив</t>
  </si>
  <si>
    <t>423 налив</t>
  </si>
  <si>
    <t>425 налив</t>
  </si>
  <si>
    <t>427 налив</t>
  </si>
  <si>
    <t>429 налив</t>
  </si>
  <si>
    <t>431 налив</t>
  </si>
  <si>
    <t>Мойка термизатора</t>
  </si>
  <si>
    <t>Короткая мойка</t>
  </si>
  <si>
    <t>Полная мойка</t>
  </si>
  <si>
    <t>Сыроизготовитель №1 Poly 3</t>
  </si>
  <si>
    <t>433 налив</t>
  </si>
  <si>
    <t>2.7 Альче безлактозная 8300кг</t>
  </si>
  <si>
    <t>435 налив</t>
  </si>
  <si>
    <t>2.7 Сакко  8300кг</t>
  </si>
  <si>
    <t>437 налив</t>
  </si>
  <si>
    <t>2.7 Альче  8300кг</t>
  </si>
  <si>
    <t>439 налив</t>
  </si>
  <si>
    <t>441 налив</t>
  </si>
  <si>
    <t>443 налив</t>
  </si>
  <si>
    <t>445 налив</t>
  </si>
  <si>
    <t>447 налив</t>
  </si>
  <si>
    <t>449 налив</t>
  </si>
  <si>
    <t>Сыроизготовитель №1 Poly 4</t>
  </si>
  <si>
    <t>434 налив</t>
  </si>
  <si>
    <t>436 налив</t>
  </si>
  <si>
    <t>438 налив</t>
  </si>
  <si>
    <t>440 налив</t>
  </si>
  <si>
    <t>442 налив</t>
  </si>
  <si>
    <t>444 налив</t>
  </si>
  <si>
    <t>446 налив</t>
  </si>
  <si>
    <t>448 налив</t>
  </si>
  <si>
    <t>450 налив</t>
  </si>
  <si>
    <t>23+1</t>
  </si>
  <si>
    <t>0+2</t>
  </si>
  <si>
    <t>1+2</t>
  </si>
  <si>
    <t>2+2</t>
  </si>
  <si>
    <t>Линия плавления моцареллы в воде №1</t>
  </si>
  <si>
    <t>подача и вымешивание</t>
  </si>
  <si>
    <t>420</t>
  </si>
  <si>
    <t xml:space="preserve"> 0.008/0.125</t>
  </si>
  <si>
    <t>421</t>
  </si>
  <si>
    <t xml:space="preserve"> 0.125</t>
  </si>
  <si>
    <t>422</t>
  </si>
  <si>
    <t xml:space="preserve"> 0.125/0.1</t>
  </si>
  <si>
    <t>423</t>
  </si>
  <si>
    <t xml:space="preserve"> 0.1/0.2/0.125</t>
  </si>
  <si>
    <t>424</t>
  </si>
  <si>
    <t xml:space="preserve"> 0.125/0.008</t>
  </si>
  <si>
    <t>425</t>
  </si>
  <si>
    <t xml:space="preserve"> 0.008</t>
  </si>
  <si>
    <t>426</t>
  </si>
  <si>
    <t>427</t>
  </si>
  <si>
    <t>428</t>
  </si>
  <si>
    <t>429</t>
  </si>
  <si>
    <t>430</t>
  </si>
  <si>
    <t>431</t>
  </si>
  <si>
    <t>432</t>
  </si>
  <si>
    <t>плавление/формирование</t>
  </si>
  <si>
    <t>охлаждение</t>
  </si>
  <si>
    <t>ЧЛДЖ 0.008/ФДЛ 0.125</t>
  </si>
  <si>
    <t>ФДЛ 0.125</t>
  </si>
  <si>
    <t>ФДЛ 0.125/0.1</t>
  </si>
  <si>
    <t>ФДЛ 0.1/0.2/0.125</t>
  </si>
  <si>
    <t>ФДЛ 0.125/ЧЛДЖ 0.008</t>
  </si>
  <si>
    <t>Чильеджина 0.008</t>
  </si>
  <si>
    <t>ЧЛДЖ 0.008</t>
  </si>
  <si>
    <t>Unagrande/Pretto/ВкусВилл/Unagrande/Pretto</t>
  </si>
  <si>
    <t>Pretto/Красная птица/Foodfest</t>
  </si>
  <si>
    <t>Foodfest/Turatti/Orecchio Oro/Aventino/Каждый день/Pretto</t>
  </si>
  <si>
    <t>Pretto/Unagrande</t>
  </si>
  <si>
    <t>Unagrande</t>
  </si>
  <si>
    <t>Красная птица/Orecchio Oro/Aventino/Ваш выбор/Каждый день/Turatti</t>
  </si>
  <si>
    <t>Turatti</t>
  </si>
  <si>
    <t>Turatti/Pretto</t>
  </si>
  <si>
    <t>Pretto</t>
  </si>
  <si>
    <t>Линия плавления моцареллы в рассоле №2</t>
  </si>
  <si>
    <t>433</t>
  </si>
  <si>
    <t xml:space="preserve"> Палочки 30.0г</t>
  </si>
  <si>
    <t>438</t>
  </si>
  <si>
    <t xml:space="preserve"> 0.2</t>
  </si>
  <si>
    <t>443</t>
  </si>
  <si>
    <t xml:space="preserve"> 0.28</t>
  </si>
  <si>
    <t>448</t>
  </si>
  <si>
    <t>посолка</t>
  </si>
  <si>
    <t>434</t>
  </si>
  <si>
    <t>439</t>
  </si>
  <si>
    <t>444</t>
  </si>
  <si>
    <t>449</t>
  </si>
  <si>
    <t>435</t>
  </si>
  <si>
    <t>440</t>
  </si>
  <si>
    <t>445</t>
  </si>
  <si>
    <t>450</t>
  </si>
  <si>
    <t xml:space="preserve"> 0.46</t>
  </si>
  <si>
    <t>436</t>
  </si>
  <si>
    <t>441</t>
  </si>
  <si>
    <t xml:space="preserve"> 0.2/0.28</t>
  </si>
  <si>
    <t>446</t>
  </si>
  <si>
    <t>437</t>
  </si>
  <si>
    <t>442</t>
  </si>
  <si>
    <t>447</t>
  </si>
  <si>
    <t>МОЦ Палочки 30.0г</t>
  </si>
  <si>
    <t>Моцарелла Палочки 30.0г</t>
  </si>
  <si>
    <t>МОЦ Палочки 30.0г/CYЛГ Палочки 30.0г</t>
  </si>
  <si>
    <t>Сулугуни Палочки 30.0г</t>
  </si>
  <si>
    <t>CYЛГ Палочки 30.0г</t>
  </si>
  <si>
    <t>МОЦ 0.2/CYЛГ 0.2</t>
  </si>
  <si>
    <t>Сулугуни 0.2</t>
  </si>
  <si>
    <t>CYЛГ 0.2/МОЦ 0.28</t>
  </si>
  <si>
    <t>Моцарелла 0.28</t>
  </si>
  <si>
    <t>CYЛГ 0.28</t>
  </si>
  <si>
    <t>Сулугуни 0.28</t>
  </si>
  <si>
    <t>Моцарелла 0.46</t>
  </si>
  <si>
    <t>Вкусвилл/Бонджорно/Unagrande</t>
  </si>
  <si>
    <t>ВкусВилл</t>
  </si>
  <si>
    <t>ВкусВилл/Умалат</t>
  </si>
  <si>
    <t>Вкусвилл/Умалат</t>
  </si>
  <si>
    <t>Умалат</t>
  </si>
  <si>
    <t>ВкусВилл/Unagrande</t>
  </si>
  <si>
    <t>Зеленая линия/ВкусВилл</t>
  </si>
  <si>
    <t>Моцарелла Терка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</si>
  <si>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</si>
  <si>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</si>
  <si>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</si>
  <si>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</si>
  <si>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</si>
  <si>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</si>
  <si>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</si>
  <si>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</si>
  <si>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</si>
  <si>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</si>
  <si>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</si>
  <si>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</si>
  <si>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</si>
  <si>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</si>
  <si>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</si>
  <si>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</si>
  <si>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</si>
  <si>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</si>
  <si>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</si>
  <si>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</si>
  <si>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</si>
  <si>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</si>
  <si>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2.7, Альче, без лактозы</t>
  </si>
  <si>
    <t>Моцарелла</t>
  </si>
  <si>
    <t>Палочки 30.0г</t>
  </si>
  <si>
    <t>Соль: 30</t>
  </si>
  <si>
    <t>Ульма</t>
  </si>
  <si>
    <t>Моцарелла палочки без лактозы «ВкусВилл», 45%, 0,12 кг, т/ф</t>
  </si>
  <si>
    <t>Моцарелла палочки "Бонджорно", 45%, 0,12 кг, т/ф</t>
  </si>
  <si>
    <t>Моцарелла палочки "Unagrande", 45%, 0,12 кг, т/ф</t>
  </si>
  <si>
    <t>-</t>
  </si>
  <si>
    <t>3.2, Biotec, без лактозы</t>
  </si>
  <si>
    <t>Чильеджина</t>
  </si>
  <si>
    <t>0.008</t>
  </si>
  <si>
    <t>Вода: 8</t>
  </si>
  <si>
    <t>малый Комет/Мультиголова</t>
  </si>
  <si>
    <t>Моцарелла в воде Чильеджина без лактозы "Unagrande", 45%, 0,125/0,225 кг, ф/п (6 шт)</t>
  </si>
  <si>
    <t>Моцарелла в воде Чильеджина "Pretto", 45%, 0,1/0,18 кг, ф/п, (8 шт)</t>
  </si>
  <si>
    <t>Фиор Ди Латте</t>
  </si>
  <si>
    <t>0.125</t>
  </si>
  <si>
    <t>Вода: 125</t>
  </si>
  <si>
    <t>Моцарелла в воде Фиор Ди Латте без лактозы "ВкусВилл", 45%, 0,125/0,225 кг, ф/п (8 шт)</t>
  </si>
  <si>
    <t>Моцарелла в воде Фиор Ди Латте без лактозы “Unagrande", 45%, 0,125/0,225 кг, ф/п (6 шт)</t>
  </si>
  <si>
    <t>малый Комет</t>
  </si>
  <si>
    <t>Моцарелла в воде Фиор Ди Латте "Pretto", 45%, 1/1,6 кг, ф/п</t>
  </si>
  <si>
    <t>2.7, Сакко</t>
  </si>
  <si>
    <t>Моцарелла палочки "ВкусВилл", 45%, 0,12 кг, т/ф</t>
  </si>
  <si>
    <t>3.2, Сакко</t>
  </si>
  <si>
    <t>Моцарелла в воде Фиор Ди Латте "Pretto", 45%, 0,125/0,225 кг, ф/п, (8 шт)</t>
  </si>
  <si>
    <t>Моцарелла в воде Фиор Ди Латте "Красная птица", 45%, 0,125/0,225 кг, ф/п</t>
  </si>
  <si>
    <t>Моцарелла в воде Фиор Ди Латте "Foodfest", 45%, 0,125/0,225 кг, ф/п</t>
  </si>
  <si>
    <t>Сулугуни</t>
  </si>
  <si>
    <t>Сулугуни палочки "ВкусВилл", 45%, 0,12 кг, т/ф</t>
  </si>
  <si>
    <t>Моцарелла в воде Фиор Ди Латте "Turatti", 45%, 0,125/0,225 кг, ф/п</t>
  </si>
  <si>
    <t>0.1</t>
  </si>
  <si>
    <t>Вода: 100</t>
  </si>
  <si>
    <t>Моцарелла в воде Фиор Ди Латте "Orecchio Oro", 45%, 0,1/0,18 кг, ф/п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</si>
  <si>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</si>
  <si>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</si>
  <si>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"Pretto", 45%, 0,1/0,18 кг, ф/п, (8 шт)</t>
  </si>
  <si>
    <t>3.2, Biotec</t>
  </si>
  <si>
    <t>0.2</t>
  </si>
  <si>
    <t>Вода: 200</t>
  </si>
  <si>
    <t>Моцарелла в воде Грандиоза "Unagrande", 45%, 0,2/0,36 кг, ф/п</t>
  </si>
  <si>
    <t>Моцарелла в воде Фиор Ди Латте "Unagrande", 45%, 0,125/0,225 кг, ф/п</t>
  </si>
  <si>
    <t>2.7, Альче</t>
  </si>
  <si>
    <t>Сулугуни палочки "Умалат", 45%, 0,12 кг, т/ф</t>
  </si>
  <si>
    <t>Моцарелла в воде Чильеджина "Unagrande", 45%, 0,125/0,225 кг, ф/п</t>
  </si>
  <si>
    <t>Соль: 200</t>
  </si>
  <si>
    <t>Моцарелла для бутербродов «ВкусВилл», 45%, 0,2 кг т/ф</t>
  </si>
  <si>
    <t>Сулугуни "Умалат", 45%, 0,2 кг, т/ф, (9 шт)</t>
  </si>
  <si>
    <t>Моцарелла в воде Чильеджина "Красная птица", 45%, 0,125/0,225 кг, ф/п</t>
  </si>
  <si>
    <t>Моцарелла в воде Чильеджина "Orecchio Oro", 45%, 0,1/0,18 кг, ф/п</t>
  </si>
  <si>
    <t>Моцарелла в воде Чильеджина "Aventino", 45%, 0,1/0,18 кг, ф/п</t>
  </si>
  <si>
    <t>Моцарелла в воде Чильеджина "Ваш выбор", 45%, 0,1/0,18 кг, ф/п</t>
  </si>
  <si>
    <t>Моцарелла в воде Чильеджина "Каждый день", 45%, 0,1/0,18 кг, ф/п</t>
  </si>
  <si>
    <t>Моцарелла в воде Чильеджина "Turatti", 45%, 0,1/0,18 кг, ф/п</t>
  </si>
  <si>
    <t>Сулугуни без лактозы "ВкусВилл", 45%, 0,2 кг, т/ф</t>
  </si>
  <si>
    <t>0.28</t>
  </si>
  <si>
    <t>Соль: 280</t>
  </si>
  <si>
    <t>Моцарелла без лактозы для сэндвичей "Unagrande", 45%, 0,28 кг, т/ф (6 шт)</t>
  </si>
  <si>
    <t>Сулугуни "Зеленая линия", 45%, 0,28 кг, т/ф</t>
  </si>
  <si>
    <t>Сулугуни "ВкусВилл", 45%, 0,28 кг, т/ф</t>
  </si>
  <si>
    <t>Сулугуни "Умалат", 45%, 0,28 кг, т/ф, (8 шт)</t>
  </si>
  <si>
    <t>Терка Моцарелла</t>
  </si>
  <si>
    <t>Соль: 460</t>
  </si>
  <si>
    <t>Сипак</t>
  </si>
  <si>
    <t>Моцарелла "Unagrande", 45%, 3 кг, пл/л</t>
  </si>
  <si>
    <t>0.46</t>
  </si>
  <si>
    <t>САККАРДО</t>
  </si>
  <si>
    <t>Моцарелла для пиццы "Unagrande", 45%, 0,46 кг, в/у</t>
  </si>
  <si>
    <t>Длинная мойка</t>
  </si>
  <si>
    <t>Качокавалло "Unagrande", 45%, 0,26 кг, в/у, (8 шт)</t>
  </si>
  <si>
    <t>3.6, Альче</t>
  </si>
  <si>
    <t>Моцарелла "Pretto" (для бутербродов), 45%, 0,2 кг, т/ф, (9 шт)</t>
  </si>
  <si>
    <t>Моцарелла "Pretto", 45%, 0,15 кг, ф/п (кубики)</t>
  </si>
  <si>
    <t>Моцарелла "Pretto", 45%, 0,37 кг, т/ф</t>
  </si>
  <si>
    <t>Моцарелла "Pretto", 45%, 1,2 кг, т/ф (8 шт)</t>
  </si>
  <si>
    <t>Моцарелла "Unagrande", 45%, 0,5 кг, ф/п (кубики)</t>
  </si>
  <si>
    <t>Моцарелла "Unagrande", 45%, 1,2 кг, т/ф</t>
  </si>
  <si>
    <t>Моцарелла без лактозы «Вкусвилл», 45%, 0,1 кг, ф/п (кубики)</t>
  </si>
  <si>
    <t>Моцарелла в воде Фиор Ди Латте "Metro Chef" 45%, 0,125/0,225 кг, ф/п</t>
  </si>
  <si>
    <t>Моцарелла в воде Фиор Ди Латте "Unagrande", 50%, 0,125/0,225 кг, ф/п, (8 шт)</t>
  </si>
  <si>
    <t>Моцарелла в воде Фиор Ди Латте "Ваш выбор", 45%, 0,1/0,18 кг, ф/п</t>
  </si>
  <si>
    <t>Моцарелла в воде Фиор Ди Латте «SPAR», 45%, 0,1/0,18 кг, ф/п</t>
  </si>
  <si>
    <t>Моцарелла в воде Фиор Ди Латте без лактозы "Красная птица", 45%, 0,125/0,225 кг, ф/п</t>
  </si>
  <si>
    <t>Моцарелла в воде Чильеджина "Metro Chef" 45%, 0,125/0,225 кг, ф/п</t>
  </si>
  <si>
    <t>Моцарелла в воде Чильеджина "Pretto", 45%, 1/1,6 кг, ф/п</t>
  </si>
  <si>
    <t>Моцарелла в воде Чильеджина "Unagrande", 50%, 0,125/0,225 кг, ф/п, (8 шт)</t>
  </si>
  <si>
    <t xml:space="preserve">Моцарелла в воде Чильеджина «SPAR», 45%, 0,1/0,18 кг, ф/п  </t>
  </si>
  <si>
    <t>Моцарелла в воде Чильеджина без лактозы "Красная птица", 45%, 0,125/0,225 кг, ф/п</t>
  </si>
  <si>
    <t>Моцарелла для бутербродов "Aventino", 45%, 0,2 кг, т/ф</t>
  </si>
  <si>
    <t>Моцарелла для пиццы "Aventino", 45%, 0,2 кг, т/ф</t>
  </si>
  <si>
    <t>Моцарелла для пиццы "Metro Chef" 45%, 0,37 кг, т/ф</t>
  </si>
  <si>
    <t>Моцарелла для пиццы "Metro Chef" 45%, 1,2 кг, т/ф</t>
  </si>
  <si>
    <t>Моцарелла для пиццы "SORIMA" 45%, 1,2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</si>
  <si>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</si>
  <si>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</si>
  <si>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палочки "Из Лавки", 45%, 0,12 кг, т/ф</t>
  </si>
  <si>
    <t>Моцарелла палочки "Красная птица", 45%, 0,12 кг, т/ф</t>
  </si>
  <si>
    <t>Моцарелла палочки 15 гр Эсперсен 45%, 3,5 кг, пл/л</t>
  </si>
  <si>
    <t>Моцарелла палочки 7,5 гр Эсперсен, 45%, 3,6 кг, пл/л</t>
  </si>
  <si>
    <t>Моцарелла палочки без лактозы "Unagrande", 45%, 0,12 кг, т/ф</t>
  </si>
  <si>
    <t>ОАЭ_Моцарелла без лактозы "Unagrande", 45%, 0,15 (кубики)</t>
  </si>
  <si>
    <t>ОАЭ_Моцарелла в воде Фиор Ди Латте без лактозы "Unagrande", 45%, 0,125/0,225 кг, ф/п</t>
  </si>
  <si>
    <t>3.2, Альче, без лактозы</t>
  </si>
  <si>
    <t>ОАЭ_Моцарелла в воде Чильеджина без лактозы "Unagrande", 45%, 0,125/0,225 кг, ф/п</t>
  </si>
  <si>
    <t>ОАЭ_Моцарелла для сэндвичей без лактозы "Unagrande", 45%, 0,28 кг, т/ф</t>
  </si>
  <si>
    <t>ОАЭ_Моцарелла палочки без лактозы "Unagrande", 45%, 0,12 кг, т/ф</t>
  </si>
  <si>
    <t>Сулугуни "Foodfest", 45%, 0,37 кг, т/ф</t>
  </si>
  <si>
    <t>Сулугуни "Лента Fresh", 45%, 0,2 кг, т/ф</t>
  </si>
  <si>
    <t>Сулугуни "Умалат" (для хачапури), 45%, 0,12 кг, ф/п</t>
  </si>
  <si>
    <t>Сулугуни "Умалат", 45%, 1,2  кг, т/ф</t>
  </si>
  <si>
    <t>Сулугуни "Умалат", 45%, 3 кг, п/л (кубики)</t>
  </si>
  <si>
    <t>2.7, Сакко, без лактозы</t>
  </si>
  <si>
    <t>Сулугуни палочки "Красная птица", 45%, 0,12 кг, т/ф</t>
  </si>
  <si>
    <t>Сулугуни палочки "Умалат", 45%, 3,5 кг, п/л</t>
  </si>
  <si>
    <t>Сулугуни палочки без лактозы "Умалат", 45%, 0,12 кг, т/ф</t>
  </si>
  <si>
    <t>{"first_batch_ids":{"mozzarella":420},"date":"2024-05-21 00:00:00"}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</si>
  <si>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</si>
  <si>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</si>
  <si>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</si>
  <si>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</si>
  <si>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</si>
  <si>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</si>
  <si>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</si>
  <si>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</si>
  <si>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00-00008479</t>
  </si>
  <si>
    <t>Н0000096234</t>
  </si>
  <si>
    <t>00-00011191</t>
  </si>
  <si>
    <t>Н0000095981</t>
  </si>
  <si>
    <t>Н0000094728</t>
  </si>
  <si>
    <t>Н0000094729</t>
  </si>
  <si>
    <t>Н0000098464</t>
  </si>
  <si>
    <t>00-00007161</t>
  </si>
  <si>
    <t>00-00008508</t>
  </si>
  <si>
    <t>Н0000096804</t>
  </si>
  <si>
    <t>Н0000090381</t>
  </si>
  <si>
    <t>Н0000095415</t>
  </si>
  <si>
    <t>00-00009216</t>
  </si>
  <si>
    <t>Н0000096233</t>
  </si>
  <si>
    <t>Н0000095985</t>
  </si>
  <si>
    <t>Н0000094727</t>
  </si>
  <si>
    <t>00-00007188</t>
  </si>
  <si>
    <t>00-00008507</t>
  </si>
  <si>
    <t>327192013</t>
  </si>
  <si>
    <t>Н0000096805</t>
  </si>
  <si>
    <t>Н0000090380</t>
  </si>
  <si>
    <t>00-00009215</t>
  </si>
  <si>
    <t>Задание на упаковку линии пиццы Моцарелльный цех</t>
  </si>
  <si>
    <t>Н0000094274</t>
  </si>
  <si>
    <t>00-00009217</t>
  </si>
  <si>
    <t>00-00008894</t>
  </si>
  <si>
    <t>Н0000079372</t>
  </si>
  <si>
    <t>Н0000093998</t>
  </si>
  <si>
    <t>Н0000095934</t>
  </si>
  <si>
    <t>Н0000094497</t>
  </si>
  <si>
    <t>00-00010669</t>
  </si>
  <si>
    <t>Н0000095992</t>
  </si>
  <si>
    <t>Н0000097655</t>
  </si>
  <si>
    <t>Н0000094741</t>
  </si>
  <si>
    <t>Н0000081879</t>
  </si>
  <si>
    <t>Н0000096814</t>
  </si>
  <si>
    <t>Н0000099331</t>
  </si>
  <si>
    <t>Н0000093444</t>
  </si>
  <si>
    <t>Смена 3</t>
  </si>
  <si>
    <t>НЕ ХВАТАЕТ НА ОТГРУЗКУ ОБЕЗАТЕЛЬНО СДЕЛАТЬ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</si>
</sst>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rgb="FF000000"/>
      <name val="Calibri"/>
      <charset val="1"/>
    </font>
    <font>
      <sz val="7"/>
      <color rgb="FF000000"/>
      <name val="Calibri"/>
      <family val="2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9"/>
      <name val="Calibri"/>
      <family val="2"/>
    </font>
    <font>
      <b/>
      <sz val="16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16"/>
      <name val="Calibri"/>
      <family val="2"/>
      <charset val="204"/>
    </font>
    <font>
      <sz val="9"/>
      <name val="Calibri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AE5F1"/>
      </patternFill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F1DADA"/>
      </patternFill>
    </fill>
    <fill>
      <patternFill patternType="solid">
        <fgColor rgb="FFFFEBE0"/>
      </patternFill>
    </fill>
    <fill>
      <patternFill patternType="solid">
        <fgColor rgb="FFDCE6F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11" fillId="15" borderId="0" xfId="0" applyFont="1" applyFill="1"/>
    <xf numFmtId="0" fontId="11" fillId="0" borderId="0" xfId="0" applyFont="1"/>
    <xf numFmtId="49" fontId="11" fillId="0" borderId="0" xfId="0" applyNumberFormat="1" applyFont="1" applyAlignment="1">
      <alignment horizontal="right"/>
    </xf>
    <xf numFmtId="0" fontId="11" fillId="16" borderId="0" xfId="0" applyFont="1" applyFill="1"/>
    <xf numFmtId="0" fontId="11" fillId="17" borderId="0" xfId="0" applyFont="1" applyFill="1"/>
    <xf numFmtId="0" fontId="11" fillId="18" borderId="0" xfId="0" applyFont="1" applyFill="1"/>
    <xf numFmtId="0" fontId="11" fillId="19" borderId="0" xfId="0" applyFont="1" applyFill="1"/>
    <xf numFmtId="0" fontId="11" fillId="0" borderId="1" xfId="0" applyFont="1" applyBorder="1"/>
    <xf numFmtId="0" fontId="0" fillId="0" borderId="1" xfId="0" applyBorder="1"/>
    <xf numFmtId="0" fontId="12" fillId="20" borderId="1" xfId="0" applyFont="1" applyFill="1" applyBorder="1" applyAlignment="1">
      <alignment horizontal="center" vertical="center" wrapText="1"/>
    </xf>
    <xf numFmtId="0" fontId="9" fillId="20" borderId="1" xfId="0" applyFont="1" applyFill="1" applyBorder="1"/>
    <xf numFmtId="0" fontId="9" fillId="0" borderId="1" xfId="0" applyFont="1" applyBorder="1"/>
    <xf numFmtId="0" fontId="7" fillId="11" borderId="1" xfId="0" applyFont="1" applyFill="1" applyBorder="1" applyAlignment="1">
      <alignment horizontal="center" vertical="center" wrapText="1"/>
    </xf>
    <xf numFmtId="0" fontId="14" fillId="0" borderId="1" xfId="0" applyFont="1" applyBorder="1"/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9" fillId="4" borderId="1" xfId="0" applyFont="1" applyFill="1" applyBorder="1" applyAlignment="1">
      <alignment horizontal="center" vertical="center" textRotation="90" wrapText="1"/>
    </xf>
    <xf numFmtId="0" fontId="11" fillId="9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textRotation="90" wrapText="1"/>
    </xf>
    <xf numFmtId="0" fontId="7" fillId="13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12" fillId="2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9" fillId="20" borderId="1" xfId="0" applyFont="1" applyFill="1" applyBorder="1"/>
  </cellXfs>
  <cellStyles count="1">
    <cellStyle name="Normal" xfId="0" builtinId="0"/>
  </cellStyles>
  <dxfs count="7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UX219"/>
  <sheetViews>
    <sheetView topLeftCell="A17" zoomScale="40" zoomScaleNormal="40" workbookViewId="0">
      <selection activeCell="A23" sqref="A23:XFD39"/>
    </sheetView>
  </sheetViews>
  <sheetFormatPr baseColWidth="10" defaultColWidth="8.83203125" defaultRowHeight="15" x14ac:dyDescent="0.2"/>
  <cols>
    <col min="1" max="4" width="21" style="18" customWidth="1"/>
    <col min="5" max="22" width="2.5" style="18" hidden="1" customWidth="1"/>
    <col min="23" max="576" width="2.5" style="18" customWidth="1"/>
    <col min="577" max="1025" width="8.5" style="18" customWidth="1"/>
    <col min="1026" max="1026" width="8.83203125" style="18" customWidth="1"/>
    <col min="1027" max="16384" width="8.83203125" style="18"/>
  </cols>
  <sheetData>
    <row r="1" spans="2:570" ht="25" customHeight="1" x14ac:dyDescent="0.2">
      <c r="C1" s="49" t="s">
        <v>0</v>
      </c>
      <c r="D1" s="39" t="s">
        <v>1</v>
      </c>
      <c r="E1" s="44" t="s">
        <v>2</v>
      </c>
      <c r="F1" s="41" t="s">
        <v>3</v>
      </c>
      <c r="G1" s="41" t="s">
        <v>4</v>
      </c>
      <c r="H1" s="41" t="s">
        <v>5</v>
      </c>
      <c r="I1" s="41" t="s">
        <v>6</v>
      </c>
      <c r="J1" s="41" t="s">
        <v>7</v>
      </c>
      <c r="K1" s="41" t="s">
        <v>8</v>
      </c>
      <c r="L1" s="41" t="s">
        <v>9</v>
      </c>
      <c r="M1" s="41" t="s">
        <v>10</v>
      </c>
      <c r="N1" s="41" t="s">
        <v>11</v>
      </c>
      <c r="O1" s="41" t="s">
        <v>12</v>
      </c>
      <c r="P1" s="41" t="s">
        <v>13</v>
      </c>
      <c r="Q1" s="44" t="s">
        <v>14</v>
      </c>
      <c r="R1" s="41" t="s">
        <v>3</v>
      </c>
      <c r="S1" s="41" t="s">
        <v>4</v>
      </c>
      <c r="T1" s="41" t="s">
        <v>5</v>
      </c>
      <c r="U1" s="41" t="s">
        <v>6</v>
      </c>
      <c r="V1" s="41" t="s">
        <v>7</v>
      </c>
      <c r="W1" s="41" t="s">
        <v>8</v>
      </c>
      <c r="X1" s="41" t="s">
        <v>9</v>
      </c>
      <c r="Y1" s="41" t="s">
        <v>10</v>
      </c>
      <c r="Z1" s="41" t="s">
        <v>11</v>
      </c>
      <c r="AA1" s="41" t="s">
        <v>12</v>
      </c>
      <c r="AB1" s="41" t="s">
        <v>13</v>
      </c>
      <c r="AC1" s="44" t="s">
        <v>15</v>
      </c>
      <c r="AD1" s="41" t="s">
        <v>3</v>
      </c>
      <c r="AE1" s="41" t="s">
        <v>4</v>
      </c>
      <c r="AF1" s="41" t="s">
        <v>5</v>
      </c>
      <c r="AG1" s="41" t="s">
        <v>6</v>
      </c>
      <c r="AH1" s="41" t="s">
        <v>7</v>
      </c>
      <c r="AI1" s="41" t="s">
        <v>8</v>
      </c>
      <c r="AJ1" s="41" t="s">
        <v>9</v>
      </c>
      <c r="AK1" s="41" t="s">
        <v>10</v>
      </c>
      <c r="AL1" s="41" t="s">
        <v>11</v>
      </c>
      <c r="AM1" s="41" t="s">
        <v>12</v>
      </c>
      <c r="AN1" s="41" t="s">
        <v>13</v>
      </c>
      <c r="AO1" s="44" t="s">
        <v>16</v>
      </c>
      <c r="AP1" s="41" t="s">
        <v>3</v>
      </c>
      <c r="AQ1" s="41" t="s">
        <v>4</v>
      </c>
      <c r="AR1" s="41" t="s">
        <v>5</v>
      </c>
      <c r="AS1" s="41" t="s">
        <v>6</v>
      </c>
      <c r="AT1" s="41" t="s">
        <v>7</v>
      </c>
      <c r="AU1" s="41" t="s">
        <v>8</v>
      </c>
      <c r="AV1" s="41" t="s">
        <v>9</v>
      </c>
      <c r="AW1" s="41" t="s">
        <v>10</v>
      </c>
      <c r="AX1" s="41" t="s">
        <v>11</v>
      </c>
      <c r="AY1" s="41" t="s">
        <v>12</v>
      </c>
      <c r="AZ1" s="41" t="s">
        <v>13</v>
      </c>
      <c r="BA1" s="44" t="s">
        <v>17</v>
      </c>
      <c r="BB1" s="41" t="s">
        <v>3</v>
      </c>
      <c r="BC1" s="41" t="s">
        <v>4</v>
      </c>
      <c r="BD1" s="41" t="s">
        <v>5</v>
      </c>
      <c r="BE1" s="41" t="s">
        <v>6</v>
      </c>
      <c r="BF1" s="41" t="s">
        <v>7</v>
      </c>
      <c r="BG1" s="41" t="s">
        <v>8</v>
      </c>
      <c r="BH1" s="41" t="s">
        <v>9</v>
      </c>
      <c r="BI1" s="41" t="s">
        <v>10</v>
      </c>
      <c r="BJ1" s="41" t="s">
        <v>11</v>
      </c>
      <c r="BK1" s="41" t="s">
        <v>12</v>
      </c>
      <c r="BL1" s="41" t="s">
        <v>13</v>
      </c>
      <c r="BM1" s="44" t="s">
        <v>18</v>
      </c>
      <c r="BN1" s="41" t="s">
        <v>3</v>
      </c>
      <c r="BO1" s="41" t="s">
        <v>4</v>
      </c>
      <c r="BP1" s="41" t="s">
        <v>5</v>
      </c>
      <c r="BQ1" s="41" t="s">
        <v>6</v>
      </c>
      <c r="BR1" s="41" t="s">
        <v>7</v>
      </c>
      <c r="BS1" s="41" t="s">
        <v>8</v>
      </c>
      <c r="BT1" s="41" t="s">
        <v>9</v>
      </c>
      <c r="BU1" s="41" t="s">
        <v>10</v>
      </c>
      <c r="BV1" s="41" t="s">
        <v>11</v>
      </c>
      <c r="BW1" s="41" t="s">
        <v>12</v>
      </c>
      <c r="BX1" s="41" t="s">
        <v>13</v>
      </c>
      <c r="BY1" s="44" t="s">
        <v>19</v>
      </c>
      <c r="BZ1" s="41" t="s">
        <v>3</v>
      </c>
      <c r="CA1" s="41" t="s">
        <v>4</v>
      </c>
      <c r="CB1" s="41" t="s">
        <v>5</v>
      </c>
      <c r="CC1" s="41" t="s">
        <v>6</v>
      </c>
      <c r="CD1" s="41" t="s">
        <v>7</v>
      </c>
      <c r="CE1" s="41" t="s">
        <v>8</v>
      </c>
      <c r="CF1" s="41" t="s">
        <v>9</v>
      </c>
      <c r="CG1" s="41" t="s">
        <v>10</v>
      </c>
      <c r="CH1" s="41" t="s">
        <v>11</v>
      </c>
      <c r="CI1" s="41" t="s">
        <v>12</v>
      </c>
      <c r="CJ1" s="41" t="s">
        <v>13</v>
      </c>
      <c r="CK1" s="44" t="s">
        <v>20</v>
      </c>
      <c r="CL1" s="41" t="s">
        <v>3</v>
      </c>
      <c r="CM1" s="41" t="s">
        <v>4</v>
      </c>
      <c r="CN1" s="41" t="s">
        <v>5</v>
      </c>
      <c r="CO1" s="41" t="s">
        <v>6</v>
      </c>
      <c r="CP1" s="41" t="s">
        <v>7</v>
      </c>
      <c r="CQ1" s="41" t="s">
        <v>8</v>
      </c>
      <c r="CR1" s="41" t="s">
        <v>9</v>
      </c>
      <c r="CS1" s="41" t="s">
        <v>10</v>
      </c>
      <c r="CT1" s="41" t="s">
        <v>11</v>
      </c>
      <c r="CU1" s="41" t="s">
        <v>12</v>
      </c>
      <c r="CV1" s="41" t="s">
        <v>13</v>
      </c>
      <c r="CW1" s="44" t="s">
        <v>21</v>
      </c>
      <c r="CX1" s="41" t="s">
        <v>3</v>
      </c>
      <c r="CY1" s="41" t="s">
        <v>4</v>
      </c>
      <c r="CZ1" s="41" t="s">
        <v>5</v>
      </c>
      <c r="DA1" s="41" t="s">
        <v>6</v>
      </c>
      <c r="DB1" s="41" t="s">
        <v>7</v>
      </c>
      <c r="DC1" s="41" t="s">
        <v>8</v>
      </c>
      <c r="DD1" s="41" t="s">
        <v>9</v>
      </c>
      <c r="DE1" s="41" t="s">
        <v>10</v>
      </c>
      <c r="DF1" s="41" t="s">
        <v>11</v>
      </c>
      <c r="DG1" s="41" t="s">
        <v>12</v>
      </c>
      <c r="DH1" s="41" t="s">
        <v>13</v>
      </c>
      <c r="DI1" s="44" t="s">
        <v>22</v>
      </c>
      <c r="DJ1" s="41" t="s">
        <v>3</v>
      </c>
      <c r="DK1" s="41" t="s">
        <v>4</v>
      </c>
      <c r="DL1" s="41" t="s">
        <v>5</v>
      </c>
      <c r="DM1" s="41" t="s">
        <v>6</v>
      </c>
      <c r="DN1" s="41" t="s">
        <v>7</v>
      </c>
      <c r="DO1" s="41" t="s">
        <v>8</v>
      </c>
      <c r="DP1" s="41" t="s">
        <v>9</v>
      </c>
      <c r="DQ1" s="41" t="s">
        <v>10</v>
      </c>
      <c r="DR1" s="41" t="s">
        <v>11</v>
      </c>
      <c r="DS1" s="41" t="s">
        <v>12</v>
      </c>
      <c r="DT1" s="41" t="s">
        <v>13</v>
      </c>
      <c r="DU1" s="44" t="s">
        <v>23</v>
      </c>
      <c r="DV1" s="41" t="s">
        <v>3</v>
      </c>
      <c r="DW1" s="41" t="s">
        <v>4</v>
      </c>
      <c r="DX1" s="41" t="s">
        <v>5</v>
      </c>
      <c r="DY1" s="41" t="s">
        <v>6</v>
      </c>
      <c r="DZ1" s="41" t="s">
        <v>7</v>
      </c>
      <c r="EA1" s="41" t="s">
        <v>8</v>
      </c>
      <c r="EB1" s="41" t="s">
        <v>9</v>
      </c>
      <c r="EC1" s="41" t="s">
        <v>10</v>
      </c>
      <c r="ED1" s="41" t="s">
        <v>11</v>
      </c>
      <c r="EE1" s="41" t="s">
        <v>12</v>
      </c>
      <c r="EF1" s="41" t="s">
        <v>13</v>
      </c>
      <c r="EG1" s="44" t="s">
        <v>4</v>
      </c>
      <c r="EH1" s="41" t="s">
        <v>3</v>
      </c>
      <c r="EI1" s="41" t="s">
        <v>4</v>
      </c>
      <c r="EJ1" s="41" t="s">
        <v>5</v>
      </c>
      <c r="EK1" s="41" t="s">
        <v>6</v>
      </c>
      <c r="EL1" s="41" t="s">
        <v>7</v>
      </c>
      <c r="EM1" s="41" t="s">
        <v>8</v>
      </c>
      <c r="EN1" s="41" t="s">
        <v>9</v>
      </c>
      <c r="EO1" s="41" t="s">
        <v>10</v>
      </c>
      <c r="EP1" s="41" t="s">
        <v>11</v>
      </c>
      <c r="EQ1" s="41" t="s">
        <v>12</v>
      </c>
      <c r="ER1" s="41" t="s">
        <v>13</v>
      </c>
      <c r="ES1" s="44" t="s">
        <v>24</v>
      </c>
      <c r="ET1" s="41" t="s">
        <v>3</v>
      </c>
      <c r="EU1" s="41" t="s">
        <v>4</v>
      </c>
      <c r="EV1" s="41" t="s">
        <v>5</v>
      </c>
      <c r="EW1" s="41" t="s">
        <v>6</v>
      </c>
      <c r="EX1" s="41" t="s">
        <v>7</v>
      </c>
      <c r="EY1" s="41" t="s">
        <v>8</v>
      </c>
      <c r="EZ1" s="41" t="s">
        <v>9</v>
      </c>
      <c r="FA1" s="41" t="s">
        <v>10</v>
      </c>
      <c r="FB1" s="41" t="s">
        <v>11</v>
      </c>
      <c r="FC1" s="41" t="s">
        <v>12</v>
      </c>
      <c r="FD1" s="41" t="s">
        <v>13</v>
      </c>
      <c r="FE1" s="44" t="s">
        <v>25</v>
      </c>
      <c r="FF1" s="41" t="s">
        <v>3</v>
      </c>
      <c r="FG1" s="41" t="s">
        <v>4</v>
      </c>
      <c r="FH1" s="41" t="s">
        <v>5</v>
      </c>
      <c r="FI1" s="41" t="s">
        <v>6</v>
      </c>
      <c r="FJ1" s="41" t="s">
        <v>7</v>
      </c>
      <c r="FK1" s="41" t="s">
        <v>8</v>
      </c>
      <c r="FL1" s="41" t="s">
        <v>9</v>
      </c>
      <c r="FM1" s="41" t="s">
        <v>10</v>
      </c>
      <c r="FN1" s="41" t="s">
        <v>11</v>
      </c>
      <c r="FO1" s="41" t="s">
        <v>12</v>
      </c>
      <c r="FP1" s="41" t="s">
        <v>13</v>
      </c>
      <c r="FQ1" s="44" t="s">
        <v>26</v>
      </c>
      <c r="FR1" s="41" t="s">
        <v>3</v>
      </c>
      <c r="FS1" s="41" t="s">
        <v>4</v>
      </c>
      <c r="FT1" s="41" t="s">
        <v>5</v>
      </c>
      <c r="FU1" s="41" t="s">
        <v>6</v>
      </c>
      <c r="FV1" s="41" t="s">
        <v>7</v>
      </c>
      <c r="FW1" s="41" t="s">
        <v>8</v>
      </c>
      <c r="FX1" s="41" t="s">
        <v>9</v>
      </c>
      <c r="FY1" s="41" t="s">
        <v>10</v>
      </c>
      <c r="FZ1" s="41" t="s">
        <v>11</v>
      </c>
      <c r="GA1" s="41" t="s">
        <v>12</v>
      </c>
      <c r="GB1" s="41" t="s">
        <v>13</v>
      </c>
      <c r="GC1" s="44" t="s">
        <v>27</v>
      </c>
      <c r="GD1" s="41" t="s">
        <v>3</v>
      </c>
      <c r="GE1" s="41" t="s">
        <v>4</v>
      </c>
      <c r="GF1" s="41" t="s">
        <v>5</v>
      </c>
      <c r="GG1" s="41" t="s">
        <v>6</v>
      </c>
      <c r="GH1" s="41" t="s">
        <v>7</v>
      </c>
      <c r="GI1" s="41" t="s">
        <v>8</v>
      </c>
      <c r="GJ1" s="41" t="s">
        <v>9</v>
      </c>
      <c r="GK1" s="41" t="s">
        <v>10</v>
      </c>
      <c r="GL1" s="41" t="s">
        <v>11</v>
      </c>
      <c r="GM1" s="41" t="s">
        <v>12</v>
      </c>
      <c r="GN1" s="41" t="s">
        <v>13</v>
      </c>
      <c r="GO1" s="44" t="s">
        <v>5</v>
      </c>
      <c r="GP1" s="41" t="s">
        <v>3</v>
      </c>
      <c r="GQ1" s="41" t="s">
        <v>4</v>
      </c>
      <c r="GR1" s="41" t="s">
        <v>5</v>
      </c>
      <c r="GS1" s="41" t="s">
        <v>6</v>
      </c>
      <c r="GT1" s="41" t="s">
        <v>7</v>
      </c>
      <c r="GU1" s="41" t="s">
        <v>8</v>
      </c>
      <c r="GV1" s="41" t="s">
        <v>9</v>
      </c>
      <c r="GW1" s="41" t="s">
        <v>10</v>
      </c>
      <c r="GX1" s="41" t="s">
        <v>11</v>
      </c>
      <c r="GY1" s="41" t="s">
        <v>12</v>
      </c>
      <c r="GZ1" s="41" t="s">
        <v>13</v>
      </c>
      <c r="HA1" s="44" t="s">
        <v>28</v>
      </c>
      <c r="HB1" s="41" t="s">
        <v>3</v>
      </c>
      <c r="HC1" s="41" t="s">
        <v>4</v>
      </c>
      <c r="HD1" s="41" t="s">
        <v>5</v>
      </c>
      <c r="HE1" s="41" t="s">
        <v>6</v>
      </c>
      <c r="HF1" s="41" t="s">
        <v>7</v>
      </c>
      <c r="HG1" s="41" t="s">
        <v>8</v>
      </c>
      <c r="HH1" s="41" t="s">
        <v>9</v>
      </c>
      <c r="HI1" s="41" t="s">
        <v>10</v>
      </c>
      <c r="HJ1" s="41" t="s">
        <v>11</v>
      </c>
      <c r="HK1" s="41" t="s">
        <v>12</v>
      </c>
      <c r="HL1" s="41" t="s">
        <v>13</v>
      </c>
      <c r="HM1" s="44" t="s">
        <v>29</v>
      </c>
      <c r="HN1" s="41" t="s">
        <v>3</v>
      </c>
      <c r="HO1" s="41" t="s">
        <v>4</v>
      </c>
      <c r="HP1" s="41" t="s">
        <v>5</v>
      </c>
      <c r="HQ1" s="41" t="s">
        <v>6</v>
      </c>
      <c r="HR1" s="41" t="s">
        <v>7</v>
      </c>
      <c r="HS1" s="41" t="s">
        <v>8</v>
      </c>
      <c r="HT1" s="41" t="s">
        <v>9</v>
      </c>
      <c r="HU1" s="41" t="s">
        <v>10</v>
      </c>
      <c r="HV1" s="41" t="s">
        <v>11</v>
      </c>
      <c r="HW1" s="41" t="s">
        <v>12</v>
      </c>
      <c r="HX1" s="41" t="s">
        <v>13</v>
      </c>
      <c r="HY1" s="44" t="s">
        <v>30</v>
      </c>
      <c r="HZ1" s="41" t="s">
        <v>3</v>
      </c>
      <c r="IA1" s="41" t="s">
        <v>4</v>
      </c>
      <c r="IB1" s="41" t="s">
        <v>5</v>
      </c>
      <c r="IC1" s="41" t="s">
        <v>6</v>
      </c>
      <c r="ID1" s="41" t="s">
        <v>7</v>
      </c>
      <c r="IE1" s="41" t="s">
        <v>8</v>
      </c>
      <c r="IF1" s="41" t="s">
        <v>9</v>
      </c>
      <c r="IG1" s="41" t="s">
        <v>10</v>
      </c>
      <c r="IH1" s="41" t="s">
        <v>11</v>
      </c>
      <c r="II1" s="41" t="s">
        <v>12</v>
      </c>
      <c r="IJ1" s="41" t="s">
        <v>13</v>
      </c>
      <c r="IK1" s="44" t="s">
        <v>31</v>
      </c>
      <c r="IL1" s="41" t="s">
        <v>3</v>
      </c>
      <c r="IM1" s="41" t="s">
        <v>4</v>
      </c>
      <c r="IN1" s="41" t="s">
        <v>5</v>
      </c>
      <c r="IO1" s="41" t="s">
        <v>6</v>
      </c>
      <c r="IP1" s="41" t="s">
        <v>7</v>
      </c>
      <c r="IQ1" s="41" t="s">
        <v>8</v>
      </c>
      <c r="IR1" s="41" t="s">
        <v>9</v>
      </c>
      <c r="IS1" s="41" t="s">
        <v>10</v>
      </c>
      <c r="IT1" s="41" t="s">
        <v>11</v>
      </c>
      <c r="IU1" s="41" t="s">
        <v>12</v>
      </c>
      <c r="IV1" s="41" t="s">
        <v>13</v>
      </c>
      <c r="IW1" s="44" t="s">
        <v>6</v>
      </c>
      <c r="IX1" s="41" t="s">
        <v>3</v>
      </c>
      <c r="IY1" s="41" t="s">
        <v>4</v>
      </c>
      <c r="IZ1" s="41" t="s">
        <v>5</v>
      </c>
      <c r="JA1" s="41" t="s">
        <v>6</v>
      </c>
      <c r="JB1" s="41" t="s">
        <v>7</v>
      </c>
      <c r="JC1" s="41" t="s">
        <v>8</v>
      </c>
      <c r="JD1" s="41" t="s">
        <v>9</v>
      </c>
      <c r="JE1" s="41" t="s">
        <v>10</v>
      </c>
      <c r="JF1" s="41" t="s">
        <v>11</v>
      </c>
      <c r="JG1" s="41" t="s">
        <v>12</v>
      </c>
      <c r="JH1" s="41" t="s">
        <v>13</v>
      </c>
      <c r="JI1" s="44" t="s">
        <v>32</v>
      </c>
      <c r="JJ1" s="41" t="s">
        <v>3</v>
      </c>
      <c r="JK1" s="41" t="s">
        <v>4</v>
      </c>
      <c r="JL1" s="41" t="s">
        <v>5</v>
      </c>
      <c r="JM1" s="41" t="s">
        <v>6</v>
      </c>
      <c r="JN1" s="41" t="s">
        <v>7</v>
      </c>
      <c r="JO1" s="41" t="s">
        <v>8</v>
      </c>
      <c r="JP1" s="41" t="s">
        <v>9</v>
      </c>
      <c r="JQ1" s="41" t="s">
        <v>10</v>
      </c>
      <c r="JR1" s="41" t="s">
        <v>11</v>
      </c>
      <c r="JS1" s="41" t="s">
        <v>12</v>
      </c>
      <c r="JT1" s="41" t="s">
        <v>13</v>
      </c>
      <c r="JU1" s="44" t="s">
        <v>33</v>
      </c>
      <c r="JV1" s="41" t="s">
        <v>3</v>
      </c>
      <c r="JW1" s="41" t="s">
        <v>4</v>
      </c>
      <c r="JX1" s="41" t="s">
        <v>5</v>
      </c>
      <c r="JY1" s="41" t="s">
        <v>6</v>
      </c>
      <c r="JZ1" s="41" t="s">
        <v>7</v>
      </c>
      <c r="KA1" s="41" t="s">
        <v>8</v>
      </c>
      <c r="KB1" s="41" t="s">
        <v>9</v>
      </c>
      <c r="KC1" s="41" t="s">
        <v>10</v>
      </c>
      <c r="KD1" s="41" t="s">
        <v>11</v>
      </c>
      <c r="KE1" s="41" t="s">
        <v>12</v>
      </c>
      <c r="KF1" s="41" t="s">
        <v>13</v>
      </c>
      <c r="KG1" s="44" t="s">
        <v>34</v>
      </c>
      <c r="KH1" s="41" t="s">
        <v>3</v>
      </c>
      <c r="KI1" s="41" t="s">
        <v>4</v>
      </c>
      <c r="KJ1" s="41" t="s">
        <v>5</v>
      </c>
      <c r="KK1" s="41" t="s">
        <v>6</v>
      </c>
      <c r="KL1" s="41" t="s">
        <v>7</v>
      </c>
      <c r="KM1" s="41" t="s">
        <v>8</v>
      </c>
      <c r="KN1" s="41" t="s">
        <v>9</v>
      </c>
      <c r="KO1" s="41" t="s">
        <v>10</v>
      </c>
      <c r="KP1" s="41" t="s">
        <v>11</v>
      </c>
      <c r="KQ1" s="41" t="s">
        <v>12</v>
      </c>
      <c r="KR1" s="41" t="s">
        <v>13</v>
      </c>
      <c r="KS1" s="44" t="s">
        <v>35</v>
      </c>
      <c r="KT1" s="41" t="s">
        <v>3</v>
      </c>
      <c r="KU1" s="41" t="s">
        <v>4</v>
      </c>
      <c r="KV1" s="41" t="s">
        <v>5</v>
      </c>
      <c r="KW1" s="41" t="s">
        <v>6</v>
      </c>
      <c r="KX1" s="41" t="s">
        <v>7</v>
      </c>
      <c r="KY1" s="41" t="s">
        <v>8</v>
      </c>
      <c r="KZ1" s="41" t="s">
        <v>9</v>
      </c>
      <c r="LA1" s="41" t="s">
        <v>10</v>
      </c>
      <c r="LB1" s="41" t="s">
        <v>11</v>
      </c>
      <c r="LC1" s="41" t="s">
        <v>12</v>
      </c>
      <c r="LD1" s="41" t="s">
        <v>13</v>
      </c>
      <c r="LE1" s="44" t="s">
        <v>36</v>
      </c>
      <c r="LF1" s="41" t="s">
        <v>3</v>
      </c>
      <c r="LG1" s="41" t="s">
        <v>4</v>
      </c>
      <c r="LH1" s="41" t="s">
        <v>5</v>
      </c>
      <c r="LI1" s="41" t="s">
        <v>6</v>
      </c>
      <c r="LJ1" s="41" t="s">
        <v>7</v>
      </c>
      <c r="LK1" s="41" t="s">
        <v>8</v>
      </c>
      <c r="LL1" s="41" t="s">
        <v>9</v>
      </c>
      <c r="LM1" s="41" t="s">
        <v>10</v>
      </c>
      <c r="LN1" s="41" t="s">
        <v>11</v>
      </c>
      <c r="LO1" s="41" t="s">
        <v>12</v>
      </c>
      <c r="LP1" s="41" t="s">
        <v>13</v>
      </c>
      <c r="LQ1" s="44" t="s">
        <v>37</v>
      </c>
      <c r="LR1" s="41" t="s">
        <v>3</v>
      </c>
      <c r="LS1" s="41" t="s">
        <v>4</v>
      </c>
      <c r="LT1" s="41" t="s">
        <v>5</v>
      </c>
      <c r="LU1" s="41" t="s">
        <v>6</v>
      </c>
      <c r="LV1" s="41" t="s">
        <v>7</v>
      </c>
      <c r="LW1" s="41" t="s">
        <v>8</v>
      </c>
      <c r="LX1" s="41" t="s">
        <v>9</v>
      </c>
      <c r="LY1" s="41" t="s">
        <v>10</v>
      </c>
      <c r="LZ1" s="41" t="s">
        <v>11</v>
      </c>
      <c r="MA1" s="41" t="s">
        <v>12</v>
      </c>
      <c r="MB1" s="41" t="s">
        <v>13</v>
      </c>
      <c r="MC1" s="44" t="s">
        <v>38</v>
      </c>
      <c r="MD1" s="41" t="s">
        <v>3</v>
      </c>
      <c r="ME1" s="41" t="s">
        <v>4</v>
      </c>
      <c r="MF1" s="41" t="s">
        <v>5</v>
      </c>
      <c r="MG1" s="41" t="s">
        <v>6</v>
      </c>
      <c r="MH1" s="41" t="s">
        <v>7</v>
      </c>
      <c r="MI1" s="41" t="s">
        <v>8</v>
      </c>
      <c r="MJ1" s="41" t="s">
        <v>9</v>
      </c>
      <c r="MK1" s="41" t="s">
        <v>10</v>
      </c>
      <c r="ML1" s="41" t="s">
        <v>11</v>
      </c>
      <c r="MM1" s="41" t="s">
        <v>12</v>
      </c>
      <c r="MN1" s="41" t="s">
        <v>13</v>
      </c>
      <c r="MO1" s="44" t="s">
        <v>39</v>
      </c>
      <c r="MP1" s="41" t="s">
        <v>3</v>
      </c>
      <c r="MQ1" s="41" t="s">
        <v>4</v>
      </c>
      <c r="MR1" s="41" t="s">
        <v>5</v>
      </c>
      <c r="MS1" s="41" t="s">
        <v>6</v>
      </c>
      <c r="MT1" s="41" t="s">
        <v>7</v>
      </c>
      <c r="MU1" s="41" t="s">
        <v>8</v>
      </c>
      <c r="MV1" s="41" t="s">
        <v>9</v>
      </c>
      <c r="MW1" s="41" t="s">
        <v>10</v>
      </c>
      <c r="MX1" s="41" t="s">
        <v>11</v>
      </c>
      <c r="MY1" s="41" t="s">
        <v>12</v>
      </c>
      <c r="MZ1" s="41" t="s">
        <v>13</v>
      </c>
      <c r="NA1" s="44" t="s">
        <v>40</v>
      </c>
      <c r="NB1" s="41" t="s">
        <v>3</v>
      </c>
      <c r="NC1" s="41" t="s">
        <v>4</v>
      </c>
      <c r="ND1" s="41" t="s">
        <v>5</v>
      </c>
      <c r="NE1" s="41" t="s">
        <v>6</v>
      </c>
      <c r="NF1" s="41" t="s">
        <v>7</v>
      </c>
      <c r="NG1" s="41" t="s">
        <v>8</v>
      </c>
      <c r="NH1" s="41" t="s">
        <v>9</v>
      </c>
      <c r="NI1" s="41" t="s">
        <v>10</v>
      </c>
      <c r="NJ1" s="41" t="s">
        <v>11</v>
      </c>
      <c r="NK1" s="41" t="s">
        <v>12</v>
      </c>
      <c r="NL1" s="41" t="s">
        <v>13</v>
      </c>
      <c r="NM1" s="44" t="s">
        <v>41</v>
      </c>
      <c r="NN1" s="41" t="s">
        <v>3</v>
      </c>
      <c r="NO1" s="41" t="s">
        <v>4</v>
      </c>
      <c r="NP1" s="41" t="s">
        <v>5</v>
      </c>
      <c r="NQ1" s="41" t="s">
        <v>6</v>
      </c>
      <c r="NR1" s="41" t="s">
        <v>7</v>
      </c>
      <c r="NS1" s="41" t="s">
        <v>8</v>
      </c>
      <c r="NT1" s="41" t="s">
        <v>9</v>
      </c>
      <c r="NU1" s="41" t="s">
        <v>10</v>
      </c>
      <c r="NV1" s="41" t="s">
        <v>11</v>
      </c>
      <c r="NW1" s="41" t="s">
        <v>12</v>
      </c>
      <c r="NX1" s="41" t="s">
        <v>13</v>
      </c>
      <c r="NY1" s="44" t="s">
        <v>42</v>
      </c>
      <c r="NZ1" s="41" t="s">
        <v>3</v>
      </c>
      <c r="OA1" s="41" t="s">
        <v>4</v>
      </c>
      <c r="OB1" s="41" t="s">
        <v>5</v>
      </c>
      <c r="OC1" s="41" t="s">
        <v>6</v>
      </c>
      <c r="OD1" s="41" t="s">
        <v>7</v>
      </c>
      <c r="OE1" s="41" t="s">
        <v>8</v>
      </c>
      <c r="OF1" s="41" t="s">
        <v>9</v>
      </c>
      <c r="OG1" s="41" t="s">
        <v>10</v>
      </c>
      <c r="OH1" s="41" t="s">
        <v>11</v>
      </c>
      <c r="OI1" s="41" t="s">
        <v>12</v>
      </c>
      <c r="OJ1" s="41" t="s">
        <v>13</v>
      </c>
      <c r="OK1" s="44" t="s">
        <v>43</v>
      </c>
      <c r="OL1" s="41" t="s">
        <v>3</v>
      </c>
      <c r="OM1" s="41" t="s">
        <v>4</v>
      </c>
      <c r="ON1" s="41" t="s">
        <v>5</v>
      </c>
      <c r="OO1" s="41" t="s">
        <v>6</v>
      </c>
      <c r="OP1" s="41" t="s">
        <v>7</v>
      </c>
      <c r="OQ1" s="41" t="s">
        <v>8</v>
      </c>
      <c r="OR1" s="41" t="s">
        <v>9</v>
      </c>
      <c r="OS1" s="41" t="s">
        <v>10</v>
      </c>
      <c r="OT1" s="41" t="s">
        <v>11</v>
      </c>
      <c r="OU1" s="41" t="s">
        <v>12</v>
      </c>
      <c r="OV1" s="41" t="s">
        <v>13</v>
      </c>
      <c r="OW1" s="44" t="s">
        <v>44</v>
      </c>
      <c r="OX1" s="41" t="s">
        <v>3</v>
      </c>
      <c r="OY1" s="41" t="s">
        <v>4</v>
      </c>
      <c r="OZ1" s="41" t="s">
        <v>5</v>
      </c>
      <c r="PA1" s="41" t="s">
        <v>6</v>
      </c>
      <c r="PB1" s="41" t="s">
        <v>7</v>
      </c>
      <c r="PC1" s="41" t="s">
        <v>8</v>
      </c>
      <c r="PD1" s="41" t="s">
        <v>9</v>
      </c>
      <c r="PE1" s="41" t="s">
        <v>10</v>
      </c>
      <c r="PF1" s="41" t="s">
        <v>11</v>
      </c>
      <c r="PG1" s="41" t="s">
        <v>12</v>
      </c>
      <c r="PH1" s="41" t="s">
        <v>13</v>
      </c>
      <c r="PI1" s="44" t="s">
        <v>45</v>
      </c>
      <c r="PJ1" s="41" t="s">
        <v>3</v>
      </c>
      <c r="PK1" s="41" t="s">
        <v>4</v>
      </c>
      <c r="PL1" s="41" t="s">
        <v>5</v>
      </c>
      <c r="PM1" s="41" t="s">
        <v>6</v>
      </c>
      <c r="PN1" s="41" t="s">
        <v>7</v>
      </c>
      <c r="PO1" s="41" t="s">
        <v>8</v>
      </c>
      <c r="PP1" s="41" t="s">
        <v>9</v>
      </c>
      <c r="PQ1" s="41" t="s">
        <v>10</v>
      </c>
      <c r="PR1" s="41" t="s">
        <v>11</v>
      </c>
      <c r="PS1" s="41" t="s">
        <v>12</v>
      </c>
      <c r="PT1" s="41" t="s">
        <v>13</v>
      </c>
      <c r="PU1" s="44" t="s">
        <v>46</v>
      </c>
      <c r="PV1" s="41" t="s">
        <v>3</v>
      </c>
      <c r="PW1" s="41" t="s">
        <v>4</v>
      </c>
      <c r="PX1" s="41" t="s">
        <v>5</v>
      </c>
      <c r="PY1" s="41" t="s">
        <v>6</v>
      </c>
      <c r="PZ1" s="41" t="s">
        <v>7</v>
      </c>
      <c r="QA1" s="41" t="s">
        <v>8</v>
      </c>
      <c r="QB1" s="41" t="s">
        <v>9</v>
      </c>
      <c r="QC1" s="41" t="s">
        <v>10</v>
      </c>
      <c r="QD1" s="41" t="s">
        <v>11</v>
      </c>
      <c r="QE1" s="41" t="s">
        <v>12</v>
      </c>
      <c r="QF1" s="41" t="s">
        <v>13</v>
      </c>
      <c r="QG1" s="44" t="s">
        <v>47</v>
      </c>
      <c r="QH1" s="41" t="s">
        <v>3</v>
      </c>
      <c r="QI1" s="41" t="s">
        <v>4</v>
      </c>
      <c r="QJ1" s="41" t="s">
        <v>5</v>
      </c>
      <c r="QK1" s="41" t="s">
        <v>6</v>
      </c>
      <c r="QL1" s="41" t="s">
        <v>7</v>
      </c>
      <c r="QM1" s="41" t="s">
        <v>8</v>
      </c>
      <c r="QN1" s="41" t="s">
        <v>9</v>
      </c>
      <c r="QO1" s="41" t="s">
        <v>10</v>
      </c>
      <c r="QP1" s="41" t="s">
        <v>11</v>
      </c>
      <c r="QQ1" s="41" t="s">
        <v>12</v>
      </c>
      <c r="QR1" s="41" t="s">
        <v>13</v>
      </c>
      <c r="QS1" s="44" t="s">
        <v>48</v>
      </c>
      <c r="QT1" s="41" t="s">
        <v>3</v>
      </c>
      <c r="QU1" s="41" t="s">
        <v>4</v>
      </c>
      <c r="QV1" s="41" t="s">
        <v>5</v>
      </c>
      <c r="QW1" s="41" t="s">
        <v>6</v>
      </c>
      <c r="QX1" s="41" t="s">
        <v>7</v>
      </c>
      <c r="QY1" s="41" t="s">
        <v>8</v>
      </c>
      <c r="QZ1" s="41" t="s">
        <v>9</v>
      </c>
      <c r="RA1" s="41" t="s">
        <v>10</v>
      </c>
      <c r="RB1" s="41" t="s">
        <v>11</v>
      </c>
      <c r="RC1" s="41" t="s">
        <v>12</v>
      </c>
      <c r="RD1" s="41" t="s">
        <v>13</v>
      </c>
      <c r="RE1" s="44" t="s">
        <v>49</v>
      </c>
      <c r="RF1" s="41" t="s">
        <v>3</v>
      </c>
      <c r="RG1" s="41" t="s">
        <v>4</v>
      </c>
      <c r="RH1" s="41" t="s">
        <v>5</v>
      </c>
      <c r="RI1" s="41" t="s">
        <v>6</v>
      </c>
      <c r="RJ1" s="41" t="s">
        <v>7</v>
      </c>
      <c r="RK1" s="41" t="s">
        <v>8</v>
      </c>
      <c r="RL1" s="41" t="s">
        <v>9</v>
      </c>
      <c r="RM1" s="41" t="s">
        <v>10</v>
      </c>
      <c r="RN1" s="41" t="s">
        <v>11</v>
      </c>
      <c r="RO1" s="41" t="s">
        <v>12</v>
      </c>
      <c r="RP1" s="41" t="s">
        <v>13</v>
      </c>
      <c r="RQ1" s="44" t="s">
        <v>50</v>
      </c>
      <c r="RR1" s="41" t="s">
        <v>3</v>
      </c>
      <c r="RS1" s="41" t="s">
        <v>4</v>
      </c>
      <c r="RT1" s="41" t="s">
        <v>5</v>
      </c>
      <c r="RU1" s="41" t="s">
        <v>6</v>
      </c>
      <c r="RV1" s="41" t="s">
        <v>7</v>
      </c>
      <c r="RW1" s="41" t="s">
        <v>8</v>
      </c>
      <c r="RX1" s="41" t="s">
        <v>9</v>
      </c>
      <c r="RY1" s="41" t="s">
        <v>10</v>
      </c>
      <c r="RZ1" s="41" t="s">
        <v>11</v>
      </c>
      <c r="SA1" s="41" t="s">
        <v>12</v>
      </c>
      <c r="SB1" s="41" t="s">
        <v>13</v>
      </c>
      <c r="SC1" s="44" t="s">
        <v>51</v>
      </c>
      <c r="SD1" s="41" t="s">
        <v>3</v>
      </c>
      <c r="SE1" s="41" t="s">
        <v>4</v>
      </c>
      <c r="SF1" s="41" t="s">
        <v>5</v>
      </c>
      <c r="SG1" s="41" t="s">
        <v>6</v>
      </c>
      <c r="SH1" s="41" t="s">
        <v>7</v>
      </c>
      <c r="SI1" s="41" t="s">
        <v>8</v>
      </c>
      <c r="SJ1" s="41" t="s">
        <v>9</v>
      </c>
      <c r="SK1" s="41" t="s">
        <v>10</v>
      </c>
      <c r="SL1" s="41" t="s">
        <v>11</v>
      </c>
      <c r="SM1" s="41" t="s">
        <v>12</v>
      </c>
      <c r="SN1" s="41" t="s">
        <v>13</v>
      </c>
      <c r="SO1" s="44" t="s">
        <v>52</v>
      </c>
      <c r="SP1" s="41" t="s">
        <v>3</v>
      </c>
      <c r="SQ1" s="41" t="s">
        <v>4</v>
      </c>
      <c r="SR1" s="41" t="s">
        <v>5</v>
      </c>
      <c r="SS1" s="41" t="s">
        <v>6</v>
      </c>
      <c r="ST1" s="41" t="s">
        <v>7</v>
      </c>
      <c r="SU1" s="41" t="s">
        <v>8</v>
      </c>
      <c r="SV1" s="41" t="s">
        <v>9</v>
      </c>
      <c r="SW1" s="41" t="s">
        <v>10</v>
      </c>
      <c r="SX1" s="41" t="s">
        <v>11</v>
      </c>
      <c r="SY1" s="41" t="s">
        <v>12</v>
      </c>
      <c r="SZ1" s="41" t="s">
        <v>13</v>
      </c>
      <c r="TA1" s="44" t="s">
        <v>53</v>
      </c>
      <c r="TB1" s="41" t="s">
        <v>3</v>
      </c>
      <c r="TC1" s="41" t="s">
        <v>4</v>
      </c>
      <c r="TD1" s="41" t="s">
        <v>5</v>
      </c>
      <c r="TE1" s="41" t="s">
        <v>6</v>
      </c>
      <c r="TF1" s="41" t="s">
        <v>7</v>
      </c>
      <c r="TG1" s="41" t="s">
        <v>8</v>
      </c>
      <c r="TH1" s="41" t="s">
        <v>9</v>
      </c>
      <c r="TI1" s="41" t="s">
        <v>10</v>
      </c>
      <c r="TJ1" s="41" t="s">
        <v>11</v>
      </c>
      <c r="TK1" s="41" t="s">
        <v>12</v>
      </c>
      <c r="TL1" s="41" t="s">
        <v>13</v>
      </c>
      <c r="TM1" s="44" t="s">
        <v>54</v>
      </c>
      <c r="TN1" s="41" t="s">
        <v>3</v>
      </c>
      <c r="TO1" s="41" t="s">
        <v>4</v>
      </c>
      <c r="TP1" s="41" t="s">
        <v>5</v>
      </c>
      <c r="TQ1" s="41" t="s">
        <v>6</v>
      </c>
      <c r="TR1" s="41" t="s">
        <v>7</v>
      </c>
      <c r="TS1" s="41" t="s">
        <v>8</v>
      </c>
      <c r="TT1" s="41" t="s">
        <v>9</v>
      </c>
      <c r="TU1" s="41" t="s">
        <v>10</v>
      </c>
      <c r="TV1" s="41" t="s">
        <v>11</v>
      </c>
      <c r="TW1" s="41" t="s">
        <v>12</v>
      </c>
      <c r="TX1" s="41" t="s">
        <v>13</v>
      </c>
      <c r="TY1" s="44" t="s">
        <v>55</v>
      </c>
      <c r="TZ1" s="41" t="s">
        <v>3</v>
      </c>
      <c r="UA1" s="41" t="s">
        <v>4</v>
      </c>
      <c r="UB1" s="41" t="s">
        <v>5</v>
      </c>
      <c r="UC1" s="41" t="s">
        <v>6</v>
      </c>
      <c r="UD1" s="41" t="s">
        <v>7</v>
      </c>
      <c r="UE1" s="41" t="s">
        <v>8</v>
      </c>
      <c r="UF1" s="41" t="s">
        <v>9</v>
      </c>
      <c r="UG1" s="41" t="s">
        <v>10</v>
      </c>
      <c r="UH1" s="41" t="s">
        <v>11</v>
      </c>
      <c r="UI1" s="41" t="s">
        <v>12</v>
      </c>
      <c r="UJ1" s="41" t="s">
        <v>13</v>
      </c>
      <c r="UK1" s="44" t="s">
        <v>56</v>
      </c>
      <c r="UL1" s="41" t="s">
        <v>3</v>
      </c>
      <c r="UM1" s="41" t="s">
        <v>4</v>
      </c>
      <c r="UN1" s="41" t="s">
        <v>5</v>
      </c>
      <c r="UO1" s="41" t="s">
        <v>6</v>
      </c>
      <c r="UP1" s="41" t="s">
        <v>7</v>
      </c>
      <c r="UQ1" s="41" t="s">
        <v>8</v>
      </c>
      <c r="UR1" s="41" t="s">
        <v>9</v>
      </c>
      <c r="US1" s="41" t="s">
        <v>10</v>
      </c>
      <c r="UT1" s="41" t="s">
        <v>11</v>
      </c>
      <c r="UU1" s="41" t="s">
        <v>12</v>
      </c>
      <c r="UV1" s="41" t="s">
        <v>13</v>
      </c>
      <c r="UW1" s="44" t="s">
        <v>57</v>
      </c>
      <c r="UX1" s="41" t="s">
        <v>3</v>
      </c>
    </row>
    <row r="2" spans="2:570" ht="25" customHeight="1" x14ac:dyDescent="0.2">
      <c r="W2" s="24" t="s">
        <v>58</v>
      </c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6"/>
      <c r="DO2" s="27" t="s">
        <v>59</v>
      </c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9"/>
      <c r="HH2" s="30" t="s">
        <v>382</v>
      </c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2"/>
    </row>
    <row r="3" spans="2:570" ht="25" customHeight="1" x14ac:dyDescent="0.2">
      <c r="B3" s="47" t="s">
        <v>60</v>
      </c>
      <c r="C3" s="40"/>
      <c r="D3" s="40"/>
      <c r="AG3" s="39" t="s">
        <v>61</v>
      </c>
      <c r="AH3" s="40"/>
      <c r="AI3" s="40"/>
      <c r="AJ3" s="40"/>
      <c r="AK3" s="40"/>
      <c r="AL3" s="40"/>
      <c r="AM3" s="49" t="s">
        <v>62</v>
      </c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O3" s="39" t="s">
        <v>63</v>
      </c>
      <c r="BP3" s="40"/>
      <c r="BQ3" s="40"/>
      <c r="BR3" s="40"/>
      <c r="BS3" s="40"/>
      <c r="BT3" s="40"/>
      <c r="BU3" s="49" t="s">
        <v>64</v>
      </c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DD3" s="39" t="s">
        <v>65</v>
      </c>
      <c r="DE3" s="40"/>
      <c r="DF3" s="40"/>
      <c r="DG3" s="40"/>
      <c r="DH3" s="40"/>
      <c r="DI3" s="40"/>
      <c r="DJ3" s="49" t="s">
        <v>66</v>
      </c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R3" s="39" t="s">
        <v>67</v>
      </c>
      <c r="ES3" s="40"/>
      <c r="ET3" s="40"/>
      <c r="EU3" s="40"/>
      <c r="EV3" s="40"/>
      <c r="EW3" s="40"/>
      <c r="EX3" s="49" t="s">
        <v>64</v>
      </c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GD3" s="39" t="s">
        <v>68</v>
      </c>
      <c r="GE3" s="40"/>
      <c r="GF3" s="40"/>
      <c r="GG3" s="40"/>
      <c r="GH3" s="40"/>
      <c r="GI3" s="40"/>
      <c r="GJ3" s="49" t="s">
        <v>64</v>
      </c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T3" s="39" t="s">
        <v>69</v>
      </c>
      <c r="HU3" s="40"/>
      <c r="HV3" s="40"/>
      <c r="HW3" s="40"/>
      <c r="HX3" s="40"/>
      <c r="HY3" s="40"/>
      <c r="HZ3" s="49" t="s">
        <v>64</v>
      </c>
      <c r="IA3" s="40"/>
      <c r="IB3" s="40"/>
      <c r="IC3" s="40"/>
      <c r="ID3" s="40"/>
      <c r="IE3" s="40"/>
      <c r="IF3" s="40"/>
      <c r="IG3" s="40"/>
      <c r="IH3" s="40"/>
      <c r="II3" s="40"/>
      <c r="IJ3" s="40"/>
      <c r="IK3" s="40"/>
      <c r="IL3" s="40"/>
      <c r="IM3" s="40"/>
      <c r="IN3" s="40"/>
      <c r="IO3" s="40"/>
      <c r="IP3" s="40"/>
      <c r="IQ3" s="40"/>
      <c r="IR3" s="40"/>
      <c r="JE3" s="39" t="s">
        <v>70</v>
      </c>
      <c r="JF3" s="40"/>
      <c r="JG3" s="40"/>
      <c r="JH3" s="40"/>
      <c r="JI3" s="40"/>
      <c r="JJ3" s="40"/>
      <c r="JK3" s="49" t="s">
        <v>64</v>
      </c>
      <c r="JL3" s="40"/>
      <c r="JM3" s="40"/>
      <c r="JN3" s="40"/>
      <c r="JO3" s="40"/>
      <c r="JP3" s="40"/>
      <c r="JQ3" s="40"/>
      <c r="JR3" s="40"/>
      <c r="JS3" s="40"/>
      <c r="JT3" s="40"/>
      <c r="JU3" s="40"/>
      <c r="JV3" s="40"/>
      <c r="JW3" s="40"/>
      <c r="JX3" s="40"/>
      <c r="JY3" s="40"/>
      <c r="JZ3" s="40"/>
      <c r="KA3" s="40"/>
      <c r="KB3" s="40"/>
      <c r="KC3" s="40"/>
    </row>
    <row r="4" spans="2:570" ht="25" customHeight="1" x14ac:dyDescent="0.2">
      <c r="B4" s="40"/>
      <c r="C4" s="40"/>
      <c r="D4" s="40"/>
      <c r="AG4" s="54" t="s">
        <v>71</v>
      </c>
      <c r="AH4" s="40"/>
      <c r="AI4" s="40"/>
      <c r="AJ4" s="40"/>
      <c r="AK4" s="40"/>
      <c r="AL4" s="40"/>
      <c r="AM4" s="40"/>
      <c r="AN4" s="40"/>
      <c r="AO4" s="40"/>
      <c r="AP4" s="46" t="s">
        <v>72</v>
      </c>
      <c r="AQ4" s="40"/>
      <c r="AR4" s="40"/>
      <c r="AS4" s="40"/>
      <c r="AT4" s="42" t="s">
        <v>73</v>
      </c>
      <c r="AU4" s="40"/>
      <c r="AV4" s="40"/>
      <c r="AW4" s="40"/>
      <c r="AX4" s="40"/>
      <c r="AY4" s="40"/>
      <c r="AZ4" s="51" t="s">
        <v>74</v>
      </c>
      <c r="BA4" s="53" t="s">
        <v>75</v>
      </c>
      <c r="BB4" s="40"/>
      <c r="BC4" s="40"/>
      <c r="BD4" s="50"/>
      <c r="BO4" s="54" t="s">
        <v>71</v>
      </c>
      <c r="BP4" s="40"/>
      <c r="BQ4" s="40"/>
      <c r="BR4" s="40"/>
      <c r="BS4" s="40"/>
      <c r="BT4" s="40"/>
      <c r="BU4" s="40"/>
      <c r="BV4" s="40"/>
      <c r="BW4" s="40"/>
      <c r="BX4" s="40"/>
      <c r="BY4" s="46" t="s">
        <v>72</v>
      </c>
      <c r="BZ4" s="40"/>
      <c r="CA4" s="40"/>
      <c r="CB4" s="40"/>
      <c r="CC4" s="42" t="s">
        <v>73</v>
      </c>
      <c r="CD4" s="40"/>
      <c r="CE4" s="40"/>
      <c r="CF4" s="40"/>
      <c r="CG4" s="40"/>
      <c r="CH4" s="40"/>
      <c r="CI4" s="51" t="s">
        <v>74</v>
      </c>
      <c r="CJ4" s="53" t="s">
        <v>75</v>
      </c>
      <c r="CK4" s="40"/>
      <c r="CL4" s="40"/>
      <c r="CM4" s="50"/>
      <c r="DD4" s="54" t="s">
        <v>71</v>
      </c>
      <c r="DE4" s="40"/>
      <c r="DF4" s="40"/>
      <c r="DG4" s="40"/>
      <c r="DH4" s="40"/>
      <c r="DI4" s="40"/>
      <c r="DJ4" s="40"/>
      <c r="DK4" s="40"/>
      <c r="DL4" s="40"/>
      <c r="DM4" s="40"/>
      <c r="DN4" s="46" t="s">
        <v>72</v>
      </c>
      <c r="DO4" s="40"/>
      <c r="DP4" s="40"/>
      <c r="DQ4" s="40"/>
      <c r="DR4" s="42" t="s">
        <v>73</v>
      </c>
      <c r="DS4" s="40"/>
      <c r="DT4" s="40"/>
      <c r="DU4" s="40"/>
      <c r="DV4" s="40"/>
      <c r="DW4" s="40"/>
      <c r="DX4" s="51" t="s">
        <v>74</v>
      </c>
      <c r="DY4" s="53" t="s">
        <v>75</v>
      </c>
      <c r="DZ4" s="40"/>
      <c r="EA4" s="40"/>
      <c r="EB4" s="50"/>
      <c r="ER4" s="54" t="s">
        <v>71</v>
      </c>
      <c r="ES4" s="40"/>
      <c r="ET4" s="40"/>
      <c r="EU4" s="40"/>
      <c r="EV4" s="40"/>
      <c r="EW4" s="40"/>
      <c r="EX4" s="40"/>
      <c r="EY4" s="40"/>
      <c r="EZ4" s="40"/>
      <c r="FA4" s="40"/>
      <c r="FB4" s="46" t="s">
        <v>72</v>
      </c>
      <c r="FC4" s="40"/>
      <c r="FD4" s="40"/>
      <c r="FE4" s="40"/>
      <c r="FF4" s="42" t="s">
        <v>73</v>
      </c>
      <c r="FG4" s="40"/>
      <c r="FH4" s="40"/>
      <c r="FI4" s="40"/>
      <c r="FJ4" s="40"/>
      <c r="FK4" s="40"/>
      <c r="FL4" s="51" t="s">
        <v>74</v>
      </c>
      <c r="FM4" s="53" t="s">
        <v>75</v>
      </c>
      <c r="FN4" s="40"/>
      <c r="FO4" s="40"/>
      <c r="FP4" s="50"/>
      <c r="GD4" s="54" t="s">
        <v>71</v>
      </c>
      <c r="GE4" s="40"/>
      <c r="GF4" s="40"/>
      <c r="GG4" s="40"/>
      <c r="GH4" s="40"/>
      <c r="GI4" s="40"/>
      <c r="GJ4" s="40"/>
      <c r="GK4" s="40"/>
      <c r="GL4" s="40"/>
      <c r="GM4" s="40"/>
      <c r="GN4" s="46" t="s">
        <v>72</v>
      </c>
      <c r="GO4" s="40"/>
      <c r="GP4" s="40"/>
      <c r="GQ4" s="40"/>
      <c r="GR4" s="42" t="s">
        <v>73</v>
      </c>
      <c r="GS4" s="40"/>
      <c r="GT4" s="40"/>
      <c r="GU4" s="40"/>
      <c r="GV4" s="40"/>
      <c r="GW4" s="40"/>
      <c r="GX4" s="51" t="s">
        <v>74</v>
      </c>
      <c r="GY4" s="53" t="s">
        <v>75</v>
      </c>
      <c r="GZ4" s="40"/>
      <c r="HA4" s="40"/>
      <c r="HB4" s="50"/>
      <c r="HT4" s="54" t="s">
        <v>71</v>
      </c>
      <c r="HU4" s="40"/>
      <c r="HV4" s="40"/>
      <c r="HW4" s="40"/>
      <c r="HX4" s="40"/>
      <c r="HY4" s="40"/>
      <c r="HZ4" s="40"/>
      <c r="IA4" s="40"/>
      <c r="IB4" s="40"/>
      <c r="IC4" s="40"/>
      <c r="ID4" s="46" t="s">
        <v>72</v>
      </c>
      <c r="IE4" s="40"/>
      <c r="IF4" s="40"/>
      <c r="IG4" s="40"/>
      <c r="IH4" s="42" t="s">
        <v>73</v>
      </c>
      <c r="II4" s="40"/>
      <c r="IJ4" s="40"/>
      <c r="IK4" s="40"/>
      <c r="IL4" s="40"/>
      <c r="IM4" s="40"/>
      <c r="IN4" s="51" t="s">
        <v>74</v>
      </c>
      <c r="IO4" s="53" t="s">
        <v>75</v>
      </c>
      <c r="IP4" s="40"/>
      <c r="IQ4" s="40"/>
      <c r="IR4" s="50"/>
      <c r="JE4" s="54" t="s">
        <v>71</v>
      </c>
      <c r="JF4" s="40"/>
      <c r="JG4" s="40"/>
      <c r="JH4" s="40"/>
      <c r="JI4" s="40"/>
      <c r="JJ4" s="40"/>
      <c r="JK4" s="40"/>
      <c r="JL4" s="40"/>
      <c r="JM4" s="40"/>
      <c r="JN4" s="40"/>
      <c r="JO4" s="46" t="s">
        <v>72</v>
      </c>
      <c r="JP4" s="40"/>
      <c r="JQ4" s="40"/>
      <c r="JR4" s="40"/>
      <c r="JS4" s="42" t="s">
        <v>73</v>
      </c>
      <c r="JT4" s="40"/>
      <c r="JU4" s="40"/>
      <c r="JV4" s="40"/>
      <c r="JW4" s="40"/>
      <c r="JX4" s="40"/>
      <c r="JY4" s="51" t="s">
        <v>74</v>
      </c>
      <c r="JZ4" s="53" t="s">
        <v>75</v>
      </c>
      <c r="KA4" s="40"/>
      <c r="KB4" s="40"/>
      <c r="KC4" s="50"/>
    </row>
    <row r="5" spans="2:570" ht="25" customHeight="1" x14ac:dyDescent="0.2"/>
    <row r="6" spans="2:570" ht="25" customHeight="1" x14ac:dyDescent="0.2"/>
    <row r="7" spans="2:570" ht="25" customHeight="1" x14ac:dyDescent="0.2">
      <c r="B7" s="47" t="s">
        <v>76</v>
      </c>
      <c r="C7" s="40"/>
      <c r="D7" s="40"/>
      <c r="AZ7" s="39" t="s">
        <v>77</v>
      </c>
      <c r="BA7" s="40"/>
      <c r="BB7" s="40"/>
      <c r="BC7" s="40"/>
      <c r="BD7" s="40"/>
      <c r="BE7" s="40"/>
      <c r="BF7" s="49" t="s">
        <v>64</v>
      </c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CD7" s="39" t="s">
        <v>78</v>
      </c>
      <c r="CE7" s="40"/>
      <c r="CF7" s="40"/>
      <c r="CG7" s="40"/>
      <c r="CH7" s="40"/>
      <c r="CI7" s="40"/>
      <c r="CJ7" s="49" t="s">
        <v>66</v>
      </c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W7" s="39" t="s">
        <v>79</v>
      </c>
      <c r="DX7" s="40"/>
      <c r="DY7" s="40"/>
      <c r="DZ7" s="40"/>
      <c r="EA7" s="40"/>
      <c r="EB7" s="40"/>
      <c r="EC7" s="49" t="s">
        <v>66</v>
      </c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FI7" s="39" t="s">
        <v>80</v>
      </c>
      <c r="FJ7" s="40"/>
      <c r="FK7" s="40"/>
      <c r="FL7" s="40"/>
      <c r="FM7" s="40"/>
      <c r="FN7" s="40"/>
      <c r="FO7" s="49" t="s">
        <v>64</v>
      </c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Y7" s="39" t="s">
        <v>81</v>
      </c>
      <c r="GZ7" s="40"/>
      <c r="HA7" s="40"/>
      <c r="HB7" s="40"/>
      <c r="HC7" s="40"/>
      <c r="HD7" s="40"/>
      <c r="HE7" s="49" t="s">
        <v>64</v>
      </c>
      <c r="HF7" s="40"/>
      <c r="HG7" s="40"/>
      <c r="HH7" s="40"/>
      <c r="HI7" s="40"/>
      <c r="HJ7" s="40"/>
      <c r="HK7" s="40"/>
      <c r="HL7" s="40"/>
      <c r="HM7" s="40"/>
      <c r="HN7" s="40"/>
      <c r="HO7" s="40"/>
      <c r="HP7" s="40"/>
      <c r="HQ7" s="40"/>
      <c r="HR7" s="40"/>
      <c r="HS7" s="40"/>
      <c r="HT7" s="40"/>
      <c r="HU7" s="40"/>
      <c r="HV7" s="40"/>
      <c r="HW7" s="40"/>
      <c r="IO7" s="39" t="s">
        <v>82</v>
      </c>
      <c r="IP7" s="40"/>
      <c r="IQ7" s="40"/>
      <c r="IR7" s="40"/>
      <c r="IS7" s="40"/>
      <c r="IT7" s="40"/>
      <c r="IU7" s="49" t="s">
        <v>64</v>
      </c>
      <c r="IV7" s="40"/>
      <c r="IW7" s="40"/>
      <c r="IX7" s="40"/>
      <c r="IY7" s="40"/>
      <c r="IZ7" s="40"/>
      <c r="JA7" s="40"/>
      <c r="JB7" s="40"/>
      <c r="JC7" s="40"/>
      <c r="JD7" s="40"/>
      <c r="JE7" s="40"/>
      <c r="JF7" s="40"/>
      <c r="JG7" s="40"/>
      <c r="JH7" s="40"/>
      <c r="JI7" s="40"/>
      <c r="JJ7" s="40"/>
      <c r="JK7" s="40"/>
      <c r="JL7" s="40"/>
      <c r="JM7" s="40"/>
    </row>
    <row r="8" spans="2:570" ht="25" customHeight="1" x14ac:dyDescent="0.2">
      <c r="B8" s="40"/>
      <c r="C8" s="40"/>
      <c r="D8" s="40"/>
      <c r="AZ8" s="54" t="s">
        <v>71</v>
      </c>
      <c r="BA8" s="40"/>
      <c r="BB8" s="40"/>
      <c r="BC8" s="40"/>
      <c r="BD8" s="40"/>
      <c r="BE8" s="40"/>
      <c r="BF8" s="40"/>
      <c r="BG8" s="40"/>
      <c r="BH8" s="40"/>
      <c r="BI8" s="40"/>
      <c r="BJ8" s="46" t="s">
        <v>72</v>
      </c>
      <c r="BK8" s="40"/>
      <c r="BL8" s="40"/>
      <c r="BM8" s="40"/>
      <c r="BN8" s="42" t="s">
        <v>73</v>
      </c>
      <c r="BO8" s="40"/>
      <c r="BP8" s="40"/>
      <c r="BQ8" s="40"/>
      <c r="BR8" s="40"/>
      <c r="BS8" s="40"/>
      <c r="BT8" s="51" t="s">
        <v>74</v>
      </c>
      <c r="BU8" s="53" t="s">
        <v>75</v>
      </c>
      <c r="BV8" s="40"/>
      <c r="BW8" s="40"/>
      <c r="BX8" s="50"/>
      <c r="CD8" s="54" t="s">
        <v>71</v>
      </c>
      <c r="CE8" s="40"/>
      <c r="CF8" s="40"/>
      <c r="CG8" s="40"/>
      <c r="CH8" s="40"/>
      <c r="CI8" s="40"/>
      <c r="CJ8" s="40"/>
      <c r="CK8" s="40"/>
      <c r="CL8" s="40"/>
      <c r="CM8" s="40"/>
      <c r="CN8" s="46" t="s">
        <v>72</v>
      </c>
      <c r="CO8" s="40"/>
      <c r="CP8" s="40"/>
      <c r="CQ8" s="40"/>
      <c r="CR8" s="42" t="s">
        <v>73</v>
      </c>
      <c r="CS8" s="40"/>
      <c r="CT8" s="40"/>
      <c r="CU8" s="40"/>
      <c r="CV8" s="40"/>
      <c r="CW8" s="40"/>
      <c r="CX8" s="51" t="s">
        <v>74</v>
      </c>
      <c r="CY8" s="53" t="s">
        <v>75</v>
      </c>
      <c r="CZ8" s="40"/>
      <c r="DA8" s="40"/>
      <c r="DB8" s="50"/>
      <c r="DW8" s="54" t="s">
        <v>71</v>
      </c>
      <c r="DX8" s="40"/>
      <c r="DY8" s="40"/>
      <c r="DZ8" s="40"/>
      <c r="EA8" s="40"/>
      <c r="EB8" s="40"/>
      <c r="EC8" s="40"/>
      <c r="ED8" s="40"/>
      <c r="EE8" s="40"/>
      <c r="EF8" s="40"/>
      <c r="EG8" s="46" t="s">
        <v>72</v>
      </c>
      <c r="EH8" s="40"/>
      <c r="EI8" s="40"/>
      <c r="EJ8" s="40"/>
      <c r="EK8" s="42" t="s">
        <v>73</v>
      </c>
      <c r="EL8" s="40"/>
      <c r="EM8" s="40"/>
      <c r="EN8" s="40"/>
      <c r="EO8" s="40"/>
      <c r="EP8" s="40"/>
      <c r="EQ8" s="51" t="s">
        <v>74</v>
      </c>
      <c r="ER8" s="53" t="s">
        <v>75</v>
      </c>
      <c r="ES8" s="40"/>
      <c r="ET8" s="40"/>
      <c r="EU8" s="50"/>
      <c r="FI8" s="54" t="s">
        <v>71</v>
      </c>
      <c r="FJ8" s="40"/>
      <c r="FK8" s="40"/>
      <c r="FL8" s="40"/>
      <c r="FM8" s="40"/>
      <c r="FN8" s="40"/>
      <c r="FO8" s="40"/>
      <c r="FP8" s="40"/>
      <c r="FQ8" s="40"/>
      <c r="FR8" s="40"/>
      <c r="FS8" s="46" t="s">
        <v>72</v>
      </c>
      <c r="FT8" s="40"/>
      <c r="FU8" s="40"/>
      <c r="FV8" s="40"/>
      <c r="FW8" s="42" t="s">
        <v>73</v>
      </c>
      <c r="FX8" s="40"/>
      <c r="FY8" s="40"/>
      <c r="FZ8" s="40"/>
      <c r="GA8" s="40"/>
      <c r="GB8" s="40"/>
      <c r="GC8" s="51" t="s">
        <v>74</v>
      </c>
      <c r="GD8" s="53" t="s">
        <v>75</v>
      </c>
      <c r="GE8" s="40"/>
      <c r="GF8" s="40"/>
      <c r="GG8" s="50"/>
      <c r="GY8" s="54" t="s">
        <v>71</v>
      </c>
      <c r="GZ8" s="40"/>
      <c r="HA8" s="40"/>
      <c r="HB8" s="40"/>
      <c r="HC8" s="40"/>
      <c r="HD8" s="40"/>
      <c r="HE8" s="40"/>
      <c r="HF8" s="40"/>
      <c r="HG8" s="40"/>
      <c r="HH8" s="40"/>
      <c r="HI8" s="46" t="s">
        <v>72</v>
      </c>
      <c r="HJ8" s="40"/>
      <c r="HK8" s="40"/>
      <c r="HL8" s="40"/>
      <c r="HM8" s="42" t="s">
        <v>73</v>
      </c>
      <c r="HN8" s="40"/>
      <c r="HO8" s="40"/>
      <c r="HP8" s="40"/>
      <c r="HQ8" s="40"/>
      <c r="HR8" s="40"/>
      <c r="HS8" s="51" t="s">
        <v>74</v>
      </c>
      <c r="HT8" s="53" t="s">
        <v>75</v>
      </c>
      <c r="HU8" s="40"/>
      <c r="HV8" s="40"/>
      <c r="HW8" s="50"/>
      <c r="IO8" s="54" t="s">
        <v>71</v>
      </c>
      <c r="IP8" s="40"/>
      <c r="IQ8" s="40"/>
      <c r="IR8" s="40"/>
      <c r="IS8" s="40"/>
      <c r="IT8" s="40"/>
      <c r="IU8" s="40"/>
      <c r="IV8" s="40"/>
      <c r="IW8" s="40"/>
      <c r="IX8" s="40"/>
      <c r="IY8" s="46" t="s">
        <v>72</v>
      </c>
      <c r="IZ8" s="40"/>
      <c r="JA8" s="40"/>
      <c r="JB8" s="40"/>
      <c r="JC8" s="42" t="s">
        <v>73</v>
      </c>
      <c r="JD8" s="40"/>
      <c r="JE8" s="40"/>
      <c r="JF8" s="40"/>
      <c r="JG8" s="40"/>
      <c r="JH8" s="40"/>
      <c r="JI8" s="51" t="s">
        <v>74</v>
      </c>
      <c r="JJ8" s="53" t="s">
        <v>75</v>
      </c>
      <c r="JK8" s="40"/>
      <c r="JL8" s="40"/>
      <c r="JM8" s="50"/>
    </row>
    <row r="9" spans="2:570" ht="25" customHeight="1" x14ac:dyDescent="0.2"/>
    <row r="10" spans="2:570" ht="25" customHeight="1" x14ac:dyDescent="0.2"/>
    <row r="11" spans="2:570" ht="25" customHeight="1" x14ac:dyDescent="0.2">
      <c r="B11" s="39" t="s">
        <v>83</v>
      </c>
      <c r="C11" s="40"/>
      <c r="D11" s="40"/>
      <c r="EX11" s="56" t="s">
        <v>84</v>
      </c>
      <c r="EY11" s="40"/>
      <c r="EZ11" s="40"/>
      <c r="FA11" s="40"/>
      <c r="FB11" s="40"/>
      <c r="JK11" s="56" t="s">
        <v>85</v>
      </c>
      <c r="JL11" s="40"/>
      <c r="JM11" s="40"/>
      <c r="JN11" s="40"/>
      <c r="JO11" s="40"/>
      <c r="JP11" s="40"/>
      <c r="JQ11" s="40"/>
      <c r="JR11" s="40"/>
      <c r="JS11" s="40"/>
      <c r="JT11" s="40"/>
      <c r="JU11" s="40"/>
      <c r="JV11" s="40"/>
      <c r="JW11" s="40"/>
      <c r="JX11" s="40"/>
      <c r="JY11" s="40"/>
      <c r="JZ11" s="40"/>
    </row>
    <row r="12" spans="2:570" ht="25" customHeight="1" x14ac:dyDescent="0.2">
      <c r="B12" s="40"/>
      <c r="C12" s="40"/>
      <c r="D12" s="40"/>
      <c r="EX12" s="40"/>
      <c r="EY12" s="40"/>
      <c r="EZ12" s="40"/>
      <c r="FA12" s="40"/>
      <c r="FB12" s="40"/>
      <c r="JK12" s="40"/>
      <c r="JL12" s="40"/>
      <c r="JM12" s="40"/>
      <c r="JN12" s="40"/>
      <c r="JO12" s="40"/>
      <c r="JP12" s="40"/>
      <c r="JQ12" s="40"/>
      <c r="JR12" s="40"/>
      <c r="JS12" s="40"/>
      <c r="JT12" s="40"/>
      <c r="JU12" s="40"/>
      <c r="JV12" s="40"/>
      <c r="JW12" s="40"/>
      <c r="JX12" s="40"/>
      <c r="JY12" s="40"/>
      <c r="JZ12" s="40"/>
    </row>
    <row r="13" spans="2:570" ht="25" customHeight="1" x14ac:dyDescent="0.2"/>
    <row r="14" spans="2:570" ht="25" customHeight="1" x14ac:dyDescent="0.2"/>
    <row r="15" spans="2:570" ht="25" customHeight="1" x14ac:dyDescent="0.2">
      <c r="B15" s="47" t="s">
        <v>86</v>
      </c>
      <c r="C15" s="40"/>
      <c r="D15" s="40"/>
      <c r="AO15" s="39" t="s">
        <v>87</v>
      </c>
      <c r="AP15" s="40"/>
      <c r="AQ15" s="40"/>
      <c r="AR15" s="40"/>
      <c r="AS15" s="40"/>
      <c r="AT15" s="40"/>
      <c r="AU15" s="49" t="s">
        <v>88</v>
      </c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T15" s="39" t="s">
        <v>89</v>
      </c>
      <c r="BU15" s="40"/>
      <c r="BV15" s="40"/>
      <c r="BW15" s="40"/>
      <c r="BX15" s="40"/>
      <c r="BY15" s="40"/>
      <c r="BZ15" s="49" t="s">
        <v>90</v>
      </c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Y15" s="39" t="s">
        <v>91</v>
      </c>
      <c r="CZ15" s="40"/>
      <c r="DA15" s="40"/>
      <c r="DB15" s="40"/>
      <c r="DC15" s="40"/>
      <c r="DD15" s="40"/>
      <c r="DE15" s="49" t="s">
        <v>92</v>
      </c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EB15" s="39" t="s">
        <v>93</v>
      </c>
      <c r="EC15" s="40"/>
      <c r="ED15" s="40"/>
      <c r="EE15" s="40"/>
      <c r="EF15" s="40"/>
      <c r="EG15" s="40"/>
      <c r="EH15" s="49" t="s">
        <v>92</v>
      </c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FC15" s="39" t="s">
        <v>94</v>
      </c>
      <c r="FD15" s="40"/>
      <c r="FE15" s="40"/>
      <c r="FF15" s="40"/>
      <c r="FG15" s="40"/>
      <c r="FH15" s="40"/>
      <c r="FI15" s="49" t="s">
        <v>88</v>
      </c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39" t="s">
        <v>95</v>
      </c>
      <c r="FZ15" s="40"/>
      <c r="GA15" s="40"/>
      <c r="GB15" s="40"/>
      <c r="GC15" s="40"/>
      <c r="GD15" s="40"/>
      <c r="GE15" s="49" t="s">
        <v>90</v>
      </c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39" t="s">
        <v>96</v>
      </c>
      <c r="GU15" s="40"/>
      <c r="GV15" s="40"/>
      <c r="GW15" s="40"/>
      <c r="GX15" s="40"/>
      <c r="GY15" s="40"/>
      <c r="GZ15" s="49" t="s">
        <v>92</v>
      </c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0"/>
      <c r="HN15" s="40"/>
      <c r="HO15" s="39" t="s">
        <v>97</v>
      </c>
      <c r="HP15" s="40"/>
      <c r="HQ15" s="40"/>
      <c r="HR15" s="40"/>
      <c r="HS15" s="40"/>
      <c r="HT15" s="40"/>
      <c r="HU15" s="49" t="s">
        <v>92</v>
      </c>
      <c r="HV15" s="40"/>
      <c r="HW15" s="40"/>
      <c r="HX15" s="40"/>
      <c r="HY15" s="40"/>
      <c r="HZ15" s="40"/>
      <c r="IA15" s="40"/>
      <c r="IB15" s="40"/>
      <c r="IC15" s="40"/>
      <c r="ID15" s="40"/>
      <c r="IE15" s="40"/>
      <c r="IF15" s="40"/>
      <c r="IG15" s="40"/>
      <c r="IH15" s="40"/>
      <c r="II15" s="40"/>
      <c r="IJ15" s="39" t="s">
        <v>98</v>
      </c>
      <c r="IK15" s="40"/>
      <c r="IL15" s="40"/>
      <c r="IM15" s="40"/>
      <c r="IN15" s="40"/>
      <c r="IO15" s="40"/>
      <c r="IP15" s="49" t="s">
        <v>92</v>
      </c>
      <c r="IQ15" s="40"/>
      <c r="IR15" s="40"/>
      <c r="IS15" s="40"/>
      <c r="IT15" s="40"/>
      <c r="IU15" s="40"/>
      <c r="IV15" s="40"/>
      <c r="IW15" s="40"/>
      <c r="IX15" s="40"/>
      <c r="IY15" s="40"/>
      <c r="IZ15" s="40"/>
      <c r="JA15" s="40"/>
      <c r="JB15" s="40"/>
      <c r="JC15" s="40"/>
      <c r="JD15" s="40"/>
    </row>
    <row r="16" spans="2:570" ht="25" customHeight="1" x14ac:dyDescent="0.2">
      <c r="B16" s="40"/>
      <c r="C16" s="40"/>
      <c r="D16" s="40"/>
      <c r="AO16" s="54" t="s">
        <v>71</v>
      </c>
      <c r="AP16" s="40"/>
      <c r="AQ16" s="40"/>
      <c r="AR16" s="40"/>
      <c r="AS16" s="40"/>
      <c r="AT16" s="40"/>
      <c r="AU16" s="40"/>
      <c r="AV16" s="40"/>
      <c r="AW16" s="40"/>
      <c r="AX16" s="46" t="s">
        <v>72</v>
      </c>
      <c r="AY16" s="40"/>
      <c r="AZ16" s="40"/>
      <c r="BA16" s="40"/>
      <c r="BB16" s="42" t="s">
        <v>73</v>
      </c>
      <c r="BC16" s="40"/>
      <c r="BD16" s="40"/>
      <c r="BE16" s="40"/>
      <c r="BF16" s="51" t="s">
        <v>74</v>
      </c>
      <c r="BG16" s="53" t="s">
        <v>75</v>
      </c>
      <c r="BH16" s="40"/>
      <c r="BI16" s="40"/>
      <c r="BJ16" s="50"/>
      <c r="BT16" s="54" t="s">
        <v>71</v>
      </c>
      <c r="BU16" s="40"/>
      <c r="BV16" s="40"/>
      <c r="BW16" s="40"/>
      <c r="BX16" s="40"/>
      <c r="BY16" s="40"/>
      <c r="BZ16" s="40"/>
      <c r="CA16" s="40"/>
      <c r="CB16" s="46" t="s">
        <v>72</v>
      </c>
      <c r="CC16" s="40"/>
      <c r="CD16" s="40"/>
      <c r="CE16" s="40"/>
      <c r="CF16" s="42" t="s">
        <v>73</v>
      </c>
      <c r="CG16" s="40"/>
      <c r="CH16" s="40"/>
      <c r="CI16" s="40"/>
      <c r="CJ16" s="51" t="s">
        <v>74</v>
      </c>
      <c r="CK16" s="53" t="s">
        <v>75</v>
      </c>
      <c r="CL16" s="40"/>
      <c r="CM16" s="40"/>
      <c r="CN16" s="50"/>
      <c r="CY16" s="54" t="s">
        <v>71</v>
      </c>
      <c r="CZ16" s="40"/>
      <c r="DA16" s="40"/>
      <c r="DB16" s="40"/>
      <c r="DC16" s="40"/>
      <c r="DD16" s="40"/>
      <c r="DE16" s="40"/>
      <c r="DF16" s="40"/>
      <c r="DG16" s="46" t="s">
        <v>72</v>
      </c>
      <c r="DH16" s="40"/>
      <c r="DI16" s="40"/>
      <c r="DJ16" s="40"/>
      <c r="DK16" s="42" t="s">
        <v>73</v>
      </c>
      <c r="DL16" s="40"/>
      <c r="DM16" s="40"/>
      <c r="DN16" s="40"/>
      <c r="DO16" s="51" t="s">
        <v>74</v>
      </c>
      <c r="DP16" s="53" t="s">
        <v>75</v>
      </c>
      <c r="DQ16" s="40"/>
      <c r="DR16" s="40"/>
      <c r="DS16" s="50"/>
      <c r="EB16" s="54" t="s">
        <v>71</v>
      </c>
      <c r="EC16" s="40"/>
      <c r="ED16" s="40"/>
      <c r="EE16" s="40"/>
      <c r="EF16" s="40"/>
      <c r="EG16" s="40"/>
      <c r="EH16" s="40"/>
      <c r="EI16" s="40"/>
      <c r="EJ16" s="46" t="s">
        <v>72</v>
      </c>
      <c r="EK16" s="40"/>
      <c r="EL16" s="40"/>
      <c r="EM16" s="40"/>
      <c r="EN16" s="42" t="s">
        <v>73</v>
      </c>
      <c r="EO16" s="40"/>
      <c r="EP16" s="40"/>
      <c r="EQ16" s="40"/>
      <c r="ER16" s="51" t="s">
        <v>74</v>
      </c>
      <c r="ES16" s="53" t="s">
        <v>75</v>
      </c>
      <c r="ET16" s="40"/>
      <c r="EU16" s="40"/>
      <c r="EV16" s="50"/>
      <c r="FC16" s="54" t="s">
        <v>71</v>
      </c>
      <c r="FD16" s="40"/>
      <c r="FE16" s="40"/>
      <c r="FF16" s="40"/>
      <c r="FG16" s="40"/>
      <c r="FH16" s="40"/>
      <c r="FI16" s="40"/>
      <c r="FJ16" s="40"/>
      <c r="FK16" s="40"/>
      <c r="FL16" s="46" t="s">
        <v>72</v>
      </c>
      <c r="FM16" s="40"/>
      <c r="FN16" s="40"/>
      <c r="FO16" s="40"/>
      <c r="FP16" s="42" t="s">
        <v>73</v>
      </c>
      <c r="FQ16" s="40"/>
      <c r="FR16" s="40"/>
      <c r="FS16" s="40"/>
      <c r="FT16" s="51" t="s">
        <v>74</v>
      </c>
      <c r="FU16" s="53" t="s">
        <v>75</v>
      </c>
      <c r="FV16" s="40"/>
      <c r="FW16" s="40"/>
      <c r="FX16" s="50"/>
      <c r="FY16" s="54" t="s">
        <v>71</v>
      </c>
      <c r="FZ16" s="40"/>
      <c r="GA16" s="40"/>
      <c r="GB16" s="40"/>
      <c r="GC16" s="40"/>
      <c r="GD16" s="40"/>
      <c r="GE16" s="40"/>
      <c r="GF16" s="40"/>
      <c r="GG16" s="46" t="s">
        <v>72</v>
      </c>
      <c r="GH16" s="40"/>
      <c r="GI16" s="40"/>
      <c r="GJ16" s="40"/>
      <c r="GK16" s="42" t="s">
        <v>73</v>
      </c>
      <c r="GL16" s="40"/>
      <c r="GM16" s="40"/>
      <c r="GN16" s="40"/>
      <c r="GO16" s="51" t="s">
        <v>74</v>
      </c>
      <c r="GP16" s="53" t="s">
        <v>75</v>
      </c>
      <c r="GQ16" s="40"/>
      <c r="GR16" s="40"/>
      <c r="GS16" s="50"/>
      <c r="GT16" s="54" t="s">
        <v>71</v>
      </c>
      <c r="GU16" s="40"/>
      <c r="GV16" s="40"/>
      <c r="GW16" s="40"/>
      <c r="GX16" s="40"/>
      <c r="GY16" s="40"/>
      <c r="GZ16" s="40"/>
      <c r="HA16" s="40"/>
      <c r="HB16" s="46" t="s">
        <v>72</v>
      </c>
      <c r="HC16" s="40"/>
      <c r="HD16" s="40"/>
      <c r="HE16" s="40"/>
      <c r="HF16" s="42" t="s">
        <v>73</v>
      </c>
      <c r="HG16" s="40"/>
      <c r="HH16" s="40"/>
      <c r="HI16" s="40"/>
      <c r="HJ16" s="51" t="s">
        <v>74</v>
      </c>
      <c r="HK16" s="53" t="s">
        <v>75</v>
      </c>
      <c r="HL16" s="40"/>
      <c r="HM16" s="40"/>
      <c r="HN16" s="50"/>
      <c r="HO16" s="54" t="s">
        <v>71</v>
      </c>
      <c r="HP16" s="40"/>
      <c r="HQ16" s="40"/>
      <c r="HR16" s="40"/>
      <c r="HS16" s="40"/>
      <c r="HT16" s="40"/>
      <c r="HU16" s="40"/>
      <c r="HV16" s="40"/>
      <c r="HW16" s="46" t="s">
        <v>72</v>
      </c>
      <c r="HX16" s="40"/>
      <c r="HY16" s="40"/>
      <c r="HZ16" s="40"/>
      <c r="IA16" s="42" t="s">
        <v>73</v>
      </c>
      <c r="IB16" s="40"/>
      <c r="IC16" s="40"/>
      <c r="ID16" s="40"/>
      <c r="IE16" s="51" t="s">
        <v>74</v>
      </c>
      <c r="IF16" s="53" t="s">
        <v>75</v>
      </c>
      <c r="IG16" s="40"/>
      <c r="IH16" s="40"/>
      <c r="II16" s="50"/>
      <c r="IJ16" s="54" t="s">
        <v>71</v>
      </c>
      <c r="IK16" s="40"/>
      <c r="IL16" s="40"/>
      <c r="IM16" s="40"/>
      <c r="IN16" s="40"/>
      <c r="IO16" s="40"/>
      <c r="IP16" s="40"/>
      <c r="IQ16" s="40"/>
      <c r="IR16" s="46" t="s">
        <v>72</v>
      </c>
      <c r="IS16" s="40"/>
      <c r="IT16" s="40"/>
      <c r="IU16" s="40"/>
      <c r="IV16" s="42" t="s">
        <v>73</v>
      </c>
      <c r="IW16" s="40"/>
      <c r="IX16" s="40"/>
      <c r="IY16" s="40"/>
      <c r="IZ16" s="51" t="s">
        <v>74</v>
      </c>
      <c r="JA16" s="53" t="s">
        <v>75</v>
      </c>
      <c r="JB16" s="40"/>
      <c r="JC16" s="40"/>
      <c r="JD16" s="50"/>
    </row>
    <row r="17" spans="2:570" ht="25" customHeight="1" x14ac:dyDescent="0.2"/>
    <row r="18" spans="2:570" ht="25" customHeight="1" x14ac:dyDescent="0.2"/>
    <row r="19" spans="2:570" ht="25" customHeight="1" x14ac:dyDescent="0.2">
      <c r="B19" s="47" t="s">
        <v>99</v>
      </c>
      <c r="C19" s="40"/>
      <c r="D19" s="40"/>
      <c r="BF19" s="39" t="s">
        <v>100</v>
      </c>
      <c r="BG19" s="40"/>
      <c r="BH19" s="40"/>
      <c r="BI19" s="40"/>
      <c r="BJ19" s="40"/>
      <c r="BK19" s="40"/>
      <c r="BL19" s="49" t="s">
        <v>90</v>
      </c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I19" s="39" t="s">
        <v>101</v>
      </c>
      <c r="CJ19" s="40"/>
      <c r="CK19" s="40"/>
      <c r="CL19" s="40"/>
      <c r="CM19" s="40"/>
      <c r="CN19" s="40"/>
      <c r="CO19" s="49" t="s">
        <v>90</v>
      </c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R19" s="39" t="s">
        <v>102</v>
      </c>
      <c r="DS19" s="40"/>
      <c r="DT19" s="40"/>
      <c r="DU19" s="40"/>
      <c r="DV19" s="40"/>
      <c r="DW19" s="40"/>
      <c r="DX19" s="49" t="s">
        <v>90</v>
      </c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39" t="s">
        <v>103</v>
      </c>
      <c r="EN19" s="40"/>
      <c r="EO19" s="40"/>
      <c r="EP19" s="40"/>
      <c r="EQ19" s="40"/>
      <c r="ER19" s="40"/>
      <c r="ES19" s="49" t="s">
        <v>92</v>
      </c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N19" s="39" t="s">
        <v>104</v>
      </c>
      <c r="FO19" s="40"/>
      <c r="FP19" s="40"/>
      <c r="FQ19" s="40"/>
      <c r="FR19" s="40"/>
      <c r="FS19" s="40"/>
      <c r="FT19" s="49" t="s">
        <v>88</v>
      </c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39" t="s">
        <v>105</v>
      </c>
      <c r="GK19" s="40"/>
      <c r="GL19" s="40"/>
      <c r="GM19" s="40"/>
      <c r="GN19" s="40"/>
      <c r="GO19" s="40"/>
      <c r="GP19" s="49" t="s">
        <v>92</v>
      </c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39" t="s">
        <v>106</v>
      </c>
      <c r="HF19" s="40"/>
      <c r="HG19" s="40"/>
      <c r="HH19" s="40"/>
      <c r="HI19" s="40"/>
      <c r="HJ19" s="40"/>
      <c r="HK19" s="49" t="s">
        <v>92</v>
      </c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39" t="s">
        <v>107</v>
      </c>
      <c r="IA19" s="40"/>
      <c r="IB19" s="40"/>
      <c r="IC19" s="40"/>
      <c r="ID19" s="40"/>
      <c r="IE19" s="40"/>
      <c r="IF19" s="49" t="s">
        <v>92</v>
      </c>
      <c r="IG19" s="40"/>
      <c r="IH19" s="40"/>
      <c r="II19" s="40"/>
      <c r="IJ19" s="40"/>
      <c r="IK19" s="40"/>
      <c r="IL19" s="40"/>
      <c r="IM19" s="40"/>
      <c r="IN19" s="40"/>
      <c r="IO19" s="40"/>
      <c r="IP19" s="40"/>
      <c r="IQ19" s="40"/>
      <c r="IR19" s="40"/>
      <c r="IS19" s="40"/>
      <c r="IT19" s="40"/>
      <c r="IU19" s="39" t="s">
        <v>108</v>
      </c>
      <c r="IV19" s="40"/>
      <c r="IW19" s="40"/>
      <c r="IX19" s="40"/>
      <c r="IY19" s="40"/>
      <c r="IZ19" s="40"/>
      <c r="JA19" s="49" t="s">
        <v>92</v>
      </c>
      <c r="JB19" s="40"/>
      <c r="JC19" s="40"/>
      <c r="JD19" s="40"/>
      <c r="JE19" s="40"/>
      <c r="JF19" s="40"/>
      <c r="JG19" s="40"/>
      <c r="JH19" s="40"/>
      <c r="JI19" s="40"/>
      <c r="JJ19" s="40"/>
      <c r="JK19" s="40"/>
      <c r="JL19" s="40"/>
      <c r="JM19" s="40"/>
      <c r="JN19" s="40"/>
      <c r="JO19" s="40"/>
    </row>
    <row r="20" spans="2:570" ht="25" customHeight="1" x14ac:dyDescent="0.2">
      <c r="B20" s="40"/>
      <c r="C20" s="40"/>
      <c r="D20" s="40"/>
      <c r="BF20" s="54" t="s">
        <v>71</v>
      </c>
      <c r="BG20" s="40"/>
      <c r="BH20" s="40"/>
      <c r="BI20" s="40"/>
      <c r="BJ20" s="40"/>
      <c r="BK20" s="40"/>
      <c r="BL20" s="40"/>
      <c r="BM20" s="40"/>
      <c r="BN20" s="46" t="s">
        <v>72</v>
      </c>
      <c r="BO20" s="40"/>
      <c r="BP20" s="40"/>
      <c r="BQ20" s="40"/>
      <c r="BR20" s="42" t="s">
        <v>73</v>
      </c>
      <c r="BS20" s="40"/>
      <c r="BT20" s="40"/>
      <c r="BU20" s="40"/>
      <c r="BV20" s="51" t="s">
        <v>74</v>
      </c>
      <c r="BW20" s="53" t="s">
        <v>75</v>
      </c>
      <c r="BX20" s="40"/>
      <c r="BY20" s="40"/>
      <c r="BZ20" s="50"/>
      <c r="CI20" s="54" t="s">
        <v>71</v>
      </c>
      <c r="CJ20" s="40"/>
      <c r="CK20" s="40"/>
      <c r="CL20" s="40"/>
      <c r="CM20" s="40"/>
      <c r="CN20" s="40"/>
      <c r="CO20" s="40"/>
      <c r="CP20" s="40"/>
      <c r="CQ20" s="46" t="s">
        <v>72</v>
      </c>
      <c r="CR20" s="40"/>
      <c r="CS20" s="40"/>
      <c r="CT20" s="40"/>
      <c r="CU20" s="42" t="s">
        <v>73</v>
      </c>
      <c r="CV20" s="40"/>
      <c r="CW20" s="40"/>
      <c r="CX20" s="40"/>
      <c r="CY20" s="51" t="s">
        <v>74</v>
      </c>
      <c r="CZ20" s="53" t="s">
        <v>75</v>
      </c>
      <c r="DA20" s="40"/>
      <c r="DB20" s="40"/>
      <c r="DC20" s="50"/>
      <c r="DR20" s="54" t="s">
        <v>71</v>
      </c>
      <c r="DS20" s="40"/>
      <c r="DT20" s="40"/>
      <c r="DU20" s="40"/>
      <c r="DV20" s="40"/>
      <c r="DW20" s="40"/>
      <c r="DX20" s="40"/>
      <c r="DY20" s="40"/>
      <c r="DZ20" s="46" t="s">
        <v>72</v>
      </c>
      <c r="EA20" s="40"/>
      <c r="EB20" s="40"/>
      <c r="EC20" s="40"/>
      <c r="ED20" s="42" t="s">
        <v>73</v>
      </c>
      <c r="EE20" s="40"/>
      <c r="EF20" s="40"/>
      <c r="EG20" s="40"/>
      <c r="EH20" s="51" t="s">
        <v>74</v>
      </c>
      <c r="EI20" s="53" t="s">
        <v>75</v>
      </c>
      <c r="EJ20" s="40"/>
      <c r="EK20" s="40"/>
      <c r="EL20" s="50"/>
      <c r="EM20" s="54" t="s">
        <v>71</v>
      </c>
      <c r="EN20" s="40"/>
      <c r="EO20" s="40"/>
      <c r="EP20" s="40"/>
      <c r="EQ20" s="40"/>
      <c r="ER20" s="40"/>
      <c r="ES20" s="40"/>
      <c r="ET20" s="40"/>
      <c r="EU20" s="46" t="s">
        <v>72</v>
      </c>
      <c r="EV20" s="40"/>
      <c r="EW20" s="40"/>
      <c r="EX20" s="40"/>
      <c r="EY20" s="42" t="s">
        <v>73</v>
      </c>
      <c r="EZ20" s="40"/>
      <c r="FA20" s="40"/>
      <c r="FB20" s="40"/>
      <c r="FC20" s="51" t="s">
        <v>74</v>
      </c>
      <c r="FD20" s="53" t="s">
        <v>75</v>
      </c>
      <c r="FE20" s="40"/>
      <c r="FF20" s="40"/>
      <c r="FG20" s="50"/>
      <c r="FN20" s="54" t="s">
        <v>71</v>
      </c>
      <c r="FO20" s="40"/>
      <c r="FP20" s="40"/>
      <c r="FQ20" s="40"/>
      <c r="FR20" s="40"/>
      <c r="FS20" s="40"/>
      <c r="FT20" s="40"/>
      <c r="FU20" s="40"/>
      <c r="FV20" s="40"/>
      <c r="FW20" s="46" t="s">
        <v>72</v>
      </c>
      <c r="FX20" s="40"/>
      <c r="FY20" s="40"/>
      <c r="FZ20" s="40"/>
      <c r="GA20" s="42" t="s">
        <v>73</v>
      </c>
      <c r="GB20" s="40"/>
      <c r="GC20" s="40"/>
      <c r="GD20" s="40"/>
      <c r="GE20" s="51" t="s">
        <v>74</v>
      </c>
      <c r="GF20" s="53" t="s">
        <v>75</v>
      </c>
      <c r="GG20" s="40"/>
      <c r="GH20" s="40"/>
      <c r="GI20" s="50"/>
      <c r="GJ20" s="54" t="s">
        <v>71</v>
      </c>
      <c r="GK20" s="40"/>
      <c r="GL20" s="40"/>
      <c r="GM20" s="40"/>
      <c r="GN20" s="40"/>
      <c r="GO20" s="40"/>
      <c r="GP20" s="40"/>
      <c r="GQ20" s="40"/>
      <c r="GR20" s="46" t="s">
        <v>72</v>
      </c>
      <c r="GS20" s="40"/>
      <c r="GT20" s="40"/>
      <c r="GU20" s="40"/>
      <c r="GV20" s="42" t="s">
        <v>73</v>
      </c>
      <c r="GW20" s="40"/>
      <c r="GX20" s="40"/>
      <c r="GY20" s="40"/>
      <c r="GZ20" s="51" t="s">
        <v>74</v>
      </c>
      <c r="HA20" s="53" t="s">
        <v>75</v>
      </c>
      <c r="HB20" s="40"/>
      <c r="HC20" s="40"/>
      <c r="HD20" s="50"/>
      <c r="HE20" s="54" t="s">
        <v>71</v>
      </c>
      <c r="HF20" s="40"/>
      <c r="HG20" s="40"/>
      <c r="HH20" s="40"/>
      <c r="HI20" s="40"/>
      <c r="HJ20" s="40"/>
      <c r="HK20" s="40"/>
      <c r="HL20" s="40"/>
      <c r="HM20" s="46" t="s">
        <v>72</v>
      </c>
      <c r="HN20" s="40"/>
      <c r="HO20" s="40"/>
      <c r="HP20" s="40"/>
      <c r="HQ20" s="42" t="s">
        <v>73</v>
      </c>
      <c r="HR20" s="40"/>
      <c r="HS20" s="40"/>
      <c r="HT20" s="40"/>
      <c r="HU20" s="51" t="s">
        <v>74</v>
      </c>
      <c r="HV20" s="53" t="s">
        <v>75</v>
      </c>
      <c r="HW20" s="40"/>
      <c r="HX20" s="40"/>
      <c r="HY20" s="50"/>
      <c r="HZ20" s="54" t="s">
        <v>71</v>
      </c>
      <c r="IA20" s="40"/>
      <c r="IB20" s="40"/>
      <c r="IC20" s="40"/>
      <c r="ID20" s="40"/>
      <c r="IE20" s="40"/>
      <c r="IF20" s="40"/>
      <c r="IG20" s="40"/>
      <c r="IH20" s="46" t="s">
        <v>72</v>
      </c>
      <c r="II20" s="40"/>
      <c r="IJ20" s="40"/>
      <c r="IK20" s="40"/>
      <c r="IL20" s="42" t="s">
        <v>73</v>
      </c>
      <c r="IM20" s="40"/>
      <c r="IN20" s="40"/>
      <c r="IO20" s="40"/>
      <c r="IP20" s="51" t="s">
        <v>74</v>
      </c>
      <c r="IQ20" s="53" t="s">
        <v>75</v>
      </c>
      <c r="IR20" s="40"/>
      <c r="IS20" s="40"/>
      <c r="IT20" s="50"/>
      <c r="IU20" s="54" t="s">
        <v>71</v>
      </c>
      <c r="IV20" s="40"/>
      <c r="IW20" s="40"/>
      <c r="IX20" s="40"/>
      <c r="IY20" s="40"/>
      <c r="IZ20" s="40"/>
      <c r="JA20" s="40"/>
      <c r="JB20" s="40"/>
      <c r="JC20" s="46" t="s">
        <v>72</v>
      </c>
      <c r="JD20" s="40"/>
      <c r="JE20" s="40"/>
      <c r="JF20" s="40"/>
      <c r="JG20" s="42" t="s">
        <v>73</v>
      </c>
      <c r="JH20" s="40"/>
      <c r="JI20" s="40"/>
      <c r="JJ20" s="40"/>
      <c r="JK20" s="51" t="s">
        <v>74</v>
      </c>
      <c r="JL20" s="53" t="s">
        <v>75</v>
      </c>
      <c r="JM20" s="40"/>
      <c r="JN20" s="40"/>
      <c r="JO20" s="50"/>
    </row>
    <row r="21" spans="2:570" ht="25" customHeight="1" x14ac:dyDescent="0.2"/>
    <row r="22" spans="2:570" ht="25" customHeight="1" x14ac:dyDescent="0.2"/>
    <row r="23" spans="2:570" ht="25" customHeight="1" x14ac:dyDescent="0.2">
      <c r="C23" s="49" t="s">
        <v>0</v>
      </c>
      <c r="D23" s="39" t="s">
        <v>1</v>
      </c>
      <c r="E23" s="44" t="s">
        <v>17</v>
      </c>
      <c r="F23" s="41" t="s">
        <v>3</v>
      </c>
      <c r="G23" s="41" t="s">
        <v>4</v>
      </c>
      <c r="H23" s="41" t="s">
        <v>5</v>
      </c>
      <c r="I23" s="41" t="s">
        <v>6</v>
      </c>
      <c r="J23" s="41" t="s">
        <v>7</v>
      </c>
      <c r="K23" s="41" t="s">
        <v>8</v>
      </c>
      <c r="L23" s="41" t="s">
        <v>9</v>
      </c>
      <c r="M23" s="41" t="s">
        <v>10</v>
      </c>
      <c r="N23" s="41" t="s">
        <v>11</v>
      </c>
      <c r="O23" s="41" t="s">
        <v>12</v>
      </c>
      <c r="P23" s="41" t="s">
        <v>13</v>
      </c>
      <c r="Q23" s="44" t="s">
        <v>18</v>
      </c>
      <c r="R23" s="41" t="s">
        <v>3</v>
      </c>
      <c r="S23" s="41" t="s">
        <v>4</v>
      </c>
      <c r="T23" s="41" t="s">
        <v>5</v>
      </c>
      <c r="U23" s="41" t="s">
        <v>6</v>
      </c>
      <c r="V23" s="41" t="s">
        <v>7</v>
      </c>
      <c r="W23" s="41" t="s">
        <v>8</v>
      </c>
      <c r="X23" s="41" t="s">
        <v>9</v>
      </c>
      <c r="Y23" s="41" t="s">
        <v>10</v>
      </c>
      <c r="Z23" s="41" t="s">
        <v>11</v>
      </c>
      <c r="AA23" s="41" t="s">
        <v>12</v>
      </c>
      <c r="AB23" s="41" t="s">
        <v>13</v>
      </c>
      <c r="AC23" s="44" t="s">
        <v>19</v>
      </c>
      <c r="AD23" s="41" t="s">
        <v>3</v>
      </c>
      <c r="AE23" s="41" t="s">
        <v>4</v>
      </c>
      <c r="AF23" s="41" t="s">
        <v>5</v>
      </c>
      <c r="AG23" s="41" t="s">
        <v>6</v>
      </c>
      <c r="AH23" s="41" t="s">
        <v>7</v>
      </c>
      <c r="AI23" s="41" t="s">
        <v>8</v>
      </c>
      <c r="AJ23" s="41" t="s">
        <v>9</v>
      </c>
      <c r="AK23" s="41" t="s">
        <v>10</v>
      </c>
      <c r="AL23" s="41" t="s">
        <v>11</v>
      </c>
      <c r="AM23" s="41" t="s">
        <v>12</v>
      </c>
      <c r="AN23" s="41" t="s">
        <v>13</v>
      </c>
      <c r="AO23" s="44" t="s">
        <v>20</v>
      </c>
      <c r="AP23" s="41" t="s">
        <v>3</v>
      </c>
      <c r="AQ23" s="41" t="s">
        <v>4</v>
      </c>
      <c r="AR23" s="41" t="s">
        <v>5</v>
      </c>
      <c r="AS23" s="41" t="s">
        <v>6</v>
      </c>
      <c r="AT23" s="41" t="s">
        <v>7</v>
      </c>
      <c r="AU23" s="41" t="s">
        <v>8</v>
      </c>
      <c r="AV23" s="41" t="s">
        <v>9</v>
      </c>
      <c r="AW23" s="41" t="s">
        <v>10</v>
      </c>
      <c r="AX23" s="41" t="s">
        <v>11</v>
      </c>
      <c r="AY23" s="41" t="s">
        <v>12</v>
      </c>
      <c r="AZ23" s="41" t="s">
        <v>13</v>
      </c>
      <c r="BA23" s="44" t="s">
        <v>21</v>
      </c>
      <c r="BB23" s="41" t="s">
        <v>3</v>
      </c>
      <c r="BC23" s="41" t="s">
        <v>4</v>
      </c>
      <c r="BD23" s="41" t="s">
        <v>5</v>
      </c>
      <c r="BE23" s="41" t="s">
        <v>6</v>
      </c>
      <c r="BF23" s="41" t="s">
        <v>7</v>
      </c>
      <c r="BG23" s="41" t="s">
        <v>8</v>
      </c>
      <c r="BH23" s="41" t="s">
        <v>9</v>
      </c>
      <c r="BI23" s="41" t="s">
        <v>10</v>
      </c>
      <c r="BJ23" s="41" t="s">
        <v>11</v>
      </c>
      <c r="BK23" s="41" t="s">
        <v>12</v>
      </c>
      <c r="BL23" s="41" t="s">
        <v>13</v>
      </c>
      <c r="BM23" s="44" t="s">
        <v>22</v>
      </c>
      <c r="BN23" s="41" t="s">
        <v>3</v>
      </c>
      <c r="BO23" s="41" t="s">
        <v>4</v>
      </c>
      <c r="BP23" s="41" t="s">
        <v>5</v>
      </c>
      <c r="BQ23" s="41" t="s">
        <v>6</v>
      </c>
      <c r="BR23" s="41" t="s">
        <v>7</v>
      </c>
      <c r="BS23" s="41" t="s">
        <v>8</v>
      </c>
      <c r="BT23" s="41" t="s">
        <v>9</v>
      </c>
      <c r="BU23" s="41" t="s">
        <v>10</v>
      </c>
      <c r="BV23" s="41" t="s">
        <v>11</v>
      </c>
      <c r="BW23" s="41" t="s">
        <v>12</v>
      </c>
      <c r="BX23" s="41" t="s">
        <v>13</v>
      </c>
      <c r="BY23" s="44" t="s">
        <v>23</v>
      </c>
      <c r="BZ23" s="41" t="s">
        <v>3</v>
      </c>
      <c r="CA23" s="41" t="s">
        <v>4</v>
      </c>
      <c r="CB23" s="41" t="s">
        <v>5</v>
      </c>
      <c r="CC23" s="41" t="s">
        <v>6</v>
      </c>
      <c r="CD23" s="41" t="s">
        <v>7</v>
      </c>
      <c r="CE23" s="41" t="s">
        <v>8</v>
      </c>
      <c r="CF23" s="41" t="s">
        <v>9</v>
      </c>
      <c r="CG23" s="41" t="s">
        <v>10</v>
      </c>
      <c r="CH23" s="41" t="s">
        <v>11</v>
      </c>
      <c r="CI23" s="41" t="s">
        <v>12</v>
      </c>
      <c r="CJ23" s="41" t="s">
        <v>13</v>
      </c>
      <c r="CK23" s="44" t="s">
        <v>4</v>
      </c>
      <c r="CL23" s="41" t="s">
        <v>3</v>
      </c>
      <c r="CM23" s="41" t="s">
        <v>4</v>
      </c>
      <c r="CN23" s="41" t="s">
        <v>5</v>
      </c>
      <c r="CO23" s="41" t="s">
        <v>6</v>
      </c>
      <c r="CP23" s="41" t="s">
        <v>7</v>
      </c>
      <c r="CQ23" s="41" t="s">
        <v>8</v>
      </c>
      <c r="CR23" s="41" t="s">
        <v>9</v>
      </c>
      <c r="CS23" s="41" t="s">
        <v>10</v>
      </c>
      <c r="CT23" s="41" t="s">
        <v>11</v>
      </c>
      <c r="CU23" s="41" t="s">
        <v>12</v>
      </c>
      <c r="CV23" s="41" t="s">
        <v>13</v>
      </c>
      <c r="CW23" s="44" t="s">
        <v>24</v>
      </c>
      <c r="CX23" s="41" t="s">
        <v>3</v>
      </c>
      <c r="CY23" s="41" t="s">
        <v>4</v>
      </c>
      <c r="CZ23" s="41" t="s">
        <v>5</v>
      </c>
      <c r="DA23" s="41" t="s">
        <v>6</v>
      </c>
      <c r="DB23" s="41" t="s">
        <v>7</v>
      </c>
      <c r="DC23" s="41" t="s">
        <v>8</v>
      </c>
      <c r="DD23" s="41" t="s">
        <v>9</v>
      </c>
      <c r="DE23" s="41" t="s">
        <v>10</v>
      </c>
      <c r="DF23" s="41" t="s">
        <v>11</v>
      </c>
      <c r="DG23" s="41" t="s">
        <v>12</v>
      </c>
      <c r="DH23" s="41" t="s">
        <v>13</v>
      </c>
      <c r="DI23" s="44" t="s">
        <v>25</v>
      </c>
      <c r="DJ23" s="41" t="s">
        <v>3</v>
      </c>
      <c r="DK23" s="41" t="s">
        <v>4</v>
      </c>
      <c r="DL23" s="41" t="s">
        <v>5</v>
      </c>
      <c r="DM23" s="41" t="s">
        <v>6</v>
      </c>
      <c r="DN23" s="41" t="s">
        <v>7</v>
      </c>
      <c r="DO23" s="41" t="s">
        <v>8</v>
      </c>
      <c r="DP23" s="41" t="s">
        <v>9</v>
      </c>
      <c r="DQ23" s="41" t="s">
        <v>10</v>
      </c>
      <c r="DR23" s="41" t="s">
        <v>11</v>
      </c>
      <c r="DS23" s="41" t="s">
        <v>12</v>
      </c>
      <c r="DT23" s="41" t="s">
        <v>13</v>
      </c>
      <c r="DU23" s="44" t="s">
        <v>26</v>
      </c>
      <c r="DV23" s="41" t="s">
        <v>3</v>
      </c>
      <c r="DW23" s="41" t="s">
        <v>4</v>
      </c>
      <c r="DX23" s="41" t="s">
        <v>5</v>
      </c>
      <c r="DY23" s="41" t="s">
        <v>6</v>
      </c>
      <c r="DZ23" s="41" t="s">
        <v>7</v>
      </c>
      <c r="EA23" s="41" t="s">
        <v>8</v>
      </c>
      <c r="EB23" s="41" t="s">
        <v>9</v>
      </c>
      <c r="EC23" s="41" t="s">
        <v>10</v>
      </c>
      <c r="ED23" s="41" t="s">
        <v>11</v>
      </c>
      <c r="EE23" s="41" t="s">
        <v>12</v>
      </c>
      <c r="EF23" s="41" t="s">
        <v>13</v>
      </c>
      <c r="EG23" s="44" t="s">
        <v>27</v>
      </c>
      <c r="EH23" s="41" t="s">
        <v>3</v>
      </c>
      <c r="EI23" s="41" t="s">
        <v>4</v>
      </c>
      <c r="EJ23" s="41" t="s">
        <v>5</v>
      </c>
      <c r="EK23" s="41" t="s">
        <v>6</v>
      </c>
      <c r="EL23" s="41" t="s">
        <v>7</v>
      </c>
      <c r="EM23" s="41" t="s">
        <v>8</v>
      </c>
      <c r="EN23" s="41" t="s">
        <v>9</v>
      </c>
      <c r="EO23" s="41" t="s">
        <v>10</v>
      </c>
      <c r="EP23" s="41" t="s">
        <v>11</v>
      </c>
      <c r="EQ23" s="41" t="s">
        <v>12</v>
      </c>
      <c r="ER23" s="41" t="s">
        <v>13</v>
      </c>
      <c r="ES23" s="44" t="s">
        <v>5</v>
      </c>
      <c r="ET23" s="41" t="s">
        <v>3</v>
      </c>
      <c r="EU23" s="41" t="s">
        <v>4</v>
      </c>
      <c r="EV23" s="41" t="s">
        <v>5</v>
      </c>
      <c r="EW23" s="41" t="s">
        <v>6</v>
      </c>
      <c r="EX23" s="41" t="s">
        <v>7</v>
      </c>
      <c r="EY23" s="41" t="s">
        <v>8</v>
      </c>
      <c r="EZ23" s="41" t="s">
        <v>9</v>
      </c>
      <c r="FA23" s="41" t="s">
        <v>10</v>
      </c>
      <c r="FB23" s="41" t="s">
        <v>11</v>
      </c>
      <c r="FC23" s="41" t="s">
        <v>12</v>
      </c>
      <c r="FD23" s="41" t="s">
        <v>13</v>
      </c>
      <c r="FE23" s="44" t="s">
        <v>28</v>
      </c>
      <c r="FF23" s="41" t="s">
        <v>3</v>
      </c>
      <c r="FG23" s="41" t="s">
        <v>4</v>
      </c>
      <c r="FH23" s="41" t="s">
        <v>5</v>
      </c>
      <c r="FI23" s="41" t="s">
        <v>6</v>
      </c>
      <c r="FJ23" s="41" t="s">
        <v>7</v>
      </c>
      <c r="FK23" s="41" t="s">
        <v>8</v>
      </c>
      <c r="FL23" s="41" t="s">
        <v>9</v>
      </c>
      <c r="FM23" s="41" t="s">
        <v>10</v>
      </c>
      <c r="FN23" s="41" t="s">
        <v>11</v>
      </c>
      <c r="FO23" s="41" t="s">
        <v>12</v>
      </c>
      <c r="FP23" s="41" t="s">
        <v>13</v>
      </c>
      <c r="FQ23" s="44" t="s">
        <v>29</v>
      </c>
      <c r="FR23" s="41" t="s">
        <v>3</v>
      </c>
      <c r="FS23" s="41" t="s">
        <v>4</v>
      </c>
      <c r="FT23" s="41" t="s">
        <v>5</v>
      </c>
      <c r="FU23" s="41" t="s">
        <v>6</v>
      </c>
      <c r="FV23" s="41" t="s">
        <v>7</v>
      </c>
      <c r="FW23" s="41" t="s">
        <v>8</v>
      </c>
      <c r="FX23" s="41" t="s">
        <v>9</v>
      </c>
      <c r="FY23" s="41" t="s">
        <v>10</v>
      </c>
      <c r="FZ23" s="41" t="s">
        <v>11</v>
      </c>
      <c r="GA23" s="41" t="s">
        <v>12</v>
      </c>
      <c r="GB23" s="41" t="s">
        <v>13</v>
      </c>
      <c r="GC23" s="44" t="s">
        <v>30</v>
      </c>
      <c r="GD23" s="41" t="s">
        <v>3</v>
      </c>
      <c r="GE23" s="41" t="s">
        <v>4</v>
      </c>
      <c r="GF23" s="41" t="s">
        <v>5</v>
      </c>
      <c r="GG23" s="41" t="s">
        <v>6</v>
      </c>
      <c r="GH23" s="41" t="s">
        <v>7</v>
      </c>
      <c r="GI23" s="41" t="s">
        <v>8</v>
      </c>
      <c r="GJ23" s="41" t="s">
        <v>9</v>
      </c>
      <c r="GK23" s="41" t="s">
        <v>10</v>
      </c>
      <c r="GL23" s="41" t="s">
        <v>11</v>
      </c>
      <c r="GM23" s="41" t="s">
        <v>12</v>
      </c>
      <c r="GN23" s="41" t="s">
        <v>13</v>
      </c>
      <c r="GO23" s="44" t="s">
        <v>31</v>
      </c>
      <c r="GP23" s="41" t="s">
        <v>3</v>
      </c>
      <c r="GQ23" s="41" t="s">
        <v>4</v>
      </c>
      <c r="GR23" s="41" t="s">
        <v>5</v>
      </c>
      <c r="GS23" s="41" t="s">
        <v>6</v>
      </c>
      <c r="GT23" s="41" t="s">
        <v>7</v>
      </c>
      <c r="GU23" s="41" t="s">
        <v>8</v>
      </c>
      <c r="GV23" s="41" t="s">
        <v>9</v>
      </c>
      <c r="GW23" s="41" t="s">
        <v>10</v>
      </c>
      <c r="GX23" s="41" t="s">
        <v>11</v>
      </c>
      <c r="GY23" s="41" t="s">
        <v>12</v>
      </c>
      <c r="GZ23" s="41" t="s">
        <v>13</v>
      </c>
      <c r="HA23" s="44" t="s">
        <v>6</v>
      </c>
      <c r="HB23" s="41" t="s">
        <v>3</v>
      </c>
      <c r="HC23" s="41" t="s">
        <v>4</v>
      </c>
      <c r="HD23" s="41" t="s">
        <v>5</v>
      </c>
      <c r="HE23" s="41" t="s">
        <v>6</v>
      </c>
      <c r="HF23" s="41" t="s">
        <v>7</v>
      </c>
      <c r="HG23" s="41" t="s">
        <v>8</v>
      </c>
      <c r="HH23" s="41" t="s">
        <v>9</v>
      </c>
      <c r="HI23" s="41" t="s">
        <v>10</v>
      </c>
      <c r="HJ23" s="41" t="s">
        <v>11</v>
      </c>
      <c r="HK23" s="41" t="s">
        <v>12</v>
      </c>
      <c r="HL23" s="41" t="s">
        <v>13</v>
      </c>
      <c r="HM23" s="44" t="s">
        <v>32</v>
      </c>
      <c r="HN23" s="41" t="s">
        <v>3</v>
      </c>
      <c r="HO23" s="41" t="s">
        <v>4</v>
      </c>
      <c r="HP23" s="41" t="s">
        <v>5</v>
      </c>
      <c r="HQ23" s="41" t="s">
        <v>6</v>
      </c>
      <c r="HR23" s="41" t="s">
        <v>7</v>
      </c>
      <c r="HS23" s="41" t="s">
        <v>8</v>
      </c>
      <c r="HT23" s="41" t="s">
        <v>9</v>
      </c>
      <c r="HU23" s="41" t="s">
        <v>10</v>
      </c>
      <c r="HV23" s="41" t="s">
        <v>11</v>
      </c>
      <c r="HW23" s="41" t="s">
        <v>12</v>
      </c>
      <c r="HX23" s="41" t="s">
        <v>13</v>
      </c>
      <c r="HY23" s="44" t="s">
        <v>33</v>
      </c>
      <c r="HZ23" s="41" t="s">
        <v>3</v>
      </c>
      <c r="IA23" s="41" t="s">
        <v>4</v>
      </c>
      <c r="IB23" s="41" t="s">
        <v>5</v>
      </c>
      <c r="IC23" s="41" t="s">
        <v>6</v>
      </c>
      <c r="ID23" s="41" t="s">
        <v>7</v>
      </c>
      <c r="IE23" s="41" t="s">
        <v>8</v>
      </c>
      <c r="IF23" s="41" t="s">
        <v>9</v>
      </c>
      <c r="IG23" s="41" t="s">
        <v>10</v>
      </c>
      <c r="IH23" s="41" t="s">
        <v>11</v>
      </c>
      <c r="II23" s="41" t="s">
        <v>12</v>
      </c>
      <c r="IJ23" s="41" t="s">
        <v>13</v>
      </c>
      <c r="IK23" s="44" t="s">
        <v>34</v>
      </c>
      <c r="IL23" s="41" t="s">
        <v>3</v>
      </c>
      <c r="IM23" s="41" t="s">
        <v>4</v>
      </c>
      <c r="IN23" s="41" t="s">
        <v>5</v>
      </c>
      <c r="IO23" s="41" t="s">
        <v>6</v>
      </c>
      <c r="IP23" s="41" t="s">
        <v>7</v>
      </c>
      <c r="IQ23" s="41" t="s">
        <v>8</v>
      </c>
      <c r="IR23" s="41" t="s">
        <v>9</v>
      </c>
      <c r="IS23" s="41" t="s">
        <v>10</v>
      </c>
      <c r="IT23" s="41" t="s">
        <v>11</v>
      </c>
      <c r="IU23" s="41" t="s">
        <v>12</v>
      </c>
      <c r="IV23" s="41" t="s">
        <v>13</v>
      </c>
      <c r="IW23" s="44" t="s">
        <v>35</v>
      </c>
      <c r="IX23" s="41" t="s">
        <v>3</v>
      </c>
      <c r="IY23" s="41" t="s">
        <v>4</v>
      </c>
      <c r="IZ23" s="41" t="s">
        <v>5</v>
      </c>
      <c r="JA23" s="41" t="s">
        <v>6</v>
      </c>
      <c r="JB23" s="41" t="s">
        <v>7</v>
      </c>
      <c r="JC23" s="41" t="s">
        <v>8</v>
      </c>
      <c r="JD23" s="41" t="s">
        <v>9</v>
      </c>
      <c r="JE23" s="41" t="s">
        <v>10</v>
      </c>
      <c r="JF23" s="41" t="s">
        <v>11</v>
      </c>
      <c r="JG23" s="41" t="s">
        <v>12</v>
      </c>
      <c r="JH23" s="41" t="s">
        <v>13</v>
      </c>
      <c r="JI23" s="44" t="s">
        <v>36</v>
      </c>
      <c r="JJ23" s="41" t="s">
        <v>3</v>
      </c>
      <c r="JK23" s="41" t="s">
        <v>4</v>
      </c>
      <c r="JL23" s="41" t="s">
        <v>5</v>
      </c>
      <c r="JM23" s="41" t="s">
        <v>6</v>
      </c>
      <c r="JN23" s="41" t="s">
        <v>7</v>
      </c>
      <c r="JO23" s="41" t="s">
        <v>8</v>
      </c>
      <c r="JP23" s="41" t="s">
        <v>9</v>
      </c>
      <c r="JQ23" s="41" t="s">
        <v>10</v>
      </c>
      <c r="JR23" s="41" t="s">
        <v>11</v>
      </c>
      <c r="JS23" s="41" t="s">
        <v>12</v>
      </c>
      <c r="JT23" s="41" t="s">
        <v>13</v>
      </c>
      <c r="JU23" s="44" t="s">
        <v>37</v>
      </c>
      <c r="JV23" s="41" t="s">
        <v>3</v>
      </c>
      <c r="JW23" s="41" t="s">
        <v>4</v>
      </c>
      <c r="JX23" s="41" t="s">
        <v>5</v>
      </c>
      <c r="JY23" s="41" t="s">
        <v>6</v>
      </c>
      <c r="JZ23" s="41" t="s">
        <v>7</v>
      </c>
      <c r="KA23" s="41" t="s">
        <v>8</v>
      </c>
      <c r="KB23" s="41" t="s">
        <v>9</v>
      </c>
      <c r="KC23" s="41" t="s">
        <v>10</v>
      </c>
      <c r="KD23" s="41" t="s">
        <v>11</v>
      </c>
      <c r="KE23" s="41" t="s">
        <v>12</v>
      </c>
      <c r="KF23" s="41" t="s">
        <v>13</v>
      </c>
      <c r="KG23" s="44" t="s">
        <v>38</v>
      </c>
      <c r="KH23" s="41" t="s">
        <v>3</v>
      </c>
      <c r="KI23" s="41" t="s">
        <v>4</v>
      </c>
      <c r="KJ23" s="41" t="s">
        <v>5</v>
      </c>
      <c r="KK23" s="41" t="s">
        <v>6</v>
      </c>
      <c r="KL23" s="41" t="s">
        <v>7</v>
      </c>
      <c r="KM23" s="41" t="s">
        <v>8</v>
      </c>
      <c r="KN23" s="41" t="s">
        <v>9</v>
      </c>
      <c r="KO23" s="41" t="s">
        <v>10</v>
      </c>
      <c r="KP23" s="41" t="s">
        <v>11</v>
      </c>
      <c r="KQ23" s="41" t="s">
        <v>12</v>
      </c>
      <c r="KR23" s="41" t="s">
        <v>13</v>
      </c>
      <c r="KS23" s="44" t="s">
        <v>39</v>
      </c>
      <c r="KT23" s="41" t="s">
        <v>3</v>
      </c>
      <c r="KU23" s="41" t="s">
        <v>4</v>
      </c>
      <c r="KV23" s="41" t="s">
        <v>5</v>
      </c>
      <c r="KW23" s="41" t="s">
        <v>6</v>
      </c>
      <c r="KX23" s="41" t="s">
        <v>7</v>
      </c>
      <c r="KY23" s="41" t="s">
        <v>8</v>
      </c>
      <c r="KZ23" s="41" t="s">
        <v>9</v>
      </c>
      <c r="LA23" s="41" t="s">
        <v>10</v>
      </c>
      <c r="LB23" s="41" t="s">
        <v>11</v>
      </c>
      <c r="LC23" s="41" t="s">
        <v>12</v>
      </c>
      <c r="LD23" s="41" t="s">
        <v>13</v>
      </c>
      <c r="LE23" s="44" t="s">
        <v>40</v>
      </c>
      <c r="LF23" s="41" t="s">
        <v>3</v>
      </c>
      <c r="LG23" s="41" t="s">
        <v>4</v>
      </c>
      <c r="LH23" s="41" t="s">
        <v>5</v>
      </c>
      <c r="LI23" s="41" t="s">
        <v>6</v>
      </c>
      <c r="LJ23" s="41" t="s">
        <v>7</v>
      </c>
      <c r="LK23" s="41" t="s">
        <v>8</v>
      </c>
      <c r="LL23" s="41" t="s">
        <v>9</v>
      </c>
      <c r="LM23" s="41" t="s">
        <v>10</v>
      </c>
      <c r="LN23" s="41" t="s">
        <v>11</v>
      </c>
      <c r="LO23" s="41" t="s">
        <v>12</v>
      </c>
      <c r="LP23" s="41" t="s">
        <v>13</v>
      </c>
      <c r="LQ23" s="44" t="s">
        <v>41</v>
      </c>
      <c r="LR23" s="41" t="s">
        <v>3</v>
      </c>
      <c r="LS23" s="41" t="s">
        <v>4</v>
      </c>
      <c r="LT23" s="41" t="s">
        <v>5</v>
      </c>
      <c r="LU23" s="41" t="s">
        <v>6</v>
      </c>
      <c r="LV23" s="41" t="s">
        <v>7</v>
      </c>
      <c r="LW23" s="41" t="s">
        <v>8</v>
      </c>
      <c r="LX23" s="41" t="s">
        <v>9</v>
      </c>
      <c r="LY23" s="41" t="s">
        <v>10</v>
      </c>
      <c r="LZ23" s="41" t="s">
        <v>11</v>
      </c>
      <c r="MA23" s="41" t="s">
        <v>12</v>
      </c>
      <c r="MB23" s="41" t="s">
        <v>13</v>
      </c>
      <c r="MC23" s="44" t="s">
        <v>42</v>
      </c>
      <c r="MD23" s="41" t="s">
        <v>3</v>
      </c>
      <c r="ME23" s="41" t="s">
        <v>4</v>
      </c>
      <c r="MF23" s="41" t="s">
        <v>5</v>
      </c>
      <c r="MG23" s="41" t="s">
        <v>6</v>
      </c>
      <c r="MH23" s="41" t="s">
        <v>7</v>
      </c>
      <c r="MI23" s="41" t="s">
        <v>8</v>
      </c>
      <c r="MJ23" s="41" t="s">
        <v>9</v>
      </c>
      <c r="MK23" s="41" t="s">
        <v>10</v>
      </c>
      <c r="ML23" s="41" t="s">
        <v>11</v>
      </c>
      <c r="MM23" s="41" t="s">
        <v>12</v>
      </c>
      <c r="MN23" s="41" t="s">
        <v>13</v>
      </c>
      <c r="MO23" s="44" t="s">
        <v>43</v>
      </c>
      <c r="MP23" s="41" t="s">
        <v>3</v>
      </c>
      <c r="MQ23" s="41" t="s">
        <v>4</v>
      </c>
      <c r="MR23" s="41" t="s">
        <v>5</v>
      </c>
      <c r="MS23" s="41" t="s">
        <v>6</v>
      </c>
      <c r="MT23" s="41" t="s">
        <v>7</v>
      </c>
      <c r="MU23" s="41" t="s">
        <v>8</v>
      </c>
      <c r="MV23" s="41" t="s">
        <v>9</v>
      </c>
      <c r="MW23" s="41" t="s">
        <v>10</v>
      </c>
      <c r="MX23" s="41" t="s">
        <v>11</v>
      </c>
      <c r="MY23" s="41" t="s">
        <v>12</v>
      </c>
      <c r="MZ23" s="41" t="s">
        <v>13</v>
      </c>
      <c r="NA23" s="44" t="s">
        <v>44</v>
      </c>
      <c r="NB23" s="41" t="s">
        <v>3</v>
      </c>
      <c r="NC23" s="41" t="s">
        <v>4</v>
      </c>
      <c r="ND23" s="41" t="s">
        <v>5</v>
      </c>
      <c r="NE23" s="41" t="s">
        <v>6</v>
      </c>
      <c r="NF23" s="41" t="s">
        <v>7</v>
      </c>
      <c r="NG23" s="41" t="s">
        <v>8</v>
      </c>
      <c r="NH23" s="41" t="s">
        <v>9</v>
      </c>
      <c r="NI23" s="41" t="s">
        <v>10</v>
      </c>
      <c r="NJ23" s="41" t="s">
        <v>11</v>
      </c>
      <c r="NK23" s="41" t="s">
        <v>12</v>
      </c>
      <c r="NL23" s="41" t="s">
        <v>13</v>
      </c>
      <c r="NM23" s="44" t="s">
        <v>45</v>
      </c>
      <c r="NN23" s="41" t="s">
        <v>3</v>
      </c>
      <c r="NO23" s="41" t="s">
        <v>4</v>
      </c>
      <c r="NP23" s="41" t="s">
        <v>5</v>
      </c>
      <c r="NQ23" s="41" t="s">
        <v>6</v>
      </c>
      <c r="NR23" s="41" t="s">
        <v>7</v>
      </c>
      <c r="NS23" s="41" t="s">
        <v>8</v>
      </c>
      <c r="NT23" s="41" t="s">
        <v>9</v>
      </c>
      <c r="NU23" s="41" t="s">
        <v>10</v>
      </c>
      <c r="NV23" s="41" t="s">
        <v>11</v>
      </c>
      <c r="NW23" s="41" t="s">
        <v>12</v>
      </c>
      <c r="NX23" s="41" t="s">
        <v>13</v>
      </c>
      <c r="NY23" s="44" t="s">
        <v>46</v>
      </c>
      <c r="NZ23" s="41" t="s">
        <v>3</v>
      </c>
      <c r="OA23" s="41" t="s">
        <v>4</v>
      </c>
      <c r="OB23" s="41" t="s">
        <v>5</v>
      </c>
      <c r="OC23" s="41" t="s">
        <v>6</v>
      </c>
      <c r="OD23" s="41" t="s">
        <v>7</v>
      </c>
      <c r="OE23" s="41" t="s">
        <v>8</v>
      </c>
      <c r="OF23" s="41" t="s">
        <v>9</v>
      </c>
      <c r="OG23" s="41" t="s">
        <v>10</v>
      </c>
      <c r="OH23" s="41" t="s">
        <v>11</v>
      </c>
      <c r="OI23" s="41" t="s">
        <v>12</v>
      </c>
      <c r="OJ23" s="41" t="s">
        <v>13</v>
      </c>
      <c r="OK23" s="44" t="s">
        <v>47</v>
      </c>
      <c r="OL23" s="41" t="s">
        <v>3</v>
      </c>
      <c r="OM23" s="41" t="s">
        <v>4</v>
      </c>
      <c r="ON23" s="41" t="s">
        <v>5</v>
      </c>
      <c r="OO23" s="41" t="s">
        <v>6</v>
      </c>
      <c r="OP23" s="41" t="s">
        <v>7</v>
      </c>
      <c r="OQ23" s="41" t="s">
        <v>8</v>
      </c>
      <c r="OR23" s="41" t="s">
        <v>9</v>
      </c>
      <c r="OS23" s="41" t="s">
        <v>10</v>
      </c>
      <c r="OT23" s="41" t="s">
        <v>11</v>
      </c>
      <c r="OU23" s="41" t="s">
        <v>12</v>
      </c>
      <c r="OV23" s="41" t="s">
        <v>13</v>
      </c>
      <c r="OW23" s="44" t="s">
        <v>48</v>
      </c>
      <c r="OX23" s="41" t="s">
        <v>3</v>
      </c>
      <c r="OY23" s="41" t="s">
        <v>4</v>
      </c>
      <c r="OZ23" s="41" t="s">
        <v>5</v>
      </c>
      <c r="PA23" s="41" t="s">
        <v>6</v>
      </c>
      <c r="PB23" s="41" t="s">
        <v>7</v>
      </c>
      <c r="PC23" s="41" t="s">
        <v>8</v>
      </c>
      <c r="PD23" s="41" t="s">
        <v>9</v>
      </c>
      <c r="PE23" s="41" t="s">
        <v>10</v>
      </c>
      <c r="PF23" s="41" t="s">
        <v>11</v>
      </c>
      <c r="PG23" s="41" t="s">
        <v>12</v>
      </c>
      <c r="PH23" s="41" t="s">
        <v>13</v>
      </c>
      <c r="PI23" s="44" t="s">
        <v>49</v>
      </c>
      <c r="PJ23" s="41" t="s">
        <v>3</v>
      </c>
      <c r="PK23" s="41" t="s">
        <v>4</v>
      </c>
      <c r="PL23" s="41" t="s">
        <v>5</v>
      </c>
      <c r="PM23" s="41" t="s">
        <v>6</v>
      </c>
      <c r="PN23" s="41" t="s">
        <v>7</v>
      </c>
      <c r="PO23" s="41" t="s">
        <v>8</v>
      </c>
      <c r="PP23" s="41" t="s">
        <v>9</v>
      </c>
      <c r="PQ23" s="41" t="s">
        <v>10</v>
      </c>
      <c r="PR23" s="41" t="s">
        <v>11</v>
      </c>
      <c r="PS23" s="41" t="s">
        <v>12</v>
      </c>
      <c r="PT23" s="41" t="s">
        <v>13</v>
      </c>
      <c r="PU23" s="44" t="s">
        <v>50</v>
      </c>
      <c r="PV23" s="41" t="s">
        <v>3</v>
      </c>
      <c r="PW23" s="41" t="s">
        <v>4</v>
      </c>
      <c r="PX23" s="41" t="s">
        <v>5</v>
      </c>
      <c r="PY23" s="41" t="s">
        <v>6</v>
      </c>
      <c r="PZ23" s="41" t="s">
        <v>7</v>
      </c>
      <c r="QA23" s="41" t="s">
        <v>8</v>
      </c>
      <c r="QB23" s="41" t="s">
        <v>9</v>
      </c>
      <c r="QC23" s="41" t="s">
        <v>10</v>
      </c>
      <c r="QD23" s="41" t="s">
        <v>11</v>
      </c>
      <c r="QE23" s="41" t="s">
        <v>12</v>
      </c>
      <c r="QF23" s="41" t="s">
        <v>13</v>
      </c>
      <c r="QG23" s="44" t="s">
        <v>51</v>
      </c>
      <c r="QH23" s="41" t="s">
        <v>3</v>
      </c>
      <c r="QI23" s="41" t="s">
        <v>4</v>
      </c>
      <c r="QJ23" s="41" t="s">
        <v>5</v>
      </c>
      <c r="QK23" s="41" t="s">
        <v>6</v>
      </c>
      <c r="QL23" s="41" t="s">
        <v>7</v>
      </c>
      <c r="QM23" s="41" t="s">
        <v>8</v>
      </c>
      <c r="QN23" s="41" t="s">
        <v>9</v>
      </c>
      <c r="QO23" s="41" t="s">
        <v>10</v>
      </c>
      <c r="QP23" s="41" t="s">
        <v>11</v>
      </c>
      <c r="QQ23" s="41" t="s">
        <v>12</v>
      </c>
      <c r="QR23" s="41" t="s">
        <v>13</v>
      </c>
      <c r="QS23" s="44" t="s">
        <v>52</v>
      </c>
      <c r="QT23" s="41" t="s">
        <v>3</v>
      </c>
      <c r="QU23" s="41" t="s">
        <v>4</v>
      </c>
      <c r="QV23" s="41" t="s">
        <v>5</v>
      </c>
      <c r="QW23" s="41" t="s">
        <v>6</v>
      </c>
      <c r="QX23" s="41" t="s">
        <v>7</v>
      </c>
      <c r="QY23" s="41" t="s">
        <v>8</v>
      </c>
      <c r="QZ23" s="41" t="s">
        <v>9</v>
      </c>
      <c r="RA23" s="41" t="s">
        <v>10</v>
      </c>
      <c r="RB23" s="41" t="s">
        <v>11</v>
      </c>
      <c r="RC23" s="41" t="s">
        <v>12</v>
      </c>
      <c r="RD23" s="41" t="s">
        <v>13</v>
      </c>
      <c r="RE23" s="44" t="s">
        <v>53</v>
      </c>
      <c r="RF23" s="41" t="s">
        <v>3</v>
      </c>
      <c r="RG23" s="41" t="s">
        <v>4</v>
      </c>
      <c r="RH23" s="41" t="s">
        <v>5</v>
      </c>
      <c r="RI23" s="41" t="s">
        <v>6</v>
      </c>
      <c r="RJ23" s="41" t="s">
        <v>7</v>
      </c>
      <c r="RK23" s="41" t="s">
        <v>8</v>
      </c>
      <c r="RL23" s="41" t="s">
        <v>9</v>
      </c>
      <c r="RM23" s="41" t="s">
        <v>10</v>
      </c>
      <c r="RN23" s="41" t="s">
        <v>11</v>
      </c>
      <c r="RO23" s="41" t="s">
        <v>12</v>
      </c>
      <c r="RP23" s="41" t="s">
        <v>13</v>
      </c>
      <c r="RQ23" s="44" t="s">
        <v>54</v>
      </c>
      <c r="RR23" s="41" t="s">
        <v>3</v>
      </c>
      <c r="RS23" s="41" t="s">
        <v>4</v>
      </c>
      <c r="RT23" s="41" t="s">
        <v>5</v>
      </c>
      <c r="RU23" s="41" t="s">
        <v>6</v>
      </c>
      <c r="RV23" s="41" t="s">
        <v>7</v>
      </c>
      <c r="RW23" s="41" t="s">
        <v>8</v>
      </c>
      <c r="RX23" s="41" t="s">
        <v>9</v>
      </c>
      <c r="RY23" s="41" t="s">
        <v>10</v>
      </c>
      <c r="RZ23" s="41" t="s">
        <v>11</v>
      </c>
      <c r="SA23" s="41" t="s">
        <v>12</v>
      </c>
      <c r="SB23" s="41" t="s">
        <v>13</v>
      </c>
      <c r="SC23" s="44" t="s">
        <v>55</v>
      </c>
      <c r="SD23" s="41" t="s">
        <v>3</v>
      </c>
      <c r="SE23" s="41" t="s">
        <v>4</v>
      </c>
      <c r="SF23" s="41" t="s">
        <v>5</v>
      </c>
      <c r="SG23" s="41" t="s">
        <v>6</v>
      </c>
      <c r="SH23" s="41" t="s">
        <v>7</v>
      </c>
      <c r="SI23" s="41" t="s">
        <v>8</v>
      </c>
      <c r="SJ23" s="41" t="s">
        <v>9</v>
      </c>
      <c r="SK23" s="41" t="s">
        <v>10</v>
      </c>
      <c r="SL23" s="41" t="s">
        <v>11</v>
      </c>
      <c r="SM23" s="41" t="s">
        <v>12</v>
      </c>
      <c r="SN23" s="41" t="s">
        <v>13</v>
      </c>
      <c r="SO23" s="44" t="s">
        <v>56</v>
      </c>
      <c r="SP23" s="41" t="s">
        <v>3</v>
      </c>
      <c r="SQ23" s="41" t="s">
        <v>4</v>
      </c>
      <c r="SR23" s="41" t="s">
        <v>5</v>
      </c>
      <c r="SS23" s="41" t="s">
        <v>6</v>
      </c>
      <c r="ST23" s="41" t="s">
        <v>7</v>
      </c>
      <c r="SU23" s="41" t="s">
        <v>8</v>
      </c>
      <c r="SV23" s="41" t="s">
        <v>9</v>
      </c>
      <c r="SW23" s="41" t="s">
        <v>10</v>
      </c>
      <c r="SX23" s="41" t="s">
        <v>11</v>
      </c>
      <c r="SY23" s="41" t="s">
        <v>12</v>
      </c>
      <c r="SZ23" s="41" t="s">
        <v>13</v>
      </c>
      <c r="TA23" s="44" t="s">
        <v>57</v>
      </c>
      <c r="TB23" s="41" t="s">
        <v>3</v>
      </c>
      <c r="TC23" s="41" t="s">
        <v>4</v>
      </c>
      <c r="TD23" s="41" t="s">
        <v>5</v>
      </c>
      <c r="TE23" s="41" t="s">
        <v>6</v>
      </c>
      <c r="TF23" s="41" t="s">
        <v>7</v>
      </c>
      <c r="TG23" s="41" t="s">
        <v>8</v>
      </c>
      <c r="TH23" s="41" t="s">
        <v>9</v>
      </c>
      <c r="TI23" s="41" t="s">
        <v>10</v>
      </c>
      <c r="TJ23" s="41" t="s">
        <v>11</v>
      </c>
      <c r="TK23" s="41" t="s">
        <v>12</v>
      </c>
      <c r="TL23" s="41" t="s">
        <v>13</v>
      </c>
      <c r="TM23" s="44" t="s">
        <v>109</v>
      </c>
      <c r="TN23" s="41" t="s">
        <v>3</v>
      </c>
      <c r="TO23" s="41" t="s">
        <v>4</v>
      </c>
      <c r="TP23" s="41" t="s">
        <v>5</v>
      </c>
      <c r="TQ23" s="41" t="s">
        <v>6</v>
      </c>
      <c r="TR23" s="41" t="s">
        <v>7</v>
      </c>
      <c r="TS23" s="41" t="s">
        <v>8</v>
      </c>
      <c r="TT23" s="41" t="s">
        <v>9</v>
      </c>
      <c r="TU23" s="41" t="s">
        <v>10</v>
      </c>
      <c r="TV23" s="41" t="s">
        <v>11</v>
      </c>
      <c r="TW23" s="41" t="s">
        <v>12</v>
      </c>
      <c r="TX23" s="41" t="s">
        <v>13</v>
      </c>
      <c r="TY23" s="44" t="s">
        <v>110</v>
      </c>
      <c r="TZ23" s="41" t="s">
        <v>3</v>
      </c>
      <c r="UA23" s="41" t="s">
        <v>4</v>
      </c>
      <c r="UB23" s="41" t="s">
        <v>5</v>
      </c>
      <c r="UC23" s="41" t="s">
        <v>6</v>
      </c>
      <c r="UD23" s="41" t="s">
        <v>7</v>
      </c>
      <c r="UE23" s="41" t="s">
        <v>8</v>
      </c>
      <c r="UF23" s="41" t="s">
        <v>9</v>
      </c>
      <c r="UG23" s="41" t="s">
        <v>10</v>
      </c>
      <c r="UH23" s="41" t="s">
        <v>11</v>
      </c>
      <c r="UI23" s="41" t="s">
        <v>12</v>
      </c>
      <c r="UJ23" s="41" t="s">
        <v>13</v>
      </c>
      <c r="UK23" s="44" t="s">
        <v>111</v>
      </c>
      <c r="UL23" s="41" t="s">
        <v>3</v>
      </c>
      <c r="UM23" s="41" t="s">
        <v>4</v>
      </c>
      <c r="UN23" s="41" t="s">
        <v>5</v>
      </c>
      <c r="UO23" s="41" t="s">
        <v>6</v>
      </c>
      <c r="UP23" s="41" t="s">
        <v>7</v>
      </c>
      <c r="UQ23" s="41" t="s">
        <v>8</v>
      </c>
      <c r="UR23" s="41" t="s">
        <v>9</v>
      </c>
      <c r="US23" s="41" t="s">
        <v>10</v>
      </c>
      <c r="UT23" s="41" t="s">
        <v>11</v>
      </c>
      <c r="UU23" s="41" t="s">
        <v>12</v>
      </c>
      <c r="UV23" s="41" t="s">
        <v>13</v>
      </c>
      <c r="UW23" s="44" t="s">
        <v>112</v>
      </c>
      <c r="UX23" s="41" t="s">
        <v>3</v>
      </c>
    </row>
    <row r="24" spans="2:570" ht="25" customHeight="1" x14ac:dyDescent="0.2">
      <c r="AO24" s="24" t="s">
        <v>58</v>
      </c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6"/>
      <c r="GI24" s="27" t="s">
        <v>59</v>
      </c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U24" s="28"/>
      <c r="IV24" s="28"/>
      <c r="IW24" s="28"/>
      <c r="IX24" s="28"/>
      <c r="IY24" s="28"/>
      <c r="IZ24" s="28"/>
      <c r="JA24" s="28"/>
      <c r="JB24" s="28"/>
      <c r="JC24" s="28"/>
      <c r="JD24" s="28"/>
      <c r="JE24" s="28"/>
      <c r="JF24" s="28"/>
      <c r="JG24" s="28"/>
      <c r="JH24" s="28"/>
      <c r="JI24" s="28"/>
      <c r="JJ24" s="28"/>
      <c r="JK24" s="28"/>
      <c r="JL24" s="28"/>
      <c r="JM24" s="28"/>
      <c r="JN24" s="28"/>
      <c r="JO24" s="28"/>
      <c r="JP24" s="28"/>
      <c r="JQ24" s="28"/>
      <c r="JR24" s="28"/>
      <c r="JS24" s="28"/>
      <c r="JT24" s="28"/>
      <c r="JU24" s="28"/>
      <c r="JV24" s="28"/>
      <c r="JW24" s="28"/>
      <c r="JX24" s="28"/>
      <c r="JY24" s="28"/>
      <c r="JZ24" s="28"/>
      <c r="KA24" s="28"/>
      <c r="KB24" s="28"/>
      <c r="KC24" s="28"/>
      <c r="KD24" s="28"/>
      <c r="KE24" s="28"/>
      <c r="KF24" s="28"/>
      <c r="KG24" s="28"/>
      <c r="KH24" s="28"/>
      <c r="KI24" s="28"/>
      <c r="KJ24" s="28"/>
      <c r="KK24" s="28"/>
      <c r="KL24" s="28"/>
      <c r="KM24" s="28"/>
      <c r="KN24" s="28"/>
      <c r="KO24" s="28"/>
      <c r="KP24" s="28"/>
      <c r="KQ24" s="28"/>
      <c r="KR24" s="28"/>
      <c r="KS24" s="28"/>
      <c r="KT24" s="28"/>
      <c r="KU24" s="28"/>
      <c r="KV24" s="28"/>
      <c r="KW24" s="28"/>
      <c r="KX24" s="28"/>
      <c r="KY24" s="28"/>
      <c r="KZ24" s="28"/>
      <c r="LA24" s="28"/>
      <c r="LB24" s="28"/>
      <c r="LC24" s="28"/>
      <c r="LD24" s="28"/>
      <c r="LE24" s="28"/>
      <c r="LF24" s="28"/>
      <c r="LG24" s="28"/>
      <c r="LH24" s="28"/>
      <c r="LI24" s="28"/>
      <c r="LJ24" s="28"/>
      <c r="LK24" s="28"/>
      <c r="LL24" s="28"/>
      <c r="LM24" s="28"/>
      <c r="LN24" s="28"/>
      <c r="LO24" s="28"/>
      <c r="LP24" s="29"/>
    </row>
    <row r="25" spans="2:570" ht="25" customHeight="1" x14ac:dyDescent="0.2">
      <c r="B25" s="49" t="s">
        <v>113</v>
      </c>
      <c r="C25" s="40"/>
      <c r="D25" s="40"/>
      <c r="BA25" s="52" t="s">
        <v>114</v>
      </c>
      <c r="BB25" s="40"/>
      <c r="BC25" s="40"/>
      <c r="BD25" s="40"/>
      <c r="BE25" s="40"/>
      <c r="BF25" s="40"/>
      <c r="BU25" s="52" t="s">
        <v>114</v>
      </c>
      <c r="BV25" s="40"/>
      <c r="BW25" s="40"/>
      <c r="BX25" s="40"/>
      <c r="BY25" s="40"/>
      <c r="BZ25" s="40"/>
      <c r="CJ25" s="52" t="s">
        <v>114</v>
      </c>
      <c r="CK25" s="40"/>
      <c r="CL25" s="40"/>
      <c r="CM25" s="40"/>
      <c r="CN25" s="40"/>
      <c r="CO25" s="40"/>
      <c r="CY25" s="52" t="s">
        <v>114</v>
      </c>
      <c r="CZ25" s="40"/>
      <c r="DA25" s="40"/>
      <c r="DB25" s="40"/>
      <c r="DC25" s="40"/>
      <c r="DD25" s="40"/>
      <c r="DY25" s="52" t="s">
        <v>114</v>
      </c>
      <c r="DZ25" s="40"/>
      <c r="EA25" s="40"/>
      <c r="EB25" s="40"/>
      <c r="EC25" s="40"/>
      <c r="ED25" s="40"/>
      <c r="ER25" s="52" t="s">
        <v>114</v>
      </c>
      <c r="ES25" s="40"/>
      <c r="ET25" s="40"/>
      <c r="EU25" s="40"/>
      <c r="EV25" s="40"/>
      <c r="EW25" s="40"/>
      <c r="FM25" s="52" t="s">
        <v>114</v>
      </c>
      <c r="FN25" s="40"/>
      <c r="FO25" s="40"/>
      <c r="FP25" s="40"/>
      <c r="FQ25" s="40"/>
      <c r="FR25" s="40"/>
      <c r="GD25" s="52" t="s">
        <v>114</v>
      </c>
      <c r="GE25" s="40"/>
      <c r="GF25" s="40"/>
      <c r="GG25" s="40"/>
      <c r="GH25" s="40"/>
      <c r="GI25" s="40"/>
      <c r="GZ25" s="52" t="s">
        <v>114</v>
      </c>
      <c r="HA25" s="40"/>
      <c r="HB25" s="40"/>
      <c r="HC25" s="40"/>
      <c r="HD25" s="40"/>
      <c r="HE25" s="40"/>
      <c r="HT25" s="52" t="s">
        <v>114</v>
      </c>
      <c r="HU25" s="40"/>
      <c r="HV25" s="40"/>
      <c r="HW25" s="40"/>
      <c r="HX25" s="40"/>
      <c r="HY25" s="40"/>
      <c r="IO25" s="52" t="s">
        <v>114</v>
      </c>
      <c r="IP25" s="40"/>
      <c r="IQ25" s="40"/>
      <c r="IR25" s="40"/>
      <c r="IS25" s="40"/>
      <c r="IT25" s="40"/>
      <c r="JJ25" s="52" t="s">
        <v>114</v>
      </c>
      <c r="JK25" s="40"/>
      <c r="JL25" s="40"/>
      <c r="JM25" s="40"/>
      <c r="JN25" s="40"/>
      <c r="JO25" s="40"/>
      <c r="JZ25" s="52" t="s">
        <v>114</v>
      </c>
      <c r="KA25" s="40"/>
      <c r="KB25" s="40"/>
      <c r="KC25" s="40"/>
      <c r="KD25" s="40"/>
      <c r="KE25" s="40"/>
    </row>
    <row r="26" spans="2:570" ht="25" customHeight="1" x14ac:dyDescent="0.2">
      <c r="B26" s="40"/>
      <c r="C26" s="40"/>
      <c r="D26" s="40"/>
      <c r="BG26" s="39" t="s">
        <v>115</v>
      </c>
      <c r="BH26" s="40"/>
      <c r="BI26" s="40"/>
      <c r="BJ26" s="40"/>
      <c r="BK26" s="49" t="s">
        <v>116</v>
      </c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CA26" s="39" t="s">
        <v>117</v>
      </c>
      <c r="CB26" s="40"/>
      <c r="CC26" s="40"/>
      <c r="CD26" s="40"/>
      <c r="CE26" s="49" t="s">
        <v>118</v>
      </c>
      <c r="CF26" s="40"/>
      <c r="CG26" s="40"/>
      <c r="CH26" s="40"/>
      <c r="CI26" s="40"/>
      <c r="CJ26" s="40"/>
      <c r="CK26" s="40"/>
      <c r="CL26" s="40"/>
      <c r="CM26" s="40"/>
      <c r="CN26" s="40"/>
      <c r="CP26" s="39" t="s">
        <v>119</v>
      </c>
      <c r="CQ26" s="40"/>
      <c r="CR26" s="40"/>
      <c r="CS26" s="40"/>
      <c r="CT26" s="49" t="s">
        <v>120</v>
      </c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39" t="s">
        <v>121</v>
      </c>
      <c r="DF26" s="40"/>
      <c r="DG26" s="40"/>
      <c r="DH26" s="40"/>
      <c r="DI26" s="49" t="s">
        <v>122</v>
      </c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EE26" s="39" t="s">
        <v>123</v>
      </c>
      <c r="EF26" s="40"/>
      <c r="EG26" s="40"/>
      <c r="EH26" s="40"/>
      <c r="EI26" s="49" t="s">
        <v>124</v>
      </c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X26" s="39" t="s">
        <v>125</v>
      </c>
      <c r="EY26" s="40"/>
      <c r="EZ26" s="40"/>
      <c r="FA26" s="40"/>
      <c r="FB26" s="49" t="s">
        <v>126</v>
      </c>
      <c r="FC26" s="40"/>
      <c r="FD26" s="40"/>
      <c r="FE26" s="40"/>
      <c r="FF26" s="40"/>
      <c r="FG26" s="40"/>
      <c r="FH26" s="40"/>
      <c r="FI26" s="40"/>
      <c r="FJ26" s="40"/>
      <c r="FK26" s="40"/>
      <c r="FS26" s="39" t="s">
        <v>127</v>
      </c>
      <c r="FT26" s="40"/>
      <c r="FU26" s="40"/>
      <c r="FV26" s="40"/>
      <c r="FW26" s="49" t="s">
        <v>126</v>
      </c>
      <c r="FX26" s="40"/>
      <c r="FY26" s="40"/>
      <c r="FZ26" s="40"/>
      <c r="GA26" s="40"/>
      <c r="GB26" s="40"/>
      <c r="GC26" s="40"/>
      <c r="GD26" s="40"/>
      <c r="GE26" s="40"/>
      <c r="GF26" s="40"/>
      <c r="GJ26" s="39" t="s">
        <v>128</v>
      </c>
      <c r="GK26" s="40"/>
      <c r="GL26" s="40"/>
      <c r="GM26" s="40"/>
      <c r="GN26" s="49" t="s">
        <v>126</v>
      </c>
      <c r="GO26" s="40"/>
      <c r="GP26" s="40"/>
      <c r="GQ26" s="40"/>
      <c r="GR26" s="40"/>
      <c r="GS26" s="40"/>
      <c r="GT26" s="40"/>
      <c r="GU26" s="40"/>
      <c r="GV26" s="40"/>
      <c r="GW26" s="40"/>
      <c r="HF26" s="39" t="s">
        <v>129</v>
      </c>
      <c r="HG26" s="40"/>
      <c r="HH26" s="40"/>
      <c r="HI26" s="40"/>
      <c r="HJ26" s="49" t="s">
        <v>126</v>
      </c>
      <c r="HK26" s="40"/>
      <c r="HL26" s="40"/>
      <c r="HM26" s="40"/>
      <c r="HN26" s="40"/>
      <c r="HO26" s="40"/>
      <c r="HP26" s="40"/>
      <c r="HQ26" s="40"/>
      <c r="HR26" s="40"/>
      <c r="HS26" s="40"/>
      <c r="HZ26" s="39" t="s">
        <v>130</v>
      </c>
      <c r="IA26" s="40"/>
      <c r="IB26" s="40"/>
      <c r="IC26" s="40"/>
      <c r="ID26" s="49" t="s">
        <v>126</v>
      </c>
      <c r="IE26" s="40"/>
      <c r="IF26" s="40"/>
      <c r="IG26" s="40"/>
      <c r="IH26" s="40"/>
      <c r="II26" s="40"/>
      <c r="IJ26" s="40"/>
      <c r="IK26" s="40"/>
      <c r="IL26" s="40"/>
      <c r="IM26" s="40"/>
      <c r="IU26" s="39" t="s">
        <v>131</v>
      </c>
      <c r="IV26" s="40"/>
      <c r="IW26" s="40"/>
      <c r="IX26" s="40"/>
      <c r="IY26" s="49" t="s">
        <v>126</v>
      </c>
      <c r="IZ26" s="40"/>
      <c r="JA26" s="40"/>
      <c r="JB26" s="40"/>
      <c r="JC26" s="40"/>
      <c r="JD26" s="40"/>
      <c r="JE26" s="40"/>
      <c r="JF26" s="40"/>
      <c r="JG26" s="40"/>
      <c r="JH26" s="40"/>
      <c r="JP26" s="39" t="s">
        <v>132</v>
      </c>
      <c r="JQ26" s="40"/>
      <c r="JR26" s="40"/>
      <c r="JS26" s="40"/>
      <c r="JT26" s="49" t="s">
        <v>126</v>
      </c>
      <c r="JU26" s="40"/>
      <c r="JV26" s="40"/>
      <c r="JW26" s="40"/>
      <c r="JX26" s="40"/>
      <c r="JY26" s="40"/>
      <c r="JZ26" s="40"/>
      <c r="KA26" s="40"/>
      <c r="KB26" s="40"/>
      <c r="KC26" s="40"/>
      <c r="KF26" s="39" t="s">
        <v>133</v>
      </c>
      <c r="KG26" s="40"/>
      <c r="KH26" s="40"/>
      <c r="KI26" s="40"/>
      <c r="KJ26" s="49" t="s">
        <v>126</v>
      </c>
      <c r="KK26" s="40"/>
      <c r="KL26" s="40"/>
      <c r="KM26" s="40"/>
      <c r="KN26" s="40"/>
      <c r="KO26" s="40"/>
      <c r="KP26" s="40"/>
      <c r="KQ26" s="40"/>
      <c r="KR26" s="40"/>
      <c r="KS26" s="40"/>
    </row>
    <row r="27" spans="2:570" ht="25" customHeight="1" x14ac:dyDescent="0.2">
      <c r="BG27" s="52" t="s">
        <v>134</v>
      </c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CA27" s="52" t="s">
        <v>134</v>
      </c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P27" s="52" t="s">
        <v>134</v>
      </c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52" t="s">
        <v>134</v>
      </c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EE27" s="52" t="s">
        <v>134</v>
      </c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X27" s="52" t="s">
        <v>134</v>
      </c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S27" s="52" t="s">
        <v>134</v>
      </c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J27" s="52" t="s">
        <v>134</v>
      </c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HF27" s="52" t="s">
        <v>134</v>
      </c>
      <c r="HG27" s="40"/>
      <c r="HH27" s="40"/>
      <c r="HI27" s="40"/>
      <c r="HJ27" s="40"/>
      <c r="HK27" s="40"/>
      <c r="HL27" s="40"/>
      <c r="HM27" s="40"/>
      <c r="HN27" s="40"/>
      <c r="HO27" s="40"/>
      <c r="HP27" s="40"/>
      <c r="HQ27" s="40"/>
      <c r="HR27" s="40"/>
      <c r="HS27" s="40"/>
      <c r="HZ27" s="52" t="s">
        <v>134</v>
      </c>
      <c r="IA27" s="40"/>
      <c r="IB27" s="40"/>
      <c r="IC27" s="40"/>
      <c r="ID27" s="40"/>
      <c r="IE27" s="40"/>
      <c r="IF27" s="40"/>
      <c r="IG27" s="40"/>
      <c r="IH27" s="40"/>
      <c r="II27" s="40"/>
      <c r="IJ27" s="40"/>
      <c r="IK27" s="40"/>
      <c r="IL27" s="40"/>
      <c r="IM27" s="40"/>
      <c r="IU27" s="52" t="s">
        <v>134</v>
      </c>
      <c r="IV27" s="40"/>
      <c r="IW27" s="40"/>
      <c r="IX27" s="40"/>
      <c r="IY27" s="40"/>
      <c r="IZ27" s="40"/>
      <c r="JA27" s="40"/>
      <c r="JB27" s="40"/>
      <c r="JC27" s="40"/>
      <c r="JD27" s="40"/>
      <c r="JE27" s="40"/>
      <c r="JF27" s="40"/>
      <c r="JG27" s="40"/>
      <c r="JH27" s="40"/>
      <c r="JP27" s="52" t="s">
        <v>134</v>
      </c>
      <c r="JQ27" s="40"/>
      <c r="JR27" s="40"/>
      <c r="JS27" s="40"/>
      <c r="JT27" s="40"/>
      <c r="JU27" s="40"/>
      <c r="JV27" s="40"/>
      <c r="JW27" s="40"/>
      <c r="JX27" s="40"/>
      <c r="JY27" s="40"/>
      <c r="JZ27" s="40"/>
      <c r="KA27" s="40"/>
      <c r="KB27" s="40"/>
      <c r="KC27" s="40"/>
      <c r="KF27" s="52" t="s">
        <v>134</v>
      </c>
      <c r="KG27" s="40"/>
      <c r="KH27" s="40"/>
      <c r="KI27" s="40"/>
      <c r="KJ27" s="40"/>
      <c r="KK27" s="40"/>
      <c r="KL27" s="40"/>
      <c r="KM27" s="40"/>
      <c r="KN27" s="40"/>
      <c r="KO27" s="40"/>
      <c r="KP27" s="40"/>
      <c r="KQ27" s="40"/>
      <c r="KR27" s="40"/>
      <c r="KS27" s="40"/>
    </row>
    <row r="28" spans="2:570" ht="25" customHeight="1" x14ac:dyDescent="0.2">
      <c r="BG28" s="49" t="s">
        <v>135</v>
      </c>
      <c r="BH28" s="40"/>
      <c r="BI28" s="40"/>
      <c r="BJ28" s="40"/>
      <c r="BK28" s="40"/>
      <c r="BL28" s="49" t="s">
        <v>135</v>
      </c>
      <c r="BM28" s="40"/>
      <c r="BN28" s="40"/>
      <c r="BO28" s="40"/>
      <c r="CA28" s="49" t="s">
        <v>135</v>
      </c>
      <c r="CB28" s="40"/>
      <c r="CC28" s="40"/>
      <c r="CD28" s="40"/>
      <c r="CE28" s="40"/>
      <c r="CF28" s="49" t="s">
        <v>135</v>
      </c>
      <c r="CG28" s="40"/>
      <c r="CH28" s="40"/>
      <c r="CI28" s="40"/>
      <c r="CJ28" s="40"/>
      <c r="CK28" s="40"/>
      <c r="CL28" s="40"/>
      <c r="CM28" s="40"/>
      <c r="CN28" s="40"/>
      <c r="CO28" s="40"/>
      <c r="CP28" s="49" t="s">
        <v>135</v>
      </c>
      <c r="CQ28" s="40"/>
      <c r="CR28" s="40"/>
      <c r="CS28" s="40"/>
      <c r="CT28" s="40"/>
      <c r="CU28" s="49" t="s">
        <v>135</v>
      </c>
      <c r="CV28" s="40"/>
      <c r="CW28" s="40"/>
      <c r="CX28" s="40"/>
      <c r="CY28" s="40"/>
      <c r="CZ28" s="40"/>
      <c r="DA28" s="40"/>
      <c r="DB28" s="40"/>
      <c r="DC28" s="40"/>
      <c r="DD28" s="40"/>
      <c r="DE28" s="49" t="s">
        <v>135</v>
      </c>
      <c r="DF28" s="40"/>
      <c r="DG28" s="40"/>
      <c r="DH28" s="40"/>
      <c r="DI28" s="40"/>
      <c r="DJ28" s="49" t="s">
        <v>135</v>
      </c>
      <c r="DK28" s="40"/>
      <c r="DL28" s="40"/>
      <c r="DM28" s="40"/>
      <c r="DN28" s="40"/>
      <c r="DO28" s="40"/>
      <c r="DP28" s="40"/>
      <c r="DQ28" s="40"/>
      <c r="DR28" s="40"/>
      <c r="DS28" s="40"/>
      <c r="EE28" s="49" t="s">
        <v>135</v>
      </c>
      <c r="EF28" s="40"/>
      <c r="EG28" s="40"/>
      <c r="EH28" s="40"/>
      <c r="EI28" s="40"/>
      <c r="EJ28" s="49" t="s">
        <v>135</v>
      </c>
      <c r="EK28" s="40"/>
      <c r="EL28" s="40"/>
      <c r="EM28" s="40"/>
      <c r="EN28" s="40"/>
      <c r="EO28" s="40"/>
      <c r="EP28" s="40"/>
      <c r="EQ28" s="40"/>
      <c r="ER28" s="40"/>
      <c r="ES28" s="40"/>
      <c r="EX28" s="49" t="s">
        <v>135</v>
      </c>
      <c r="EY28" s="40"/>
      <c r="EZ28" s="40"/>
      <c r="FA28" s="40"/>
      <c r="FB28" s="40"/>
      <c r="FC28" s="49" t="s">
        <v>135</v>
      </c>
      <c r="FD28" s="40"/>
      <c r="FE28" s="40"/>
      <c r="FF28" s="40"/>
      <c r="FS28" s="49" t="s">
        <v>135</v>
      </c>
      <c r="FT28" s="40"/>
      <c r="FU28" s="40"/>
      <c r="FV28" s="40"/>
      <c r="FW28" s="40"/>
      <c r="FX28" s="49" t="s">
        <v>135</v>
      </c>
      <c r="FY28" s="40"/>
      <c r="FZ28" s="40"/>
      <c r="GA28" s="40"/>
      <c r="GJ28" s="49" t="s">
        <v>135</v>
      </c>
      <c r="GK28" s="40"/>
      <c r="GL28" s="40"/>
      <c r="GM28" s="40"/>
      <c r="GN28" s="40"/>
      <c r="GO28" s="49" t="s">
        <v>135</v>
      </c>
      <c r="GP28" s="40"/>
      <c r="GQ28" s="40"/>
      <c r="GR28" s="40"/>
      <c r="HF28" s="49" t="s">
        <v>135</v>
      </c>
      <c r="HG28" s="40"/>
      <c r="HH28" s="40"/>
      <c r="HI28" s="40"/>
      <c r="HJ28" s="40"/>
      <c r="HK28" s="49" t="s">
        <v>135</v>
      </c>
      <c r="HL28" s="40"/>
      <c r="HM28" s="40"/>
      <c r="HN28" s="40"/>
      <c r="HZ28" s="49" t="s">
        <v>135</v>
      </c>
      <c r="IA28" s="40"/>
      <c r="IB28" s="40"/>
      <c r="IC28" s="40"/>
      <c r="ID28" s="40"/>
      <c r="IE28" s="49" t="s">
        <v>135</v>
      </c>
      <c r="IF28" s="40"/>
      <c r="IG28" s="40"/>
      <c r="IH28" s="40"/>
      <c r="IU28" s="49" t="s">
        <v>135</v>
      </c>
      <c r="IV28" s="40"/>
      <c r="IW28" s="40"/>
      <c r="IX28" s="40"/>
      <c r="IY28" s="40"/>
      <c r="IZ28" s="49" t="s">
        <v>135</v>
      </c>
      <c r="JA28" s="40"/>
      <c r="JB28" s="40"/>
      <c r="JC28" s="40"/>
      <c r="JP28" s="49" t="s">
        <v>135</v>
      </c>
      <c r="JQ28" s="40"/>
      <c r="JR28" s="40"/>
      <c r="JS28" s="40"/>
      <c r="JT28" s="40"/>
      <c r="JU28" s="49" t="s">
        <v>135</v>
      </c>
      <c r="JV28" s="40"/>
      <c r="JW28" s="40"/>
      <c r="JX28" s="40"/>
      <c r="KF28" s="49" t="s">
        <v>135</v>
      </c>
      <c r="KG28" s="40"/>
      <c r="KH28" s="40"/>
      <c r="KI28" s="40"/>
      <c r="KJ28" s="40"/>
      <c r="KK28" s="49" t="s">
        <v>135</v>
      </c>
      <c r="KL28" s="40"/>
      <c r="KM28" s="40"/>
      <c r="KN28" s="40"/>
    </row>
    <row r="29" spans="2:570" ht="25" customHeight="1" x14ac:dyDescent="0.2"/>
    <row r="30" spans="2:570" ht="25" customHeight="1" x14ac:dyDescent="0.2"/>
    <row r="31" spans="2:570" ht="25" customHeight="1" x14ac:dyDescent="0.2">
      <c r="BA31" s="24" t="s">
        <v>58</v>
      </c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  <c r="GA31" s="25"/>
      <c r="GB31" s="25"/>
      <c r="GC31" s="25"/>
      <c r="GD31" s="25"/>
      <c r="GE31" s="25"/>
      <c r="GF31" s="25"/>
      <c r="GG31" s="25"/>
      <c r="GH31" s="25"/>
      <c r="GI31" s="25"/>
      <c r="GJ31" s="25"/>
      <c r="GK31" s="25"/>
      <c r="GL31" s="25"/>
      <c r="GM31" s="25"/>
      <c r="GN31" s="26"/>
      <c r="GO31" s="27" t="s">
        <v>59</v>
      </c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  <c r="KB31" s="28"/>
      <c r="KC31" s="28"/>
      <c r="KD31" s="28"/>
      <c r="KE31" s="28"/>
      <c r="KF31" s="28"/>
      <c r="KG31" s="28"/>
      <c r="KH31" s="28"/>
      <c r="KI31" s="28"/>
      <c r="KJ31" s="28"/>
      <c r="KK31" s="28"/>
      <c r="KL31" s="28"/>
      <c r="KM31" s="28"/>
      <c r="KN31" s="28"/>
      <c r="KO31" s="28"/>
      <c r="KP31" s="28"/>
      <c r="KQ31" s="28"/>
      <c r="KR31" s="28"/>
      <c r="KS31" s="28"/>
      <c r="KT31" s="28"/>
      <c r="KU31" s="28"/>
      <c r="KV31" s="28"/>
      <c r="KW31" s="28"/>
      <c r="KX31" s="28"/>
      <c r="KY31" s="28"/>
      <c r="KZ31" s="28"/>
      <c r="LA31" s="28"/>
      <c r="LB31" s="28"/>
      <c r="LC31" s="28"/>
      <c r="LD31" s="28"/>
      <c r="LE31" s="28"/>
      <c r="LF31" s="28"/>
      <c r="LG31" s="28"/>
      <c r="LH31" s="28"/>
      <c r="LI31" s="28"/>
      <c r="LJ31" s="28"/>
      <c r="LK31" s="28"/>
      <c r="LL31" s="28"/>
      <c r="LM31" s="28"/>
      <c r="LN31" s="28"/>
      <c r="LO31" s="28"/>
      <c r="LP31" s="29"/>
    </row>
    <row r="32" spans="2:570" ht="25" customHeight="1" x14ac:dyDescent="0.2">
      <c r="BP32" s="39" t="s">
        <v>115</v>
      </c>
      <c r="BQ32" s="40"/>
      <c r="BR32" s="40"/>
      <c r="BS32" s="49" t="s">
        <v>136</v>
      </c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P32" s="39" t="s">
        <v>117</v>
      </c>
      <c r="CQ32" s="40"/>
      <c r="CR32" s="40"/>
      <c r="CS32" s="36" t="s">
        <v>137</v>
      </c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8"/>
      <c r="DM32" s="39" t="s">
        <v>119</v>
      </c>
      <c r="DN32" s="40"/>
      <c r="DO32" s="40"/>
      <c r="DP32" s="49" t="s">
        <v>138</v>
      </c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G32" s="39" t="s">
        <v>121</v>
      </c>
      <c r="EH32" s="40"/>
      <c r="EI32" s="40"/>
      <c r="EJ32" s="49" t="s">
        <v>139</v>
      </c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X32" s="39" t="s">
        <v>123</v>
      </c>
      <c r="EY32" s="40"/>
      <c r="EZ32" s="40"/>
      <c r="FA32" s="36" t="s">
        <v>140</v>
      </c>
      <c r="FB32" s="37"/>
      <c r="FC32" s="37"/>
      <c r="FD32" s="37"/>
      <c r="FE32" s="37"/>
      <c r="FF32" s="37"/>
      <c r="FG32" s="37"/>
      <c r="FH32" s="37"/>
      <c r="FI32" s="37"/>
      <c r="FJ32" s="37"/>
      <c r="FK32" s="38"/>
      <c r="FM32" s="39" t="s">
        <v>125</v>
      </c>
      <c r="FN32" s="40"/>
      <c r="FO32" s="40"/>
      <c r="FP32" s="36" t="s">
        <v>141</v>
      </c>
      <c r="FQ32" s="37"/>
      <c r="FR32" s="37"/>
      <c r="FS32" s="37"/>
      <c r="FT32" s="37"/>
      <c r="FU32" s="37"/>
      <c r="FV32" s="37"/>
      <c r="FW32" s="37"/>
      <c r="FX32" s="37"/>
      <c r="FY32" s="37"/>
      <c r="FZ32" s="38"/>
      <c r="GB32" s="39" t="s">
        <v>127</v>
      </c>
      <c r="GC32" s="40"/>
      <c r="GD32" s="40"/>
      <c r="GE32" s="36" t="s">
        <v>142</v>
      </c>
      <c r="GF32" s="37"/>
      <c r="GG32" s="37"/>
      <c r="GH32" s="37"/>
      <c r="GI32" s="37"/>
      <c r="GJ32" s="37"/>
      <c r="GK32" s="37"/>
      <c r="GL32" s="37"/>
      <c r="GM32" s="37"/>
      <c r="GN32" s="37"/>
      <c r="GO32" s="37"/>
      <c r="GP32" s="37"/>
      <c r="GQ32" s="37"/>
      <c r="GR32" s="37"/>
      <c r="GS32" s="37"/>
      <c r="GT32" s="37"/>
      <c r="GU32" s="37"/>
      <c r="GV32" s="37"/>
      <c r="GW32" s="38"/>
      <c r="GY32" s="39" t="s">
        <v>128</v>
      </c>
      <c r="GZ32" s="40"/>
      <c r="HA32" s="40"/>
      <c r="HB32" s="36" t="s">
        <v>141</v>
      </c>
      <c r="HC32" s="37"/>
      <c r="HD32" s="37"/>
      <c r="HE32" s="37"/>
      <c r="HF32" s="37"/>
      <c r="HG32" s="37"/>
      <c r="HH32" s="37"/>
      <c r="HI32" s="37"/>
      <c r="HJ32" s="37"/>
      <c r="HK32" s="37"/>
      <c r="HL32" s="37"/>
      <c r="HM32" s="37"/>
      <c r="HN32" s="37"/>
      <c r="HO32" s="37"/>
      <c r="HP32" s="38"/>
      <c r="HR32" s="39">
        <v>428</v>
      </c>
      <c r="HS32" s="40"/>
      <c r="HT32" s="40"/>
      <c r="HU32" s="36" t="s">
        <v>141</v>
      </c>
      <c r="HV32" s="37"/>
      <c r="HW32" s="37"/>
      <c r="HX32" s="37"/>
      <c r="HY32" s="37"/>
      <c r="HZ32" s="37"/>
      <c r="IA32" s="37"/>
      <c r="IB32" s="37"/>
      <c r="IC32" s="37"/>
      <c r="ID32" s="37"/>
      <c r="IE32" s="37"/>
      <c r="IF32" s="37"/>
      <c r="IG32" s="37"/>
      <c r="IH32" s="37"/>
      <c r="II32" s="38"/>
      <c r="IK32" s="39" t="s">
        <v>130</v>
      </c>
      <c r="IL32" s="40"/>
      <c r="IM32" s="40"/>
      <c r="IN32" s="36" t="s">
        <v>142</v>
      </c>
      <c r="IO32" s="37"/>
      <c r="IP32" s="37"/>
      <c r="IQ32" s="37"/>
      <c r="IR32" s="37"/>
      <c r="IS32" s="37"/>
      <c r="IT32" s="37"/>
      <c r="IU32" s="37"/>
      <c r="IV32" s="37"/>
      <c r="IW32" s="37"/>
      <c r="IX32" s="37"/>
      <c r="IY32" s="37"/>
      <c r="IZ32" s="37"/>
      <c r="JA32" s="37"/>
      <c r="JB32" s="37"/>
      <c r="JC32" s="38"/>
      <c r="JE32" s="39">
        <v>430</v>
      </c>
      <c r="JF32" s="40"/>
      <c r="JG32" s="40"/>
      <c r="JH32" s="36" t="s">
        <v>141</v>
      </c>
      <c r="JI32" s="37"/>
      <c r="JJ32" s="37"/>
      <c r="JK32" s="37"/>
      <c r="JL32" s="37"/>
      <c r="JM32" s="37"/>
      <c r="JN32" s="37"/>
      <c r="JO32" s="37"/>
      <c r="JP32" s="37"/>
      <c r="JQ32" s="37"/>
      <c r="JR32" s="37"/>
      <c r="JS32" s="37"/>
      <c r="JT32" s="37"/>
      <c r="JU32" s="37"/>
      <c r="JV32" s="38"/>
      <c r="JX32" s="39">
        <v>431</v>
      </c>
      <c r="JY32" s="40"/>
      <c r="JZ32" s="40"/>
      <c r="KA32" s="36" t="s">
        <v>141</v>
      </c>
      <c r="KB32" s="37"/>
      <c r="KC32" s="37"/>
      <c r="KD32" s="37"/>
      <c r="KE32" s="37"/>
      <c r="KF32" s="37"/>
      <c r="KG32" s="37"/>
      <c r="KH32" s="37"/>
      <c r="KI32" s="37"/>
      <c r="KJ32" s="37"/>
      <c r="KK32" s="37"/>
      <c r="KL32" s="37"/>
      <c r="KM32" s="37"/>
      <c r="KN32" s="37"/>
      <c r="KO32" s="38"/>
      <c r="KQ32" s="39">
        <v>432</v>
      </c>
      <c r="KR32" s="40"/>
      <c r="KS32" s="40"/>
      <c r="KT32" s="36" t="s">
        <v>141</v>
      </c>
      <c r="KU32" s="37"/>
      <c r="KV32" s="37"/>
      <c r="KW32" s="37"/>
      <c r="KX32" s="37"/>
      <c r="KY32" s="37"/>
      <c r="KZ32" s="37"/>
      <c r="LA32" s="37"/>
      <c r="LB32" s="37"/>
      <c r="LC32" s="37"/>
      <c r="LD32" s="37"/>
      <c r="LE32" s="37"/>
      <c r="LF32" s="37"/>
      <c r="LG32" s="37"/>
      <c r="LH32" s="38"/>
    </row>
    <row r="33" spans="2:321" ht="25" customHeight="1" x14ac:dyDescent="0.2">
      <c r="BP33" s="45" t="s">
        <v>143</v>
      </c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P33" s="33" t="s">
        <v>144</v>
      </c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5"/>
      <c r="DM33" s="45" t="s">
        <v>145</v>
      </c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G33" s="45" t="s">
        <v>146</v>
      </c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X33" s="33" t="s">
        <v>147</v>
      </c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5"/>
      <c r="FM33" s="33" t="s">
        <v>147</v>
      </c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5"/>
      <c r="GB33" s="33" t="s">
        <v>148</v>
      </c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5"/>
      <c r="GY33" s="33" t="s">
        <v>149</v>
      </c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5"/>
      <c r="HR33" s="33" t="s">
        <v>149</v>
      </c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5"/>
      <c r="IK33" s="33" t="s">
        <v>150</v>
      </c>
      <c r="IL33" s="34"/>
      <c r="IM33" s="34"/>
      <c r="IN33" s="34"/>
      <c r="IO33" s="34"/>
      <c r="IP33" s="34"/>
      <c r="IQ33" s="34"/>
      <c r="IR33" s="34"/>
      <c r="IS33" s="34"/>
      <c r="IT33" s="34"/>
      <c r="IU33" s="34"/>
      <c r="IV33" s="34"/>
      <c r="IW33" s="34"/>
      <c r="IX33" s="34"/>
      <c r="IY33" s="34"/>
      <c r="IZ33" s="34"/>
      <c r="JA33" s="34"/>
      <c r="JB33" s="34"/>
      <c r="JC33" s="35"/>
      <c r="JE33" s="33" t="s">
        <v>151</v>
      </c>
      <c r="JF33" s="34"/>
      <c r="JG33" s="34"/>
      <c r="JH33" s="34"/>
      <c r="JI33" s="34"/>
      <c r="JJ33" s="34"/>
      <c r="JK33" s="34"/>
      <c r="JL33" s="34"/>
      <c r="JM33" s="34"/>
      <c r="JN33" s="34"/>
      <c r="JO33" s="34"/>
      <c r="JP33" s="34"/>
      <c r="JQ33" s="34"/>
      <c r="JR33" s="34"/>
      <c r="JS33" s="34"/>
      <c r="JT33" s="34"/>
      <c r="JU33" s="34"/>
      <c r="JV33" s="35"/>
      <c r="JX33" s="33" t="s">
        <v>151</v>
      </c>
      <c r="JY33" s="34"/>
      <c r="JZ33" s="34"/>
      <c r="KA33" s="34"/>
      <c r="KB33" s="34"/>
      <c r="KC33" s="34"/>
      <c r="KD33" s="34"/>
      <c r="KE33" s="34"/>
      <c r="KF33" s="34"/>
      <c r="KG33" s="34"/>
      <c r="KH33" s="34"/>
      <c r="KI33" s="34"/>
      <c r="KJ33" s="34"/>
      <c r="KK33" s="34"/>
      <c r="KL33" s="34"/>
      <c r="KM33" s="34"/>
      <c r="KN33" s="34"/>
      <c r="KO33" s="35"/>
      <c r="KQ33" s="33" t="s">
        <v>151</v>
      </c>
      <c r="KR33" s="34"/>
      <c r="KS33" s="34"/>
      <c r="KT33" s="34"/>
      <c r="KU33" s="34"/>
      <c r="KV33" s="34"/>
      <c r="KW33" s="34"/>
      <c r="KX33" s="34"/>
      <c r="KY33" s="34"/>
      <c r="KZ33" s="34"/>
      <c r="LA33" s="34"/>
      <c r="LB33" s="34"/>
      <c r="LC33" s="34"/>
      <c r="LD33" s="34"/>
      <c r="LE33" s="34"/>
      <c r="LF33" s="34"/>
      <c r="LG33" s="34"/>
      <c r="LH33" s="35"/>
    </row>
    <row r="34" spans="2:321" ht="25" customHeight="1" x14ac:dyDescent="0.2">
      <c r="BP34" s="45"/>
      <c r="BQ34" s="40"/>
      <c r="BR34" s="40"/>
      <c r="BS34" s="48"/>
      <c r="BT34" s="45"/>
      <c r="BU34" s="40"/>
      <c r="BV34" s="40"/>
      <c r="BW34" s="40"/>
      <c r="BX34" s="40"/>
      <c r="BY34" s="40"/>
      <c r="BZ34" s="48"/>
      <c r="CD34" s="45"/>
      <c r="CE34" s="40"/>
      <c r="CF34" s="40"/>
      <c r="CG34" s="48"/>
      <c r="CH34" s="45"/>
      <c r="CI34" s="40"/>
      <c r="CJ34" s="48"/>
      <c r="CK34" s="45"/>
      <c r="CL34" s="40"/>
      <c r="CM34" s="40"/>
      <c r="CN34" s="40"/>
      <c r="CO34" s="48"/>
      <c r="CP34" s="33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5"/>
      <c r="DF34" s="48"/>
      <c r="DG34" s="45"/>
      <c r="DH34" s="48"/>
      <c r="DI34" s="45"/>
      <c r="DJ34" s="48"/>
      <c r="DK34" s="45"/>
      <c r="DL34" s="48"/>
      <c r="DM34" s="45"/>
      <c r="DN34" s="40"/>
      <c r="DO34" s="48"/>
      <c r="DP34" s="45"/>
      <c r="DQ34" s="40"/>
      <c r="DR34" s="40"/>
      <c r="DS34" s="40"/>
      <c r="DT34" s="40"/>
      <c r="DU34" s="40"/>
      <c r="DV34" s="40"/>
      <c r="DW34" s="40"/>
      <c r="DX34" s="48"/>
      <c r="DY34" s="45"/>
      <c r="DZ34" s="48"/>
      <c r="EA34" s="45"/>
      <c r="EB34" s="48"/>
      <c r="EC34" s="45"/>
      <c r="ED34" s="48"/>
      <c r="EE34" s="45"/>
      <c r="EF34" s="48"/>
      <c r="EG34" s="45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8"/>
      <c r="ET34" s="45"/>
      <c r="EU34" s="48"/>
      <c r="EV34" s="45"/>
      <c r="EW34" s="48"/>
      <c r="EX34" s="45"/>
      <c r="EY34" s="40"/>
      <c r="EZ34" s="40"/>
      <c r="FA34" s="40"/>
      <c r="FB34" s="40"/>
      <c r="FC34" s="40"/>
      <c r="FD34" s="40"/>
      <c r="FE34" s="40"/>
      <c r="FF34" s="48"/>
      <c r="FG34" s="33"/>
      <c r="FH34" s="34"/>
      <c r="FI34" s="34"/>
      <c r="FJ34" s="34"/>
      <c r="FK34" s="35"/>
      <c r="FL34" s="48"/>
      <c r="FM34" s="33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5"/>
      <c r="GA34" s="48"/>
      <c r="GB34" s="45"/>
      <c r="GC34" s="48"/>
      <c r="GD34" s="45"/>
      <c r="GE34" s="48"/>
      <c r="GF34" s="45"/>
      <c r="GG34" s="48"/>
      <c r="GH34" s="45"/>
      <c r="GI34" s="40"/>
      <c r="GJ34" s="48"/>
      <c r="GK34" s="45"/>
      <c r="GL34" s="40"/>
      <c r="GM34" s="40"/>
      <c r="GN34" s="40"/>
      <c r="GO34" s="40"/>
      <c r="GP34" s="48"/>
      <c r="GQ34" s="33"/>
      <c r="GR34" s="34"/>
      <c r="GS34" s="34"/>
      <c r="GT34" s="34"/>
      <c r="GU34" s="34"/>
      <c r="GV34" s="34"/>
      <c r="GW34" s="35"/>
      <c r="GX34" s="48"/>
      <c r="GY34" s="33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  <c r="HO34" s="34"/>
      <c r="HP34" s="35"/>
      <c r="HQ34" s="48"/>
      <c r="HR34" s="33"/>
      <c r="HS34" s="34"/>
      <c r="HT34" s="34"/>
      <c r="HU34" s="34"/>
      <c r="HV34" s="34"/>
      <c r="HW34" s="34"/>
      <c r="HX34" s="34"/>
      <c r="HY34" s="34"/>
      <c r="HZ34" s="34"/>
      <c r="IA34" s="34"/>
      <c r="IB34" s="34"/>
      <c r="IC34" s="34"/>
      <c r="ID34" s="34"/>
      <c r="IE34" s="34"/>
      <c r="IF34" s="34"/>
      <c r="IG34" s="34"/>
      <c r="IH34" s="34"/>
      <c r="II34" s="35"/>
      <c r="IJ34" s="22"/>
      <c r="IK34" s="45"/>
      <c r="IL34" s="40"/>
      <c r="IM34" s="40"/>
      <c r="IN34" s="40"/>
      <c r="IO34" s="40"/>
      <c r="IP34" s="48"/>
      <c r="IQ34" s="33"/>
      <c r="IR34" s="34"/>
      <c r="IS34" s="34"/>
      <c r="IT34" s="34"/>
      <c r="IU34" s="34"/>
      <c r="IV34" s="34"/>
      <c r="IW34" s="34"/>
      <c r="IX34" s="34"/>
      <c r="IY34" s="34"/>
      <c r="IZ34" s="34"/>
      <c r="JA34" s="34"/>
      <c r="JB34" s="34"/>
      <c r="JC34" s="35"/>
      <c r="JD34" s="22"/>
      <c r="JE34" s="33"/>
      <c r="JF34" s="34"/>
      <c r="JG34" s="34"/>
      <c r="JH34" s="34"/>
      <c r="JI34" s="34"/>
      <c r="JJ34" s="34"/>
      <c r="JK34" s="34"/>
      <c r="JL34" s="34"/>
      <c r="JM34" s="34"/>
      <c r="JN34" s="34"/>
      <c r="JO34" s="34"/>
      <c r="JP34" s="34"/>
      <c r="JQ34" s="34"/>
      <c r="JR34" s="34"/>
      <c r="JS34" s="34"/>
      <c r="JT34" s="34"/>
      <c r="JU34" s="34"/>
      <c r="JV34" s="35"/>
      <c r="JW34" s="22"/>
      <c r="JX34" s="33"/>
      <c r="JY34" s="34"/>
      <c r="JZ34" s="34"/>
      <c r="KA34" s="34"/>
      <c r="KB34" s="34"/>
      <c r="KC34" s="34"/>
      <c r="KD34" s="34"/>
      <c r="KE34" s="34"/>
      <c r="KF34" s="34"/>
      <c r="KG34" s="34"/>
      <c r="KH34" s="34"/>
      <c r="KI34" s="34"/>
      <c r="KJ34" s="34"/>
      <c r="KK34" s="34"/>
      <c r="KL34" s="34"/>
      <c r="KM34" s="34"/>
      <c r="KN34" s="34"/>
      <c r="KO34" s="35"/>
      <c r="KP34" s="22"/>
      <c r="KQ34" s="33"/>
      <c r="KR34" s="34"/>
      <c r="KS34" s="34"/>
      <c r="KT34" s="34"/>
      <c r="KU34" s="34"/>
      <c r="KV34" s="34"/>
      <c r="KW34" s="34"/>
      <c r="KX34" s="34"/>
      <c r="KY34" s="34"/>
      <c r="KZ34" s="34"/>
      <c r="LA34" s="34"/>
      <c r="LB34" s="34"/>
      <c r="LC34" s="34"/>
      <c r="LD34" s="34"/>
      <c r="LE34" s="34"/>
      <c r="LF34" s="34"/>
      <c r="LG34" s="34"/>
      <c r="LH34" s="35"/>
      <c r="LI34" s="22"/>
    </row>
    <row r="35" spans="2:321" ht="25" customHeight="1" x14ac:dyDescent="0.2"/>
    <row r="36" spans="2:321" ht="25" customHeight="1" x14ac:dyDescent="0.2"/>
    <row r="37" spans="2:321" ht="25" customHeight="1" x14ac:dyDescent="0.2"/>
    <row r="38" spans="2:321" ht="25" customHeight="1" x14ac:dyDescent="0.2">
      <c r="AJ38" s="24" t="s">
        <v>58</v>
      </c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6"/>
      <c r="FQ38" s="27" t="s">
        <v>59</v>
      </c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  <c r="HX38" s="28"/>
      <c r="HY38" s="28"/>
      <c r="HZ38" s="28"/>
      <c r="IA38" s="28"/>
      <c r="IB38" s="28"/>
      <c r="IC38" s="28"/>
      <c r="ID38" s="28"/>
      <c r="IE38" s="28"/>
      <c r="IF38" s="28"/>
      <c r="IG38" s="28"/>
      <c r="IH38" s="28"/>
      <c r="II38" s="28"/>
      <c r="IJ38" s="28"/>
      <c r="IK38" s="28"/>
      <c r="IL38" s="28"/>
      <c r="IM38" s="28"/>
      <c r="IN38" s="28"/>
      <c r="IO38" s="28"/>
      <c r="IP38" s="28"/>
      <c r="IQ38" s="28"/>
      <c r="IR38" s="28"/>
      <c r="IS38" s="28"/>
      <c r="IT38" s="28"/>
      <c r="IU38" s="28"/>
      <c r="IV38" s="28"/>
      <c r="IW38" s="28"/>
      <c r="IX38" s="28"/>
      <c r="IY38" s="28"/>
      <c r="IZ38" s="28"/>
      <c r="JA38" s="28"/>
      <c r="JB38" s="28"/>
      <c r="JC38" s="28"/>
      <c r="JD38" s="28"/>
      <c r="JE38" s="28"/>
      <c r="JF38" s="28"/>
      <c r="JG38" s="28"/>
      <c r="JH38" s="28"/>
      <c r="JI38" s="28"/>
      <c r="JJ38" s="28"/>
      <c r="JK38" s="28"/>
      <c r="JL38" s="28"/>
      <c r="JM38" s="28"/>
      <c r="JN38" s="28"/>
      <c r="JO38" s="28"/>
      <c r="JP38" s="28"/>
      <c r="JQ38" s="28"/>
      <c r="JR38" s="28"/>
      <c r="JS38" s="28"/>
      <c r="JT38" s="28"/>
      <c r="JU38" s="28"/>
      <c r="JV38" s="28"/>
      <c r="JW38" s="28"/>
      <c r="JX38" s="28"/>
      <c r="JY38" s="28"/>
      <c r="JZ38" s="28"/>
      <c r="KA38" s="28"/>
      <c r="KB38" s="28"/>
      <c r="KC38" s="28"/>
      <c r="KD38" s="28"/>
      <c r="KE38" s="28"/>
      <c r="KF38" s="28"/>
      <c r="KG38" s="28"/>
      <c r="KH38" s="28"/>
      <c r="KI38" s="28"/>
      <c r="KJ38" s="28"/>
      <c r="KK38" s="28"/>
      <c r="KL38" s="29"/>
    </row>
    <row r="39" spans="2:321" ht="25" customHeight="1" x14ac:dyDescent="0.2">
      <c r="B39" s="49" t="s">
        <v>152</v>
      </c>
      <c r="C39" s="40"/>
      <c r="D39" s="40"/>
      <c r="AU39" s="39" t="s">
        <v>153</v>
      </c>
      <c r="AV39" s="40"/>
      <c r="AW39" s="40"/>
      <c r="AX39" s="40"/>
      <c r="AY39" s="49" t="s">
        <v>154</v>
      </c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DW39" s="39" t="s">
        <v>155</v>
      </c>
      <c r="DX39" s="40"/>
      <c r="DY39" s="40"/>
      <c r="DZ39" s="40"/>
      <c r="EA39" s="49" t="s">
        <v>156</v>
      </c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GD39" s="39" t="s">
        <v>157</v>
      </c>
      <c r="GE39" s="40"/>
      <c r="GF39" s="40"/>
      <c r="GG39" s="40"/>
      <c r="GH39" s="49" t="s">
        <v>158</v>
      </c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IE39" s="39" t="s">
        <v>159</v>
      </c>
      <c r="IF39" s="40"/>
      <c r="IG39" s="40"/>
      <c r="IH39" s="40"/>
      <c r="II39" s="49" t="s">
        <v>158</v>
      </c>
      <c r="IJ39" s="40"/>
      <c r="IK39" s="40"/>
      <c r="IL39" s="40"/>
      <c r="IM39" s="40"/>
      <c r="IN39" s="40"/>
      <c r="IO39" s="40"/>
      <c r="IP39" s="40"/>
      <c r="IQ39" s="40"/>
      <c r="IR39" s="40"/>
      <c r="IS39" s="40"/>
      <c r="IT39" s="40"/>
      <c r="IU39" s="40"/>
      <c r="IV39" s="40"/>
      <c r="IW39" s="40"/>
      <c r="IX39" s="40"/>
      <c r="IY39" s="40"/>
      <c r="IZ39" s="40"/>
      <c r="JA39" s="40"/>
      <c r="JB39" s="40"/>
      <c r="JC39" s="40"/>
      <c r="JD39" s="40"/>
      <c r="JE39" s="40"/>
      <c r="JF39" s="40"/>
      <c r="JG39" s="40"/>
      <c r="JH39" s="40"/>
      <c r="JI39" s="40"/>
      <c r="JJ39" s="40"/>
      <c r="JK39" s="40"/>
    </row>
    <row r="40" spans="2:321" ht="25" customHeight="1" x14ac:dyDescent="0.2">
      <c r="B40" s="40"/>
      <c r="C40" s="40"/>
      <c r="D40" s="40"/>
      <c r="AU40" s="52" t="s">
        <v>114</v>
      </c>
      <c r="AV40" s="40"/>
      <c r="AW40" s="40"/>
      <c r="AX40" s="40"/>
      <c r="AY40" s="40"/>
      <c r="AZ40" s="40"/>
      <c r="BA40" s="52" t="s">
        <v>134</v>
      </c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3" t="s">
        <v>160</v>
      </c>
      <c r="BO40" s="40"/>
      <c r="DW40" s="52" t="s">
        <v>114</v>
      </c>
      <c r="DX40" s="40"/>
      <c r="DY40" s="40"/>
      <c r="DZ40" s="40"/>
      <c r="EA40" s="40"/>
      <c r="EB40" s="40"/>
      <c r="EC40" s="52" t="s">
        <v>134</v>
      </c>
      <c r="ED40" s="40"/>
      <c r="EE40" s="40"/>
      <c r="EF40" s="40"/>
      <c r="EG40" s="40"/>
      <c r="EH40" s="40"/>
      <c r="EI40" s="40"/>
      <c r="EJ40" s="40"/>
      <c r="EK40" s="40"/>
      <c r="EL40" s="43" t="s">
        <v>160</v>
      </c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GD40" s="52" t="s">
        <v>114</v>
      </c>
      <c r="GE40" s="40"/>
      <c r="GF40" s="40"/>
      <c r="GG40" s="40"/>
      <c r="GH40" s="40"/>
      <c r="GI40" s="40"/>
      <c r="GJ40" s="52" t="s">
        <v>134</v>
      </c>
      <c r="GK40" s="40"/>
      <c r="GL40" s="40"/>
      <c r="GM40" s="40"/>
      <c r="GN40" s="40"/>
      <c r="GO40" s="40"/>
      <c r="GP40" s="40"/>
      <c r="GQ40" s="40"/>
      <c r="GR40" s="40"/>
      <c r="GS40" s="43" t="s">
        <v>160</v>
      </c>
      <c r="GT40" s="40"/>
      <c r="GU40" s="40"/>
      <c r="GV40" s="40"/>
      <c r="GW40" s="40"/>
      <c r="GX40" s="40"/>
      <c r="GY40" s="40"/>
      <c r="GZ40" s="40"/>
      <c r="HA40" s="40"/>
      <c r="HB40" s="40"/>
      <c r="HC40" s="40"/>
      <c r="HD40" s="40"/>
      <c r="HE40" s="40"/>
      <c r="HF40" s="40"/>
      <c r="HG40" s="40"/>
      <c r="HH40" s="40"/>
      <c r="HI40" s="40"/>
      <c r="HJ40" s="40"/>
      <c r="IE40" s="52" t="s">
        <v>114</v>
      </c>
      <c r="IF40" s="40"/>
      <c r="IG40" s="40"/>
      <c r="IH40" s="40"/>
      <c r="II40" s="40"/>
      <c r="IJ40" s="40"/>
      <c r="IK40" s="52" t="s">
        <v>134</v>
      </c>
      <c r="IL40" s="40"/>
      <c r="IM40" s="40"/>
      <c r="IN40" s="40"/>
      <c r="IO40" s="40"/>
      <c r="IP40" s="40"/>
      <c r="IQ40" s="40"/>
      <c r="IR40" s="40"/>
      <c r="IS40" s="40"/>
      <c r="IT40" s="43" t="s">
        <v>160</v>
      </c>
      <c r="IU40" s="40"/>
      <c r="IV40" s="40"/>
      <c r="IW40" s="40"/>
      <c r="IX40" s="40"/>
      <c r="IY40" s="40"/>
      <c r="IZ40" s="40"/>
      <c r="JA40" s="40"/>
      <c r="JB40" s="40"/>
      <c r="JC40" s="40"/>
      <c r="JD40" s="40"/>
      <c r="JE40" s="40"/>
      <c r="JF40" s="40"/>
      <c r="JG40" s="40"/>
      <c r="JH40" s="40"/>
      <c r="JI40" s="40"/>
      <c r="JJ40" s="40"/>
      <c r="JK40" s="40"/>
    </row>
    <row r="41" spans="2:321" ht="25" customHeight="1" x14ac:dyDescent="0.2">
      <c r="B41" s="40"/>
      <c r="C41" s="40"/>
      <c r="D41" s="40"/>
      <c r="BA41" s="43" t="s">
        <v>160</v>
      </c>
      <c r="BB41" s="40"/>
      <c r="EC41" s="43" t="s">
        <v>160</v>
      </c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GJ41" s="43" t="s">
        <v>160</v>
      </c>
      <c r="GK41" s="40"/>
      <c r="GL41" s="40"/>
      <c r="GM41" s="40"/>
      <c r="GN41" s="40"/>
      <c r="GO41" s="40"/>
      <c r="GP41" s="40"/>
      <c r="GQ41" s="40"/>
      <c r="GR41" s="40"/>
      <c r="GS41" s="40"/>
      <c r="GT41" s="40"/>
      <c r="GU41" s="40"/>
      <c r="GV41" s="40"/>
      <c r="GW41" s="40"/>
      <c r="GX41" s="40"/>
      <c r="GY41" s="40"/>
      <c r="GZ41" s="40"/>
      <c r="HA41" s="40"/>
      <c r="IK41" s="43" t="s">
        <v>160</v>
      </c>
      <c r="IL41" s="40"/>
      <c r="IM41" s="40"/>
      <c r="IN41" s="40"/>
      <c r="IO41" s="40"/>
      <c r="IP41" s="40"/>
      <c r="IQ41" s="40"/>
      <c r="IR41" s="40"/>
      <c r="IS41" s="40"/>
      <c r="IT41" s="40"/>
      <c r="IU41" s="40"/>
      <c r="IV41" s="40"/>
      <c r="IW41" s="40"/>
      <c r="IX41" s="40"/>
      <c r="IY41" s="40"/>
      <c r="IZ41" s="40"/>
      <c r="JA41" s="40"/>
      <c r="JB41" s="40"/>
    </row>
    <row r="42" spans="2:321" ht="25" customHeight="1" x14ac:dyDescent="0.2">
      <c r="B42" s="40"/>
      <c r="C42" s="40"/>
      <c r="D42" s="40"/>
    </row>
    <row r="43" spans="2:321" ht="25" customHeight="1" x14ac:dyDescent="0.2">
      <c r="B43" s="40"/>
      <c r="C43" s="40"/>
      <c r="D43" s="40"/>
      <c r="BK43" s="39" t="s">
        <v>161</v>
      </c>
      <c r="BL43" s="40"/>
      <c r="BM43" s="40"/>
      <c r="BN43" s="40"/>
      <c r="BO43" s="49" t="s">
        <v>154</v>
      </c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EG43" s="39" t="s">
        <v>162</v>
      </c>
      <c r="EH43" s="40"/>
      <c r="EI43" s="40"/>
      <c r="EJ43" s="40"/>
      <c r="EK43" s="49" t="s">
        <v>156</v>
      </c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GO43" s="39" t="s">
        <v>163</v>
      </c>
      <c r="GP43" s="40"/>
      <c r="GQ43" s="40"/>
      <c r="GR43" s="40"/>
      <c r="GS43" s="49" t="s">
        <v>158</v>
      </c>
      <c r="GT43" s="40"/>
      <c r="GU43" s="40"/>
      <c r="GV43" s="40"/>
      <c r="GW43" s="40"/>
      <c r="GX43" s="40"/>
      <c r="GY43" s="40"/>
      <c r="GZ43" s="40"/>
      <c r="HA43" s="40"/>
      <c r="HB43" s="40"/>
      <c r="HC43" s="40"/>
      <c r="HD43" s="40"/>
      <c r="HE43" s="40"/>
      <c r="HF43" s="40"/>
      <c r="HG43" s="40"/>
      <c r="HH43" s="40"/>
      <c r="HI43" s="40"/>
      <c r="HJ43" s="40"/>
      <c r="HK43" s="40"/>
      <c r="HL43" s="40"/>
      <c r="HM43" s="40"/>
      <c r="HN43" s="40"/>
      <c r="HO43" s="40"/>
      <c r="HP43" s="40"/>
      <c r="HQ43" s="40"/>
      <c r="HR43" s="40"/>
      <c r="HS43" s="40"/>
      <c r="HT43" s="40"/>
      <c r="HU43" s="40"/>
      <c r="IO43" s="39" t="s">
        <v>164</v>
      </c>
      <c r="IP43" s="40"/>
      <c r="IQ43" s="40"/>
      <c r="IR43" s="40"/>
      <c r="IS43" s="49" t="s">
        <v>158</v>
      </c>
      <c r="IT43" s="40"/>
      <c r="IU43" s="40"/>
      <c r="IV43" s="40"/>
      <c r="IW43" s="40"/>
      <c r="IX43" s="40"/>
      <c r="IY43" s="40"/>
      <c r="IZ43" s="40"/>
      <c r="JA43" s="40"/>
      <c r="JB43" s="40"/>
      <c r="JC43" s="40"/>
      <c r="JD43" s="40"/>
      <c r="JE43" s="40"/>
      <c r="JF43" s="40"/>
      <c r="JG43" s="40"/>
      <c r="JH43" s="40"/>
      <c r="JI43" s="40"/>
      <c r="JJ43" s="40"/>
      <c r="JK43" s="40"/>
      <c r="JL43" s="40"/>
      <c r="JM43" s="40"/>
      <c r="JN43" s="40"/>
      <c r="JO43" s="40"/>
      <c r="JP43" s="40"/>
      <c r="JQ43" s="40"/>
      <c r="JR43" s="40"/>
      <c r="JS43" s="40"/>
      <c r="JT43" s="40"/>
      <c r="JU43" s="40"/>
    </row>
    <row r="44" spans="2:321" ht="25" customHeight="1" x14ac:dyDescent="0.2">
      <c r="B44" s="40"/>
      <c r="C44" s="40"/>
      <c r="D44" s="40"/>
      <c r="BK44" s="52" t="s">
        <v>114</v>
      </c>
      <c r="BL44" s="40"/>
      <c r="BM44" s="40"/>
      <c r="BN44" s="40"/>
      <c r="BO44" s="40"/>
      <c r="BP44" s="40"/>
      <c r="BQ44" s="52" t="s">
        <v>134</v>
      </c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3" t="s">
        <v>160</v>
      </c>
      <c r="CE44" s="40"/>
      <c r="EG44" s="52" t="s">
        <v>114</v>
      </c>
      <c r="EH44" s="40"/>
      <c r="EI44" s="40"/>
      <c r="EJ44" s="40"/>
      <c r="EK44" s="40"/>
      <c r="EL44" s="40"/>
      <c r="EM44" s="52" t="s">
        <v>134</v>
      </c>
      <c r="EN44" s="40"/>
      <c r="EO44" s="40"/>
      <c r="EP44" s="40"/>
      <c r="EQ44" s="40"/>
      <c r="ER44" s="40"/>
      <c r="ES44" s="40"/>
      <c r="ET44" s="40"/>
      <c r="EU44" s="40"/>
      <c r="EV44" s="43" t="s">
        <v>160</v>
      </c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GO44" s="52" t="s">
        <v>114</v>
      </c>
      <c r="GP44" s="40"/>
      <c r="GQ44" s="40"/>
      <c r="GR44" s="40"/>
      <c r="GS44" s="40"/>
      <c r="GT44" s="40"/>
      <c r="GU44" s="52" t="s">
        <v>134</v>
      </c>
      <c r="GV44" s="40"/>
      <c r="GW44" s="40"/>
      <c r="GX44" s="40"/>
      <c r="GY44" s="40"/>
      <c r="GZ44" s="40"/>
      <c r="HA44" s="40"/>
      <c r="HB44" s="40"/>
      <c r="HC44" s="40"/>
      <c r="HD44" s="43" t="s">
        <v>160</v>
      </c>
      <c r="HE44" s="40"/>
      <c r="HF44" s="40"/>
      <c r="HG44" s="40"/>
      <c r="HH44" s="40"/>
      <c r="HI44" s="40"/>
      <c r="HJ44" s="40"/>
      <c r="HK44" s="40"/>
      <c r="HL44" s="40"/>
      <c r="HM44" s="40"/>
      <c r="HN44" s="40"/>
      <c r="HO44" s="40"/>
      <c r="HP44" s="40"/>
      <c r="HQ44" s="40"/>
      <c r="HR44" s="40"/>
      <c r="HS44" s="40"/>
      <c r="HT44" s="40"/>
      <c r="HU44" s="40"/>
      <c r="IO44" s="52" t="s">
        <v>114</v>
      </c>
      <c r="IP44" s="40"/>
      <c r="IQ44" s="40"/>
      <c r="IR44" s="40"/>
      <c r="IS44" s="40"/>
      <c r="IT44" s="40"/>
      <c r="IU44" s="52" t="s">
        <v>134</v>
      </c>
      <c r="IV44" s="40"/>
      <c r="IW44" s="40"/>
      <c r="IX44" s="40"/>
      <c r="IY44" s="40"/>
      <c r="IZ44" s="40"/>
      <c r="JA44" s="40"/>
      <c r="JB44" s="40"/>
      <c r="JC44" s="40"/>
      <c r="JD44" s="43" t="s">
        <v>160</v>
      </c>
      <c r="JE44" s="40"/>
      <c r="JF44" s="40"/>
      <c r="JG44" s="40"/>
      <c r="JH44" s="40"/>
      <c r="JI44" s="40"/>
      <c r="JJ44" s="40"/>
      <c r="JK44" s="40"/>
      <c r="JL44" s="40"/>
      <c r="JM44" s="40"/>
      <c r="JN44" s="40"/>
      <c r="JO44" s="40"/>
      <c r="JP44" s="40"/>
      <c r="JQ44" s="40"/>
      <c r="JR44" s="40"/>
      <c r="JS44" s="40"/>
      <c r="JT44" s="40"/>
      <c r="JU44" s="40"/>
    </row>
    <row r="45" spans="2:321" ht="25" customHeight="1" x14ac:dyDescent="0.2">
      <c r="BQ45" s="43" t="s">
        <v>160</v>
      </c>
      <c r="BR45" s="40"/>
      <c r="EM45" s="43" t="s">
        <v>160</v>
      </c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GU45" s="43" t="s">
        <v>160</v>
      </c>
      <c r="GV45" s="40"/>
      <c r="GW45" s="40"/>
      <c r="GX45" s="40"/>
      <c r="GY45" s="40"/>
      <c r="GZ45" s="40"/>
      <c r="HA45" s="40"/>
      <c r="HB45" s="40"/>
      <c r="HC45" s="40"/>
      <c r="HD45" s="40"/>
      <c r="HE45" s="40"/>
      <c r="HF45" s="40"/>
      <c r="HG45" s="40"/>
      <c r="HH45" s="40"/>
      <c r="HI45" s="40"/>
      <c r="HJ45" s="40"/>
      <c r="HK45" s="40"/>
      <c r="HL45" s="40"/>
      <c r="IU45" s="43" t="s">
        <v>160</v>
      </c>
      <c r="IV45" s="40"/>
      <c r="IW45" s="40"/>
      <c r="IX45" s="40"/>
      <c r="IY45" s="40"/>
      <c r="IZ45" s="40"/>
      <c r="JA45" s="40"/>
      <c r="JB45" s="40"/>
      <c r="JC45" s="40"/>
      <c r="JD45" s="40"/>
      <c r="JE45" s="40"/>
      <c r="JF45" s="40"/>
      <c r="JG45" s="40"/>
      <c r="JH45" s="40"/>
      <c r="JI45" s="40"/>
      <c r="JJ45" s="40"/>
      <c r="JK45" s="40"/>
      <c r="JL45" s="40"/>
    </row>
    <row r="46" spans="2:321" ht="25" customHeight="1" x14ac:dyDescent="0.2"/>
    <row r="47" spans="2:321" ht="25" customHeight="1" x14ac:dyDescent="0.2">
      <c r="BY47" s="39" t="s">
        <v>165</v>
      </c>
      <c r="BZ47" s="40"/>
      <c r="CA47" s="40"/>
      <c r="CB47" s="40"/>
      <c r="CC47" s="49" t="s">
        <v>154</v>
      </c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ER47" s="39" t="s">
        <v>166</v>
      </c>
      <c r="ES47" s="40"/>
      <c r="ET47" s="40"/>
      <c r="EU47" s="40"/>
      <c r="EV47" s="49" t="s">
        <v>156</v>
      </c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GY47" s="39" t="s">
        <v>167</v>
      </c>
      <c r="GZ47" s="40"/>
      <c r="HA47" s="40"/>
      <c r="HB47" s="40"/>
      <c r="HC47" s="49" t="s">
        <v>158</v>
      </c>
      <c r="HD47" s="40"/>
      <c r="HE47" s="40"/>
      <c r="HF47" s="40"/>
      <c r="HG47" s="40"/>
      <c r="HH47" s="40"/>
      <c r="HI47" s="40"/>
      <c r="HJ47" s="40"/>
      <c r="HK47" s="40"/>
      <c r="HL47" s="40"/>
      <c r="HM47" s="40"/>
      <c r="HN47" s="40"/>
      <c r="HO47" s="40"/>
      <c r="HP47" s="40"/>
      <c r="HQ47" s="40"/>
      <c r="HR47" s="40"/>
      <c r="HS47" s="40"/>
      <c r="HT47" s="40"/>
      <c r="HU47" s="40"/>
      <c r="HV47" s="40"/>
      <c r="HW47" s="40"/>
      <c r="HX47" s="40"/>
      <c r="HY47" s="40"/>
      <c r="HZ47" s="40"/>
      <c r="IA47" s="40"/>
      <c r="IB47" s="40"/>
      <c r="IC47" s="40"/>
      <c r="ID47" s="40"/>
      <c r="IE47" s="40"/>
      <c r="IZ47" s="39" t="s">
        <v>168</v>
      </c>
      <c r="JA47" s="40"/>
      <c r="JB47" s="40"/>
      <c r="JC47" s="40"/>
      <c r="JD47" s="49" t="s">
        <v>169</v>
      </c>
      <c r="JE47" s="40"/>
      <c r="JF47" s="40"/>
      <c r="JG47" s="40"/>
      <c r="JH47" s="40"/>
      <c r="JI47" s="40"/>
      <c r="JJ47" s="40"/>
      <c r="JK47" s="40"/>
      <c r="JL47" s="40"/>
      <c r="JM47" s="40"/>
      <c r="JN47" s="40"/>
      <c r="JO47" s="40"/>
      <c r="JP47" s="40"/>
      <c r="JQ47" s="40"/>
      <c r="JR47" s="40"/>
      <c r="JS47" s="40"/>
      <c r="JT47" s="40"/>
      <c r="JU47" s="40"/>
      <c r="JV47" s="40"/>
      <c r="JW47" s="40"/>
      <c r="JX47" s="40"/>
      <c r="JY47" s="40"/>
      <c r="JZ47" s="40"/>
      <c r="KA47" s="40"/>
      <c r="KB47" s="40"/>
      <c r="KC47" s="40"/>
      <c r="KD47" s="40"/>
      <c r="KE47" s="40"/>
      <c r="KF47" s="40"/>
    </row>
    <row r="48" spans="2:321" ht="25" customHeight="1" x14ac:dyDescent="0.2">
      <c r="BY48" s="52" t="s">
        <v>114</v>
      </c>
      <c r="BZ48" s="40"/>
      <c r="CA48" s="40"/>
      <c r="CB48" s="40"/>
      <c r="CC48" s="40"/>
      <c r="CD48" s="40"/>
      <c r="CE48" s="52" t="s">
        <v>134</v>
      </c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3" t="s">
        <v>160</v>
      </c>
      <c r="CS48" s="40"/>
      <c r="ER48" s="52" t="s">
        <v>114</v>
      </c>
      <c r="ES48" s="40"/>
      <c r="ET48" s="40"/>
      <c r="EU48" s="40"/>
      <c r="EV48" s="40"/>
      <c r="EW48" s="40"/>
      <c r="EX48" s="52" t="s">
        <v>134</v>
      </c>
      <c r="EY48" s="40"/>
      <c r="EZ48" s="40"/>
      <c r="FA48" s="40"/>
      <c r="FB48" s="40"/>
      <c r="FC48" s="40"/>
      <c r="FD48" s="40"/>
      <c r="FE48" s="40"/>
      <c r="FF48" s="40"/>
      <c r="FG48" s="43" t="s">
        <v>160</v>
      </c>
      <c r="FH48" s="40"/>
      <c r="FI48" s="40"/>
      <c r="FJ48" s="40"/>
      <c r="FK48" s="40"/>
      <c r="FL48" s="40"/>
      <c r="FM48" s="40"/>
      <c r="FN48" s="40"/>
      <c r="FO48" s="40"/>
      <c r="FP48" s="40"/>
      <c r="FQ48" s="40"/>
      <c r="FR48" s="40"/>
      <c r="FS48" s="40"/>
      <c r="FT48" s="40"/>
      <c r="FU48" s="40"/>
      <c r="FV48" s="40"/>
      <c r="FW48" s="40"/>
      <c r="FX48" s="40"/>
      <c r="GY48" s="52" t="s">
        <v>114</v>
      </c>
      <c r="GZ48" s="40"/>
      <c r="HA48" s="40"/>
      <c r="HB48" s="40"/>
      <c r="HC48" s="40"/>
      <c r="HD48" s="40"/>
      <c r="HE48" s="52" t="s">
        <v>134</v>
      </c>
      <c r="HF48" s="40"/>
      <c r="HG48" s="40"/>
      <c r="HH48" s="40"/>
      <c r="HI48" s="40"/>
      <c r="HJ48" s="40"/>
      <c r="HK48" s="40"/>
      <c r="HL48" s="40"/>
      <c r="HM48" s="40"/>
      <c r="HN48" s="43" t="s">
        <v>160</v>
      </c>
      <c r="HO48" s="40"/>
      <c r="HP48" s="40"/>
      <c r="HQ48" s="40"/>
      <c r="HR48" s="40"/>
      <c r="HS48" s="40"/>
      <c r="HT48" s="40"/>
      <c r="HU48" s="40"/>
      <c r="HV48" s="40"/>
      <c r="HW48" s="40"/>
      <c r="HX48" s="40"/>
      <c r="HY48" s="40"/>
      <c r="HZ48" s="40"/>
      <c r="IA48" s="40"/>
      <c r="IB48" s="40"/>
      <c r="IC48" s="40"/>
      <c r="ID48" s="40"/>
      <c r="IE48" s="40"/>
      <c r="IZ48" s="52" t="s">
        <v>114</v>
      </c>
      <c r="JA48" s="40"/>
      <c r="JB48" s="40"/>
      <c r="JC48" s="40"/>
      <c r="JD48" s="40"/>
      <c r="JE48" s="40"/>
      <c r="JF48" s="52" t="s">
        <v>134</v>
      </c>
      <c r="JG48" s="40"/>
      <c r="JH48" s="40"/>
      <c r="JI48" s="40"/>
      <c r="JJ48" s="40"/>
      <c r="JK48" s="40"/>
      <c r="JL48" s="40"/>
      <c r="JM48" s="40"/>
      <c r="JN48" s="40"/>
      <c r="JO48" s="43" t="s">
        <v>160</v>
      </c>
      <c r="JP48" s="40"/>
      <c r="JQ48" s="40"/>
      <c r="JR48" s="40"/>
      <c r="JS48" s="40"/>
      <c r="JT48" s="40"/>
      <c r="JU48" s="40"/>
      <c r="JV48" s="40"/>
      <c r="JW48" s="40"/>
      <c r="JX48" s="40"/>
      <c r="JY48" s="40"/>
      <c r="JZ48" s="40"/>
      <c r="KA48" s="40"/>
      <c r="KB48" s="40"/>
      <c r="KC48" s="40"/>
      <c r="KD48" s="40"/>
      <c r="KE48" s="40"/>
      <c r="KF48" s="40"/>
    </row>
    <row r="49" spans="41:304" ht="25" customHeight="1" x14ac:dyDescent="0.2">
      <c r="CE49" s="43" t="s">
        <v>160</v>
      </c>
      <c r="CF49" s="40"/>
      <c r="EX49" s="43" t="s">
        <v>160</v>
      </c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HE49" s="43" t="s">
        <v>160</v>
      </c>
      <c r="HF49" s="40"/>
      <c r="HG49" s="40"/>
      <c r="HH49" s="40"/>
      <c r="HI49" s="40"/>
      <c r="HJ49" s="40"/>
      <c r="HK49" s="40"/>
      <c r="HL49" s="40"/>
      <c r="HM49" s="40"/>
      <c r="HN49" s="40"/>
      <c r="HO49" s="40"/>
      <c r="HP49" s="40"/>
      <c r="HQ49" s="40"/>
      <c r="HR49" s="40"/>
      <c r="HS49" s="40"/>
      <c r="HT49" s="40"/>
      <c r="HU49" s="40"/>
      <c r="HV49" s="40"/>
      <c r="JF49" s="43" t="s">
        <v>160</v>
      </c>
      <c r="JG49" s="40"/>
      <c r="JH49" s="40"/>
      <c r="JI49" s="40"/>
      <c r="JJ49" s="40"/>
      <c r="JK49" s="40"/>
      <c r="JL49" s="40"/>
      <c r="JM49" s="40"/>
      <c r="JN49" s="40"/>
      <c r="JO49" s="40"/>
      <c r="JP49" s="40"/>
      <c r="JQ49" s="40"/>
      <c r="JR49" s="40"/>
      <c r="JS49" s="40"/>
      <c r="JT49" s="40"/>
      <c r="JU49" s="40"/>
      <c r="JV49" s="40"/>
      <c r="JW49" s="40"/>
    </row>
    <row r="50" spans="41:304" ht="25" customHeight="1" x14ac:dyDescent="0.2"/>
    <row r="51" spans="41:304" ht="25" customHeight="1" x14ac:dyDescent="0.2">
      <c r="CN51" s="39" t="s">
        <v>170</v>
      </c>
      <c r="CO51" s="40"/>
      <c r="CP51" s="40"/>
      <c r="CQ51" s="40"/>
      <c r="CR51" s="49" t="s">
        <v>154</v>
      </c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FI51" s="39" t="s">
        <v>171</v>
      </c>
      <c r="FJ51" s="40"/>
      <c r="FK51" s="40"/>
      <c r="FL51" s="40"/>
      <c r="FM51" s="49" t="s">
        <v>172</v>
      </c>
      <c r="FN51" s="40"/>
      <c r="FO51" s="40"/>
      <c r="FP51" s="40"/>
      <c r="FQ51" s="40"/>
      <c r="FR51" s="40"/>
      <c r="FS51" s="40"/>
      <c r="FT51" s="40"/>
      <c r="FU51" s="40"/>
      <c r="FV51" s="40"/>
      <c r="FW51" s="40"/>
      <c r="FX51" s="40"/>
      <c r="FY51" s="40"/>
      <c r="FZ51" s="40"/>
      <c r="GA51" s="40"/>
      <c r="GB51" s="40"/>
      <c r="GC51" s="40"/>
      <c r="GD51" s="40"/>
      <c r="GE51" s="40"/>
      <c r="GF51" s="40"/>
      <c r="GG51" s="40"/>
      <c r="GH51" s="40"/>
      <c r="GI51" s="40"/>
      <c r="GJ51" s="40"/>
      <c r="GK51" s="40"/>
      <c r="GL51" s="40"/>
      <c r="GM51" s="40"/>
      <c r="GN51" s="40"/>
      <c r="GO51" s="40"/>
      <c r="HJ51" s="39" t="s">
        <v>173</v>
      </c>
      <c r="HK51" s="40"/>
      <c r="HL51" s="40"/>
      <c r="HM51" s="40"/>
      <c r="HN51" s="49" t="s">
        <v>158</v>
      </c>
      <c r="HO51" s="40"/>
      <c r="HP51" s="40"/>
      <c r="HQ51" s="40"/>
      <c r="HR51" s="40"/>
      <c r="HS51" s="40"/>
      <c r="HT51" s="40"/>
      <c r="HU51" s="40"/>
      <c r="HV51" s="40"/>
      <c r="HW51" s="40"/>
      <c r="HX51" s="40"/>
      <c r="HY51" s="40"/>
      <c r="HZ51" s="40"/>
      <c r="IA51" s="40"/>
      <c r="IB51" s="40"/>
      <c r="IC51" s="40"/>
      <c r="ID51" s="40"/>
      <c r="IE51" s="40"/>
      <c r="IF51" s="40"/>
      <c r="IG51" s="40"/>
      <c r="IH51" s="40"/>
      <c r="II51" s="40"/>
      <c r="IJ51" s="40"/>
      <c r="IK51" s="40"/>
      <c r="IL51" s="40"/>
      <c r="IM51" s="40"/>
      <c r="IN51" s="40"/>
      <c r="IO51" s="40"/>
      <c r="IP51" s="40"/>
    </row>
    <row r="52" spans="41:304" ht="25" customHeight="1" x14ac:dyDescent="0.2">
      <c r="CN52" s="52" t="s">
        <v>114</v>
      </c>
      <c r="CO52" s="40"/>
      <c r="CP52" s="40"/>
      <c r="CQ52" s="40"/>
      <c r="CR52" s="40"/>
      <c r="CS52" s="40"/>
      <c r="CT52" s="52" t="s">
        <v>134</v>
      </c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3" t="s">
        <v>160</v>
      </c>
      <c r="DJ52" s="40"/>
      <c r="FI52" s="52" t="s">
        <v>114</v>
      </c>
      <c r="FJ52" s="40"/>
      <c r="FK52" s="40"/>
      <c r="FL52" s="40"/>
      <c r="FM52" s="40"/>
      <c r="FN52" s="40"/>
      <c r="FO52" s="52" t="s">
        <v>134</v>
      </c>
      <c r="FP52" s="40"/>
      <c r="FQ52" s="40"/>
      <c r="FR52" s="40"/>
      <c r="FS52" s="40"/>
      <c r="FT52" s="40"/>
      <c r="FU52" s="40"/>
      <c r="FV52" s="40"/>
      <c r="FW52" s="40"/>
      <c r="FX52" s="43" t="s">
        <v>160</v>
      </c>
      <c r="FY52" s="40"/>
      <c r="FZ52" s="40"/>
      <c r="GA52" s="40"/>
      <c r="GB52" s="40"/>
      <c r="GC52" s="40"/>
      <c r="GD52" s="40"/>
      <c r="GE52" s="40"/>
      <c r="GF52" s="40"/>
      <c r="GG52" s="40"/>
      <c r="GH52" s="40"/>
      <c r="GI52" s="40"/>
      <c r="GJ52" s="40"/>
      <c r="GK52" s="40"/>
      <c r="GL52" s="40"/>
      <c r="GM52" s="40"/>
      <c r="GN52" s="40"/>
      <c r="GO52" s="40"/>
      <c r="HJ52" s="52" t="s">
        <v>114</v>
      </c>
      <c r="HK52" s="40"/>
      <c r="HL52" s="40"/>
      <c r="HM52" s="40"/>
      <c r="HN52" s="40"/>
      <c r="HO52" s="40"/>
      <c r="HP52" s="52" t="s">
        <v>134</v>
      </c>
      <c r="HQ52" s="40"/>
      <c r="HR52" s="40"/>
      <c r="HS52" s="40"/>
      <c r="HT52" s="40"/>
      <c r="HU52" s="40"/>
      <c r="HV52" s="40"/>
      <c r="HW52" s="40"/>
      <c r="HX52" s="40"/>
      <c r="HY52" s="43" t="s">
        <v>160</v>
      </c>
      <c r="HZ52" s="40"/>
      <c r="IA52" s="40"/>
      <c r="IB52" s="40"/>
      <c r="IC52" s="40"/>
      <c r="ID52" s="40"/>
      <c r="IE52" s="40"/>
      <c r="IF52" s="40"/>
      <c r="IG52" s="40"/>
      <c r="IH52" s="40"/>
      <c r="II52" s="40"/>
      <c r="IJ52" s="40"/>
      <c r="IK52" s="40"/>
      <c r="IL52" s="40"/>
      <c r="IM52" s="40"/>
      <c r="IN52" s="40"/>
      <c r="IO52" s="40"/>
      <c r="IP52" s="40"/>
    </row>
    <row r="53" spans="41:304" ht="25" customHeight="1" x14ac:dyDescent="0.2">
      <c r="CT53" s="43" t="s">
        <v>160</v>
      </c>
      <c r="CU53" s="40"/>
      <c r="FO53" s="43" t="s">
        <v>160</v>
      </c>
      <c r="FP53" s="40"/>
      <c r="FQ53" s="40"/>
      <c r="FR53" s="40"/>
      <c r="FS53" s="40"/>
      <c r="FT53" s="40"/>
      <c r="FU53" s="40"/>
      <c r="FV53" s="40"/>
      <c r="FW53" s="40"/>
      <c r="FX53" s="40"/>
      <c r="FY53" s="40"/>
      <c r="FZ53" s="40"/>
      <c r="GA53" s="40"/>
      <c r="GB53" s="40"/>
      <c r="GC53" s="40"/>
      <c r="GD53" s="40"/>
      <c r="GE53" s="40"/>
      <c r="GF53" s="40"/>
      <c r="HP53" s="43" t="s">
        <v>160</v>
      </c>
      <c r="HQ53" s="40"/>
      <c r="HR53" s="40"/>
      <c r="HS53" s="40"/>
      <c r="HT53" s="40"/>
      <c r="HU53" s="40"/>
      <c r="HV53" s="40"/>
      <c r="HW53" s="40"/>
      <c r="HX53" s="40"/>
      <c r="HY53" s="40"/>
      <c r="HZ53" s="40"/>
      <c r="IA53" s="40"/>
      <c r="IB53" s="40"/>
      <c r="IC53" s="40"/>
      <c r="ID53" s="40"/>
      <c r="IE53" s="40"/>
      <c r="IF53" s="40"/>
      <c r="IG53" s="40"/>
    </row>
    <row r="54" spans="41:304" ht="25" customHeight="1" x14ac:dyDescent="0.2"/>
    <row r="55" spans="41:304" ht="25" customHeight="1" x14ac:dyDescent="0.2">
      <c r="DD55" s="39" t="s">
        <v>174</v>
      </c>
      <c r="DE55" s="40"/>
      <c r="DF55" s="40"/>
      <c r="DG55" s="40"/>
      <c r="DH55" s="49" t="s">
        <v>154</v>
      </c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FT55" s="39" t="s">
        <v>175</v>
      </c>
      <c r="FU55" s="40"/>
      <c r="FV55" s="40"/>
      <c r="FW55" s="40"/>
      <c r="FX55" s="49" t="s">
        <v>158</v>
      </c>
      <c r="FY55" s="40"/>
      <c r="FZ55" s="40"/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0"/>
      <c r="GM55" s="40"/>
      <c r="GN55" s="40"/>
      <c r="GO55" s="40"/>
      <c r="GP55" s="40"/>
      <c r="GQ55" s="40"/>
      <c r="GR55" s="40"/>
      <c r="GS55" s="40"/>
      <c r="GT55" s="40"/>
      <c r="GU55" s="40"/>
      <c r="GV55" s="40"/>
      <c r="GW55" s="40"/>
      <c r="GX55" s="40"/>
      <c r="GY55" s="40"/>
      <c r="GZ55" s="40"/>
      <c r="HT55" s="39" t="s">
        <v>176</v>
      </c>
      <c r="HU55" s="40"/>
      <c r="HV55" s="40"/>
      <c r="HW55" s="40"/>
      <c r="HX55" s="49" t="s">
        <v>158</v>
      </c>
      <c r="HY55" s="40"/>
      <c r="HZ55" s="40"/>
      <c r="IA55" s="40"/>
      <c r="IB55" s="40"/>
      <c r="IC55" s="40"/>
      <c r="ID55" s="40"/>
      <c r="IE55" s="40"/>
      <c r="IF55" s="40"/>
      <c r="IG55" s="40"/>
      <c r="IH55" s="40"/>
      <c r="II55" s="40"/>
      <c r="IJ55" s="40"/>
      <c r="IK55" s="40"/>
      <c r="IL55" s="40"/>
      <c r="IM55" s="40"/>
      <c r="IN55" s="40"/>
      <c r="IO55" s="40"/>
      <c r="IP55" s="40"/>
      <c r="IQ55" s="40"/>
      <c r="IR55" s="40"/>
      <c r="IS55" s="40"/>
      <c r="IT55" s="40"/>
      <c r="IU55" s="40"/>
      <c r="IV55" s="40"/>
      <c r="IW55" s="40"/>
      <c r="IX55" s="40"/>
      <c r="IY55" s="40"/>
      <c r="IZ55" s="40"/>
    </row>
    <row r="56" spans="41:304" ht="25" customHeight="1" x14ac:dyDescent="0.2">
      <c r="DD56" s="52" t="s">
        <v>114</v>
      </c>
      <c r="DE56" s="40"/>
      <c r="DF56" s="40"/>
      <c r="DG56" s="40"/>
      <c r="DH56" s="40"/>
      <c r="DI56" s="40"/>
      <c r="DJ56" s="52" t="s">
        <v>134</v>
      </c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3" t="s">
        <v>160</v>
      </c>
      <c r="EA56" s="40"/>
      <c r="FT56" s="52" t="s">
        <v>114</v>
      </c>
      <c r="FU56" s="40"/>
      <c r="FV56" s="40"/>
      <c r="FW56" s="40"/>
      <c r="FX56" s="40"/>
      <c r="FY56" s="40"/>
      <c r="FZ56" s="52" t="s">
        <v>134</v>
      </c>
      <c r="GA56" s="40"/>
      <c r="GB56" s="40"/>
      <c r="GC56" s="40"/>
      <c r="GD56" s="40"/>
      <c r="GE56" s="40"/>
      <c r="GF56" s="40"/>
      <c r="GG56" s="40"/>
      <c r="GH56" s="40"/>
      <c r="GI56" s="43" t="s">
        <v>160</v>
      </c>
      <c r="GJ56" s="40"/>
      <c r="GK56" s="40"/>
      <c r="GL56" s="40"/>
      <c r="GM56" s="40"/>
      <c r="GN56" s="40"/>
      <c r="GO56" s="40"/>
      <c r="GP56" s="40"/>
      <c r="GQ56" s="40"/>
      <c r="GR56" s="40"/>
      <c r="GS56" s="40"/>
      <c r="GT56" s="40"/>
      <c r="GU56" s="40"/>
      <c r="GV56" s="40"/>
      <c r="GW56" s="40"/>
      <c r="GX56" s="40"/>
      <c r="GY56" s="40"/>
      <c r="GZ56" s="40"/>
      <c r="HT56" s="52" t="s">
        <v>114</v>
      </c>
      <c r="HU56" s="40"/>
      <c r="HV56" s="40"/>
      <c r="HW56" s="40"/>
      <c r="HX56" s="40"/>
      <c r="HY56" s="40"/>
      <c r="HZ56" s="52" t="s">
        <v>134</v>
      </c>
      <c r="IA56" s="40"/>
      <c r="IB56" s="40"/>
      <c r="IC56" s="40"/>
      <c r="ID56" s="40"/>
      <c r="IE56" s="40"/>
      <c r="IF56" s="40"/>
      <c r="IG56" s="40"/>
      <c r="IH56" s="40"/>
      <c r="II56" s="43" t="s">
        <v>160</v>
      </c>
      <c r="IJ56" s="40"/>
      <c r="IK56" s="40"/>
      <c r="IL56" s="40"/>
      <c r="IM56" s="40"/>
      <c r="IN56" s="40"/>
      <c r="IO56" s="40"/>
      <c r="IP56" s="40"/>
      <c r="IQ56" s="40"/>
      <c r="IR56" s="40"/>
      <c r="IS56" s="40"/>
      <c r="IT56" s="40"/>
      <c r="IU56" s="40"/>
      <c r="IV56" s="40"/>
      <c r="IW56" s="40"/>
      <c r="IX56" s="40"/>
      <c r="IY56" s="40"/>
      <c r="IZ56" s="40"/>
    </row>
    <row r="57" spans="41:304" ht="25" customHeight="1" x14ac:dyDescent="0.2">
      <c r="DJ57" s="43" t="s">
        <v>160</v>
      </c>
      <c r="DK57" s="40"/>
      <c r="FZ57" s="43" t="s">
        <v>160</v>
      </c>
      <c r="GA57" s="40"/>
      <c r="GB57" s="40"/>
      <c r="GC57" s="40"/>
      <c r="GD57" s="40"/>
      <c r="GE57" s="40"/>
      <c r="GF57" s="40"/>
      <c r="GG57" s="40"/>
      <c r="GH57" s="40"/>
      <c r="GI57" s="40"/>
      <c r="GJ57" s="40"/>
      <c r="GK57" s="40"/>
      <c r="GL57" s="40"/>
      <c r="GM57" s="40"/>
      <c r="GN57" s="40"/>
      <c r="GO57" s="40"/>
      <c r="GP57" s="40"/>
      <c r="GQ57" s="40"/>
      <c r="HZ57" s="43" t="s">
        <v>160</v>
      </c>
      <c r="IA57" s="40"/>
      <c r="IB57" s="40"/>
      <c r="IC57" s="40"/>
      <c r="ID57" s="40"/>
      <c r="IE57" s="40"/>
      <c r="IF57" s="40"/>
      <c r="IG57" s="40"/>
      <c r="IH57" s="40"/>
      <c r="II57" s="40"/>
      <c r="IJ57" s="40"/>
      <c r="IK57" s="40"/>
      <c r="IL57" s="40"/>
      <c r="IM57" s="40"/>
      <c r="IN57" s="40"/>
      <c r="IO57" s="40"/>
      <c r="IP57" s="40"/>
      <c r="IQ57" s="40"/>
    </row>
    <row r="58" spans="41:304" ht="25" customHeight="1" x14ac:dyDescent="0.2"/>
    <row r="59" spans="41:304" ht="25" customHeight="1" x14ac:dyDescent="0.2">
      <c r="AO59" s="55" t="s">
        <v>58</v>
      </c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M59" s="40"/>
      <c r="EN59" s="40"/>
      <c r="EO59" s="40"/>
      <c r="EP59" s="40"/>
      <c r="EQ59" s="40"/>
      <c r="ER59" s="40"/>
      <c r="ES59" s="40"/>
      <c r="ET59" s="40"/>
      <c r="EU59" s="40"/>
      <c r="EV59" s="40"/>
      <c r="EW59" s="40"/>
      <c r="EX59" s="40"/>
      <c r="EY59" s="40"/>
      <c r="EZ59" s="40"/>
      <c r="FA59" s="40"/>
      <c r="FB59" s="40"/>
      <c r="FC59" s="40"/>
      <c r="FD59" s="40"/>
      <c r="FE59" s="40"/>
      <c r="FF59" s="40"/>
      <c r="FG59" s="40"/>
      <c r="FH59" s="40"/>
      <c r="FI59" s="40"/>
      <c r="FJ59" s="40"/>
      <c r="FK59" s="40"/>
      <c r="FL59" s="40"/>
      <c r="FM59" s="40"/>
      <c r="FN59" s="40"/>
      <c r="FO59" s="40"/>
      <c r="FP59" s="40"/>
      <c r="FQ59" s="40"/>
      <c r="FR59" s="40"/>
      <c r="FS59" s="40"/>
      <c r="FT59" s="40"/>
      <c r="FU59" s="40"/>
      <c r="FV59" s="40"/>
      <c r="FW59" s="40"/>
      <c r="FX59" s="40"/>
      <c r="FY59" s="40"/>
      <c r="FZ59" s="40"/>
      <c r="GA59" s="40"/>
      <c r="GB59" s="40"/>
      <c r="GC59" s="27" t="s">
        <v>59</v>
      </c>
      <c r="GD59" s="28"/>
      <c r="GE59" s="28"/>
      <c r="GF59" s="28"/>
      <c r="GG59" s="28"/>
      <c r="GH59" s="28"/>
      <c r="GI59" s="28"/>
      <c r="GJ59" s="28"/>
      <c r="GK59" s="28"/>
      <c r="GL59" s="28"/>
      <c r="GM59" s="28"/>
      <c r="GN59" s="28"/>
      <c r="GO59" s="28"/>
      <c r="GP59" s="28"/>
      <c r="GQ59" s="28"/>
      <c r="GR59" s="28"/>
      <c r="GS59" s="28"/>
      <c r="GT59" s="28"/>
      <c r="GU59" s="28"/>
      <c r="GV59" s="28"/>
      <c r="GW59" s="28"/>
      <c r="GX59" s="28"/>
      <c r="GY59" s="28"/>
      <c r="GZ59" s="28"/>
      <c r="HA59" s="28"/>
      <c r="HB59" s="28"/>
      <c r="HC59" s="28"/>
      <c r="HD59" s="28"/>
      <c r="HE59" s="28"/>
      <c r="HF59" s="28"/>
      <c r="HG59" s="28"/>
      <c r="HH59" s="28"/>
      <c r="HI59" s="28"/>
      <c r="HJ59" s="28"/>
      <c r="HK59" s="28"/>
      <c r="HL59" s="28"/>
      <c r="HM59" s="28"/>
      <c r="HN59" s="28"/>
      <c r="HO59" s="28"/>
      <c r="HP59" s="28"/>
      <c r="HQ59" s="28"/>
      <c r="HR59" s="28"/>
      <c r="HS59" s="28"/>
      <c r="HT59" s="28"/>
      <c r="HU59" s="28"/>
      <c r="HV59" s="28"/>
      <c r="HW59" s="28"/>
      <c r="HX59" s="28"/>
      <c r="HY59" s="28"/>
      <c r="HZ59" s="28"/>
      <c r="IA59" s="28"/>
      <c r="IB59" s="28"/>
      <c r="IC59" s="28"/>
      <c r="ID59" s="28"/>
      <c r="IE59" s="28"/>
      <c r="IF59" s="28"/>
      <c r="IG59" s="28"/>
      <c r="IH59" s="28"/>
      <c r="II59" s="28"/>
      <c r="IJ59" s="28"/>
      <c r="IK59" s="28"/>
      <c r="IL59" s="28"/>
      <c r="IM59" s="28"/>
      <c r="IN59" s="28"/>
      <c r="IO59" s="28"/>
      <c r="IP59" s="28"/>
      <c r="IQ59" s="28"/>
      <c r="IR59" s="28"/>
      <c r="IS59" s="28"/>
      <c r="IT59" s="28"/>
      <c r="IU59" s="28"/>
      <c r="IV59" s="28"/>
      <c r="IW59" s="28"/>
      <c r="IX59" s="28"/>
      <c r="IY59" s="28"/>
      <c r="IZ59" s="28"/>
      <c r="JA59" s="28"/>
      <c r="JB59" s="28"/>
      <c r="JC59" s="28"/>
      <c r="JD59" s="28"/>
      <c r="JE59" s="28"/>
      <c r="JF59" s="28"/>
      <c r="JG59" s="28"/>
      <c r="JH59" s="28"/>
      <c r="JI59" s="28"/>
      <c r="JJ59" s="28"/>
      <c r="JK59" s="28"/>
      <c r="JL59" s="28"/>
      <c r="JM59" s="28"/>
      <c r="JN59" s="28"/>
      <c r="JO59" s="28"/>
      <c r="JP59" s="28"/>
      <c r="JQ59" s="28"/>
      <c r="JR59" s="28"/>
      <c r="JS59" s="28"/>
      <c r="JT59" s="28"/>
      <c r="JU59" s="28"/>
      <c r="JV59" s="28"/>
      <c r="JW59" s="28"/>
      <c r="JX59" s="28"/>
      <c r="JY59" s="28"/>
      <c r="JZ59" s="28"/>
      <c r="KA59" s="28"/>
      <c r="KB59" s="28"/>
      <c r="KC59" s="28"/>
      <c r="KD59" s="28"/>
      <c r="KE59" s="28"/>
      <c r="KF59" s="28"/>
      <c r="KG59" s="28"/>
      <c r="KH59" s="28"/>
      <c r="KI59" s="28"/>
      <c r="KJ59" s="28"/>
      <c r="KK59" s="28"/>
      <c r="KL59" s="28"/>
      <c r="KM59" s="28"/>
      <c r="KN59" s="28"/>
      <c r="KO59" s="28"/>
      <c r="KP59" s="28"/>
      <c r="KQ59" s="28"/>
      <c r="KR59" s="29"/>
    </row>
    <row r="60" spans="41:304" ht="25" customHeight="1" x14ac:dyDescent="0.2">
      <c r="BD60" s="39" t="s">
        <v>153</v>
      </c>
      <c r="BE60" s="40"/>
      <c r="BF60" s="40"/>
      <c r="BG60" s="49" t="s">
        <v>177</v>
      </c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T60" s="39" t="s">
        <v>161</v>
      </c>
      <c r="BU60" s="40"/>
      <c r="BV60" s="40"/>
      <c r="BW60" s="49" t="s">
        <v>178</v>
      </c>
      <c r="BX60" s="40"/>
      <c r="BY60" s="40"/>
      <c r="BZ60" s="40"/>
      <c r="CA60" s="40"/>
      <c r="CB60" s="40"/>
      <c r="CC60" s="40"/>
      <c r="CD60" s="40"/>
      <c r="CE60" s="40"/>
      <c r="CF60" s="40"/>
      <c r="CH60" s="39" t="s">
        <v>165</v>
      </c>
      <c r="CI60" s="40"/>
      <c r="CJ60" s="40"/>
      <c r="CK60" s="49" t="s">
        <v>179</v>
      </c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W60" s="39" t="s">
        <v>170</v>
      </c>
      <c r="CX60" s="40"/>
      <c r="CY60" s="40"/>
      <c r="CZ60" s="49" t="s">
        <v>180</v>
      </c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M60" s="39" t="s">
        <v>174</v>
      </c>
      <c r="DN60" s="40"/>
      <c r="DO60" s="40"/>
      <c r="DP60" s="49" t="s">
        <v>181</v>
      </c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T60" s="39" t="s">
        <v>155</v>
      </c>
      <c r="EU60" s="40"/>
      <c r="EV60" s="40"/>
      <c r="EW60" s="49" t="s">
        <v>182</v>
      </c>
      <c r="EX60" s="40"/>
      <c r="EY60" s="40"/>
      <c r="EZ60" s="40"/>
      <c r="FA60" s="40"/>
      <c r="FB60" s="40"/>
      <c r="FC60" s="40"/>
      <c r="FE60" s="39" t="s">
        <v>162</v>
      </c>
      <c r="FF60" s="40"/>
      <c r="FG60" s="40"/>
      <c r="FH60" s="49" t="s">
        <v>183</v>
      </c>
      <c r="FI60" s="40"/>
      <c r="FJ60" s="40"/>
      <c r="FK60" s="40"/>
      <c r="FL60" s="40"/>
      <c r="FM60" s="40"/>
      <c r="FO60" s="39" t="s">
        <v>166</v>
      </c>
      <c r="FP60" s="40"/>
      <c r="FQ60" s="40"/>
      <c r="FR60" s="49" t="s">
        <v>183</v>
      </c>
      <c r="FS60" s="40"/>
      <c r="FT60" s="40"/>
      <c r="FU60" s="40"/>
      <c r="FV60" s="40"/>
      <c r="FW60" s="40"/>
      <c r="GG60" s="39" t="s">
        <v>171</v>
      </c>
      <c r="GH60" s="40"/>
      <c r="GI60" s="40"/>
      <c r="GJ60" s="49" t="s">
        <v>184</v>
      </c>
      <c r="GK60" s="40"/>
      <c r="GL60" s="40"/>
      <c r="GM60" s="40"/>
      <c r="GN60" s="40"/>
      <c r="GO60" s="40"/>
      <c r="GQ60" s="39" t="s">
        <v>175</v>
      </c>
      <c r="GR60" s="40"/>
      <c r="GS60" s="40"/>
      <c r="GT60" s="49" t="s">
        <v>185</v>
      </c>
      <c r="GU60" s="40"/>
      <c r="GV60" s="40"/>
      <c r="GW60" s="40"/>
      <c r="GX60" s="40"/>
      <c r="GY60" s="40"/>
      <c r="HA60" s="39" t="s">
        <v>157</v>
      </c>
      <c r="HB60" s="40"/>
      <c r="HC60" s="40"/>
      <c r="HD60" s="49" t="s">
        <v>186</v>
      </c>
      <c r="HE60" s="40"/>
      <c r="HF60" s="40"/>
      <c r="HG60" s="40"/>
      <c r="HH60" s="40"/>
      <c r="HI60" s="40"/>
      <c r="HJ60" s="40"/>
      <c r="HM60" s="39" t="s">
        <v>163</v>
      </c>
      <c r="HN60" s="40"/>
      <c r="HO60" s="40"/>
      <c r="HP60" s="49" t="s">
        <v>186</v>
      </c>
      <c r="HQ60" s="40"/>
      <c r="HR60" s="40"/>
      <c r="HS60" s="40"/>
      <c r="HT60" s="40"/>
      <c r="HU60" s="40"/>
      <c r="HV60" s="40"/>
      <c r="HW60" s="40"/>
      <c r="HY60" s="39" t="s">
        <v>167</v>
      </c>
      <c r="HZ60" s="40"/>
      <c r="IA60" s="40"/>
      <c r="IB60" s="49" t="s">
        <v>187</v>
      </c>
      <c r="IC60" s="40"/>
      <c r="ID60" s="40"/>
      <c r="IE60" s="40"/>
      <c r="IF60" s="40"/>
      <c r="IG60" s="40"/>
      <c r="II60" s="39" t="s">
        <v>173</v>
      </c>
      <c r="IJ60" s="40"/>
      <c r="IK60" s="40"/>
      <c r="IL60" s="49" t="s">
        <v>187</v>
      </c>
      <c r="IM60" s="40"/>
      <c r="IN60" s="40"/>
      <c r="IO60" s="40"/>
      <c r="IP60" s="40"/>
      <c r="IQ60" s="40"/>
      <c r="IS60" s="39" t="s">
        <v>176</v>
      </c>
      <c r="IT60" s="40"/>
      <c r="IU60" s="40"/>
      <c r="IV60" s="49" t="s">
        <v>187</v>
      </c>
      <c r="IW60" s="40"/>
      <c r="IX60" s="40"/>
      <c r="IY60" s="40"/>
      <c r="IZ60" s="40"/>
      <c r="JA60" s="40"/>
      <c r="JC60" s="39" t="s">
        <v>159</v>
      </c>
      <c r="JD60" s="40"/>
      <c r="JE60" s="40"/>
      <c r="JF60" s="49" t="s">
        <v>187</v>
      </c>
      <c r="JG60" s="40"/>
      <c r="JH60" s="40"/>
      <c r="JI60" s="40"/>
      <c r="JJ60" s="40"/>
      <c r="JK60" s="40"/>
      <c r="JM60" s="39" t="s">
        <v>164</v>
      </c>
      <c r="JN60" s="40"/>
      <c r="JO60" s="40"/>
      <c r="JP60" s="49" t="s">
        <v>187</v>
      </c>
      <c r="JQ60" s="40"/>
      <c r="JR60" s="40"/>
      <c r="JS60" s="40"/>
      <c r="JT60" s="40"/>
      <c r="JU60" s="40"/>
      <c r="JW60" s="39" t="s">
        <v>168</v>
      </c>
      <c r="JX60" s="40"/>
      <c r="JY60" s="40"/>
      <c r="JZ60" s="36" t="s">
        <v>188</v>
      </c>
      <c r="KA60" s="37"/>
      <c r="KB60" s="37"/>
      <c r="KC60" s="37"/>
      <c r="KD60" s="37"/>
      <c r="KE60" s="37"/>
      <c r="KF60" s="37"/>
      <c r="KG60" s="37"/>
      <c r="KH60" s="37"/>
      <c r="KI60" s="37"/>
      <c r="KJ60" s="37"/>
      <c r="KK60" s="37"/>
      <c r="KL60" s="38"/>
    </row>
    <row r="61" spans="41:304" ht="25" customHeight="1" x14ac:dyDescent="0.2">
      <c r="BD61" s="45" t="s">
        <v>189</v>
      </c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T61" s="45" t="s">
        <v>190</v>
      </c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H61" s="45" t="s">
        <v>190</v>
      </c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W61" s="45" t="s">
        <v>190</v>
      </c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M61" s="45" t="s">
        <v>191</v>
      </c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T61" s="45" t="s">
        <v>192</v>
      </c>
      <c r="EU61" s="40"/>
      <c r="EV61" s="40"/>
      <c r="EW61" s="40"/>
      <c r="EX61" s="40"/>
      <c r="EY61" s="40"/>
      <c r="EZ61" s="40"/>
      <c r="FA61" s="40"/>
      <c r="FB61" s="40"/>
      <c r="FC61" s="40"/>
      <c r="FE61" s="45" t="s">
        <v>193</v>
      </c>
      <c r="FF61" s="40"/>
      <c r="FG61" s="40"/>
      <c r="FH61" s="40"/>
      <c r="FI61" s="40"/>
      <c r="FJ61" s="40"/>
      <c r="FK61" s="40"/>
      <c r="FL61" s="40"/>
      <c r="FM61" s="40"/>
      <c r="FO61" s="45" t="s">
        <v>193</v>
      </c>
      <c r="FP61" s="40"/>
      <c r="FQ61" s="40"/>
      <c r="FR61" s="40"/>
      <c r="FS61" s="40"/>
      <c r="FT61" s="40"/>
      <c r="FU61" s="40"/>
      <c r="FV61" s="40"/>
      <c r="FW61" s="40"/>
      <c r="GG61" s="45" t="s">
        <v>194</v>
      </c>
      <c r="GH61" s="40"/>
      <c r="GI61" s="40"/>
      <c r="GJ61" s="40"/>
      <c r="GK61" s="40"/>
      <c r="GL61" s="40"/>
      <c r="GM61" s="40"/>
      <c r="GN61" s="40"/>
      <c r="GO61" s="40"/>
      <c r="GQ61" s="45" t="s">
        <v>147</v>
      </c>
      <c r="GR61" s="40"/>
      <c r="GS61" s="40"/>
      <c r="GT61" s="40"/>
      <c r="GU61" s="40"/>
      <c r="GV61" s="40"/>
      <c r="GW61" s="40"/>
      <c r="GX61" s="40"/>
      <c r="GY61" s="40"/>
      <c r="HA61" s="45" t="s">
        <v>195</v>
      </c>
      <c r="HB61" s="40"/>
      <c r="HC61" s="40"/>
      <c r="HD61" s="40"/>
      <c r="HE61" s="40"/>
      <c r="HF61" s="40"/>
      <c r="HG61" s="40"/>
      <c r="HH61" s="40"/>
      <c r="HI61" s="40"/>
      <c r="HJ61" s="40"/>
      <c r="HM61" s="45" t="s">
        <v>191</v>
      </c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Y61" s="45" t="s">
        <v>193</v>
      </c>
      <c r="HZ61" s="40"/>
      <c r="IA61" s="40"/>
      <c r="IB61" s="40"/>
      <c r="IC61" s="40"/>
      <c r="ID61" s="40"/>
      <c r="IE61" s="40"/>
      <c r="IF61" s="40"/>
      <c r="IG61" s="40"/>
      <c r="II61" s="45" t="s">
        <v>193</v>
      </c>
      <c r="IJ61" s="40"/>
      <c r="IK61" s="40"/>
      <c r="IL61" s="40"/>
      <c r="IM61" s="40"/>
      <c r="IN61" s="40"/>
      <c r="IO61" s="40"/>
      <c r="IP61" s="40"/>
      <c r="IQ61" s="40"/>
      <c r="IS61" s="45" t="s">
        <v>193</v>
      </c>
      <c r="IT61" s="40"/>
      <c r="IU61" s="40"/>
      <c r="IV61" s="40"/>
      <c r="IW61" s="40"/>
      <c r="IX61" s="40"/>
      <c r="IY61" s="40"/>
      <c r="IZ61" s="40"/>
      <c r="JA61" s="40"/>
      <c r="JC61" s="45" t="s">
        <v>193</v>
      </c>
      <c r="JD61" s="40"/>
      <c r="JE61" s="40"/>
      <c r="JF61" s="40"/>
      <c r="JG61" s="40"/>
      <c r="JH61" s="40"/>
      <c r="JI61" s="40"/>
      <c r="JJ61" s="40"/>
      <c r="JK61" s="40"/>
      <c r="JM61" s="45" t="s">
        <v>193</v>
      </c>
      <c r="JN61" s="40"/>
      <c r="JO61" s="40"/>
      <c r="JP61" s="40"/>
      <c r="JQ61" s="40"/>
      <c r="JR61" s="40"/>
      <c r="JS61" s="40"/>
      <c r="JT61" s="40"/>
      <c r="JU61" s="40"/>
      <c r="JW61" s="33" t="s">
        <v>147</v>
      </c>
      <c r="JX61" s="34"/>
      <c r="JY61" s="34"/>
      <c r="JZ61" s="34"/>
      <c r="KA61" s="34"/>
      <c r="KB61" s="34"/>
      <c r="KC61" s="34"/>
      <c r="KD61" s="34"/>
      <c r="KE61" s="34"/>
      <c r="KF61" s="34"/>
      <c r="KG61" s="34"/>
      <c r="KH61" s="34"/>
      <c r="KI61" s="34"/>
      <c r="KJ61" s="34"/>
      <c r="KK61" s="34"/>
      <c r="KL61" s="35"/>
    </row>
    <row r="62" spans="41:304" ht="25" customHeight="1" x14ac:dyDescent="0.2">
      <c r="BD62" s="45"/>
      <c r="BE62" s="40"/>
      <c r="BF62" s="40"/>
      <c r="BG62" s="40"/>
      <c r="BH62" s="40"/>
      <c r="BI62" s="40"/>
      <c r="BJ62" s="48"/>
      <c r="BK62" s="45"/>
      <c r="BL62" s="48"/>
      <c r="BM62" s="45"/>
      <c r="BN62" s="40"/>
      <c r="BO62" s="40"/>
      <c r="BP62" s="40"/>
      <c r="BQ62" s="40"/>
      <c r="BR62" s="40"/>
      <c r="BS62" s="48"/>
      <c r="BT62" s="45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8"/>
      <c r="CH62" s="45"/>
      <c r="CI62" s="40"/>
      <c r="CJ62" s="40"/>
      <c r="CK62" s="40"/>
      <c r="CL62" s="40"/>
      <c r="CM62" s="40"/>
      <c r="CN62" s="40"/>
      <c r="CO62" s="40"/>
      <c r="CP62" s="40"/>
      <c r="CQ62" s="48"/>
      <c r="CR62" s="45"/>
      <c r="CS62" s="40"/>
      <c r="CT62" s="40"/>
      <c r="CU62" s="40"/>
      <c r="CV62" s="48"/>
      <c r="CW62" s="45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8"/>
      <c r="DM62" s="45"/>
      <c r="DN62" s="40"/>
      <c r="DO62" s="40"/>
      <c r="DP62" s="40"/>
      <c r="DQ62" s="40"/>
      <c r="DR62" s="40"/>
      <c r="DS62" s="40"/>
      <c r="DT62" s="48"/>
      <c r="DU62" s="45"/>
      <c r="DV62" s="40"/>
      <c r="DW62" s="40"/>
      <c r="DX62" s="40"/>
      <c r="DY62" s="40"/>
      <c r="DZ62" s="40"/>
      <c r="EA62" s="40"/>
      <c r="EB62" s="40"/>
      <c r="EC62" s="48"/>
      <c r="ET62" s="45"/>
      <c r="EU62" s="40"/>
      <c r="EV62" s="40"/>
      <c r="EW62" s="40"/>
      <c r="EX62" s="40"/>
      <c r="EY62" s="40"/>
      <c r="EZ62" s="40"/>
      <c r="FA62" s="40"/>
      <c r="FB62" s="48"/>
      <c r="FC62" s="45"/>
      <c r="FD62" s="48"/>
      <c r="FE62" s="45"/>
      <c r="FF62" s="40"/>
      <c r="FG62" s="40"/>
      <c r="FH62" s="40"/>
      <c r="FI62" s="40"/>
      <c r="FJ62" s="40"/>
      <c r="FK62" s="40"/>
      <c r="FL62" s="40"/>
      <c r="FM62" s="40"/>
      <c r="FN62" s="48"/>
      <c r="FO62" s="45"/>
      <c r="FP62" s="40"/>
      <c r="FQ62" s="40"/>
      <c r="FR62" s="40"/>
      <c r="FS62" s="40"/>
      <c r="FT62" s="40"/>
      <c r="FU62" s="40"/>
      <c r="FV62" s="40"/>
      <c r="FW62" s="40"/>
      <c r="FX62" s="48"/>
      <c r="GG62" s="45"/>
      <c r="GH62" s="40"/>
      <c r="GI62" s="40"/>
      <c r="GJ62" s="40"/>
      <c r="GK62" s="40"/>
      <c r="GL62" s="40"/>
      <c r="GM62" s="40"/>
      <c r="GN62" s="48"/>
      <c r="GO62" s="45"/>
      <c r="GP62" s="48"/>
      <c r="GQ62" s="45"/>
      <c r="GR62" s="40"/>
      <c r="GS62" s="40"/>
      <c r="GT62" s="40"/>
      <c r="GU62" s="40"/>
      <c r="GV62" s="40"/>
      <c r="GW62" s="40"/>
      <c r="GX62" s="40"/>
      <c r="GY62" s="40"/>
      <c r="GZ62" s="48"/>
      <c r="HA62" s="45"/>
      <c r="HB62" s="40"/>
      <c r="HC62" s="40"/>
      <c r="HD62" s="48"/>
      <c r="HE62" s="45"/>
      <c r="HF62" s="40"/>
      <c r="HG62" s="40"/>
      <c r="HH62" s="40"/>
      <c r="HI62" s="40"/>
      <c r="HJ62" s="40"/>
      <c r="HK62" s="48"/>
      <c r="HM62" s="45"/>
      <c r="HN62" s="48"/>
      <c r="HO62" s="45"/>
      <c r="HP62" s="40"/>
      <c r="HQ62" s="40"/>
      <c r="HR62" s="40"/>
      <c r="HS62" s="40"/>
      <c r="HT62" s="40"/>
      <c r="HU62" s="40"/>
      <c r="HV62" s="40"/>
      <c r="HW62" s="40"/>
      <c r="HX62" s="48"/>
      <c r="HY62" s="45"/>
      <c r="HZ62" s="40"/>
      <c r="IA62" s="40"/>
      <c r="IB62" s="40"/>
      <c r="IC62" s="40"/>
      <c r="ID62" s="40"/>
      <c r="IE62" s="40"/>
      <c r="IF62" s="40"/>
      <c r="IG62" s="40"/>
      <c r="IH62" s="48"/>
      <c r="II62" s="45"/>
      <c r="IJ62" s="40"/>
      <c r="IK62" s="40"/>
      <c r="IL62" s="40"/>
      <c r="IM62" s="40"/>
      <c r="IN62" s="40"/>
      <c r="IO62" s="40"/>
      <c r="IP62" s="40"/>
      <c r="IQ62" s="40"/>
      <c r="IR62" s="48"/>
      <c r="IS62" s="45"/>
      <c r="IT62" s="40"/>
      <c r="IU62" s="40"/>
      <c r="IV62" s="40"/>
      <c r="IW62" s="40"/>
      <c r="IX62" s="40"/>
      <c r="IY62" s="40"/>
      <c r="IZ62" s="40"/>
      <c r="JA62" s="40"/>
      <c r="JB62" s="48"/>
      <c r="JC62" s="45"/>
      <c r="JD62" s="40"/>
      <c r="JE62" s="40"/>
      <c r="JF62" s="40"/>
      <c r="JG62" s="40"/>
      <c r="JH62" s="40"/>
      <c r="JI62" s="40"/>
      <c r="JJ62" s="40"/>
      <c r="JK62" s="40"/>
      <c r="JL62" s="48"/>
      <c r="JM62" s="45"/>
      <c r="JN62" s="40"/>
      <c r="JO62" s="40"/>
      <c r="JP62" s="40"/>
      <c r="JQ62" s="40"/>
      <c r="JR62" s="40"/>
      <c r="JS62" s="40"/>
      <c r="JT62" s="40"/>
      <c r="JU62" s="40"/>
      <c r="JV62" s="48"/>
      <c r="JW62" s="33"/>
      <c r="JX62" s="34"/>
      <c r="JY62" s="34"/>
      <c r="JZ62" s="34"/>
      <c r="KA62" s="34"/>
      <c r="KB62" s="34"/>
      <c r="KC62" s="34"/>
      <c r="KD62" s="34"/>
      <c r="KE62" s="34"/>
      <c r="KF62" s="34"/>
      <c r="KG62" s="34"/>
      <c r="KH62" s="34"/>
      <c r="KI62" s="34"/>
      <c r="KJ62" s="34"/>
      <c r="KK62" s="34"/>
      <c r="KL62" s="35"/>
    </row>
    <row r="63" spans="41:304" ht="25" customHeight="1" x14ac:dyDescent="0.2">
      <c r="JW63" s="39" t="s">
        <v>168</v>
      </c>
      <c r="JX63" s="49" t="s">
        <v>196</v>
      </c>
      <c r="JY63" s="40"/>
    </row>
    <row r="64" spans="41:304" ht="25" customHeight="1" x14ac:dyDescent="0.2">
      <c r="JW64" s="45" t="s">
        <v>147</v>
      </c>
      <c r="JX64" s="40"/>
      <c r="JY64" s="40"/>
    </row>
    <row r="65" spans="283:285" ht="25" customHeight="1" x14ac:dyDescent="0.2">
      <c r="JW65" s="45"/>
      <c r="JX65" s="40"/>
      <c r="JY65" s="40"/>
    </row>
    <row r="66" spans="283:285" ht="25" customHeight="1" x14ac:dyDescent="0.2"/>
    <row r="67" spans="283:285" ht="25" customHeight="1" x14ac:dyDescent="0.2"/>
    <row r="68" spans="283:285" ht="25" customHeight="1" x14ac:dyDescent="0.2"/>
    <row r="69" spans="283:285" ht="25" customHeight="1" x14ac:dyDescent="0.2"/>
    <row r="70" spans="283:285" ht="25" customHeight="1" x14ac:dyDescent="0.2"/>
    <row r="71" spans="283:285" ht="25" customHeight="1" x14ac:dyDescent="0.2"/>
    <row r="72" spans="283:285" ht="25" customHeight="1" x14ac:dyDescent="0.2"/>
    <row r="73" spans="283:285" ht="25" customHeight="1" x14ac:dyDescent="0.2"/>
    <row r="74" spans="283:285" ht="25" customHeight="1" x14ac:dyDescent="0.2"/>
    <row r="75" spans="283:285" ht="25" customHeight="1" x14ac:dyDescent="0.2"/>
    <row r="76" spans="283:285" ht="25" customHeight="1" x14ac:dyDescent="0.2"/>
    <row r="77" spans="283:285" ht="25" customHeight="1" x14ac:dyDescent="0.2"/>
    <row r="78" spans="283:285" ht="25" customHeight="1" x14ac:dyDescent="0.2"/>
    <row r="79" spans="283:285" ht="25" customHeight="1" x14ac:dyDescent="0.2"/>
    <row r="80" spans="283:285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801">
    <mergeCell ref="IH62"/>
    <mergeCell ref="BE23"/>
    <mergeCell ref="HF23"/>
    <mergeCell ref="RJ23"/>
    <mergeCell ref="U1"/>
    <mergeCell ref="KK1"/>
    <mergeCell ref="EX28:FB28"/>
    <mergeCell ref="OQ1"/>
    <mergeCell ref="CQ23"/>
    <mergeCell ref="FN62"/>
    <mergeCell ref="IR23"/>
    <mergeCell ref="EM45:FD45"/>
    <mergeCell ref="MX23"/>
    <mergeCell ref="LZ23"/>
    <mergeCell ref="FA1"/>
    <mergeCell ref="CE49:CF49"/>
    <mergeCell ref="LN1"/>
    <mergeCell ref="KD23"/>
    <mergeCell ref="JG1"/>
    <mergeCell ref="FO23"/>
    <mergeCell ref="OJ23"/>
    <mergeCell ref="DH55:EA55"/>
    <mergeCell ref="MZ1"/>
    <mergeCell ref="ED23"/>
    <mergeCell ref="GD1"/>
    <mergeCell ref="QT1"/>
    <mergeCell ref="HT3:HY3"/>
    <mergeCell ref="AA23"/>
    <mergeCell ref="EH1"/>
    <mergeCell ref="AS23"/>
    <mergeCell ref="LI23"/>
    <mergeCell ref="LU1"/>
    <mergeCell ref="EG23"/>
    <mergeCell ref="BM62:BR62"/>
    <mergeCell ref="BF20:BM20"/>
    <mergeCell ref="UM1"/>
    <mergeCell ref="HP1"/>
    <mergeCell ref="SF1"/>
    <mergeCell ref="EB16:EI16"/>
    <mergeCell ref="UL23"/>
    <mergeCell ref="BT15:BY15"/>
    <mergeCell ref="CW1"/>
    <mergeCell ref="FT1"/>
    <mergeCell ref="BE1"/>
    <mergeCell ref="GJ41:HA41"/>
    <mergeCell ref="EM19:ER19"/>
    <mergeCell ref="BO43:CE43"/>
    <mergeCell ref="BD23"/>
    <mergeCell ref="LT23"/>
    <mergeCell ref="CW62:DK62"/>
    <mergeCell ref="OY1"/>
    <mergeCell ref="CI20:CP20"/>
    <mergeCell ref="HE49:HV49"/>
    <mergeCell ref="FE62:FM62"/>
    <mergeCell ref="TQ1"/>
    <mergeCell ref="GK34:GO34"/>
    <mergeCell ref="KK23"/>
    <mergeCell ref="HM20:HP20"/>
    <mergeCell ref="QX23"/>
    <mergeCell ref="OQ23"/>
    <mergeCell ref="JF60:JK60"/>
    <mergeCell ref="TG23"/>
    <mergeCell ref="BF1"/>
    <mergeCell ref="LV1"/>
    <mergeCell ref="BF16"/>
    <mergeCell ref="QY23"/>
    <mergeCell ref="QB1"/>
    <mergeCell ref="DE27:DT27"/>
    <mergeCell ref="OR23"/>
    <mergeCell ref="IE16"/>
    <mergeCell ref="HM23"/>
    <mergeCell ref="AZ1"/>
    <mergeCell ref="OX1"/>
    <mergeCell ref="KI1"/>
    <mergeCell ref="IY23"/>
    <mergeCell ref="NF1"/>
    <mergeCell ref="FT19:GI19"/>
    <mergeCell ref="NE23"/>
    <mergeCell ref="BT8"/>
    <mergeCell ref="QJ1"/>
    <mergeCell ref="J1"/>
    <mergeCell ref="FW26:GF26"/>
    <mergeCell ref="KC23"/>
    <mergeCell ref="US23"/>
    <mergeCell ref="CA27:CN27"/>
    <mergeCell ref="IY8:JB8"/>
    <mergeCell ref="IO4:IQ4"/>
    <mergeCell ref="TI1"/>
    <mergeCell ref="EJ16:EM16"/>
    <mergeCell ref="HM60:HO60"/>
    <mergeCell ref="RN1"/>
    <mergeCell ref="FT55:FW55"/>
    <mergeCell ref="IH20:IK20"/>
    <mergeCell ref="RP23"/>
    <mergeCell ref="HP53:IG53"/>
    <mergeCell ref="GV23"/>
    <mergeCell ref="LC1"/>
    <mergeCell ref="CD8:CM8"/>
    <mergeCell ref="IV1"/>
    <mergeCell ref="Z23"/>
    <mergeCell ref="EU20:EX20"/>
    <mergeCell ref="QE23"/>
    <mergeCell ref="UL1"/>
    <mergeCell ref="SE1"/>
    <mergeCell ref="CW60:CY60"/>
    <mergeCell ref="HK1"/>
    <mergeCell ref="OI23"/>
    <mergeCell ref="DD56:DI56"/>
    <mergeCell ref="BL23"/>
    <mergeCell ref="FS1"/>
    <mergeCell ref="MB23"/>
    <mergeCell ref="T1"/>
    <mergeCell ref="UR23"/>
    <mergeCell ref="DC1"/>
    <mergeCell ref="NG1"/>
    <mergeCell ref="FF4:FK4"/>
    <mergeCell ref="GY8:HH8"/>
    <mergeCell ref="IF23"/>
    <mergeCell ref="AU1"/>
    <mergeCell ref="LK1"/>
    <mergeCell ref="EO1"/>
    <mergeCell ref="GU23"/>
    <mergeCell ref="LB1"/>
    <mergeCell ref="EN23"/>
    <mergeCell ref="UT1"/>
    <mergeCell ref="GJ27:GW27"/>
    <mergeCell ref="DY23"/>
    <mergeCell ref="MT23"/>
    <mergeCell ref="LV23"/>
    <mergeCell ref="UI1"/>
    <mergeCell ref="UH23"/>
    <mergeCell ref="TD23"/>
    <mergeCell ref="UP1"/>
    <mergeCell ref="UO23"/>
    <mergeCell ref="TV23"/>
    <mergeCell ref="SR23"/>
    <mergeCell ref="FI8:FR8"/>
    <mergeCell ref="PZ23"/>
    <mergeCell ref="UG1"/>
    <mergeCell ref="UJ23"/>
    <mergeCell ref="HD20"/>
    <mergeCell ref="KJ1"/>
    <mergeCell ref="PM23"/>
    <mergeCell ref="OP1"/>
    <mergeCell ref="HA60:HC60"/>
    <mergeCell ref="GA1"/>
    <mergeCell ref="FC62"/>
    <mergeCell ref="IG23"/>
    <mergeCell ref="SW23"/>
    <mergeCell ref="JD44:JU44"/>
    <mergeCell ref="KG1"/>
    <mergeCell ref="JW60:JY60"/>
    <mergeCell ref="BK23"/>
    <mergeCell ref="FX55:GZ55"/>
    <mergeCell ref="AZ8:BI8"/>
    <mergeCell ref="O23"/>
    <mergeCell ref="PT23"/>
    <mergeCell ref="CW23"/>
    <mergeCell ref="NM23"/>
    <mergeCell ref="RT1"/>
    <mergeCell ref="CK1"/>
    <mergeCell ref="NA1"/>
    <mergeCell ref="DW39:DZ39"/>
    <mergeCell ref="BA23"/>
    <mergeCell ref="DI34"/>
    <mergeCell ref="GJ28:GN28"/>
    <mergeCell ref="AY39:BO39"/>
    <mergeCell ref="QI1"/>
    <mergeCell ref="KJ23"/>
    <mergeCell ref="JC62:JK62"/>
    <mergeCell ref="P23"/>
    <mergeCell ref="DW1"/>
    <mergeCell ref="CM23"/>
    <mergeCell ref="JX1"/>
    <mergeCell ref="HQ1"/>
    <mergeCell ref="JY1"/>
    <mergeCell ref="QP1"/>
    <mergeCell ref="JO20"/>
    <mergeCell ref="SV23"/>
    <mergeCell ref="CJ34"/>
    <mergeCell ref="EC23"/>
    <mergeCell ref="HL1"/>
    <mergeCell ref="CS1"/>
    <mergeCell ref="GZ15:HN15"/>
    <mergeCell ref="PS23"/>
    <mergeCell ref="NL23"/>
    <mergeCell ref="RJ1"/>
    <mergeCell ref="EZ23"/>
    <mergeCell ref="PP23"/>
    <mergeCell ref="OS1"/>
    <mergeCell ref="CS23"/>
    <mergeCell ref="RP1"/>
    <mergeCell ref="CG1"/>
    <mergeCell ref="EL20"/>
    <mergeCell ref="RF23"/>
    <mergeCell ref="KB23"/>
    <mergeCell ref="CP28:CT28"/>
    <mergeCell ref="CP23"/>
    <mergeCell ref="NF23"/>
    <mergeCell ref="FD20:FF20"/>
    <mergeCell ref="IQ23"/>
    <mergeCell ref="P1"/>
    <mergeCell ref="KF1"/>
    <mergeCell ref="EH15:EV15"/>
    <mergeCell ref="PI23"/>
    <mergeCell ref="OL1"/>
    <mergeCell ref="CL23"/>
    <mergeCell ref="NB23"/>
    <mergeCell ref="IM23"/>
    <mergeCell ref="LR1"/>
    <mergeCell ref="EV44:FM44"/>
    <mergeCell ref="LQ23"/>
    <mergeCell ref="PX1"/>
    <mergeCell ref="HB23"/>
    <mergeCell ref="LI1"/>
    <mergeCell ref="JY23"/>
    <mergeCell ref="JB1"/>
    <mergeCell ref="JK11:JZ12"/>
    <mergeCell ref="FF23"/>
    <mergeCell ref="HF1"/>
    <mergeCell ref="ES16:EU16"/>
    <mergeCell ref="IO1"/>
    <mergeCell ref="GH1"/>
    <mergeCell ref="IN23"/>
    <mergeCell ref="MU1"/>
    <mergeCell ref="AT1"/>
    <mergeCell ref="LJ1"/>
    <mergeCell ref="HC23"/>
    <mergeCell ref="JC1"/>
    <mergeCell ref="JL20:JN20"/>
    <mergeCell ref="FK23"/>
    <mergeCell ref="PD1"/>
    <mergeCell ref="EG34:ER34"/>
    <mergeCell ref="FT56:FY56"/>
    <mergeCell ref="QA23"/>
    <mergeCell ref="UH1"/>
    <mergeCell ref="GJ3:HB3"/>
    <mergeCell ref="HC47:IE47"/>
    <mergeCell ref="SA1"/>
    <mergeCell ref="GZ25:HE25"/>
    <mergeCell ref="HG1"/>
    <mergeCell ref="DO23"/>
    <mergeCell ref="CR1"/>
    <mergeCell ref="BH23"/>
    <mergeCell ref="HU23"/>
    <mergeCell ref="CY25:DD25"/>
    <mergeCell ref="EG43:EJ43"/>
    <mergeCell ref="EX26:FA26"/>
    <mergeCell ref="EA34"/>
    <mergeCell ref="DC20"/>
    <mergeCell ref="EN16:EQ16"/>
    <mergeCell ref="ED1"/>
    <mergeCell ref="OT1"/>
    <mergeCell ref="KE1"/>
    <mergeCell ref="PH23"/>
    <mergeCell ref="CK23"/>
    <mergeCell ref="NA23"/>
    <mergeCell ref="CN51:CQ51"/>
    <mergeCell ref="IU44:JC44"/>
    <mergeCell ref="LP23"/>
    <mergeCell ref="JO4:JR4"/>
    <mergeCell ref="RE23"/>
    <mergeCell ref="MV1"/>
    <mergeCell ref="DZ23"/>
    <mergeCell ref="OP23"/>
    <mergeCell ref="HO62:HW62"/>
    <mergeCell ref="AO23"/>
    <mergeCell ref="BA4:BC4"/>
    <mergeCell ref="LQ1"/>
    <mergeCell ref="OM23"/>
    <mergeCell ref="E1"/>
    <mergeCell ref="JX23"/>
    <mergeCell ref="UN23"/>
    <mergeCell ref="CA28:CE28"/>
    <mergeCell ref="KK28:KN28"/>
    <mergeCell ref="FE23"/>
    <mergeCell ref="AU40:AZ40"/>
    <mergeCell ref="FP4"/>
    <mergeCell ref="GQ23"/>
    <mergeCell ref="KX1"/>
    <mergeCell ref="RG23"/>
    <mergeCell ref="IQ1"/>
    <mergeCell ref="JZ1"/>
    <mergeCell ref="U23"/>
    <mergeCell ref="IC23"/>
    <mergeCell ref="OD23"/>
    <mergeCell ref="BG23"/>
    <mergeCell ref="LW23"/>
    <mergeCell ref="FX52:GO52"/>
    <mergeCell ref="IS43:JU43"/>
    <mergeCell ref="RL23"/>
    <mergeCell ref="CP26:CS26"/>
    <mergeCell ref="KJ26:KS26"/>
    <mergeCell ref="W1"/>
    <mergeCell ref="EW60:FC60"/>
    <mergeCell ref="TH1"/>
    <mergeCell ref="IO43:IR43"/>
    <mergeCell ref="DW40:EB40"/>
    <mergeCell ref="DS1"/>
    <mergeCell ref="BG16:BI16"/>
    <mergeCell ref="OL23"/>
    <mergeCell ref="D1"/>
    <mergeCell ref="JT1"/>
    <mergeCell ref="JM60:JO60"/>
    <mergeCell ref="HM1"/>
    <mergeCell ref="JS23"/>
    <mergeCell ref="MP23"/>
    <mergeCell ref="NB1"/>
    <mergeCell ref="GT15:GY15"/>
    <mergeCell ref="DW7:EB7"/>
    <mergeCell ref="GY23"/>
    <mergeCell ref="LF1"/>
    <mergeCell ref="EJ1"/>
    <mergeCell ref="GP23"/>
    <mergeCell ref="JZ25:KE25"/>
    <mergeCell ref="EU34"/>
    <mergeCell ref="DV23"/>
    <mergeCell ref="BO23"/>
    <mergeCell ref="FV1"/>
    <mergeCell ref="JK20"/>
    <mergeCell ref="IB23"/>
    <mergeCell ref="KB1"/>
    <mergeCell ref="BC1"/>
    <mergeCell ref="JP26:JS26"/>
    <mergeCell ref="KY1"/>
    <mergeCell ref="IR1"/>
    <mergeCell ref="V23"/>
    <mergeCell ref="EC1"/>
    <mergeCell ref="CZ20:DB20"/>
    <mergeCell ref="HX62"/>
    <mergeCell ref="EQ8"/>
    <mergeCell ref="JN23"/>
    <mergeCell ref="UD23"/>
    <mergeCell ref="TG1"/>
    <mergeCell ref="CO1"/>
    <mergeCell ref="PO23"/>
    <mergeCell ref="NH23"/>
    <mergeCell ref="BA41:BB41"/>
    <mergeCell ref="AV23"/>
    <mergeCell ref="GD40:GI40"/>
    <mergeCell ref="US1"/>
    <mergeCell ref="RA23"/>
    <mergeCell ref="L1"/>
    <mergeCell ref="GB32:GD32"/>
    <mergeCell ref="FO61:FW61"/>
    <mergeCell ref="AG4:AO4"/>
    <mergeCell ref="UC23"/>
    <mergeCell ref="GJ26:GM26"/>
    <mergeCell ref="DK23"/>
    <mergeCell ref="CN1"/>
    <mergeCell ref="ND1"/>
    <mergeCell ref="QL1"/>
    <mergeCell ref="BD60:BF60"/>
    <mergeCell ref="CY20"/>
    <mergeCell ref="CT52:DH52"/>
    <mergeCell ref="TD1"/>
    <mergeCell ref="TR23"/>
    <mergeCell ref="BN20:BQ20"/>
    <mergeCell ref="FO53:GF53"/>
    <mergeCell ref="QE1"/>
    <mergeCell ref="GZ62"/>
    <mergeCell ref="K23"/>
    <mergeCell ref="DR1"/>
    <mergeCell ref="OH1"/>
    <mergeCell ref="CH60:CJ60"/>
    <mergeCell ref="LM23"/>
    <mergeCell ref="PT1"/>
    <mergeCell ref="DT62"/>
    <mergeCell ref="GX23"/>
    <mergeCell ref="LE1"/>
    <mergeCell ref="B3:D4"/>
    <mergeCell ref="IX1"/>
    <mergeCell ref="BA25:BF25"/>
    <mergeCell ref="UV23"/>
    <mergeCell ref="GJ60:GO60"/>
    <mergeCell ref="IJ23"/>
    <mergeCell ref="DW8:EF8"/>
    <mergeCell ref="DO16"/>
    <mergeCell ref="SZ23"/>
    <mergeCell ref="DU23"/>
    <mergeCell ref="OK23"/>
    <mergeCell ref="FQ1"/>
    <mergeCell ref="HE62:HJ62"/>
    <mergeCell ref="SQ23"/>
    <mergeCell ref="BB1"/>
    <mergeCell ref="GE23"/>
    <mergeCell ref="HI8:HL8"/>
    <mergeCell ref="FG23"/>
    <mergeCell ref="PW23"/>
    <mergeCell ref="BD62:BI62"/>
    <mergeCell ref="IO44:IT44"/>
    <mergeCell ref="RW1"/>
    <mergeCell ref="CK60:CU60"/>
    <mergeCell ref="B11:D12"/>
    <mergeCell ref="DZ1"/>
    <mergeCell ref="QZ23"/>
    <mergeCell ref="GE20"/>
    <mergeCell ref="K1"/>
    <mergeCell ref="KA1"/>
    <mergeCell ref="FI7:FN7"/>
    <mergeCell ref="PD23"/>
    <mergeCell ref="MW23"/>
    <mergeCell ref="JX63:JY63"/>
    <mergeCell ref="BJ8:BM8"/>
    <mergeCell ref="FC16:FK16"/>
    <mergeCell ref="AW1"/>
    <mergeCell ref="LM1"/>
    <mergeCell ref="FO7:GG7"/>
    <mergeCell ref="EC7:EU7"/>
    <mergeCell ref="LL23"/>
    <mergeCell ref="PS1"/>
    <mergeCell ref="GN62"/>
    <mergeCell ref="JT23"/>
    <mergeCell ref="IS62:JA62"/>
    <mergeCell ref="BO3:BT3"/>
    <mergeCell ref="DY1"/>
    <mergeCell ref="OO1"/>
    <mergeCell ref="CO23"/>
    <mergeCell ref="FX28:GA28"/>
    <mergeCell ref="CC1"/>
    <mergeCell ref="EH20"/>
    <mergeCell ref="CR62:CU62"/>
    <mergeCell ref="FK1"/>
    <mergeCell ref="QA1"/>
    <mergeCell ref="LL1"/>
    <mergeCell ref="SY23"/>
    <mergeCell ref="HU15:II15"/>
    <mergeCell ref="FL4"/>
    <mergeCell ref="GM23"/>
    <mergeCell ref="IM1"/>
    <mergeCell ref="Q23"/>
    <mergeCell ref="IK34:IO34"/>
    <mergeCell ref="FY16:GF16"/>
    <mergeCell ref="JU23"/>
    <mergeCell ref="UK23"/>
    <mergeCell ref="CV1"/>
    <mergeCell ref="PV23"/>
    <mergeCell ref="IY26:JH26"/>
    <mergeCell ref="DE28:DI28"/>
    <mergeCell ref="HY23"/>
    <mergeCell ref="HB1"/>
    <mergeCell ref="DJ23"/>
    <mergeCell ref="CM1"/>
    <mergeCell ref="CY8:DA8"/>
    <mergeCell ref="BC23"/>
    <mergeCell ref="HP23"/>
    <mergeCell ref="FN20:FV20"/>
    <mergeCell ref="RH23"/>
    <mergeCell ref="S1"/>
    <mergeCell ref="IN1"/>
    <mergeCell ref="EK1"/>
    <mergeCell ref="LP1"/>
    <mergeCell ref="BR20:BU20"/>
    <mergeCell ref="KF23"/>
    <mergeCell ref="AZ23"/>
    <mergeCell ref="BS23"/>
    <mergeCell ref="FZ1"/>
    <mergeCell ref="B15:D16"/>
    <mergeCell ref="CG62"/>
    <mergeCell ref="OH23"/>
    <mergeCell ref="GG61:GO61"/>
    <mergeCell ref="HM8:HR8"/>
    <mergeCell ref="JO23"/>
    <mergeCell ref="CJ4:CL4"/>
    <mergeCell ref="MX1"/>
    <mergeCell ref="GY32:HA32"/>
    <mergeCell ref="SX23"/>
    <mergeCell ref="IO25:IT25"/>
    <mergeCell ref="B25:D26"/>
    <mergeCell ref="CF23"/>
    <mergeCell ref="JC8:JH8"/>
    <mergeCell ref="EG8:EJ8"/>
    <mergeCell ref="Y23"/>
    <mergeCell ref="DM61:EB61"/>
    <mergeCell ref="AK23"/>
    <mergeCell ref="GL23"/>
    <mergeCell ref="RB23"/>
    <mergeCell ref="CM4"/>
    <mergeCell ref="BP34:BR34"/>
    <mergeCell ref="HJ1"/>
    <mergeCell ref="DR23"/>
    <mergeCell ref="CU1"/>
    <mergeCell ref="HX23"/>
    <mergeCell ref="SN23"/>
    <mergeCell ref="JA16:JC16"/>
    <mergeCell ref="NY23"/>
    <mergeCell ref="BN8:BS8"/>
    <mergeCell ref="BB23"/>
    <mergeCell ref="LR23"/>
    <mergeCell ref="OW1"/>
    <mergeCell ref="IJ15:IO15"/>
    <mergeCell ref="F23"/>
    <mergeCell ref="BS34"/>
    <mergeCell ref="DX19:EL19"/>
    <mergeCell ref="TC1"/>
    <mergeCell ref="TZ23"/>
    <mergeCell ref="PK23"/>
    <mergeCell ref="ON1"/>
    <mergeCell ref="CN23"/>
    <mergeCell ref="FE61:FM61"/>
    <mergeCell ref="CB1"/>
    <mergeCell ref="KF27:KS27"/>
    <mergeCell ref="LT1"/>
    <mergeCell ref="UO1"/>
    <mergeCell ref="DD3:DI3"/>
    <mergeCell ref="CA26:CD26"/>
    <mergeCell ref="PZ1"/>
    <mergeCell ref="H1"/>
    <mergeCell ref="EB15:EG15"/>
    <mergeCell ref="G23"/>
    <mergeCell ref="DN1"/>
    <mergeCell ref="OD1"/>
    <mergeCell ref="JW23"/>
    <mergeCell ref="RL1"/>
    <mergeCell ref="AO16:AW16"/>
    <mergeCell ref="PP1"/>
    <mergeCell ref="GT23"/>
    <mergeCell ref="LA1"/>
    <mergeCell ref="GV20:GY20"/>
    <mergeCell ref="FA23"/>
    <mergeCell ref="II23"/>
    <mergeCell ref="SY1"/>
    <mergeCell ref="KZ23"/>
    <mergeCell ref="DY4:EA4"/>
    <mergeCell ref="ER8:ET8"/>
    <mergeCell ref="CJ7:DB7"/>
    <mergeCell ref="FB62"/>
    <mergeCell ref="CD44:CE44"/>
    <mergeCell ref="ER48:EW48"/>
    <mergeCell ref="HI1"/>
    <mergeCell ref="DQ23"/>
    <mergeCell ref="BF19:BK19"/>
    <mergeCell ref="ML23"/>
    <mergeCell ref="FM1"/>
    <mergeCell ref="SM23"/>
    <mergeCell ref="JW65:JY65"/>
    <mergeCell ref="AX1"/>
    <mergeCell ref="EC34"/>
    <mergeCell ref="EB4"/>
    <mergeCell ref="IE39:IH39"/>
    <mergeCell ref="IU1"/>
    <mergeCell ref="CW61:DK61"/>
    <mergeCell ref="CC47:CS47"/>
    <mergeCell ref="II60:IK60"/>
    <mergeCell ref="GP34"/>
    <mergeCell ref="BT62:CF62"/>
    <mergeCell ref="IS61:JA61"/>
    <mergeCell ref="DJ56:DY56"/>
    <mergeCell ref="OJ1"/>
    <mergeCell ref="CJ23"/>
    <mergeCell ref="BX1"/>
    <mergeCell ref="JU1"/>
    <mergeCell ref="SI23"/>
    <mergeCell ref="UG23"/>
    <mergeCell ref="TJ1"/>
    <mergeCell ref="PR23"/>
    <mergeCell ref="GX1"/>
    <mergeCell ref="TX23"/>
    <mergeCell ref="DF23"/>
    <mergeCell ref="CI1"/>
    <mergeCell ref="MY1"/>
    <mergeCell ref="FL34"/>
    <mergeCell ref="AY23"/>
    <mergeCell ref="IZ48:JE48"/>
    <mergeCell ref="EX49:FO49"/>
    <mergeCell ref="TK1"/>
    <mergeCell ref="GA23"/>
    <mergeCell ref="FC23"/>
    <mergeCell ref="EF1"/>
    <mergeCell ref="OV1"/>
    <mergeCell ref="EX32:EZ32"/>
    <mergeCell ref="JI23"/>
    <mergeCell ref="TY23"/>
    <mergeCell ref="CJ25:CO25"/>
    <mergeCell ref="CJ1"/>
    <mergeCell ref="PJ23"/>
    <mergeCell ref="HF28:HJ28"/>
    <mergeCell ref="NC23"/>
    <mergeCell ref="GP1"/>
    <mergeCell ref="FR1"/>
    <mergeCell ref="QH1"/>
    <mergeCell ref="EI20:EK20"/>
    <mergeCell ref="HE19:HJ19"/>
    <mergeCell ref="HT23"/>
    <mergeCell ref="GW1"/>
    <mergeCell ref="UV1"/>
    <mergeCell ref="SB23"/>
    <mergeCell ref="RD23"/>
    <mergeCell ref="QG1"/>
    <mergeCell ref="O1"/>
    <mergeCell ref="IJ1"/>
    <mergeCell ref="N23"/>
    <mergeCell ref="DU1"/>
    <mergeCell ref="OK1"/>
    <mergeCell ref="JV1"/>
    <mergeCell ref="SQ1"/>
    <mergeCell ref="FW20:FZ20"/>
    <mergeCell ref="RS1"/>
    <mergeCell ref="FG1"/>
    <mergeCell ref="PW1"/>
    <mergeCell ref="BT16:CA16"/>
    <mergeCell ref="HA23"/>
    <mergeCell ref="AR1"/>
    <mergeCell ref="LH1"/>
    <mergeCell ref="CJ16"/>
    <mergeCell ref="UC1"/>
    <mergeCell ref="LG23"/>
    <mergeCell ref="MT1"/>
    <mergeCell ref="MS23"/>
    <mergeCell ref="DR20:DY20"/>
    <mergeCell ref="ST23"/>
    <mergeCell ref="GH23"/>
    <mergeCell ref="CI4"/>
    <mergeCell ref="UF23"/>
    <mergeCell ref="CQ1"/>
    <mergeCell ref="UN1"/>
    <mergeCell ref="DV1"/>
    <mergeCell ref="UK1"/>
    <mergeCell ref="LO23"/>
    <mergeCell ref="PV1"/>
    <mergeCell ref="JF48:JN48"/>
    <mergeCell ref="C23"/>
    <mergeCell ref="FD23"/>
    <mergeCell ref="RH1"/>
    <mergeCell ref="IL23"/>
    <mergeCell ref="MS1"/>
    <mergeCell ref="TB23"/>
    <mergeCell ref="CU20:CX20"/>
    <mergeCell ref="IV60:JA60"/>
    <mergeCell ref="BY1"/>
    <mergeCell ref="R1"/>
    <mergeCell ref="GD8:GF8"/>
    <mergeCell ref="CA23"/>
    <mergeCell ref="KV23"/>
    <mergeCell ref="CT26:DD26"/>
    <mergeCell ref="DE26:DH26"/>
    <mergeCell ref="UB1"/>
    <mergeCell ref="GP16:GR16"/>
    <mergeCell ref="HE1"/>
    <mergeCell ref="AU15:BJ15"/>
    <mergeCell ref="UE23"/>
    <mergeCell ref="DM23"/>
    <mergeCell ref="CP1"/>
    <mergeCell ref="GD4:GM4"/>
    <mergeCell ref="MH23"/>
    <mergeCell ref="HW16:HZ16"/>
    <mergeCell ref="FM25:FR25"/>
    <mergeCell ref="JE3:JJ3"/>
    <mergeCell ref="HS23"/>
    <mergeCell ref="TU23"/>
    <mergeCell ref="SX1"/>
    <mergeCell ref="PF23"/>
    <mergeCell ref="ID26:IM26"/>
    <mergeCell ref="GL1"/>
    <mergeCell ref="QD1"/>
    <mergeCell ref="KF28:KJ28"/>
    <mergeCell ref="HY61:IG61"/>
    <mergeCell ref="SJ23"/>
    <mergeCell ref="UJ1"/>
    <mergeCell ref="LN23"/>
    <mergeCell ref="PU1"/>
    <mergeCell ref="JT26:KC26"/>
    <mergeCell ref="C1"/>
    <mergeCell ref="HY60:IA60"/>
    <mergeCell ref="DI1"/>
    <mergeCell ref="NY1"/>
    <mergeCell ref="JR23"/>
    <mergeCell ref="MZ23"/>
    <mergeCell ref="RG1"/>
    <mergeCell ref="MN1"/>
    <mergeCell ref="AN23"/>
    <mergeCell ref="LD23"/>
    <mergeCell ref="PK1"/>
    <mergeCell ref="HJ16"/>
    <mergeCell ref="GO23"/>
    <mergeCell ref="CU28:DD28"/>
    <mergeCell ref="HY20"/>
    <mergeCell ref="GU45:HL45"/>
    <mergeCell ref="QV23"/>
    <mergeCell ref="G1"/>
    <mergeCell ref="JF49:JW49"/>
    <mergeCell ref="TT23"/>
    <mergeCell ref="JU28:JX28"/>
    <mergeCell ref="CE1"/>
    <mergeCell ref="HK19:HY19"/>
    <mergeCell ref="CD23"/>
    <mergeCell ref="EX3:FP3"/>
    <mergeCell ref="QC1"/>
    <mergeCell ref="IF1"/>
    <mergeCell ref="TA1"/>
    <mergeCell ref="IU26:IX26"/>
    <mergeCell ref="PC1"/>
    <mergeCell ref="GG23"/>
    <mergeCell ref="KN1"/>
    <mergeCell ref="QW23"/>
    <mergeCell ref="IG1"/>
    <mergeCell ref="SW1"/>
    <mergeCell ref="DX4"/>
    <mergeCell ref="EB1"/>
    <mergeCell ref="OR1"/>
    <mergeCell ref="LH23"/>
    <mergeCell ref="PO1"/>
    <mergeCell ref="HN16"/>
    <mergeCell ref="GS23"/>
    <mergeCell ref="DS16"/>
    <mergeCell ref="IE23"/>
    <mergeCell ref="SU23"/>
    <mergeCell ref="FL1"/>
    <mergeCell ref="RM1"/>
    <mergeCell ref="GJ19:GO19"/>
    <mergeCell ref="DE23"/>
    <mergeCell ref="NU23"/>
    <mergeCell ref="GJ20:GQ20"/>
    <mergeCell ref="L23"/>
    <mergeCell ref="KN23"/>
    <mergeCell ref="QO23"/>
    <mergeCell ref="BP33:CN33"/>
    <mergeCell ref="GG34"/>
    <mergeCell ref="BV23"/>
    <mergeCell ref="ED34"/>
    <mergeCell ref="FE1"/>
    <mergeCell ref="SA23"/>
    <mergeCell ref="AL1"/>
    <mergeCell ref="NZ1"/>
    <mergeCell ref="DP32:EE32"/>
    <mergeCell ref="IA23"/>
    <mergeCell ref="HD1"/>
    <mergeCell ref="MG23"/>
    <mergeCell ref="FH1"/>
    <mergeCell ref="EI26:ES26"/>
    <mergeCell ref="DX34"/>
    <mergeCell ref="KW1"/>
    <mergeCell ref="IP1"/>
    <mergeCell ref="EX23"/>
    <mergeCell ref="PN23"/>
    <mergeCell ref="GT1"/>
    <mergeCell ref="AS1"/>
    <mergeCell ref="AR23"/>
    <mergeCell ref="GX34"/>
    <mergeCell ref="EB34"/>
    <mergeCell ref="M23"/>
    <mergeCell ref="AQ23"/>
    <mergeCell ref="AX23"/>
    <mergeCell ref="IU27:JH27"/>
    <mergeCell ref="GI23"/>
    <mergeCell ref="B39:D44"/>
    <mergeCell ref="FB23"/>
    <mergeCell ref="LC23"/>
    <mergeCell ref="PJ1"/>
    <mergeCell ref="IH4:IM4"/>
    <mergeCell ref="GN23"/>
    <mergeCell ref="JS1"/>
    <mergeCell ref="MO23"/>
    <mergeCell ref="BZ15:CN15"/>
    <mergeCell ref="HZ23"/>
    <mergeCell ref="JG20:JJ20"/>
    <mergeCell ref="SP23"/>
    <mergeCell ref="DY25:ED25"/>
    <mergeCell ref="BA1"/>
    <mergeCell ref="IL60:IQ60"/>
    <mergeCell ref="DP60:EB60"/>
    <mergeCell ref="F1"/>
    <mergeCell ref="GD23"/>
    <mergeCell ref="ES19:FG19"/>
    <mergeCell ref="FO60:FQ60"/>
    <mergeCell ref="FB26:FK26"/>
    <mergeCell ref="HF26:HI26"/>
    <mergeCell ref="JL23"/>
    <mergeCell ref="EG44:EL44"/>
    <mergeCell ref="PG1"/>
    <mergeCell ref="IK1"/>
    <mergeCell ref="EO23"/>
    <mergeCell ref="QH23"/>
    <mergeCell ref="OA23"/>
    <mergeCell ref="RT23"/>
    <mergeCell ref="OC1"/>
    <mergeCell ref="J23"/>
    <mergeCell ref="I23"/>
    <mergeCell ref="DP1"/>
    <mergeCell ref="OF1"/>
    <mergeCell ref="JM8"/>
    <mergeCell ref="IK41:JB41"/>
    <mergeCell ref="OE23"/>
    <mergeCell ref="GQ60:GS60"/>
    <mergeCell ref="BT1"/>
    <mergeCell ref="AU23"/>
    <mergeCell ref="LK23"/>
    <mergeCell ref="PR1"/>
    <mergeCell ref="RX23"/>
    <mergeCell ref="PQ23"/>
    <mergeCell ref="AI1"/>
    <mergeCell ref="TX1"/>
    <mergeCell ref="SZ1"/>
    <mergeCell ref="LB23"/>
    <mergeCell ref="DQ1"/>
    <mergeCell ref="ID4:IG4"/>
    <mergeCell ref="CD7:CI7"/>
    <mergeCell ref="JR1"/>
    <mergeCell ref="HD44:HU44"/>
    <mergeCell ref="DP23"/>
    <mergeCell ref="HW1"/>
    <mergeCell ref="SM1"/>
    <mergeCell ref="OF23"/>
    <mergeCell ref="GF20:GH20"/>
    <mergeCell ref="HF27:HS27"/>
    <mergeCell ref="RO1"/>
    <mergeCell ref="JQ23"/>
    <mergeCell ref="BF7:BX7"/>
    <mergeCell ref="CF1"/>
    <mergeCell ref="JW64:JY64"/>
    <mergeCell ref="BB16:BE16"/>
    <mergeCell ref="HN62"/>
    <mergeCell ref="AI23"/>
    <mergeCell ref="NU1"/>
    <mergeCell ref="MK23"/>
    <mergeCell ref="HV23"/>
    <mergeCell ref="JC20:JF20"/>
    <mergeCell ref="JY4"/>
    <mergeCell ref="CF28:CO28"/>
    <mergeCell ref="UB23"/>
    <mergeCell ref="TE1"/>
    <mergeCell ref="GS1"/>
    <mergeCell ref="RI1"/>
    <mergeCell ref="IZ47:JC47"/>
    <mergeCell ref="AT23"/>
    <mergeCell ref="HW8"/>
    <mergeCell ref="FN19:FS19"/>
    <mergeCell ref="CK16:CM16"/>
    <mergeCell ref="GQ61:GY61"/>
    <mergeCell ref="QU23"/>
    <mergeCell ref="DR19:DW19"/>
    <mergeCell ref="DX23"/>
    <mergeCell ref="IE1"/>
    <mergeCell ref="HT25:HY25"/>
    <mergeCell ref="EX34:FE34"/>
    <mergeCell ref="GW23"/>
    <mergeCell ref="AG3:AL3"/>
    <mergeCell ref="KO1"/>
    <mergeCell ref="IH1"/>
    <mergeCell ref="BY47:CB47"/>
    <mergeCell ref="TF1"/>
    <mergeCell ref="OG23"/>
    <mergeCell ref="FI15:FX15"/>
    <mergeCell ref="JO1"/>
    <mergeCell ref="HP52:HX52"/>
    <mergeCell ref="HH1"/>
    <mergeCell ref="IR4"/>
    <mergeCell ref="OG1"/>
    <mergeCell ref="CF16:CI16"/>
    <mergeCell ref="FD62"/>
    <mergeCell ref="IH23"/>
    <mergeCell ref="IZ28:JC28"/>
    <mergeCell ref="IJ16:IQ16"/>
    <mergeCell ref="BU1"/>
    <mergeCell ref="N1"/>
    <mergeCell ref="MN23"/>
    <mergeCell ref="FO1"/>
    <mergeCell ref="KR23"/>
    <mergeCell ref="LD1"/>
    <mergeCell ref="IU19:IZ19"/>
    <mergeCell ref="IW1"/>
    <mergeCell ref="NZ23"/>
    <mergeCell ref="HT55:HW55"/>
    <mergeCell ref="HT4:IC4"/>
    <mergeCell ref="HA1"/>
    <mergeCell ref="JV62"/>
    <mergeCell ref="AQ1"/>
    <mergeCell ref="BK43:BN43"/>
    <mergeCell ref="EB23"/>
    <mergeCell ref="II1"/>
    <mergeCell ref="EG1"/>
    <mergeCell ref="MP1"/>
    <mergeCell ref="IT40:JK40"/>
    <mergeCell ref="AP1"/>
    <mergeCell ref="UE1"/>
    <mergeCell ref="DM1"/>
    <mergeCell ref="DL23"/>
    <mergeCell ref="OB23"/>
    <mergeCell ref="SI1"/>
    <mergeCell ref="CN8:CQ8"/>
    <mergeCell ref="JM23"/>
    <mergeCell ref="TQ23"/>
    <mergeCell ref="FC20"/>
    <mergeCell ref="UA23"/>
    <mergeCell ref="CL1"/>
    <mergeCell ref="HD60:HJ60"/>
    <mergeCell ref="LG1"/>
    <mergeCell ref="HO23"/>
    <mergeCell ref="BO4:BX4"/>
    <mergeCell ref="FZ56:GH56"/>
    <mergeCell ref="DX1"/>
    <mergeCell ref="DL34"/>
    <mergeCell ref="IU28:IY28"/>
    <mergeCell ref="QT23"/>
    <mergeCell ref="DW23"/>
    <mergeCell ref="ID1"/>
    <mergeCell ref="ST1"/>
    <mergeCell ref="PB23"/>
    <mergeCell ref="IK32:IM32"/>
    <mergeCell ref="GO43:GR43"/>
    <mergeCell ref="SF23"/>
    <mergeCell ref="MR1"/>
    <mergeCell ref="MU23"/>
    <mergeCell ref="RB1"/>
    <mergeCell ref="MI1"/>
    <mergeCell ref="UI23"/>
    <mergeCell ref="DM32:DO32"/>
    <mergeCell ref="AP4:AS4"/>
    <mergeCell ref="DF1"/>
    <mergeCell ref="NV1"/>
    <mergeCell ref="IA16:ID16"/>
    <mergeCell ref="TW1"/>
    <mergeCell ref="HW23"/>
    <mergeCell ref="GZ1"/>
    <mergeCell ref="MC23"/>
    <mergeCell ref="EJ32:EV32"/>
    <mergeCell ref="KS1"/>
    <mergeCell ref="JC60:JE60"/>
    <mergeCell ref="IL1"/>
    <mergeCell ref="TB1"/>
    <mergeCell ref="GT16:HA16"/>
    <mergeCell ref="HQ34"/>
    <mergeCell ref="EK43:FM43"/>
    <mergeCell ref="HA20:HC20"/>
    <mergeCell ref="BK26:BU26"/>
    <mergeCell ref="OM1"/>
    <mergeCell ref="GJ40:GR40"/>
    <mergeCell ref="QS23"/>
    <mergeCell ref="BS32:CN32"/>
    <mergeCell ref="TP23"/>
    <mergeCell ref="DD4:DM4"/>
    <mergeCell ref="CA1"/>
    <mergeCell ref="GY4:HA4"/>
    <mergeCell ref="HX55:IZ55"/>
    <mergeCell ref="BZ23"/>
    <mergeCell ref="DM33:EE33"/>
    <mergeCell ref="UF1"/>
    <mergeCell ref="BG27:BU27"/>
    <mergeCell ref="IA1"/>
    <mergeCell ref="GO62"/>
    <mergeCell ref="E23"/>
    <mergeCell ref="DL1"/>
    <mergeCell ref="JI8"/>
    <mergeCell ref="AT4:AY4"/>
    <mergeCell ref="CI19:CN19"/>
    <mergeCell ref="MQ1"/>
    <mergeCell ref="GR23"/>
    <mergeCell ref="EW23"/>
    <mergeCell ref="AE1"/>
    <mergeCell ref="HM62"/>
    <mergeCell ref="KX23"/>
    <mergeCell ref="DM62:DS62"/>
    <mergeCell ref="HZ27:IM27"/>
    <mergeCell ref="JN1"/>
    <mergeCell ref="AM1"/>
    <mergeCell ref="GG16:GJ16"/>
    <mergeCell ref="FS27:GF27"/>
    <mergeCell ref="LJ23"/>
    <mergeCell ref="EY23"/>
    <mergeCell ref="DD23"/>
    <mergeCell ref="EC41:ET41"/>
    <mergeCell ref="JL62"/>
    <mergeCell ref="MJ1"/>
    <mergeCell ref="AJ23"/>
    <mergeCell ref="M1"/>
    <mergeCell ref="GK23"/>
    <mergeCell ref="FN1"/>
    <mergeCell ref="HU20"/>
    <mergeCell ref="FI1"/>
    <mergeCell ref="UD1"/>
    <mergeCell ref="ID23"/>
    <mergeCell ref="BY48:CD48"/>
    <mergeCell ref="MJ23"/>
    <mergeCell ref="SK23"/>
    <mergeCell ref="AV1"/>
    <mergeCell ref="LX1"/>
    <mergeCell ref="JW63"/>
    <mergeCell ref="JP27:KC27"/>
    <mergeCell ref="KZ1"/>
    <mergeCell ref="IS1"/>
    <mergeCell ref="BN40:BO40"/>
    <mergeCell ref="TW23"/>
    <mergeCell ref="IP15:JD15"/>
    <mergeCell ref="CH1"/>
    <mergeCell ref="CR8:CW8"/>
    <mergeCell ref="BL62"/>
    <mergeCell ref="CG23"/>
    <mergeCell ref="CH62:CP62"/>
    <mergeCell ref="HT56:HY56"/>
    <mergeCell ref="DN4:DQ4"/>
    <mergeCell ref="SL23"/>
    <mergeCell ref="DT1"/>
    <mergeCell ref="FZ23"/>
    <mergeCell ref="QP23"/>
    <mergeCell ref="GY47:HB47"/>
    <mergeCell ref="FZ57:GQ57"/>
    <mergeCell ref="CB16:CE16"/>
    <mergeCell ref="JB23"/>
    <mergeCell ref="NI1"/>
    <mergeCell ref="JM62:JU62"/>
    <mergeCell ref="KF26:KI26"/>
    <mergeCell ref="UW1"/>
    <mergeCell ref="DS23"/>
    <mergeCell ref="HZ1"/>
    <mergeCell ref="SP1"/>
    <mergeCell ref="D23"/>
    <mergeCell ref="FU16:FW16"/>
    <mergeCell ref="EE34"/>
    <mergeCell ref="RE1"/>
    <mergeCell ref="EM44:EU44"/>
    <mergeCell ref="AP23"/>
    <mergeCell ref="LF23"/>
    <mergeCell ref="PM1"/>
    <mergeCell ref="FM32:FO32"/>
    <mergeCell ref="RS23"/>
    <mergeCell ref="PL23"/>
    <mergeCell ref="AD1"/>
    <mergeCell ref="KT1"/>
    <mergeCell ref="FX16"/>
    <mergeCell ref="OB1"/>
    <mergeCell ref="MR23"/>
    <mergeCell ref="TE23"/>
    <mergeCell ref="BP1"/>
    <mergeCell ref="MF1"/>
    <mergeCell ref="AF23"/>
    <mergeCell ref="I1"/>
    <mergeCell ref="FJ1"/>
    <mergeCell ref="PN1"/>
    <mergeCell ref="KM23"/>
    <mergeCell ref="DB1"/>
    <mergeCell ref="NR1"/>
    <mergeCell ref="EV23"/>
    <mergeCell ref="GV1"/>
    <mergeCell ref="JB62"/>
    <mergeCell ref="OX23"/>
    <mergeCell ref="MQ23"/>
    <mergeCell ref="HY1"/>
    <mergeCell ref="BW60:CF60"/>
    <mergeCell ref="AX16:BA16"/>
    <mergeCell ref="ME1"/>
    <mergeCell ref="AE23"/>
    <mergeCell ref="GF23"/>
    <mergeCell ref="DR4:DW4"/>
    <mergeCell ref="EK8:EP8"/>
    <mergeCell ref="PA23"/>
    <mergeCell ref="HK16:HM16"/>
    <mergeCell ref="BZ20"/>
    <mergeCell ref="IN4"/>
    <mergeCell ref="JJ23"/>
    <mergeCell ref="NQ1"/>
    <mergeCell ref="BS62"/>
    <mergeCell ref="FR60:FW60"/>
    <mergeCell ref="EU23"/>
    <mergeCell ref="HR23"/>
    <mergeCell ref="GU1"/>
    <mergeCell ref="IE28:IH28"/>
    <mergeCell ref="BD61:BR61"/>
    <mergeCell ref="CH23"/>
    <mergeCell ref="GO1"/>
    <mergeCell ref="HS8"/>
    <mergeCell ref="CR48:CS48"/>
    <mergeCell ref="JW1"/>
    <mergeCell ref="BA40:BM40"/>
    <mergeCell ref="NX23"/>
    <mergeCell ref="II39:JK39"/>
    <mergeCell ref="CY16:DF16"/>
    <mergeCell ref="HQ20:HT20"/>
    <mergeCell ref="FO52:FW52"/>
    <mergeCell ref="FV23"/>
    <mergeCell ref="EY1"/>
    <mergeCell ref="JP23"/>
    <mergeCell ref="GD34"/>
    <mergeCell ref="OY23"/>
    <mergeCell ref="CB23"/>
    <mergeCell ref="GA20:GD20"/>
    <mergeCell ref="KQ23"/>
    <mergeCell ref="GB23"/>
    <mergeCell ref="JZ4:KB4"/>
    <mergeCell ref="QR23"/>
    <mergeCell ref="UA1"/>
    <mergeCell ref="FS28:FW28"/>
    <mergeCell ref="LE23"/>
    <mergeCell ref="ER1"/>
    <mergeCell ref="DH23"/>
    <mergeCell ref="TR1"/>
    <mergeCell ref="RK1"/>
    <mergeCell ref="FD1"/>
    <mergeCell ref="PQ1"/>
    <mergeCell ref="SU1"/>
    <mergeCell ref="PC23"/>
    <mergeCell ref="MV23"/>
    <mergeCell ref="PY1"/>
    <mergeCell ref="SE23"/>
    <mergeCell ref="KY23"/>
    <mergeCell ref="EL40:FC40"/>
    <mergeCell ref="GJ23"/>
    <mergeCell ref="PE23"/>
    <mergeCell ref="SG23"/>
    <mergeCell ref="BP32:BR32"/>
    <mergeCell ref="BD1"/>
    <mergeCell ref="JM1"/>
    <mergeCell ref="KV1"/>
    <mergeCell ref="EX48:FF48"/>
    <mergeCell ref="KU23"/>
    <mergeCell ref="PB1"/>
    <mergeCell ref="SV1"/>
    <mergeCell ref="EJ23"/>
    <mergeCell ref="FS8:FV8"/>
    <mergeCell ref="BK44:BP44"/>
    <mergeCell ref="CC23"/>
    <mergeCell ref="GJ1"/>
    <mergeCell ref="EV34"/>
    <mergeCell ref="SH23"/>
    <mergeCell ref="EK23"/>
    <mergeCell ref="EV16"/>
    <mergeCell ref="HF16:HI16"/>
    <mergeCell ref="NT23"/>
    <mergeCell ref="EZ1"/>
    <mergeCell ref="IT20"/>
    <mergeCell ref="RZ23"/>
    <mergeCell ref="IO7:IT7"/>
    <mergeCell ref="FN23"/>
    <mergeCell ref="QD23"/>
    <mergeCell ref="DJ28:DS28"/>
    <mergeCell ref="FG20"/>
    <mergeCell ref="DG23"/>
    <mergeCell ref="NW23"/>
    <mergeCell ref="OI1"/>
    <mergeCell ref="RF1"/>
    <mergeCell ref="RO23"/>
    <mergeCell ref="Z1"/>
    <mergeCell ref="DK16:DN16"/>
    <mergeCell ref="NX1"/>
    <mergeCell ref="TY1"/>
    <mergeCell ref="HN48:IE48"/>
    <mergeCell ref="BL1"/>
    <mergeCell ref="IR62"/>
    <mergeCell ref="ME23"/>
    <mergeCell ref="FF1"/>
    <mergeCell ref="HL23"/>
    <mergeCell ref="DL62"/>
    <mergeCell ref="EX11:FB12"/>
    <mergeCell ref="KI23"/>
    <mergeCell ref="KU1"/>
    <mergeCell ref="ET61:FC61"/>
    <mergeCell ref="FM51:GO51"/>
    <mergeCell ref="HP60:HW60"/>
    <mergeCell ref="ER23"/>
    <mergeCell ref="IY1"/>
    <mergeCell ref="IX23"/>
    <mergeCell ref="NE1"/>
    <mergeCell ref="TN23"/>
    <mergeCell ref="EI23"/>
    <mergeCell ref="TL23"/>
    <mergeCell ref="BW1"/>
    <mergeCell ref="MM1"/>
    <mergeCell ref="QS1"/>
    <mergeCell ref="ES23"/>
    <mergeCell ref="AA1"/>
    <mergeCell ref="FI51:FL51"/>
    <mergeCell ref="AD23"/>
    <mergeCell ref="H23"/>
    <mergeCell ref="FU23"/>
    <mergeCell ref="QK23"/>
    <mergeCell ref="UR1"/>
    <mergeCell ref="DN23"/>
    <mergeCell ref="HU1"/>
    <mergeCell ref="GC34"/>
    <mergeCell ref="TS23"/>
    <mergeCell ref="BR23"/>
    <mergeCell ref="DZ34"/>
    <mergeCell ref="DM34:DN34"/>
    <mergeCell ref="CD1"/>
    <mergeCell ref="GG60:GI60"/>
    <mergeCell ref="CR51:DJ51"/>
    <mergeCell ref="TM23"/>
    <mergeCell ref="SO23"/>
    <mergeCell ref="IC1"/>
    <mergeCell ref="TV1"/>
    <mergeCell ref="TH23"/>
    <mergeCell ref="KP23"/>
    <mergeCell ref="JF1"/>
    <mergeCell ref="DE15:DS15"/>
    <mergeCell ref="GY1"/>
    <mergeCell ref="JE23"/>
    <mergeCell ref="NL1"/>
    <mergeCell ref="EP23"/>
    <mergeCell ref="AM23"/>
    <mergeCell ref="DM60:DO60"/>
    <mergeCell ref="GK1"/>
    <mergeCell ref="RA1"/>
    <mergeCell ref="NI23"/>
    <mergeCell ref="ML1"/>
    <mergeCell ref="RW23"/>
    <mergeCell ref="QZ1"/>
    <mergeCell ref="AH1"/>
    <mergeCell ref="JS4:JX4"/>
    <mergeCell ref="LA23"/>
    <mergeCell ref="EG33:EV33"/>
    <mergeCell ref="EN1"/>
    <mergeCell ref="SL1"/>
    <mergeCell ref="OT23"/>
    <mergeCell ref="BW23"/>
    <mergeCell ref="MM23"/>
    <mergeCell ref="BT61:CF61"/>
    <mergeCell ref="FW8:GB8"/>
    <mergeCell ref="DG34"/>
    <mergeCell ref="BK1"/>
    <mergeCell ref="MA1"/>
    <mergeCell ref="GK16:GN16"/>
    <mergeCell ref="CH61:CU61"/>
    <mergeCell ref="PI1"/>
    <mergeCell ref="BV20"/>
    <mergeCell ref="JF23"/>
    <mergeCell ref="NM1"/>
    <mergeCell ref="EQ23"/>
    <mergeCell ref="CX8"/>
    <mergeCell ref="GQ1"/>
    <mergeCell ref="HE48:HM48"/>
    <mergeCell ref="MB1"/>
    <mergeCell ref="GC23"/>
    <mergeCell ref="JP60:JU60"/>
    <mergeCell ref="ER4:FA4"/>
    <mergeCell ref="DO1"/>
    <mergeCell ref="IO8:IX8"/>
    <mergeCell ref="GY48:HD48"/>
    <mergeCell ref="AG1"/>
    <mergeCell ref="HA62:HC62"/>
    <mergeCell ref="FJ23"/>
    <mergeCell ref="DC23"/>
    <mergeCell ref="OE1"/>
    <mergeCell ref="IU7:JM7"/>
    <mergeCell ref="EG32:EI32"/>
    <mergeCell ref="DO34"/>
    <mergeCell ref="BS1"/>
    <mergeCell ref="OS23"/>
    <mergeCell ref="HT1"/>
    <mergeCell ref="AZ4"/>
    <mergeCell ref="FY1"/>
    <mergeCell ref="QO1"/>
    <mergeCell ref="BL19:BZ19"/>
    <mergeCell ref="HD62"/>
    <mergeCell ref="EC62"/>
    <mergeCell ref="FC15:FH15"/>
    <mergeCell ref="HZ56:IH56"/>
    <mergeCell ref="HG23"/>
    <mergeCell ref="AL23"/>
    <mergeCell ref="AO15:AT15"/>
    <mergeCell ref="KT23"/>
    <mergeCell ref="JJ1"/>
    <mergeCell ref="HC1"/>
    <mergeCell ref="HV20:HX20"/>
    <mergeCell ref="NP1"/>
    <mergeCell ref="MF23"/>
    <mergeCell ref="HQ23"/>
    <mergeCell ref="AK1"/>
    <mergeCell ref="FI52:FN52"/>
    <mergeCell ref="UX23"/>
    <mergeCell ref="FB4:FE4"/>
    <mergeCell ref="EF23"/>
    <mergeCell ref="GJ34"/>
    <mergeCell ref="BY23"/>
    <mergeCell ref="GF1"/>
    <mergeCell ref="DP16:DR16"/>
    <mergeCell ref="IF19:IT19"/>
    <mergeCell ref="FS26:FV26"/>
    <mergeCell ref="HN23"/>
    <mergeCell ref="SD23"/>
    <mergeCell ref="AO1"/>
    <mergeCell ref="KC4"/>
    <mergeCell ref="FR23"/>
    <mergeCell ref="EU1"/>
    <mergeCell ref="TL1"/>
    <mergeCell ref="UM23"/>
    <mergeCell ref="TO23"/>
    <mergeCell ref="NS1"/>
    <mergeCell ref="MI23"/>
    <mergeCell ref="JJ8:JL8"/>
    <mergeCell ref="BG1"/>
    <mergeCell ref="DA23"/>
    <mergeCell ref="PE1"/>
    <mergeCell ref="EU8"/>
    <mergeCell ref="TS1"/>
    <mergeCell ref="TZ1"/>
    <mergeCell ref="OZ23"/>
    <mergeCell ref="KH1"/>
    <mergeCell ref="ED20:EG20"/>
    <mergeCell ref="DJ1"/>
    <mergeCell ref="IR16:IU16"/>
    <mergeCell ref="AG23"/>
    <mergeCell ref="KW23"/>
    <mergeCell ref="FE60:FG60"/>
    <mergeCell ref="AF1"/>
    <mergeCell ref="FI23"/>
    <mergeCell ref="SS1"/>
    <mergeCell ref="GG1"/>
    <mergeCell ref="QW1"/>
    <mergeCell ref="BR1"/>
    <mergeCell ref="MH1"/>
    <mergeCell ref="GG8"/>
    <mergeCell ref="AH23"/>
    <mergeCell ref="BT34:BY34"/>
    <mergeCell ref="HB16:HE16"/>
    <mergeCell ref="RK23"/>
    <mergeCell ref="V1"/>
    <mergeCell ref="EE28:EI28"/>
    <mergeCell ref="DG16:DJ16"/>
    <mergeCell ref="DD1"/>
    <mergeCell ref="NT1"/>
    <mergeCell ref="DZ56:EA56"/>
    <mergeCell ref="NS23"/>
    <mergeCell ref="RZ1"/>
    <mergeCell ref="BH1"/>
    <mergeCell ref="HJ26:HS26"/>
    <mergeCell ref="BG28:BK28"/>
    <mergeCell ref="BT60:BV60"/>
    <mergeCell ref="MA23"/>
    <mergeCell ref="HH23"/>
    <mergeCell ref="KQ1"/>
    <mergeCell ref="ET60:EV60"/>
    <mergeCell ref="GN4:GQ4"/>
    <mergeCell ref="HY62:IG62"/>
    <mergeCell ref="GT60:GY60"/>
    <mergeCell ref="IT23"/>
    <mergeCell ref="EE23"/>
    <mergeCell ref="OU23"/>
    <mergeCell ref="DP34:DW34"/>
    <mergeCell ref="BX23"/>
    <mergeCell ref="FC28:FF28"/>
    <mergeCell ref="FM4:FO4"/>
    <mergeCell ref="AO59:GB59"/>
    <mergeCell ref="FC1"/>
    <mergeCell ref="SC23"/>
    <mergeCell ref="JM61:JU61"/>
    <mergeCell ref="CO34"/>
    <mergeCell ref="AN1"/>
    <mergeCell ref="JI1"/>
    <mergeCell ref="FQ23"/>
    <mergeCell ref="JK23"/>
    <mergeCell ref="CX1"/>
    <mergeCell ref="DD55:DG55"/>
    <mergeCell ref="BZ1"/>
    <mergeCell ref="DI52:DJ52"/>
    <mergeCell ref="GO44:GT44"/>
    <mergeCell ref="QV1"/>
    <mergeCell ref="HK62"/>
    <mergeCell ref="ND23"/>
    <mergeCell ref="MG1"/>
    <mergeCell ref="HR1"/>
    <mergeCell ref="IB1"/>
    <mergeCell ref="QJ23"/>
    <mergeCell ref="CP32:CR32"/>
    <mergeCell ref="OC23"/>
    <mergeCell ref="BK62"/>
    <mergeCell ref="EM23"/>
    <mergeCell ref="IT1"/>
    <mergeCell ref="IS60:IU60"/>
    <mergeCell ref="GM1"/>
    <mergeCell ref="IS23"/>
    <mergeCell ref="TI23"/>
    <mergeCell ref="BQ45:BR45"/>
    <mergeCell ref="JJ25:JO25"/>
    <mergeCell ref="JQ1"/>
    <mergeCell ref="FY23"/>
    <mergeCell ref="FB1"/>
    <mergeCell ref="HA61:HJ61"/>
    <mergeCell ref="KE23"/>
    <mergeCell ref="UU23"/>
    <mergeCell ref="FP23"/>
    <mergeCell ref="QF23"/>
    <mergeCell ref="DI23"/>
    <mergeCell ref="GN1"/>
    <mergeCell ref="RD1"/>
    <mergeCell ref="DT23"/>
    <mergeCell ref="BM23"/>
    <mergeCell ref="CV23"/>
    <mergeCell ref="MO1"/>
    <mergeCell ref="CQ20:CT20"/>
    <mergeCell ref="BQ44:CC44"/>
    <mergeCell ref="ER25:EW25"/>
    <mergeCell ref="EF34"/>
    <mergeCell ref="RR23"/>
    <mergeCell ref="QU1"/>
    <mergeCell ref="HM61:HW61"/>
    <mergeCell ref="QQ23"/>
    <mergeCell ref="AC1"/>
    <mergeCell ref="GH34:GI34"/>
    <mergeCell ref="HZ26:IC26"/>
    <mergeCell ref="AB23"/>
    <mergeCell ref="EI1"/>
    <mergeCell ref="CY23"/>
    <mergeCell ref="DK1"/>
    <mergeCell ref="OA1"/>
    <mergeCell ref="QG23"/>
    <mergeCell ref="CE48:CQ48"/>
    <mergeCell ref="SG1"/>
    <mergeCell ref="BO1"/>
    <mergeCell ref="OO23"/>
    <mergeCell ref="BN23"/>
    <mergeCell ref="FU1"/>
    <mergeCell ref="QK1"/>
    <mergeCell ref="DU62:EB62"/>
    <mergeCell ref="GY7:HD7"/>
    <mergeCell ref="HZ20:IG20"/>
    <mergeCell ref="JA23"/>
    <mergeCell ref="NH1"/>
    <mergeCell ref="BJ62"/>
    <mergeCell ref="GS43:HU43"/>
    <mergeCell ref="EL23"/>
    <mergeCell ref="CE23"/>
    <mergeCell ref="ER3:EW3"/>
    <mergeCell ref="GQ62:GY62"/>
    <mergeCell ref="NG23"/>
    <mergeCell ref="ER47:EU47"/>
    <mergeCell ref="JD47:KF47"/>
    <mergeCell ref="LW1"/>
    <mergeCell ref="JP1"/>
    <mergeCell ref="CV62"/>
    <mergeCell ref="HE20:HL20"/>
    <mergeCell ref="IV16:IY16"/>
    <mergeCell ref="FX23"/>
    <mergeCell ref="UU1"/>
    <mergeCell ref="QN23"/>
    <mergeCell ref="HX1"/>
    <mergeCell ref="GR4:GW4"/>
    <mergeCell ref="UT23"/>
    <mergeCell ref="AZ7:BE7"/>
    <mergeCell ref="DE1"/>
    <mergeCell ref="GF34"/>
    <mergeCell ref="DI26:DT26"/>
    <mergeCell ref="RC1"/>
    <mergeCell ref="CP27:DD27"/>
    <mergeCell ref="HO16:HV16"/>
    <mergeCell ref="GN26:GW26"/>
    <mergeCell ref="BL28:BO28"/>
    <mergeCell ref="EQ1"/>
    <mergeCell ref="RQ23"/>
    <mergeCell ref="JE4:JN4"/>
    <mergeCell ref="QM23"/>
    <mergeCell ref="GO28:GR28"/>
    <mergeCell ref="IP23"/>
    <mergeCell ref="HS1"/>
    <mergeCell ref="HY52:IP52"/>
    <mergeCell ref="DB8"/>
    <mergeCell ref="EA23"/>
    <mergeCell ref="GE34"/>
    <mergeCell ref="BT23"/>
    <mergeCell ref="HI23"/>
    <mergeCell ref="RY23"/>
    <mergeCell ref="BD4"/>
    <mergeCell ref="GC1"/>
    <mergeCell ref="HO15:HT15"/>
    <mergeCell ref="TC23"/>
    <mergeCell ref="DJ34"/>
    <mergeCell ref="BN1"/>
    <mergeCell ref="MD1"/>
    <mergeCell ref="FY15:GD15"/>
    <mergeCell ref="PL1"/>
    <mergeCell ref="GO16"/>
    <mergeCell ref="CZ1"/>
    <mergeCell ref="AU39:AX39"/>
    <mergeCell ref="ET23"/>
    <mergeCell ref="JA1"/>
    <mergeCell ref="NO23"/>
    <mergeCell ref="RV1"/>
    <mergeCell ref="IZ23"/>
    <mergeCell ref="FF34"/>
    <mergeCell ref="DK34"/>
    <mergeCell ref="HD23"/>
    <mergeCell ref="KM1"/>
    <mergeCell ref="EW34"/>
    <mergeCell ref="KL23"/>
    <mergeCell ref="SH1"/>
    <mergeCell ref="SR1"/>
    <mergeCell ref="GR1"/>
    <mergeCell ref="DY34"/>
    <mergeCell ref="CZ23"/>
    <mergeCell ref="NP23"/>
    <mergeCell ref="LU23"/>
    <mergeCell ref="EV1"/>
    <mergeCell ref="IP20"/>
    <mergeCell ref="AJ1"/>
    <mergeCell ref="B7:D8"/>
    <mergeCell ref="EV47:FX47"/>
    <mergeCell ref="CN52:CS52"/>
    <mergeCell ref="JE1"/>
    <mergeCell ref="FM23"/>
    <mergeCell ref="EP1"/>
    <mergeCell ref="PF1"/>
    <mergeCell ref="GD3:GI3"/>
    <mergeCell ref="CT1"/>
    <mergeCell ref="GZ20"/>
    <mergeCell ref="SN1"/>
    <mergeCell ref="TK23"/>
    <mergeCell ref="BV1"/>
    <mergeCell ref="GE15:GS15"/>
    <mergeCell ref="BU23"/>
    <mergeCell ref="GB1"/>
    <mergeCell ref="QR1"/>
    <mergeCell ref="BM1"/>
    <mergeCell ref="MC1"/>
    <mergeCell ref="AC23"/>
    <mergeCell ref="Q1"/>
    <mergeCell ref="HN1"/>
    <mergeCell ref="SD1"/>
    <mergeCell ref="CY1"/>
    <mergeCell ref="NO1"/>
    <mergeCell ref="JH23"/>
    <mergeCell ref="NN23"/>
    <mergeCell ref="RU1"/>
    <mergeCell ref="GC8"/>
    <mergeCell ref="PA1"/>
    <mergeCell ref="AB1"/>
    <mergeCell ref="JD1"/>
    <mergeCell ref="TT1"/>
    <mergeCell ref="FL23"/>
    <mergeCell ref="QB23"/>
    <mergeCell ref="GU44:HC44"/>
    <mergeCell ref="GD25:GI25"/>
    <mergeCell ref="GD39:GG39"/>
    <mergeCell ref="TJ23"/>
    <mergeCell ref="MK1"/>
    <mergeCell ref="MW1"/>
    <mergeCell ref="KP1"/>
    <mergeCell ref="RN23"/>
    <mergeCell ref="QQ1"/>
    <mergeCell ref="MY23"/>
    <mergeCell ref="TO1"/>
    <mergeCell ref="IN32:JC32"/>
    <mergeCell ref="CP34:DE34"/>
    <mergeCell ref="CP33:DK33"/>
    <mergeCell ref="CS32:DK32"/>
    <mergeCell ref="GY33:HP33"/>
    <mergeCell ref="GY34:HP34"/>
    <mergeCell ref="HB32:HP32"/>
    <mergeCell ref="HR32:HT32"/>
    <mergeCell ref="HU32:II32"/>
    <mergeCell ref="KR1"/>
    <mergeCell ref="SO1"/>
    <mergeCell ref="PU23"/>
    <mergeCell ref="CX23"/>
    <mergeCell ref="GS40:HJ40"/>
    <mergeCell ref="OW23"/>
    <mergeCell ref="DZ20:EC20"/>
    <mergeCell ref="RV23"/>
    <mergeCell ref="RM23"/>
    <mergeCell ref="IE40:IJ40"/>
    <mergeCell ref="IQ20:IS20"/>
    <mergeCell ref="FP16:FS16"/>
    <mergeCell ref="JC61:JK61"/>
    <mergeCell ref="GP62"/>
    <mergeCell ref="X23"/>
    <mergeCell ref="EE1"/>
    <mergeCell ref="DG1"/>
    <mergeCell ref="NW1"/>
    <mergeCell ref="JA19:JO19"/>
    <mergeCell ref="QC23"/>
    <mergeCell ref="NV23"/>
    <mergeCell ref="SC1"/>
    <mergeCell ref="JG23"/>
    <mergeCell ref="NN1"/>
    <mergeCell ref="MD23"/>
    <mergeCell ref="BJ23"/>
    <mergeCell ref="HJ52:HO52"/>
    <mergeCell ref="HK23"/>
    <mergeCell ref="CT53:CU53"/>
    <mergeCell ref="HZ3:IR3"/>
    <mergeCell ref="EJ28:ES28"/>
    <mergeCell ref="EX27:FK27"/>
    <mergeCell ref="KS23"/>
    <mergeCell ref="OZ1"/>
    <mergeCell ref="CY15:DD15"/>
    <mergeCell ref="DH34"/>
    <mergeCell ref="IW23"/>
    <mergeCell ref="EH23"/>
    <mergeCell ref="HJ51:HM51"/>
    <mergeCell ref="X1"/>
    <mergeCell ref="SK1"/>
    <mergeCell ref="CT23"/>
    <mergeCell ref="UQ23"/>
    <mergeCell ref="SB1"/>
    <mergeCell ref="BJ1"/>
    <mergeCell ref="GH39:HJ39"/>
    <mergeCell ref="CK34:CN34"/>
    <mergeCell ref="BI23"/>
    <mergeCell ref="FP1"/>
    <mergeCell ref="QF1"/>
    <mergeCell ref="LY23"/>
    <mergeCell ref="PH1"/>
    <mergeCell ref="HJ23"/>
    <mergeCell ref="BZ34"/>
    <mergeCell ref="PG23"/>
    <mergeCell ref="Y1"/>
    <mergeCell ref="TN1"/>
    <mergeCell ref="UQ1"/>
    <mergeCell ref="SJ1"/>
    <mergeCell ref="BU8:BW8"/>
    <mergeCell ref="ET34"/>
    <mergeCell ref="LS1"/>
    <mergeCell ref="JL1"/>
    <mergeCell ref="FT23"/>
    <mergeCell ref="EW1"/>
    <mergeCell ref="EA39:FC39"/>
    <mergeCell ref="JZ23"/>
    <mergeCell ref="UP23"/>
    <mergeCell ref="DA1"/>
    <mergeCell ref="GB34"/>
    <mergeCell ref="HE7:HW7"/>
    <mergeCell ref="GI1"/>
    <mergeCell ref="RR1"/>
    <mergeCell ref="NK23"/>
    <mergeCell ref="IV23"/>
    <mergeCell ref="NC1"/>
    <mergeCell ref="CE26:CN26"/>
    <mergeCell ref="GI20"/>
    <mergeCell ref="IL20:IO20"/>
    <mergeCell ref="IF16:IH16"/>
    <mergeCell ref="ES34"/>
    <mergeCell ref="R23"/>
    <mergeCell ref="KH23"/>
    <mergeCell ref="DJ3:EB3"/>
    <mergeCell ref="JK1"/>
    <mergeCell ref="JO48:KF48"/>
    <mergeCell ref="BI1"/>
    <mergeCell ref="NK1"/>
    <mergeCell ref="NJ23"/>
    <mergeCell ref="RQ1"/>
    <mergeCell ref="IU23"/>
    <mergeCell ref="DF34"/>
    <mergeCell ref="LZ1"/>
    <mergeCell ref="BJ16"/>
    <mergeCell ref="RC23"/>
    <mergeCell ref="OV23"/>
    <mergeCell ref="KG23"/>
    <mergeCell ref="CD34:CF34"/>
    <mergeCell ref="BQ1"/>
    <mergeCell ref="BP23"/>
    <mergeCell ref="W23"/>
    <mergeCell ref="QY1"/>
    <mergeCell ref="JK3:KC3"/>
    <mergeCell ref="EM1"/>
    <mergeCell ref="EL1"/>
    <mergeCell ref="BQ23"/>
    <mergeCell ref="FX1"/>
    <mergeCell ref="CH34:CI34"/>
    <mergeCell ref="LY1"/>
    <mergeCell ref="II61:IQ61"/>
    <mergeCell ref="FW23"/>
    <mergeCell ref="KD1"/>
    <mergeCell ref="LX23"/>
    <mergeCell ref="BY4:CB4"/>
    <mergeCell ref="II62:IQ62"/>
    <mergeCell ref="FX62"/>
    <mergeCell ref="JD23"/>
    <mergeCell ref="BG60:BR60"/>
    <mergeCell ref="OU1"/>
    <mergeCell ref="CU23"/>
    <mergeCell ref="CO19:DC19"/>
    <mergeCell ref="ET62:FA62"/>
    <mergeCell ref="IB60:IG60"/>
    <mergeCell ref="DJ57:DK57"/>
    <mergeCell ref="FH60:FM60"/>
    <mergeCell ref="GG62:GM62"/>
    <mergeCell ref="II56:IZ56"/>
    <mergeCell ref="IQ34:JC34"/>
    <mergeCell ref="IK33:JC33"/>
    <mergeCell ref="HB4"/>
    <mergeCell ref="JD16"/>
    <mergeCell ref="IO23"/>
    <mergeCell ref="IP34"/>
    <mergeCell ref="EX1"/>
    <mergeCell ref="GP19:HD19"/>
    <mergeCell ref="KA23"/>
    <mergeCell ref="UW23"/>
    <mergeCell ref="DH1"/>
    <mergeCell ref="GX4"/>
    <mergeCell ref="HZ28:ID28"/>
    <mergeCell ref="IZ16"/>
    <mergeCell ref="IK23"/>
    <mergeCell ref="HT8:HV8"/>
    <mergeCell ref="TM1"/>
    <mergeCell ref="IU20:JB20"/>
    <mergeCell ref="LS23"/>
    <mergeCell ref="ET1"/>
    <mergeCell ref="JP28:JT28"/>
    <mergeCell ref="GZ23"/>
    <mergeCell ref="IZ1"/>
    <mergeCell ref="TP1"/>
    <mergeCell ref="FH23"/>
    <mergeCell ref="FG48:FX48"/>
    <mergeCell ref="EY20:FB20"/>
    <mergeCell ref="EE27:ES27"/>
    <mergeCell ref="IU45:JL45"/>
    <mergeCell ref="TF23"/>
    <mergeCell ref="KL1"/>
    <mergeCell ref="FW1"/>
    <mergeCell ref="QM1"/>
    <mergeCell ref="HK28:HN28"/>
    <mergeCell ref="II16"/>
    <mergeCell ref="EC40:EK40"/>
    <mergeCell ref="SS23"/>
    <mergeCell ref="QL23"/>
    <mergeCell ref="FS23"/>
    <mergeCell ref="ER16"/>
    <mergeCell ref="QI23"/>
    <mergeCell ref="RY1"/>
    <mergeCell ref="JC23"/>
    <mergeCell ref="NJ1"/>
    <mergeCell ref="CZ60:DK60"/>
    <mergeCell ref="BX8"/>
    <mergeCell ref="HZ57:IQ57"/>
    <mergeCell ref="CR23"/>
    <mergeCell ref="QN1"/>
    <mergeCell ref="AW23"/>
    <mergeCell ref="KO23"/>
    <mergeCell ref="FT16"/>
    <mergeCell ref="EE26:EH26"/>
    <mergeCell ref="BU25:BZ25"/>
    <mergeCell ref="KC1"/>
    <mergeCell ref="HV1"/>
    <mergeCell ref="CI23"/>
    <mergeCell ref="AY1"/>
    <mergeCell ref="LO1"/>
    <mergeCell ref="JH1"/>
    <mergeCell ref="ES1"/>
    <mergeCell ref="JV23"/>
    <mergeCell ref="ON23"/>
    <mergeCell ref="HO1"/>
    <mergeCell ref="GA34"/>
    <mergeCell ref="EM20:ET20"/>
    <mergeCell ref="BW20:BY20"/>
    <mergeCell ref="BU3:CM3"/>
    <mergeCell ref="GS16"/>
    <mergeCell ref="HN51:IP51"/>
    <mergeCell ref="HE23"/>
    <mergeCell ref="RU23"/>
    <mergeCell ref="QX1"/>
    <mergeCell ref="UX1"/>
    <mergeCell ref="CC4:CH4"/>
    <mergeCell ref="HZ19:IE19"/>
    <mergeCell ref="GE1"/>
    <mergeCell ref="GI56:GZ56"/>
    <mergeCell ref="TA23"/>
    <mergeCell ref="FO62:FW62"/>
    <mergeCell ref="RI23"/>
    <mergeCell ref="FL16:FO16"/>
    <mergeCell ref="S23"/>
    <mergeCell ref="B19:D20"/>
    <mergeCell ref="PX23"/>
    <mergeCell ref="NQ23"/>
    <mergeCell ref="RX1"/>
    <mergeCell ref="FG34:FK34"/>
    <mergeCell ref="EX33:FK33"/>
    <mergeCell ref="FA32:FK32"/>
    <mergeCell ref="FM34:FZ34"/>
    <mergeCell ref="FM33:FZ33"/>
    <mergeCell ref="FP32:FZ32"/>
    <mergeCell ref="GQ34:GW34"/>
    <mergeCell ref="GB33:GW33"/>
    <mergeCell ref="GE32:GW32"/>
    <mergeCell ref="T23"/>
    <mergeCell ref="EA1"/>
    <mergeCell ref="CG34"/>
    <mergeCell ref="TU1"/>
    <mergeCell ref="AM3:BD3"/>
    <mergeCell ref="BG26:BJ26"/>
    <mergeCell ref="PY23"/>
    <mergeCell ref="DB23"/>
    <mergeCell ref="NR23"/>
    <mergeCell ref="W2:DN2"/>
    <mergeCell ref="DO2:HG2"/>
    <mergeCell ref="HH2:LJ2"/>
    <mergeCell ref="AO24:GH24"/>
    <mergeCell ref="GI24:LP24"/>
    <mergeCell ref="BA31:GN31"/>
    <mergeCell ref="GO31:LP31"/>
    <mergeCell ref="AJ38:FP38"/>
    <mergeCell ref="FQ38:KL38"/>
    <mergeCell ref="GC59:KR59"/>
    <mergeCell ref="JW62:KL62"/>
    <mergeCell ref="JW61:KL61"/>
    <mergeCell ref="JZ60:KL60"/>
    <mergeCell ref="HR33:II33"/>
    <mergeCell ref="HR34:II34"/>
    <mergeCell ref="JE32:JG32"/>
    <mergeCell ref="JH32:JV32"/>
    <mergeCell ref="JE33:JV33"/>
    <mergeCell ref="JE34:JV34"/>
    <mergeCell ref="JX32:JZ32"/>
    <mergeCell ref="KA32:KO32"/>
    <mergeCell ref="JX33:KO33"/>
    <mergeCell ref="JX34:KO34"/>
    <mergeCell ref="KQ32:KS32"/>
    <mergeCell ref="KT32:LH32"/>
    <mergeCell ref="KQ33:LH33"/>
    <mergeCell ref="KQ34:LH34"/>
    <mergeCell ref="CQ62"/>
    <mergeCell ref="CN16"/>
    <mergeCell ref="IK40:IS40"/>
    <mergeCell ref="GR20:GU20"/>
    <mergeCell ref="BF23"/>
  </mergeCells>
  <pageMargins left="0.78749999999999998" right="0.78749999999999998" top="1.05277777777778" bottom="1.05277777777778" header="0.78749999999999998" footer="0.78749999999999998"/>
  <pageSetup paperSize="9" scale="22" firstPageNumber="0" fitToWidth="0" orientation="landscape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48"/>
  <sheetViews>
    <sheetView workbookViewId="0"/>
  </sheetViews>
  <sheetFormatPr baseColWidth="10" defaultColWidth="8.83203125" defaultRowHeight="15" x14ac:dyDescent="0.2"/>
  <cols>
    <col min="3" max="3" width="25" customWidth="1"/>
  </cols>
  <sheetData>
    <row r="2" spans="2:14" ht="30" customHeight="1" x14ac:dyDescent="0.2">
      <c r="B2" s="59" t="s">
        <v>336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2:14" ht="30" customHeight="1" x14ac:dyDescent="0.2">
      <c r="B3" s="60">
        <v>45433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2:14" ht="28" customHeight="1" x14ac:dyDescent="0.2">
      <c r="B4" s="19" t="s">
        <v>337</v>
      </c>
      <c r="C4" s="58" t="s">
        <v>338</v>
      </c>
      <c r="D4" s="40"/>
      <c r="E4" s="40"/>
      <c r="F4" s="40"/>
      <c r="G4" s="40"/>
      <c r="H4" s="40"/>
      <c r="I4" s="19" t="s">
        <v>339</v>
      </c>
      <c r="J4" s="19" t="s">
        <v>340</v>
      </c>
      <c r="K4" s="19" t="s">
        <v>341</v>
      </c>
      <c r="L4" s="19" t="s">
        <v>342</v>
      </c>
      <c r="M4" s="58" t="s">
        <v>343</v>
      </c>
      <c r="N4" s="40"/>
    </row>
    <row r="5" spans="2:14" ht="22" customHeight="1" x14ac:dyDescent="0.2">
      <c r="B5" s="20">
        <v>1</v>
      </c>
      <c r="C5" s="57" t="s">
        <v>260</v>
      </c>
      <c r="D5" s="40"/>
      <c r="E5" s="40"/>
      <c r="F5" s="40"/>
      <c r="G5" s="40"/>
      <c r="H5" s="40"/>
      <c r="I5" s="21">
        <v>8</v>
      </c>
      <c r="J5" s="21">
        <v>14</v>
      </c>
      <c r="K5" s="21">
        <v>9</v>
      </c>
      <c r="L5" s="21"/>
      <c r="M5" s="57" t="s">
        <v>344</v>
      </c>
      <c r="N5" s="40"/>
    </row>
    <row r="6" spans="2:14" ht="22" customHeight="1" x14ac:dyDescent="0.2">
      <c r="B6" s="20">
        <v>2</v>
      </c>
      <c r="C6" s="57" t="s">
        <v>254</v>
      </c>
      <c r="D6" s="40"/>
      <c r="E6" s="40"/>
      <c r="F6" s="40"/>
      <c r="G6" s="40"/>
      <c r="H6" s="40"/>
      <c r="I6" s="21">
        <v>6</v>
      </c>
      <c r="J6" s="21">
        <v>48</v>
      </c>
      <c r="K6" s="21">
        <v>80</v>
      </c>
      <c r="L6" s="21"/>
      <c r="M6" s="57" t="s">
        <v>345</v>
      </c>
      <c r="N6" s="40"/>
    </row>
    <row r="7" spans="2:14" ht="22" customHeight="1" x14ac:dyDescent="0.2">
      <c r="B7" s="20">
        <v>3</v>
      </c>
      <c r="C7" s="57" t="s">
        <v>247</v>
      </c>
      <c r="D7" s="40"/>
      <c r="E7" s="40"/>
      <c r="F7" s="40"/>
      <c r="G7" s="40"/>
      <c r="H7" s="40"/>
      <c r="I7" s="21">
        <v>12</v>
      </c>
      <c r="J7" s="21">
        <v>509</v>
      </c>
      <c r="K7" s="21">
        <v>340</v>
      </c>
      <c r="L7" s="21"/>
      <c r="M7" s="57" t="s">
        <v>346</v>
      </c>
      <c r="N7" s="40"/>
    </row>
    <row r="8" spans="2:14" ht="22" customHeight="1" x14ac:dyDescent="0.2">
      <c r="B8" s="20">
        <v>4</v>
      </c>
      <c r="C8" s="57" t="s">
        <v>253</v>
      </c>
      <c r="D8" s="40"/>
      <c r="E8" s="40"/>
      <c r="F8" s="40"/>
      <c r="G8" s="40"/>
      <c r="H8" s="40"/>
      <c r="I8" s="21">
        <v>8</v>
      </c>
      <c r="J8" s="21">
        <v>22</v>
      </c>
      <c r="K8" s="21">
        <v>28</v>
      </c>
      <c r="L8" s="21"/>
      <c r="M8" s="57" t="s">
        <v>347</v>
      </c>
      <c r="N8" s="40"/>
    </row>
    <row r="9" spans="2:14" ht="22" customHeight="1" x14ac:dyDescent="0.2">
      <c r="B9" s="20">
        <v>5</v>
      </c>
      <c r="C9" s="57" t="s">
        <v>256</v>
      </c>
      <c r="D9" s="40"/>
      <c r="E9" s="40"/>
      <c r="F9" s="40"/>
      <c r="G9" s="40"/>
      <c r="H9" s="40"/>
      <c r="I9" s="21">
        <v>8</v>
      </c>
      <c r="J9" s="21">
        <v>980</v>
      </c>
      <c r="K9" s="21">
        <v>1225</v>
      </c>
      <c r="L9" s="21"/>
      <c r="M9" s="57" t="s">
        <v>348</v>
      </c>
      <c r="N9" s="40"/>
    </row>
    <row r="10" spans="2:14" ht="22" customHeight="1" x14ac:dyDescent="0.2">
      <c r="B10" s="20">
        <v>6</v>
      </c>
      <c r="C10" s="57" t="s">
        <v>245</v>
      </c>
      <c r="D10" s="40"/>
      <c r="E10" s="40"/>
      <c r="F10" s="40"/>
      <c r="G10" s="40"/>
      <c r="H10" s="40"/>
      <c r="I10" s="21">
        <v>8</v>
      </c>
      <c r="J10" s="21">
        <v>9</v>
      </c>
      <c r="K10" s="21">
        <v>9</v>
      </c>
      <c r="L10" s="21"/>
      <c r="M10" s="57" t="s">
        <v>349</v>
      </c>
      <c r="N10" s="40"/>
    </row>
    <row r="11" spans="2:14" ht="22" customHeight="1" x14ac:dyDescent="0.2">
      <c r="B11" s="20">
        <v>7</v>
      </c>
      <c r="C11" s="57" t="s">
        <v>241</v>
      </c>
      <c r="D11" s="40"/>
      <c r="E11" s="40"/>
      <c r="F11" s="40"/>
      <c r="G11" s="40"/>
      <c r="H11" s="40"/>
      <c r="I11" s="21">
        <v>2</v>
      </c>
      <c r="J11" s="21">
        <v>930</v>
      </c>
      <c r="K11" s="21">
        <v>465</v>
      </c>
      <c r="L11" s="21"/>
      <c r="M11" s="57" t="s">
        <v>350</v>
      </c>
      <c r="N11" s="40"/>
    </row>
    <row r="12" spans="2:14" ht="22" customHeight="1" x14ac:dyDescent="0.2">
      <c r="B12" s="20">
        <v>8</v>
      </c>
      <c r="C12" s="57" t="s">
        <v>250</v>
      </c>
      <c r="D12" s="40"/>
      <c r="E12" s="40"/>
      <c r="F12" s="40"/>
      <c r="G12" s="40"/>
      <c r="H12" s="40"/>
      <c r="I12" s="21">
        <v>8</v>
      </c>
      <c r="J12" s="21">
        <v>720</v>
      </c>
      <c r="K12" s="21">
        <v>720</v>
      </c>
      <c r="L12" s="21"/>
      <c r="M12" s="57" t="s">
        <v>351</v>
      </c>
      <c r="N12" s="40"/>
    </row>
    <row r="13" spans="2:14" ht="22" customHeight="1" x14ac:dyDescent="0.2">
      <c r="B13" s="20">
        <v>9</v>
      </c>
      <c r="C13" s="57" t="s">
        <v>261</v>
      </c>
      <c r="D13" s="40"/>
      <c r="E13" s="40"/>
      <c r="F13" s="40"/>
      <c r="G13" s="40"/>
      <c r="H13" s="40"/>
      <c r="I13" s="21">
        <v>8</v>
      </c>
      <c r="J13" s="21">
        <v>928</v>
      </c>
      <c r="K13" s="21">
        <v>928</v>
      </c>
      <c r="L13" s="21"/>
      <c r="M13" s="57" t="s">
        <v>352</v>
      </c>
      <c r="N13" s="40"/>
    </row>
    <row r="14" spans="2:14" ht="22" customHeight="1" x14ac:dyDescent="0.2">
      <c r="B14" s="20">
        <v>10</v>
      </c>
      <c r="C14" s="57" t="s">
        <v>255</v>
      </c>
      <c r="D14" s="40"/>
      <c r="E14" s="40"/>
      <c r="F14" s="40"/>
      <c r="G14" s="40"/>
      <c r="H14" s="40"/>
      <c r="I14" s="21">
        <v>12</v>
      </c>
      <c r="J14" s="21">
        <v>110</v>
      </c>
      <c r="K14" s="21">
        <v>92</v>
      </c>
      <c r="L14" s="21"/>
      <c r="M14" s="57" t="s">
        <v>353</v>
      </c>
      <c r="N14" s="40"/>
    </row>
    <row r="15" spans="2:14" ht="22" customHeight="1" x14ac:dyDescent="0.2">
      <c r="B15" s="20">
        <v>11</v>
      </c>
      <c r="C15" s="57" t="s">
        <v>246</v>
      </c>
      <c r="D15" s="40"/>
      <c r="E15" s="40"/>
      <c r="F15" s="40"/>
      <c r="G15" s="40"/>
      <c r="H15" s="40"/>
      <c r="I15" s="21">
        <v>12</v>
      </c>
      <c r="J15" s="21">
        <v>30</v>
      </c>
      <c r="K15" s="21">
        <v>20</v>
      </c>
      <c r="L15" s="21"/>
      <c r="M15" s="57" t="s">
        <v>354</v>
      </c>
      <c r="N15" s="40"/>
    </row>
    <row r="16" spans="2:14" ht="22" customHeight="1" x14ac:dyDescent="0.2">
      <c r="B16" s="20">
        <v>12</v>
      </c>
      <c r="C16" s="57" t="s">
        <v>238</v>
      </c>
      <c r="D16" s="40"/>
      <c r="E16" s="40"/>
      <c r="F16" s="40"/>
      <c r="G16" s="40"/>
      <c r="H16" s="40"/>
      <c r="I16" s="21">
        <v>8</v>
      </c>
      <c r="J16" s="21">
        <v>225</v>
      </c>
      <c r="K16" s="21">
        <v>225</v>
      </c>
      <c r="L16" s="21"/>
      <c r="M16" s="57" t="s">
        <v>355</v>
      </c>
      <c r="N16" s="40"/>
    </row>
    <row r="17" spans="2:14" ht="22" customHeight="1" x14ac:dyDescent="0.2">
      <c r="B17" s="20">
        <v>13</v>
      </c>
      <c r="C17" s="57" t="s">
        <v>239</v>
      </c>
      <c r="D17" s="40"/>
      <c r="E17" s="40"/>
      <c r="F17" s="40"/>
      <c r="G17" s="40"/>
      <c r="H17" s="40"/>
      <c r="I17" s="21">
        <v>6</v>
      </c>
      <c r="J17" s="21">
        <v>235</v>
      </c>
      <c r="K17" s="21">
        <v>314</v>
      </c>
      <c r="L17" s="21"/>
      <c r="M17" s="57" t="s">
        <v>356</v>
      </c>
      <c r="N17" s="40"/>
    </row>
    <row r="18" spans="2:14" ht="22" customHeight="1" x14ac:dyDescent="0.2">
      <c r="B18" s="20">
        <v>14</v>
      </c>
      <c r="C18" s="57" t="s">
        <v>270</v>
      </c>
      <c r="D18" s="40"/>
      <c r="E18" s="40"/>
      <c r="F18" s="40"/>
      <c r="G18" s="40"/>
      <c r="H18" s="40"/>
      <c r="I18" s="21">
        <v>6</v>
      </c>
      <c r="J18" s="21">
        <v>104</v>
      </c>
      <c r="K18" s="21">
        <v>174</v>
      </c>
      <c r="L18" s="21"/>
      <c r="M18" s="57" t="s">
        <v>357</v>
      </c>
      <c r="N18" s="40"/>
    </row>
    <row r="19" spans="2:14" ht="22" customHeight="1" x14ac:dyDescent="0.2">
      <c r="B19" s="20">
        <v>15</v>
      </c>
      <c r="C19" s="57" t="s">
        <v>269</v>
      </c>
      <c r="D19" s="40"/>
      <c r="E19" s="40"/>
      <c r="F19" s="40"/>
      <c r="G19" s="40"/>
      <c r="H19" s="40"/>
      <c r="I19" s="21">
        <v>8</v>
      </c>
      <c r="J19" s="21">
        <v>26</v>
      </c>
      <c r="K19" s="21">
        <v>33</v>
      </c>
      <c r="L19" s="21"/>
      <c r="M19" s="57" t="s">
        <v>358</v>
      </c>
      <c r="N19" s="40"/>
    </row>
    <row r="20" spans="2:14" ht="22" customHeight="1" x14ac:dyDescent="0.2">
      <c r="B20" s="20">
        <v>16</v>
      </c>
      <c r="C20" s="57" t="s">
        <v>234</v>
      </c>
      <c r="D20" s="40"/>
      <c r="E20" s="40"/>
      <c r="F20" s="40"/>
      <c r="G20" s="40"/>
      <c r="H20" s="40"/>
      <c r="I20" s="21">
        <v>8</v>
      </c>
      <c r="J20" s="21">
        <v>4593</v>
      </c>
      <c r="K20" s="21">
        <v>5742</v>
      </c>
      <c r="L20" s="21"/>
      <c r="M20" s="57" t="s">
        <v>359</v>
      </c>
      <c r="N20" s="40"/>
    </row>
    <row r="21" spans="2:14" ht="22" customHeight="1" x14ac:dyDescent="0.2">
      <c r="B21" s="20">
        <v>17</v>
      </c>
      <c r="C21" s="57" t="s">
        <v>273</v>
      </c>
      <c r="D21" s="40"/>
      <c r="E21" s="40"/>
      <c r="F21" s="40"/>
      <c r="G21" s="40"/>
      <c r="H21" s="40"/>
      <c r="I21" s="21">
        <v>8</v>
      </c>
      <c r="J21" s="21">
        <v>3150</v>
      </c>
      <c r="K21" s="21">
        <v>3938</v>
      </c>
      <c r="L21" s="21"/>
      <c r="M21" s="57" t="s">
        <v>360</v>
      </c>
      <c r="N21" s="40"/>
    </row>
    <row r="22" spans="2:14" ht="22" customHeight="1" x14ac:dyDescent="0.2">
      <c r="B22" s="20">
        <v>18</v>
      </c>
      <c r="C22" s="57" t="s">
        <v>264</v>
      </c>
      <c r="D22" s="40"/>
      <c r="E22" s="40"/>
      <c r="F22" s="40"/>
      <c r="G22" s="40"/>
      <c r="H22" s="40"/>
      <c r="I22" s="21">
        <v>8</v>
      </c>
      <c r="J22" s="21">
        <v>1709</v>
      </c>
      <c r="K22" s="21">
        <v>1709</v>
      </c>
      <c r="L22" s="21"/>
      <c r="M22" s="57" t="s">
        <v>361</v>
      </c>
      <c r="N22" s="40"/>
    </row>
    <row r="23" spans="2:14" ht="22" customHeight="1" x14ac:dyDescent="0.2">
      <c r="B23" s="20">
        <v>19</v>
      </c>
      <c r="C23" s="57" t="s">
        <v>271</v>
      </c>
      <c r="D23" s="40"/>
      <c r="E23" s="40"/>
      <c r="F23" s="40"/>
      <c r="G23" s="40"/>
      <c r="H23" s="40"/>
      <c r="I23" s="21">
        <v>12</v>
      </c>
      <c r="J23" s="21">
        <v>119</v>
      </c>
      <c r="K23" s="21">
        <v>100</v>
      </c>
      <c r="L23" s="21"/>
      <c r="M23" s="57" t="s">
        <v>362</v>
      </c>
      <c r="N23" s="40"/>
    </row>
    <row r="24" spans="2:14" ht="22" customHeight="1" x14ac:dyDescent="0.2">
      <c r="B24" s="20">
        <v>20</v>
      </c>
      <c r="C24" s="57" t="s">
        <v>272</v>
      </c>
      <c r="D24" s="40"/>
      <c r="E24" s="40"/>
      <c r="F24" s="40"/>
      <c r="G24" s="40"/>
      <c r="H24" s="40"/>
      <c r="I24" s="21">
        <v>12</v>
      </c>
      <c r="J24" s="21">
        <v>274</v>
      </c>
      <c r="K24" s="21">
        <v>229</v>
      </c>
      <c r="L24" s="21"/>
      <c r="M24" s="57" t="s">
        <v>363</v>
      </c>
      <c r="N24" s="40"/>
    </row>
    <row r="25" spans="2:14" ht="22" customHeight="1" x14ac:dyDescent="0.2">
      <c r="B25" s="20">
        <v>21</v>
      </c>
      <c r="C25" s="57" t="s">
        <v>268</v>
      </c>
      <c r="D25" s="40"/>
      <c r="E25" s="40"/>
      <c r="F25" s="40"/>
      <c r="G25" s="40"/>
      <c r="H25" s="40"/>
      <c r="I25" s="21">
        <v>12</v>
      </c>
      <c r="J25" s="21">
        <v>84</v>
      </c>
      <c r="K25" s="21">
        <v>56</v>
      </c>
      <c r="L25" s="21"/>
      <c r="M25" s="57" t="s">
        <v>364</v>
      </c>
      <c r="N25" s="40"/>
    </row>
    <row r="26" spans="2:14" ht="22" customHeight="1" x14ac:dyDescent="0.2">
      <c r="B26" s="20">
        <v>22</v>
      </c>
      <c r="C26" s="57" t="s">
        <v>233</v>
      </c>
      <c r="D26" s="40"/>
      <c r="E26" s="40"/>
      <c r="F26" s="40"/>
      <c r="G26" s="40"/>
      <c r="H26" s="40"/>
      <c r="I26" s="21">
        <v>6</v>
      </c>
      <c r="J26" s="21">
        <v>261</v>
      </c>
      <c r="K26" s="21">
        <v>348</v>
      </c>
      <c r="L26" s="21"/>
      <c r="M26" s="57" t="s">
        <v>365</v>
      </c>
      <c r="N26" s="40"/>
    </row>
    <row r="31" spans="2:14" ht="30" customHeight="1" x14ac:dyDescent="0.2">
      <c r="B31" s="59" t="s">
        <v>366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</row>
    <row r="32" spans="2:14" ht="30" customHeight="1" x14ac:dyDescent="0.2">
      <c r="B32" s="60">
        <v>45433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</row>
    <row r="33" spans="2:14" ht="28" customHeight="1" x14ac:dyDescent="0.2">
      <c r="B33" s="19" t="s">
        <v>337</v>
      </c>
      <c r="C33" s="58" t="s">
        <v>338</v>
      </c>
      <c r="D33" s="40"/>
      <c r="E33" s="40"/>
      <c r="F33" s="40"/>
      <c r="G33" s="40"/>
      <c r="H33" s="40"/>
      <c r="I33" s="19" t="s">
        <v>339</v>
      </c>
      <c r="J33" s="19" t="s">
        <v>340</v>
      </c>
      <c r="K33" s="19" t="s">
        <v>341</v>
      </c>
      <c r="L33" s="19" t="s">
        <v>342</v>
      </c>
      <c r="M33" s="58" t="s">
        <v>343</v>
      </c>
      <c r="N33" s="40"/>
    </row>
    <row r="34" spans="2:14" ht="22" customHeight="1" x14ac:dyDescent="0.2">
      <c r="B34" s="20">
        <v>1</v>
      </c>
      <c r="C34" s="57" t="s">
        <v>284</v>
      </c>
      <c r="D34" s="40"/>
      <c r="E34" s="40"/>
      <c r="F34" s="40"/>
      <c r="G34" s="40"/>
      <c r="H34" s="40"/>
      <c r="I34" s="21">
        <v>2</v>
      </c>
      <c r="J34" s="21">
        <v>120</v>
      </c>
      <c r="K34" s="21">
        <v>20</v>
      </c>
      <c r="L34" s="21"/>
      <c r="M34" s="57" t="s">
        <v>367</v>
      </c>
      <c r="N34" s="40"/>
    </row>
    <row r="35" spans="2:14" ht="22" customHeight="1" x14ac:dyDescent="0.2">
      <c r="B35" s="20">
        <v>2</v>
      </c>
      <c r="C35" s="57" t="s">
        <v>277</v>
      </c>
      <c r="D35" s="40"/>
      <c r="E35" s="40"/>
      <c r="F35" s="40"/>
      <c r="G35" s="40"/>
      <c r="H35" s="40"/>
      <c r="I35" s="21">
        <v>8</v>
      </c>
      <c r="J35" s="21">
        <v>1124</v>
      </c>
      <c r="K35" s="21">
        <v>502</v>
      </c>
      <c r="L35" s="21"/>
      <c r="M35" s="57" t="s">
        <v>368</v>
      </c>
      <c r="N35" s="40"/>
    </row>
    <row r="36" spans="2:14" ht="22" customHeight="1" x14ac:dyDescent="0.2">
      <c r="B36" s="20">
        <v>3</v>
      </c>
      <c r="C36" s="57" t="s">
        <v>266</v>
      </c>
      <c r="D36" s="40"/>
      <c r="E36" s="40"/>
      <c r="F36" s="40"/>
      <c r="G36" s="40"/>
      <c r="H36" s="40"/>
      <c r="I36" s="21">
        <v>9</v>
      </c>
      <c r="J36" s="21">
        <v>824</v>
      </c>
      <c r="K36" s="21">
        <v>458</v>
      </c>
      <c r="L36" s="21"/>
      <c r="M36" s="57" t="s">
        <v>369</v>
      </c>
      <c r="N36" s="40"/>
    </row>
    <row r="37" spans="2:14" ht="22" customHeight="1" x14ac:dyDescent="0.2">
      <c r="B37" s="20">
        <v>4</v>
      </c>
      <c r="C37" s="57" t="s">
        <v>287</v>
      </c>
      <c r="D37" s="40"/>
      <c r="E37" s="40"/>
      <c r="F37" s="40"/>
      <c r="G37" s="40"/>
      <c r="H37" s="40"/>
      <c r="I37" s="21">
        <v>6</v>
      </c>
      <c r="J37" s="21">
        <v>840</v>
      </c>
      <c r="K37" s="21">
        <v>305</v>
      </c>
      <c r="L37" s="21"/>
      <c r="M37" s="57" t="s">
        <v>370</v>
      </c>
      <c r="N37" s="40"/>
    </row>
    <row r="38" spans="2:14" ht="22" customHeight="1" x14ac:dyDescent="0.2">
      <c r="B38" s="20">
        <v>5</v>
      </c>
      <c r="C38" s="57" t="s">
        <v>226</v>
      </c>
      <c r="D38" s="40"/>
      <c r="E38" s="40"/>
      <c r="F38" s="40"/>
      <c r="G38" s="40"/>
      <c r="H38" s="40"/>
      <c r="I38" s="21">
        <v>10</v>
      </c>
      <c r="J38" s="21">
        <v>456</v>
      </c>
      <c r="K38" s="21">
        <v>380</v>
      </c>
      <c r="L38" s="21"/>
      <c r="M38" s="57" t="s">
        <v>371</v>
      </c>
      <c r="N38" s="40"/>
    </row>
    <row r="39" spans="2:14" ht="22" customHeight="1" x14ac:dyDescent="0.2">
      <c r="B39" s="20">
        <v>6</v>
      </c>
      <c r="C39" s="57" t="s">
        <v>225</v>
      </c>
      <c r="D39" s="40"/>
      <c r="E39" s="40"/>
      <c r="F39" s="40"/>
      <c r="G39" s="40"/>
      <c r="H39" s="40"/>
      <c r="I39" s="21">
        <v>10</v>
      </c>
      <c r="J39" s="21">
        <v>24</v>
      </c>
      <c r="K39" s="21">
        <v>20</v>
      </c>
      <c r="L39" s="21"/>
      <c r="M39" s="57" t="s">
        <v>372</v>
      </c>
      <c r="N39" s="40"/>
    </row>
    <row r="40" spans="2:14" ht="22" customHeight="1" x14ac:dyDescent="0.2">
      <c r="B40" s="20">
        <v>7</v>
      </c>
      <c r="C40" s="57" t="s">
        <v>243</v>
      </c>
      <c r="D40" s="40"/>
      <c r="E40" s="40"/>
      <c r="F40" s="40"/>
      <c r="G40" s="40"/>
      <c r="H40" s="40"/>
      <c r="I40" s="21">
        <v>10</v>
      </c>
      <c r="J40" s="21">
        <v>1631</v>
      </c>
      <c r="K40" s="21">
        <v>1360</v>
      </c>
      <c r="L40" s="21"/>
      <c r="M40" s="57" t="s">
        <v>373</v>
      </c>
      <c r="N40" s="40"/>
    </row>
    <row r="41" spans="2:14" ht="22" customHeight="1" x14ac:dyDescent="0.2">
      <c r="B41" s="20">
        <v>8</v>
      </c>
      <c r="C41" s="57" t="s">
        <v>224</v>
      </c>
      <c r="D41" s="40"/>
      <c r="E41" s="40"/>
      <c r="F41" s="40"/>
      <c r="G41" s="40"/>
      <c r="H41" s="40"/>
      <c r="I41" s="21">
        <v>10</v>
      </c>
      <c r="J41" s="21">
        <v>480</v>
      </c>
      <c r="K41" s="21">
        <v>400</v>
      </c>
      <c r="L41" s="21"/>
      <c r="M41" s="57" t="s">
        <v>374</v>
      </c>
      <c r="N41" s="40"/>
    </row>
    <row r="42" spans="2:14" ht="22" customHeight="1" x14ac:dyDescent="0.2">
      <c r="B42" s="20">
        <v>9</v>
      </c>
      <c r="C42" s="57" t="s">
        <v>279</v>
      </c>
      <c r="D42" s="40"/>
      <c r="E42" s="40"/>
      <c r="F42" s="40"/>
      <c r="G42" s="40"/>
      <c r="H42" s="40"/>
      <c r="I42" s="21">
        <v>8</v>
      </c>
      <c r="J42" s="21">
        <v>625</v>
      </c>
      <c r="K42" s="21">
        <v>280</v>
      </c>
      <c r="L42" s="21"/>
      <c r="M42" s="57" t="s">
        <v>375</v>
      </c>
      <c r="N42" s="40"/>
    </row>
    <row r="43" spans="2:14" ht="22" customHeight="1" x14ac:dyDescent="0.2">
      <c r="B43" s="20">
        <v>10</v>
      </c>
      <c r="C43" s="57" t="s">
        <v>278</v>
      </c>
      <c r="D43" s="40"/>
      <c r="E43" s="40"/>
      <c r="F43" s="40"/>
      <c r="G43" s="40"/>
      <c r="H43" s="40"/>
      <c r="I43" s="21">
        <v>8</v>
      </c>
      <c r="J43" s="21">
        <v>340</v>
      </c>
      <c r="K43" s="21">
        <v>152</v>
      </c>
      <c r="L43" s="21"/>
      <c r="M43" s="57" t="s">
        <v>376</v>
      </c>
      <c r="N43" s="40"/>
    </row>
    <row r="44" spans="2:14" ht="22" customHeight="1" x14ac:dyDescent="0.2">
      <c r="B44" s="20">
        <v>11</v>
      </c>
      <c r="C44" s="57" t="s">
        <v>267</v>
      </c>
      <c r="D44" s="40"/>
      <c r="E44" s="40"/>
      <c r="F44" s="40"/>
      <c r="G44" s="40"/>
      <c r="H44" s="40"/>
      <c r="I44" s="21">
        <v>9</v>
      </c>
      <c r="J44" s="21">
        <v>2056</v>
      </c>
      <c r="K44" s="21">
        <v>1143</v>
      </c>
      <c r="L44" s="21"/>
      <c r="M44" s="57" t="s">
        <v>377</v>
      </c>
      <c r="N44" s="40"/>
    </row>
    <row r="45" spans="2:14" ht="22" customHeight="1" x14ac:dyDescent="0.2">
      <c r="B45" s="20">
        <v>12</v>
      </c>
      <c r="C45" s="57" t="s">
        <v>280</v>
      </c>
      <c r="D45" s="40"/>
      <c r="E45" s="40"/>
      <c r="F45" s="40"/>
      <c r="G45" s="40"/>
      <c r="H45" s="40"/>
      <c r="I45" s="21">
        <v>8</v>
      </c>
      <c r="J45" s="21">
        <v>5755</v>
      </c>
      <c r="K45" s="21">
        <v>2570</v>
      </c>
      <c r="L45" s="21"/>
      <c r="M45" s="57" t="s">
        <v>378</v>
      </c>
      <c r="N45" s="40"/>
    </row>
    <row r="46" spans="2:14" ht="22" customHeight="1" x14ac:dyDescent="0.2">
      <c r="B46" s="20">
        <v>13</v>
      </c>
      <c r="C46" s="57" t="s">
        <v>274</v>
      </c>
      <c r="D46" s="40"/>
      <c r="E46" s="40"/>
      <c r="F46" s="40"/>
      <c r="G46" s="40"/>
      <c r="H46" s="40"/>
      <c r="I46" s="21">
        <v>6</v>
      </c>
      <c r="J46" s="21">
        <v>796</v>
      </c>
      <c r="K46" s="21">
        <v>664</v>
      </c>
      <c r="L46" s="21"/>
      <c r="M46" s="57" t="s">
        <v>379</v>
      </c>
      <c r="N46" s="40"/>
    </row>
    <row r="47" spans="2:14" ht="22" customHeight="1" x14ac:dyDescent="0.2">
      <c r="B47" s="20">
        <v>14</v>
      </c>
      <c r="C47" s="57" t="s">
        <v>249</v>
      </c>
      <c r="D47" s="40"/>
      <c r="E47" s="40"/>
      <c r="F47" s="40"/>
      <c r="G47" s="40"/>
      <c r="H47" s="40"/>
      <c r="I47" s="21">
        <v>10</v>
      </c>
      <c r="J47" s="21">
        <v>1691</v>
      </c>
      <c r="K47" s="21">
        <v>1410</v>
      </c>
      <c r="L47" s="21"/>
      <c r="M47" s="57" t="s">
        <v>380</v>
      </c>
      <c r="N47" s="40"/>
    </row>
    <row r="48" spans="2:14" ht="22" customHeight="1" x14ac:dyDescent="0.2">
      <c r="B48" s="20">
        <v>15</v>
      </c>
      <c r="C48" s="57" t="s">
        <v>263</v>
      </c>
      <c r="D48" s="40"/>
      <c r="E48" s="40"/>
      <c r="F48" s="40"/>
      <c r="G48" s="40"/>
      <c r="H48" s="40"/>
      <c r="I48" s="21">
        <v>10</v>
      </c>
      <c r="J48" s="21">
        <v>518</v>
      </c>
      <c r="K48" s="21">
        <v>432</v>
      </c>
      <c r="L48" s="21"/>
      <c r="M48" s="57" t="s">
        <v>381</v>
      </c>
      <c r="N48" s="40"/>
    </row>
  </sheetData>
  <mergeCells count="82">
    <mergeCell ref="M46:N46"/>
    <mergeCell ref="M42:N42"/>
    <mergeCell ref="M35:N35"/>
    <mergeCell ref="M10:N10"/>
    <mergeCell ref="C39:H39"/>
    <mergeCell ref="C13:H13"/>
    <mergeCell ref="C34:H34"/>
    <mergeCell ref="C48:H48"/>
    <mergeCell ref="M16:N16"/>
    <mergeCell ref="M25:N25"/>
    <mergeCell ref="C38:H38"/>
    <mergeCell ref="B31:N31"/>
    <mergeCell ref="M36:N36"/>
    <mergeCell ref="M18:N18"/>
    <mergeCell ref="M33:N33"/>
    <mergeCell ref="M45:N45"/>
    <mergeCell ref="M34:N34"/>
    <mergeCell ref="C40:H40"/>
    <mergeCell ref="M39:N39"/>
    <mergeCell ref="M48:N48"/>
    <mergeCell ref="B32:N32"/>
    <mergeCell ref="M40:N40"/>
    <mergeCell ref="M37:N37"/>
    <mergeCell ref="M47:N47"/>
    <mergeCell ref="M19:N19"/>
    <mergeCell ref="C26:H26"/>
    <mergeCell ref="C10:H10"/>
    <mergeCell ref="C16:H16"/>
    <mergeCell ref="C41:H41"/>
    <mergeCell ref="M44:N44"/>
    <mergeCell ref="C43:H43"/>
    <mergeCell ref="C36:H36"/>
    <mergeCell ref="C37:H37"/>
    <mergeCell ref="M41:N41"/>
    <mergeCell ref="M24:N24"/>
    <mergeCell ref="C25:H25"/>
    <mergeCell ref="M43:N43"/>
    <mergeCell ref="C11:H11"/>
    <mergeCell ref="C46:H46"/>
    <mergeCell ref="M21:N21"/>
    <mergeCell ref="C6:H6"/>
    <mergeCell ref="C14:H14"/>
    <mergeCell ref="C4:H4"/>
    <mergeCell ref="M9:N9"/>
    <mergeCell ref="M5:N5"/>
    <mergeCell ref="M11:N11"/>
    <mergeCell ref="C8:H8"/>
    <mergeCell ref="C17:H17"/>
    <mergeCell ref="M15:N15"/>
    <mergeCell ref="M12:N12"/>
    <mergeCell ref="M8:N8"/>
    <mergeCell ref="C15:H15"/>
    <mergeCell ref="M17:N17"/>
    <mergeCell ref="C9:H9"/>
    <mergeCell ref="B2:N2"/>
    <mergeCell ref="M26:N26"/>
    <mergeCell ref="C5:H5"/>
    <mergeCell ref="M23:N23"/>
    <mergeCell ref="M38:N38"/>
    <mergeCell ref="C20:H20"/>
    <mergeCell ref="M20:N20"/>
    <mergeCell ref="C7:H7"/>
    <mergeCell ref="M22:N22"/>
    <mergeCell ref="M6:N6"/>
    <mergeCell ref="M14:N14"/>
    <mergeCell ref="M4:N4"/>
    <mergeCell ref="B3:N3"/>
    <mergeCell ref="M13:N13"/>
    <mergeCell ref="M7:N7"/>
    <mergeCell ref="C19:H19"/>
    <mergeCell ref="C47:H47"/>
    <mergeCell ref="C44:H44"/>
    <mergeCell ref="C22:H22"/>
    <mergeCell ref="C12:H12"/>
    <mergeCell ref="C21:H21"/>
    <mergeCell ref="C23:H23"/>
    <mergeCell ref="C18:H18"/>
    <mergeCell ref="C33:H33"/>
    <mergeCell ref="C42:H42"/>
    <mergeCell ref="C35:H35"/>
    <mergeCell ref="C24:H24"/>
    <mergeCell ref="C45:H45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2:N105"/>
  <sheetViews>
    <sheetView topLeftCell="A85" workbookViewId="0">
      <selection activeCell="B57" sqref="B57:N105"/>
    </sheetView>
  </sheetViews>
  <sheetFormatPr baseColWidth="10" defaultColWidth="8.83203125" defaultRowHeight="15" x14ac:dyDescent="0.2"/>
  <cols>
    <col min="3" max="3" width="25" customWidth="1"/>
    <col min="12" max="12" width="35.83203125" customWidth="1"/>
  </cols>
  <sheetData>
    <row r="2" spans="2:14" ht="30" customHeight="1" x14ac:dyDescent="0.2">
      <c r="B2" s="59" t="s">
        <v>336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2:14" ht="30" customHeight="1" x14ac:dyDescent="0.2">
      <c r="B3" s="60">
        <v>45433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2:14" ht="28" customHeight="1" x14ac:dyDescent="0.2">
      <c r="B4" s="19" t="s">
        <v>197</v>
      </c>
      <c r="C4" s="58" t="s">
        <v>338</v>
      </c>
      <c r="D4" s="40"/>
      <c r="E4" s="40"/>
      <c r="F4" s="40"/>
      <c r="G4" s="40"/>
      <c r="H4" s="40"/>
      <c r="I4" s="19" t="s">
        <v>339</v>
      </c>
      <c r="J4" s="19" t="s">
        <v>340</v>
      </c>
      <c r="K4" s="19" t="s">
        <v>341</v>
      </c>
      <c r="L4" s="19" t="s">
        <v>342</v>
      </c>
      <c r="M4" s="58" t="s">
        <v>343</v>
      </c>
      <c r="N4" s="40"/>
    </row>
    <row r="5" spans="2:14" ht="22" customHeight="1" x14ac:dyDescent="0.2">
      <c r="B5" s="20">
        <v>420</v>
      </c>
      <c r="C5" s="57" t="s">
        <v>233</v>
      </c>
      <c r="D5" s="40"/>
      <c r="E5" s="40"/>
      <c r="F5" s="40"/>
      <c r="G5" s="40"/>
      <c r="H5" s="40"/>
      <c r="I5" s="21">
        <v>6</v>
      </c>
      <c r="J5" s="21">
        <v>261</v>
      </c>
      <c r="K5" s="21">
        <v>348</v>
      </c>
      <c r="L5" s="21"/>
      <c r="M5" s="57" t="s">
        <v>365</v>
      </c>
      <c r="N5" s="40"/>
    </row>
    <row r="6" spans="2:14" ht="22" customHeight="1" x14ac:dyDescent="0.2">
      <c r="B6" s="20">
        <v>420</v>
      </c>
      <c r="C6" s="57" t="s">
        <v>234</v>
      </c>
      <c r="D6" s="40"/>
      <c r="E6" s="40"/>
      <c r="F6" s="40"/>
      <c r="G6" s="40"/>
      <c r="H6" s="40"/>
      <c r="I6" s="21">
        <v>8</v>
      </c>
      <c r="J6" s="21">
        <v>300</v>
      </c>
      <c r="K6" s="21">
        <v>375</v>
      </c>
      <c r="L6" s="23" t="s">
        <v>383</v>
      </c>
      <c r="M6" s="57" t="s">
        <v>359</v>
      </c>
      <c r="N6" s="40"/>
    </row>
    <row r="7" spans="2:14" ht="22" customHeight="1" x14ac:dyDescent="0.2">
      <c r="B7" s="20">
        <v>420</v>
      </c>
      <c r="C7" s="57" t="s">
        <v>238</v>
      </c>
      <c r="D7" s="40"/>
      <c r="E7" s="40"/>
      <c r="F7" s="40"/>
      <c r="G7" s="40"/>
      <c r="H7" s="40"/>
      <c r="I7" s="21">
        <v>8</v>
      </c>
      <c r="J7" s="21">
        <v>225</v>
      </c>
      <c r="K7" s="21">
        <v>225</v>
      </c>
      <c r="L7" s="21"/>
      <c r="M7" s="57" t="s">
        <v>355</v>
      </c>
      <c r="N7" s="40"/>
    </row>
    <row r="8" spans="2:14" ht="22" customHeight="1" x14ac:dyDescent="0.2">
      <c r="B8" s="20">
        <v>420</v>
      </c>
      <c r="C8" s="57" t="s">
        <v>239</v>
      </c>
      <c r="D8" s="40"/>
      <c r="E8" s="40"/>
      <c r="F8" s="40"/>
      <c r="G8" s="40"/>
      <c r="H8" s="40"/>
      <c r="I8" s="21">
        <v>6</v>
      </c>
      <c r="J8" s="21">
        <v>235</v>
      </c>
      <c r="K8" s="21">
        <v>314</v>
      </c>
      <c r="L8" s="21"/>
      <c r="M8" s="57" t="s">
        <v>356</v>
      </c>
      <c r="N8" s="40"/>
    </row>
    <row r="9" spans="2:14" ht="22" customHeight="1" x14ac:dyDescent="0.2">
      <c r="B9" s="20">
        <v>420</v>
      </c>
      <c r="C9" s="57" t="s">
        <v>241</v>
      </c>
      <c r="D9" s="40"/>
      <c r="E9" s="40"/>
      <c r="F9" s="40"/>
      <c r="G9" s="40"/>
      <c r="H9" s="40"/>
      <c r="I9" s="21">
        <v>2</v>
      </c>
      <c r="J9" s="21">
        <v>129</v>
      </c>
      <c r="K9" s="21">
        <v>65</v>
      </c>
      <c r="L9" s="21"/>
      <c r="M9" s="57" t="s">
        <v>350</v>
      </c>
      <c r="N9" s="40"/>
    </row>
    <row r="10" spans="2:14" x14ac:dyDescent="0.2">
      <c r="B10" s="20"/>
      <c r="C10" s="61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</row>
    <row r="11" spans="2:14" ht="22" customHeight="1" x14ac:dyDescent="0.2">
      <c r="B11" s="20">
        <v>421</v>
      </c>
      <c r="C11" s="57" t="s">
        <v>241</v>
      </c>
      <c r="D11" s="40"/>
      <c r="E11" s="40"/>
      <c r="F11" s="40"/>
      <c r="G11" s="40"/>
      <c r="H11" s="40"/>
      <c r="I11" s="21">
        <v>2</v>
      </c>
      <c r="J11" s="21">
        <v>801</v>
      </c>
      <c r="K11" s="21">
        <v>401</v>
      </c>
      <c r="L11" s="21"/>
      <c r="M11" s="57" t="s">
        <v>350</v>
      </c>
      <c r="N11" s="40"/>
    </row>
    <row r="12" spans="2:14" ht="22" customHeight="1" x14ac:dyDescent="0.2">
      <c r="B12" s="20">
        <v>421</v>
      </c>
      <c r="C12" s="57" t="s">
        <v>245</v>
      </c>
      <c r="D12" s="40"/>
      <c r="E12" s="40"/>
      <c r="F12" s="40"/>
      <c r="G12" s="40"/>
      <c r="H12" s="40"/>
      <c r="I12" s="21">
        <v>8</v>
      </c>
      <c r="J12" s="21">
        <v>9</v>
      </c>
      <c r="K12" s="21">
        <v>9</v>
      </c>
      <c r="L12" s="21"/>
      <c r="M12" s="57" t="s">
        <v>349</v>
      </c>
      <c r="N12" s="40"/>
    </row>
    <row r="13" spans="2:14" ht="22" customHeight="1" x14ac:dyDescent="0.2">
      <c r="B13" s="20">
        <v>421</v>
      </c>
      <c r="C13" s="57" t="s">
        <v>246</v>
      </c>
      <c r="D13" s="40"/>
      <c r="E13" s="40"/>
      <c r="F13" s="40"/>
      <c r="G13" s="40"/>
      <c r="H13" s="40"/>
      <c r="I13" s="21">
        <v>12</v>
      </c>
      <c r="J13" s="21">
        <v>30</v>
      </c>
      <c r="K13" s="21">
        <v>20</v>
      </c>
      <c r="L13" s="21"/>
      <c r="M13" s="57" t="s">
        <v>354</v>
      </c>
      <c r="N13" s="40"/>
    </row>
    <row r="14" spans="2:14" ht="22" customHeight="1" x14ac:dyDescent="0.2">
      <c r="B14" s="20">
        <v>421</v>
      </c>
      <c r="C14" s="57" t="s">
        <v>247</v>
      </c>
      <c r="D14" s="40"/>
      <c r="E14" s="40"/>
      <c r="F14" s="40"/>
      <c r="G14" s="40"/>
      <c r="H14" s="40"/>
      <c r="I14" s="21">
        <v>12</v>
      </c>
      <c r="J14" s="21">
        <v>310</v>
      </c>
      <c r="K14" s="21">
        <v>207</v>
      </c>
      <c r="L14" s="21"/>
      <c r="M14" s="57" t="s">
        <v>346</v>
      </c>
      <c r="N14" s="40"/>
    </row>
    <row r="15" spans="2:14" x14ac:dyDescent="0.2">
      <c r="B15" s="20"/>
      <c r="C15" s="61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</row>
    <row r="16" spans="2:14" ht="22" customHeight="1" x14ac:dyDescent="0.2">
      <c r="B16" s="20">
        <v>422</v>
      </c>
      <c r="C16" s="57" t="s">
        <v>247</v>
      </c>
      <c r="D16" s="40"/>
      <c r="E16" s="40"/>
      <c r="F16" s="40"/>
      <c r="G16" s="40"/>
      <c r="H16" s="40"/>
      <c r="I16" s="21">
        <v>12</v>
      </c>
      <c r="J16" s="21">
        <v>199</v>
      </c>
      <c r="K16" s="21">
        <v>133</v>
      </c>
      <c r="L16" s="21"/>
      <c r="M16" s="57" t="s">
        <v>346</v>
      </c>
      <c r="N16" s="40"/>
    </row>
    <row r="17" spans="2:14" ht="22" customHeight="1" x14ac:dyDescent="0.2">
      <c r="B17" s="20">
        <v>422</v>
      </c>
      <c r="C17" s="57" t="s">
        <v>250</v>
      </c>
      <c r="D17" s="40"/>
      <c r="E17" s="40"/>
      <c r="F17" s="40"/>
      <c r="G17" s="40"/>
      <c r="H17" s="40"/>
      <c r="I17" s="21">
        <v>8</v>
      </c>
      <c r="J17" s="21">
        <v>720</v>
      </c>
      <c r="K17" s="21">
        <v>720</v>
      </c>
      <c r="L17" s="21"/>
      <c r="M17" s="57" t="s">
        <v>351</v>
      </c>
      <c r="N17" s="40"/>
    </row>
    <row r="18" spans="2:14" ht="22" customHeight="1" x14ac:dyDescent="0.2">
      <c r="B18" s="20">
        <v>422</v>
      </c>
      <c r="C18" s="57" t="s">
        <v>253</v>
      </c>
      <c r="D18" s="40"/>
      <c r="E18" s="40"/>
      <c r="F18" s="40"/>
      <c r="G18" s="40"/>
      <c r="H18" s="40"/>
      <c r="I18" s="21">
        <v>8</v>
      </c>
      <c r="J18" s="21">
        <v>22</v>
      </c>
      <c r="K18" s="21">
        <v>28</v>
      </c>
      <c r="L18" s="21"/>
      <c r="M18" s="57" t="s">
        <v>347</v>
      </c>
      <c r="N18" s="40"/>
    </row>
    <row r="19" spans="2:14" ht="22" customHeight="1" x14ac:dyDescent="0.2">
      <c r="B19" s="20">
        <v>422</v>
      </c>
      <c r="C19" s="57" t="s">
        <v>254</v>
      </c>
      <c r="D19" s="40"/>
      <c r="E19" s="40"/>
      <c r="F19" s="40"/>
      <c r="G19" s="40"/>
      <c r="H19" s="40"/>
      <c r="I19" s="21">
        <v>6</v>
      </c>
      <c r="J19" s="21">
        <v>48</v>
      </c>
      <c r="K19" s="21">
        <v>80</v>
      </c>
      <c r="L19" s="21"/>
      <c r="M19" s="57" t="s">
        <v>345</v>
      </c>
      <c r="N19" s="40"/>
    </row>
    <row r="20" spans="2:14" ht="22" customHeight="1" x14ac:dyDescent="0.2">
      <c r="B20" s="20">
        <v>422</v>
      </c>
      <c r="C20" s="57" t="s">
        <v>255</v>
      </c>
      <c r="D20" s="40"/>
      <c r="E20" s="40"/>
      <c r="F20" s="40"/>
      <c r="G20" s="40"/>
      <c r="H20" s="40"/>
      <c r="I20" s="21">
        <v>12</v>
      </c>
      <c r="J20" s="21">
        <v>110</v>
      </c>
      <c r="K20" s="21">
        <v>92</v>
      </c>
      <c r="L20" s="21"/>
      <c r="M20" s="57" t="s">
        <v>353</v>
      </c>
      <c r="N20" s="40"/>
    </row>
    <row r="21" spans="2:14" ht="22" customHeight="1" x14ac:dyDescent="0.2">
      <c r="B21" s="20">
        <v>422</v>
      </c>
      <c r="C21" s="57" t="s">
        <v>256</v>
      </c>
      <c r="D21" s="40"/>
      <c r="E21" s="40"/>
      <c r="F21" s="40"/>
      <c r="G21" s="40"/>
      <c r="H21" s="40"/>
      <c r="I21" s="21">
        <v>8</v>
      </c>
      <c r="J21" s="21">
        <v>51</v>
      </c>
      <c r="K21" s="21">
        <v>64</v>
      </c>
      <c r="L21" s="21"/>
      <c r="M21" s="57" t="s">
        <v>348</v>
      </c>
      <c r="N21" s="40"/>
    </row>
    <row r="22" spans="2:14" x14ac:dyDescent="0.2">
      <c r="B22" s="20"/>
      <c r="C22" s="6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</row>
    <row r="23" spans="2:14" ht="22" customHeight="1" x14ac:dyDescent="0.2">
      <c r="B23" s="20">
        <v>423</v>
      </c>
      <c r="C23" s="57" t="s">
        <v>256</v>
      </c>
      <c r="D23" s="40"/>
      <c r="E23" s="40"/>
      <c r="F23" s="40"/>
      <c r="G23" s="40"/>
      <c r="H23" s="40"/>
      <c r="I23" s="21">
        <v>8</v>
      </c>
      <c r="J23" s="21">
        <v>929</v>
      </c>
      <c r="K23" s="21">
        <v>1162</v>
      </c>
      <c r="L23" s="21"/>
      <c r="M23" s="57" t="s">
        <v>348</v>
      </c>
      <c r="N23" s="40"/>
    </row>
    <row r="24" spans="2:14" ht="22" customHeight="1" x14ac:dyDescent="0.2">
      <c r="B24" s="20">
        <v>423</v>
      </c>
      <c r="C24" s="57" t="s">
        <v>260</v>
      </c>
      <c r="D24" s="40"/>
      <c r="E24" s="40"/>
      <c r="F24" s="40"/>
      <c r="G24" s="40"/>
      <c r="H24" s="40"/>
      <c r="I24" s="21">
        <v>8</v>
      </c>
      <c r="J24" s="21">
        <v>14</v>
      </c>
      <c r="K24" s="21">
        <v>9</v>
      </c>
      <c r="L24" s="21"/>
      <c r="M24" s="57" t="s">
        <v>344</v>
      </c>
      <c r="N24" s="40"/>
    </row>
    <row r="25" spans="2:14" ht="22" customHeight="1" x14ac:dyDescent="0.2">
      <c r="B25" s="20">
        <v>423</v>
      </c>
      <c r="C25" s="57" t="s">
        <v>261</v>
      </c>
      <c r="D25" s="40"/>
      <c r="E25" s="40"/>
      <c r="F25" s="40"/>
      <c r="G25" s="40"/>
      <c r="H25" s="40"/>
      <c r="I25" s="21">
        <v>8</v>
      </c>
      <c r="J25" s="21">
        <v>207</v>
      </c>
      <c r="K25" s="21">
        <v>207</v>
      </c>
      <c r="L25" s="21"/>
      <c r="M25" s="57" t="s">
        <v>352</v>
      </c>
      <c r="N25" s="40"/>
    </row>
    <row r="26" spans="2:14" x14ac:dyDescent="0.2">
      <c r="B26" s="20"/>
      <c r="C26" s="61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</row>
    <row r="27" spans="2:14" ht="22" customHeight="1" x14ac:dyDescent="0.2">
      <c r="B27" s="20">
        <v>424</v>
      </c>
      <c r="C27" s="57" t="s">
        <v>261</v>
      </c>
      <c r="D27" s="40"/>
      <c r="E27" s="40"/>
      <c r="F27" s="40"/>
      <c r="G27" s="40"/>
      <c r="H27" s="40"/>
      <c r="I27" s="21">
        <v>8</v>
      </c>
      <c r="J27" s="21">
        <v>721</v>
      </c>
      <c r="K27" s="21">
        <v>721</v>
      </c>
      <c r="L27" s="21"/>
      <c r="M27" s="57" t="s">
        <v>352</v>
      </c>
      <c r="N27" s="40"/>
    </row>
    <row r="28" spans="2:14" ht="22" customHeight="1" x14ac:dyDescent="0.2">
      <c r="B28" s="20">
        <v>424</v>
      </c>
      <c r="C28" s="57" t="s">
        <v>264</v>
      </c>
      <c r="D28" s="40"/>
      <c r="E28" s="40"/>
      <c r="F28" s="40"/>
      <c r="G28" s="40"/>
      <c r="H28" s="40"/>
      <c r="I28" s="21">
        <v>8</v>
      </c>
      <c r="J28" s="21">
        <v>509</v>
      </c>
      <c r="K28" s="21">
        <v>509</v>
      </c>
      <c r="L28" s="21"/>
      <c r="M28" s="57" t="s">
        <v>361</v>
      </c>
      <c r="N28" s="40"/>
    </row>
    <row r="29" spans="2:14" x14ac:dyDescent="0.2">
      <c r="B29" s="20"/>
      <c r="C29" s="61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</row>
    <row r="30" spans="2:14" ht="22" customHeight="1" x14ac:dyDescent="0.2">
      <c r="B30" s="20">
        <v>425</v>
      </c>
      <c r="C30" s="57" t="s">
        <v>264</v>
      </c>
      <c r="D30" s="40"/>
      <c r="E30" s="40"/>
      <c r="F30" s="40"/>
      <c r="G30" s="40"/>
      <c r="H30" s="40"/>
      <c r="I30" s="21">
        <v>8</v>
      </c>
      <c r="J30" s="21">
        <v>1200</v>
      </c>
      <c r="K30" s="21">
        <v>1200</v>
      </c>
      <c r="L30" s="21"/>
      <c r="M30" s="57" t="s">
        <v>361</v>
      </c>
      <c r="N30" s="40"/>
    </row>
    <row r="31" spans="2:14" x14ac:dyDescent="0.2">
      <c r="B31" s="20"/>
      <c r="C31" s="61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</row>
    <row r="32" spans="2:14" ht="22" customHeight="1" x14ac:dyDescent="0.2">
      <c r="B32" s="20">
        <v>426</v>
      </c>
      <c r="C32" s="57" t="s">
        <v>268</v>
      </c>
      <c r="D32" s="40"/>
      <c r="E32" s="40"/>
      <c r="F32" s="40"/>
      <c r="G32" s="40"/>
      <c r="H32" s="40"/>
      <c r="I32" s="21">
        <v>12</v>
      </c>
      <c r="J32" s="21">
        <v>84</v>
      </c>
      <c r="K32" s="21">
        <v>56</v>
      </c>
      <c r="L32" s="21"/>
      <c r="M32" s="57" t="s">
        <v>364</v>
      </c>
      <c r="N32" s="40"/>
    </row>
    <row r="33" spans="2:14" ht="22" customHeight="1" x14ac:dyDescent="0.2">
      <c r="B33" s="20">
        <v>426</v>
      </c>
      <c r="C33" s="57" t="s">
        <v>269</v>
      </c>
      <c r="D33" s="40"/>
      <c r="E33" s="40"/>
      <c r="F33" s="40"/>
      <c r="G33" s="40"/>
      <c r="H33" s="40"/>
      <c r="I33" s="21">
        <v>8</v>
      </c>
      <c r="J33" s="21">
        <v>26</v>
      </c>
      <c r="K33" s="21">
        <v>33</v>
      </c>
      <c r="L33" s="21"/>
      <c r="M33" s="57" t="s">
        <v>358</v>
      </c>
      <c r="N33" s="40"/>
    </row>
    <row r="34" spans="2:14" ht="22" customHeight="1" x14ac:dyDescent="0.2">
      <c r="B34" s="20">
        <v>426</v>
      </c>
      <c r="C34" s="57" t="s">
        <v>270</v>
      </c>
      <c r="D34" s="40"/>
      <c r="E34" s="40"/>
      <c r="F34" s="40"/>
      <c r="G34" s="40"/>
      <c r="H34" s="40"/>
      <c r="I34" s="21">
        <v>6</v>
      </c>
      <c r="J34" s="21">
        <v>104</v>
      </c>
      <c r="K34" s="21">
        <v>174</v>
      </c>
      <c r="L34" s="21"/>
      <c r="M34" s="57" t="s">
        <v>357</v>
      </c>
      <c r="N34" s="40"/>
    </row>
    <row r="35" spans="2:14" ht="22" customHeight="1" x14ac:dyDescent="0.2">
      <c r="B35" s="20">
        <v>426</v>
      </c>
      <c r="C35" s="57" t="s">
        <v>271</v>
      </c>
      <c r="D35" s="40"/>
      <c r="E35" s="40"/>
      <c r="F35" s="40"/>
      <c r="G35" s="40"/>
      <c r="H35" s="40"/>
      <c r="I35" s="21">
        <v>12</v>
      </c>
      <c r="J35" s="21">
        <v>119</v>
      </c>
      <c r="K35" s="21">
        <v>100</v>
      </c>
      <c r="L35" s="21"/>
      <c r="M35" s="57" t="s">
        <v>362</v>
      </c>
      <c r="N35" s="40"/>
    </row>
    <row r="36" spans="2:14" ht="22" customHeight="1" x14ac:dyDescent="0.2">
      <c r="B36" s="20">
        <v>426</v>
      </c>
      <c r="C36" s="57" t="s">
        <v>272</v>
      </c>
      <c r="D36" s="40"/>
      <c r="E36" s="40"/>
      <c r="F36" s="40"/>
      <c r="G36" s="40"/>
      <c r="H36" s="40"/>
      <c r="I36" s="21">
        <v>12</v>
      </c>
      <c r="J36" s="21">
        <v>274</v>
      </c>
      <c r="K36" s="21">
        <v>229</v>
      </c>
      <c r="L36" s="21"/>
      <c r="M36" s="57" t="s">
        <v>363</v>
      </c>
      <c r="N36" s="40"/>
    </row>
    <row r="37" spans="2:14" ht="22" customHeight="1" x14ac:dyDescent="0.2">
      <c r="B37" s="20">
        <v>426</v>
      </c>
      <c r="C37" s="57" t="s">
        <v>273</v>
      </c>
      <c r="D37" s="40"/>
      <c r="E37" s="40"/>
      <c r="F37" s="40"/>
      <c r="G37" s="40"/>
      <c r="H37" s="40"/>
      <c r="I37" s="21">
        <v>8</v>
      </c>
      <c r="J37" s="21">
        <v>543</v>
      </c>
      <c r="K37" s="21">
        <v>679</v>
      </c>
      <c r="L37" s="21"/>
      <c r="M37" s="57" t="s">
        <v>360</v>
      </c>
      <c r="N37" s="40"/>
    </row>
    <row r="38" spans="2:14" x14ac:dyDescent="0.2">
      <c r="B38" s="20"/>
      <c r="C38" s="61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</row>
    <row r="39" spans="2:14" ht="22" customHeight="1" x14ac:dyDescent="0.2">
      <c r="B39" s="20">
        <v>427</v>
      </c>
      <c r="C39" s="57" t="s">
        <v>273</v>
      </c>
      <c r="D39" s="40"/>
      <c r="E39" s="40"/>
      <c r="F39" s="40"/>
      <c r="G39" s="40"/>
      <c r="H39" s="40"/>
      <c r="I39" s="21">
        <v>8</v>
      </c>
      <c r="J39" s="21">
        <v>1150</v>
      </c>
      <c r="K39" s="21">
        <v>1438</v>
      </c>
      <c r="L39" s="21"/>
      <c r="M39" s="57" t="s">
        <v>360</v>
      </c>
      <c r="N39" s="40"/>
    </row>
    <row r="40" spans="2:14" x14ac:dyDescent="0.2">
      <c r="B40" s="20"/>
      <c r="C40" s="61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</row>
    <row r="41" spans="2:14" ht="22" customHeight="1" x14ac:dyDescent="0.2">
      <c r="B41" s="20">
        <v>428</v>
      </c>
      <c r="C41" s="57" t="s">
        <v>273</v>
      </c>
      <c r="D41" s="40"/>
      <c r="E41" s="40"/>
      <c r="F41" s="40"/>
      <c r="G41" s="40"/>
      <c r="H41" s="40"/>
      <c r="I41" s="21">
        <v>8</v>
      </c>
      <c r="J41" s="21">
        <v>1150</v>
      </c>
      <c r="K41" s="21">
        <v>1438</v>
      </c>
      <c r="L41" s="21"/>
      <c r="M41" s="57" t="s">
        <v>360</v>
      </c>
      <c r="N41" s="40"/>
    </row>
    <row r="42" spans="2:14" x14ac:dyDescent="0.2">
      <c r="B42" s="20"/>
      <c r="C42" s="61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</row>
    <row r="43" spans="2:14" ht="22" customHeight="1" x14ac:dyDescent="0.2">
      <c r="B43" s="20">
        <v>429</v>
      </c>
      <c r="C43" s="57" t="s">
        <v>273</v>
      </c>
      <c r="D43" s="40"/>
      <c r="E43" s="40"/>
      <c r="F43" s="40"/>
      <c r="G43" s="40"/>
      <c r="H43" s="40"/>
      <c r="I43" s="21">
        <v>8</v>
      </c>
      <c r="J43" s="21">
        <v>307</v>
      </c>
      <c r="K43" s="21">
        <v>384</v>
      </c>
      <c r="L43" s="21"/>
      <c r="M43" s="57" t="s">
        <v>360</v>
      </c>
      <c r="N43" s="40"/>
    </row>
    <row r="44" spans="2:14" ht="22" customHeight="1" x14ac:dyDescent="0.2">
      <c r="B44" s="20">
        <v>429</v>
      </c>
      <c r="C44" s="57" t="s">
        <v>234</v>
      </c>
      <c r="D44" s="40"/>
      <c r="E44" s="40"/>
      <c r="F44" s="40"/>
      <c r="G44" s="40"/>
      <c r="H44" s="40"/>
      <c r="I44" s="21">
        <v>8</v>
      </c>
      <c r="J44" s="21">
        <v>843</v>
      </c>
      <c r="K44" s="21">
        <v>1054</v>
      </c>
      <c r="L44" s="21"/>
      <c r="M44" s="57" t="s">
        <v>359</v>
      </c>
      <c r="N44" s="40"/>
    </row>
    <row r="45" spans="2:14" x14ac:dyDescent="0.2">
      <c r="B45" s="20"/>
      <c r="C45" s="61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</row>
    <row r="46" spans="2:14" ht="22" customHeight="1" x14ac:dyDescent="0.2">
      <c r="B46" s="20">
        <v>430</v>
      </c>
      <c r="C46" s="57" t="s">
        <v>234</v>
      </c>
      <c r="D46" s="40"/>
      <c r="E46" s="40"/>
      <c r="F46" s="40"/>
      <c r="G46" s="40"/>
      <c r="H46" s="40"/>
      <c r="I46" s="21">
        <v>8</v>
      </c>
      <c r="J46" s="21">
        <v>1150</v>
      </c>
      <c r="K46" s="21">
        <v>1438</v>
      </c>
      <c r="L46" s="21"/>
      <c r="M46" s="57" t="s">
        <v>359</v>
      </c>
      <c r="N46" s="40"/>
    </row>
    <row r="47" spans="2:14" x14ac:dyDescent="0.2">
      <c r="B47" s="20"/>
      <c r="C47" s="61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</row>
    <row r="48" spans="2:14" ht="22" customHeight="1" x14ac:dyDescent="0.2">
      <c r="B48" s="20">
        <v>431</v>
      </c>
      <c r="C48" s="57" t="s">
        <v>234</v>
      </c>
      <c r="D48" s="40"/>
      <c r="E48" s="40"/>
      <c r="F48" s="40"/>
      <c r="G48" s="40"/>
      <c r="H48" s="40"/>
      <c r="I48" s="21">
        <v>8</v>
      </c>
      <c r="J48" s="21">
        <v>1150</v>
      </c>
      <c r="K48" s="21">
        <v>1438</v>
      </c>
      <c r="L48" s="21"/>
      <c r="M48" s="57" t="s">
        <v>359</v>
      </c>
      <c r="N48" s="40"/>
    </row>
    <row r="49" spans="2:14" x14ac:dyDescent="0.2">
      <c r="B49" s="20"/>
      <c r="C49" s="61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</row>
    <row r="50" spans="2:14" ht="22" customHeight="1" x14ac:dyDescent="0.2">
      <c r="B50" s="20">
        <v>432</v>
      </c>
      <c r="C50" s="57" t="s">
        <v>234</v>
      </c>
      <c r="D50" s="40"/>
      <c r="E50" s="40"/>
      <c r="F50" s="40"/>
      <c r="G50" s="40"/>
      <c r="H50" s="40"/>
      <c r="I50" s="21">
        <v>8</v>
      </c>
      <c r="J50" s="21">
        <v>1150</v>
      </c>
      <c r="K50" s="21">
        <v>1438</v>
      </c>
      <c r="L50" s="21"/>
      <c r="M50" s="57" t="s">
        <v>359</v>
      </c>
      <c r="N50" s="40"/>
    </row>
    <row r="51" spans="2:14" x14ac:dyDescent="0.2">
      <c r="B51" s="20"/>
      <c r="C51" s="61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</row>
    <row r="52" spans="2:14" x14ac:dyDescent="0.2">
      <c r="B52" s="20"/>
      <c r="C52" s="61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</row>
    <row r="57" spans="2:14" ht="30" customHeight="1" x14ac:dyDescent="0.2">
      <c r="B57" s="59" t="s">
        <v>366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</row>
    <row r="58" spans="2:14" ht="30" customHeight="1" x14ac:dyDescent="0.2">
      <c r="B58" s="60">
        <v>45433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</row>
    <row r="59" spans="2:14" ht="28" customHeight="1" x14ac:dyDescent="0.2">
      <c r="B59" s="19" t="s">
        <v>197</v>
      </c>
      <c r="C59" s="58" t="s">
        <v>338</v>
      </c>
      <c r="D59" s="40"/>
      <c r="E59" s="40"/>
      <c r="F59" s="40"/>
      <c r="G59" s="40"/>
      <c r="H59" s="40"/>
      <c r="I59" s="19" t="s">
        <v>339</v>
      </c>
      <c r="J59" s="19" t="s">
        <v>340</v>
      </c>
      <c r="K59" s="19" t="s">
        <v>341</v>
      </c>
      <c r="L59" s="19" t="s">
        <v>342</v>
      </c>
      <c r="M59" s="58" t="s">
        <v>343</v>
      </c>
      <c r="N59" s="40"/>
    </row>
    <row r="60" spans="2:14" ht="22" customHeight="1" x14ac:dyDescent="0.2">
      <c r="B60" s="20">
        <v>433</v>
      </c>
      <c r="C60" s="57" t="s">
        <v>224</v>
      </c>
      <c r="D60" s="40"/>
      <c r="E60" s="40"/>
      <c r="F60" s="40"/>
      <c r="G60" s="40"/>
      <c r="H60" s="40"/>
      <c r="I60" s="21">
        <v>10</v>
      </c>
      <c r="J60" s="21">
        <v>480</v>
      </c>
      <c r="K60" s="21">
        <v>400</v>
      </c>
      <c r="L60" s="21"/>
      <c r="M60" s="57" t="s">
        <v>374</v>
      </c>
      <c r="N60" s="40"/>
    </row>
    <row r="61" spans="2:14" ht="22" customHeight="1" x14ac:dyDescent="0.2">
      <c r="B61" s="20">
        <v>433</v>
      </c>
      <c r="C61" s="57" t="s">
        <v>225</v>
      </c>
      <c r="D61" s="40"/>
      <c r="E61" s="40"/>
      <c r="F61" s="40"/>
      <c r="G61" s="40"/>
      <c r="H61" s="40"/>
      <c r="I61" s="21">
        <v>10</v>
      </c>
      <c r="J61" s="21">
        <v>24</v>
      </c>
      <c r="K61" s="21">
        <v>20</v>
      </c>
      <c r="L61" s="21"/>
      <c r="M61" s="57" t="s">
        <v>372</v>
      </c>
      <c r="N61" s="40"/>
    </row>
    <row r="62" spans="2:14" ht="22" customHeight="1" x14ac:dyDescent="0.2">
      <c r="B62" s="20">
        <v>433</v>
      </c>
      <c r="C62" s="57" t="s">
        <v>226</v>
      </c>
      <c r="D62" s="40"/>
      <c r="E62" s="40"/>
      <c r="F62" s="40"/>
      <c r="G62" s="40"/>
      <c r="H62" s="40"/>
      <c r="I62" s="21">
        <v>10</v>
      </c>
      <c r="J62" s="21">
        <v>456</v>
      </c>
      <c r="K62" s="21">
        <v>380</v>
      </c>
      <c r="L62" s="21"/>
      <c r="M62" s="57" t="s">
        <v>371</v>
      </c>
      <c r="N62" s="40"/>
    </row>
    <row r="63" spans="2:14" x14ac:dyDescent="0.2">
      <c r="B63" s="20"/>
      <c r="C63" s="61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</row>
    <row r="64" spans="2:14" ht="22" customHeight="1" x14ac:dyDescent="0.2">
      <c r="B64" s="20">
        <v>434</v>
      </c>
      <c r="C64" s="57" t="s">
        <v>243</v>
      </c>
      <c r="D64" s="40"/>
      <c r="E64" s="40"/>
      <c r="F64" s="40"/>
      <c r="G64" s="40"/>
      <c r="H64" s="40"/>
      <c r="I64" s="21">
        <v>10</v>
      </c>
      <c r="J64" s="21">
        <v>960</v>
      </c>
      <c r="K64" s="21">
        <v>800</v>
      </c>
      <c r="L64" s="21"/>
      <c r="M64" s="57" t="s">
        <v>373</v>
      </c>
      <c r="N64" s="40"/>
    </row>
    <row r="65" spans="2:14" x14ac:dyDescent="0.2">
      <c r="B65" s="20"/>
      <c r="C65" s="61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</row>
    <row r="66" spans="2:14" ht="22" customHeight="1" x14ac:dyDescent="0.2">
      <c r="B66" s="20">
        <v>435</v>
      </c>
      <c r="C66" s="57" t="s">
        <v>243</v>
      </c>
      <c r="D66" s="40"/>
      <c r="E66" s="40"/>
      <c r="F66" s="40"/>
      <c r="G66" s="40"/>
      <c r="H66" s="40"/>
      <c r="I66" s="21">
        <v>10</v>
      </c>
      <c r="J66" s="21">
        <v>671</v>
      </c>
      <c r="K66" s="21">
        <v>560</v>
      </c>
      <c r="L66" s="21"/>
      <c r="M66" s="57" t="s">
        <v>373</v>
      </c>
      <c r="N66" s="40"/>
    </row>
    <row r="67" spans="2:14" ht="22" customHeight="1" x14ac:dyDescent="0.2">
      <c r="B67" s="20">
        <v>435</v>
      </c>
      <c r="C67" s="57" t="s">
        <v>249</v>
      </c>
      <c r="D67" s="40"/>
      <c r="E67" s="40"/>
      <c r="F67" s="40"/>
      <c r="G67" s="40"/>
      <c r="H67" s="40"/>
      <c r="I67" s="21">
        <v>10</v>
      </c>
      <c r="J67" s="21">
        <v>289</v>
      </c>
      <c r="K67" s="21">
        <v>241</v>
      </c>
      <c r="L67" s="21"/>
      <c r="M67" s="57" t="s">
        <v>380</v>
      </c>
      <c r="N67" s="40"/>
    </row>
    <row r="68" spans="2:14" x14ac:dyDescent="0.2">
      <c r="B68" s="20"/>
      <c r="C68" s="61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</row>
    <row r="69" spans="2:14" ht="22" customHeight="1" x14ac:dyDescent="0.2">
      <c r="B69" s="20">
        <v>436</v>
      </c>
      <c r="C69" s="57" t="s">
        <v>249</v>
      </c>
      <c r="D69" s="40"/>
      <c r="E69" s="40"/>
      <c r="F69" s="40"/>
      <c r="G69" s="40"/>
      <c r="H69" s="40"/>
      <c r="I69" s="21">
        <v>10</v>
      </c>
      <c r="J69" s="21">
        <v>960</v>
      </c>
      <c r="K69" s="21">
        <v>800</v>
      </c>
      <c r="L69" s="21"/>
      <c r="M69" s="57" t="s">
        <v>380</v>
      </c>
      <c r="N69" s="40"/>
    </row>
    <row r="70" spans="2:14" x14ac:dyDescent="0.2">
      <c r="B70" s="20"/>
      <c r="C70" s="61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</row>
    <row r="71" spans="2:14" ht="22" customHeight="1" x14ac:dyDescent="0.2">
      <c r="B71" s="20">
        <v>437</v>
      </c>
      <c r="C71" s="57" t="s">
        <v>249</v>
      </c>
      <c r="D71" s="40"/>
      <c r="E71" s="40"/>
      <c r="F71" s="40"/>
      <c r="G71" s="40"/>
      <c r="H71" s="40"/>
      <c r="I71" s="21">
        <v>10</v>
      </c>
      <c r="J71" s="21">
        <v>442</v>
      </c>
      <c r="K71" s="21">
        <v>369</v>
      </c>
      <c r="L71" s="21"/>
      <c r="M71" s="57" t="s">
        <v>380</v>
      </c>
      <c r="N71" s="40"/>
    </row>
    <row r="72" spans="2:14" ht="22" customHeight="1" x14ac:dyDescent="0.2">
      <c r="B72" s="20">
        <v>437</v>
      </c>
      <c r="C72" s="57" t="s">
        <v>263</v>
      </c>
      <c r="D72" s="40"/>
      <c r="E72" s="40"/>
      <c r="F72" s="40"/>
      <c r="G72" s="40"/>
      <c r="H72" s="40"/>
      <c r="I72" s="21">
        <v>10</v>
      </c>
      <c r="J72" s="21">
        <v>518</v>
      </c>
      <c r="K72" s="21">
        <v>432</v>
      </c>
      <c r="L72" s="21"/>
      <c r="M72" s="57" t="s">
        <v>381</v>
      </c>
      <c r="N72" s="40"/>
    </row>
    <row r="73" spans="2:14" x14ac:dyDescent="0.2">
      <c r="B73" s="20"/>
      <c r="C73" s="61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</row>
    <row r="74" spans="2:14" ht="22" customHeight="1" x14ac:dyDescent="0.2">
      <c r="B74" s="20">
        <v>438</v>
      </c>
      <c r="C74" s="57" t="s">
        <v>266</v>
      </c>
      <c r="D74" s="40"/>
      <c r="E74" s="40"/>
      <c r="F74" s="40"/>
      <c r="G74" s="40"/>
      <c r="H74" s="40"/>
      <c r="I74" s="21">
        <v>9</v>
      </c>
      <c r="J74" s="21">
        <v>824</v>
      </c>
      <c r="K74" s="21">
        <v>458</v>
      </c>
      <c r="L74" s="21"/>
      <c r="M74" s="57" t="s">
        <v>369</v>
      </c>
      <c r="N74" s="40"/>
    </row>
    <row r="75" spans="2:14" ht="22" customHeight="1" x14ac:dyDescent="0.2">
      <c r="B75" s="20">
        <v>438</v>
      </c>
      <c r="C75" s="57" t="s">
        <v>267</v>
      </c>
      <c r="D75" s="40"/>
      <c r="E75" s="40"/>
      <c r="F75" s="40"/>
      <c r="G75" s="40"/>
      <c r="H75" s="40"/>
      <c r="I75" s="21">
        <v>9</v>
      </c>
      <c r="J75" s="21">
        <v>136</v>
      </c>
      <c r="K75" s="21">
        <v>76</v>
      </c>
      <c r="L75" s="21"/>
      <c r="M75" s="57" t="s">
        <v>377</v>
      </c>
      <c r="N75" s="40"/>
    </row>
    <row r="76" spans="2:14" x14ac:dyDescent="0.2">
      <c r="B76" s="20"/>
      <c r="C76" s="61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</row>
    <row r="77" spans="2:14" ht="22" customHeight="1" x14ac:dyDescent="0.2">
      <c r="B77" s="20">
        <v>439</v>
      </c>
      <c r="C77" s="57" t="s">
        <v>267</v>
      </c>
      <c r="D77" s="40"/>
      <c r="E77" s="40"/>
      <c r="F77" s="40"/>
      <c r="G77" s="40"/>
      <c r="H77" s="40"/>
      <c r="I77" s="21">
        <v>9</v>
      </c>
      <c r="J77" s="21">
        <v>960</v>
      </c>
      <c r="K77" s="21">
        <v>534</v>
      </c>
      <c r="L77" s="21"/>
      <c r="M77" s="57" t="s">
        <v>377</v>
      </c>
      <c r="N77" s="40"/>
    </row>
    <row r="78" spans="2:14" x14ac:dyDescent="0.2">
      <c r="B78" s="20"/>
      <c r="C78" s="61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</row>
    <row r="79" spans="2:14" ht="22" customHeight="1" x14ac:dyDescent="0.2">
      <c r="B79" s="20">
        <v>440</v>
      </c>
      <c r="C79" s="57" t="s">
        <v>267</v>
      </c>
      <c r="D79" s="40"/>
      <c r="E79" s="40"/>
      <c r="F79" s="40"/>
      <c r="G79" s="40"/>
      <c r="H79" s="40"/>
      <c r="I79" s="21">
        <v>9</v>
      </c>
      <c r="J79" s="21">
        <v>960</v>
      </c>
      <c r="K79" s="21">
        <v>534</v>
      </c>
      <c r="L79" s="21"/>
      <c r="M79" s="57" t="s">
        <v>377</v>
      </c>
      <c r="N79" s="40"/>
    </row>
    <row r="80" spans="2:14" x14ac:dyDescent="0.2">
      <c r="B80" s="20"/>
      <c r="C80" s="61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</row>
    <row r="81" spans="2:14" ht="22" customHeight="1" x14ac:dyDescent="0.2">
      <c r="B81" s="20">
        <v>441</v>
      </c>
      <c r="C81" s="57" t="s">
        <v>274</v>
      </c>
      <c r="D81" s="40"/>
      <c r="E81" s="40"/>
      <c r="F81" s="40"/>
      <c r="G81" s="40"/>
      <c r="H81" s="40"/>
      <c r="I81" s="21">
        <v>6</v>
      </c>
      <c r="J81" s="21">
        <v>796</v>
      </c>
      <c r="K81" s="21">
        <v>664</v>
      </c>
      <c r="L81" s="21"/>
      <c r="M81" s="57" t="s">
        <v>379</v>
      </c>
      <c r="N81" s="40"/>
    </row>
    <row r="82" spans="2:14" ht="22" customHeight="1" x14ac:dyDescent="0.2">
      <c r="B82" s="20">
        <v>441</v>
      </c>
      <c r="C82" s="57" t="s">
        <v>277</v>
      </c>
      <c r="D82" s="40"/>
      <c r="E82" s="40"/>
      <c r="F82" s="40"/>
      <c r="G82" s="40"/>
      <c r="H82" s="40"/>
      <c r="I82" s="21">
        <v>8</v>
      </c>
      <c r="J82" s="21">
        <v>164</v>
      </c>
      <c r="K82" s="21">
        <v>74</v>
      </c>
      <c r="L82" s="21"/>
      <c r="M82" s="57" t="s">
        <v>368</v>
      </c>
      <c r="N82" s="40"/>
    </row>
    <row r="83" spans="2:14" x14ac:dyDescent="0.2">
      <c r="B83" s="20"/>
      <c r="C83" s="61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</row>
    <row r="84" spans="2:14" ht="22" customHeight="1" x14ac:dyDescent="0.2">
      <c r="B84" s="20">
        <v>442</v>
      </c>
      <c r="C84" s="57" t="s">
        <v>277</v>
      </c>
      <c r="D84" s="40"/>
      <c r="E84" s="40"/>
      <c r="F84" s="40"/>
      <c r="G84" s="40"/>
      <c r="H84" s="40"/>
      <c r="I84" s="21">
        <v>8</v>
      </c>
      <c r="J84" s="21">
        <v>960</v>
      </c>
      <c r="K84" s="21">
        <v>429</v>
      </c>
      <c r="L84" s="21"/>
      <c r="M84" s="57" t="s">
        <v>368</v>
      </c>
      <c r="N84" s="40"/>
    </row>
    <row r="85" spans="2:14" x14ac:dyDescent="0.2">
      <c r="B85" s="20"/>
      <c r="C85" s="61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</row>
    <row r="86" spans="2:14" ht="22" customHeight="1" x14ac:dyDescent="0.2">
      <c r="B86" s="20">
        <v>443</v>
      </c>
      <c r="C86" s="57" t="s">
        <v>278</v>
      </c>
      <c r="D86" s="40"/>
      <c r="E86" s="40"/>
      <c r="F86" s="40"/>
      <c r="G86" s="40"/>
      <c r="H86" s="40"/>
      <c r="I86" s="21">
        <v>8</v>
      </c>
      <c r="J86" s="21">
        <v>340</v>
      </c>
      <c r="K86" s="21">
        <v>152</v>
      </c>
      <c r="L86" s="21"/>
      <c r="M86" s="57" t="s">
        <v>376</v>
      </c>
      <c r="N86" s="40"/>
    </row>
    <row r="87" spans="2:14" ht="22" customHeight="1" x14ac:dyDescent="0.2">
      <c r="B87" s="20">
        <v>443</v>
      </c>
      <c r="C87" s="57" t="s">
        <v>279</v>
      </c>
      <c r="D87" s="40"/>
      <c r="E87" s="40"/>
      <c r="F87" s="40"/>
      <c r="G87" s="40"/>
      <c r="H87" s="40"/>
      <c r="I87" s="21">
        <v>8</v>
      </c>
      <c r="J87" s="21">
        <v>620</v>
      </c>
      <c r="K87" s="21">
        <v>277</v>
      </c>
      <c r="L87" s="21"/>
      <c r="M87" s="57" t="s">
        <v>375</v>
      </c>
      <c r="N87" s="40"/>
    </row>
    <row r="88" spans="2:14" x14ac:dyDescent="0.2">
      <c r="B88" s="20"/>
      <c r="C88" s="61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</row>
    <row r="89" spans="2:14" ht="22" customHeight="1" x14ac:dyDescent="0.2">
      <c r="B89" s="20">
        <v>444</v>
      </c>
      <c r="C89" s="57" t="s">
        <v>279</v>
      </c>
      <c r="D89" s="40"/>
      <c r="E89" s="40"/>
      <c r="F89" s="40"/>
      <c r="G89" s="40"/>
      <c r="H89" s="40"/>
      <c r="I89" s="21">
        <v>8</v>
      </c>
      <c r="J89" s="21">
        <v>5</v>
      </c>
      <c r="K89" s="21">
        <v>3</v>
      </c>
      <c r="L89" s="21"/>
      <c r="M89" s="57" t="s">
        <v>375</v>
      </c>
      <c r="N89" s="40"/>
    </row>
    <row r="90" spans="2:14" ht="22" customHeight="1" x14ac:dyDescent="0.2">
      <c r="B90" s="20">
        <v>444</v>
      </c>
      <c r="C90" s="57" t="s">
        <v>280</v>
      </c>
      <c r="D90" s="40"/>
      <c r="E90" s="40"/>
      <c r="F90" s="40"/>
      <c r="G90" s="40"/>
      <c r="H90" s="40"/>
      <c r="I90" s="21">
        <v>8</v>
      </c>
      <c r="J90" s="21">
        <v>955</v>
      </c>
      <c r="K90" s="21">
        <v>427</v>
      </c>
      <c r="L90" s="21"/>
      <c r="M90" s="57" t="s">
        <v>378</v>
      </c>
      <c r="N90" s="40"/>
    </row>
    <row r="91" spans="2:14" x14ac:dyDescent="0.2">
      <c r="B91" s="20"/>
      <c r="C91" s="61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</row>
    <row r="92" spans="2:14" ht="22" customHeight="1" x14ac:dyDescent="0.2">
      <c r="B92" s="20">
        <v>445</v>
      </c>
      <c r="C92" s="57" t="s">
        <v>280</v>
      </c>
      <c r="D92" s="40"/>
      <c r="E92" s="40"/>
      <c r="F92" s="40"/>
      <c r="G92" s="40"/>
      <c r="H92" s="40"/>
      <c r="I92" s="21">
        <v>8</v>
      </c>
      <c r="J92" s="21">
        <v>960</v>
      </c>
      <c r="K92" s="21">
        <v>429</v>
      </c>
      <c r="L92" s="21"/>
      <c r="M92" s="57" t="s">
        <v>378</v>
      </c>
      <c r="N92" s="40"/>
    </row>
    <row r="93" spans="2:14" x14ac:dyDescent="0.2">
      <c r="B93" s="20"/>
      <c r="C93" s="61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</row>
    <row r="94" spans="2:14" ht="22" customHeight="1" x14ac:dyDescent="0.2">
      <c r="B94" s="20">
        <v>446</v>
      </c>
      <c r="C94" s="57" t="s">
        <v>280</v>
      </c>
      <c r="D94" s="40"/>
      <c r="E94" s="40"/>
      <c r="F94" s="40"/>
      <c r="G94" s="40"/>
      <c r="H94" s="40"/>
      <c r="I94" s="21">
        <v>8</v>
      </c>
      <c r="J94" s="21">
        <v>960</v>
      </c>
      <c r="K94" s="21">
        <v>429</v>
      </c>
      <c r="L94" s="21"/>
      <c r="M94" s="57" t="s">
        <v>378</v>
      </c>
      <c r="N94" s="40"/>
    </row>
    <row r="95" spans="2:14" x14ac:dyDescent="0.2">
      <c r="B95" s="20"/>
      <c r="C95" s="61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</row>
    <row r="96" spans="2:14" ht="22" customHeight="1" x14ac:dyDescent="0.2">
      <c r="B96" s="20">
        <v>447</v>
      </c>
      <c r="C96" s="57" t="s">
        <v>280</v>
      </c>
      <c r="D96" s="40"/>
      <c r="E96" s="40"/>
      <c r="F96" s="40"/>
      <c r="G96" s="40"/>
      <c r="H96" s="40"/>
      <c r="I96" s="21">
        <v>8</v>
      </c>
      <c r="J96" s="21">
        <v>960</v>
      </c>
      <c r="K96" s="21">
        <v>429</v>
      </c>
      <c r="L96" s="21"/>
      <c r="M96" s="57" t="s">
        <v>378</v>
      </c>
      <c r="N96" s="40"/>
    </row>
    <row r="97" spans="2:14" x14ac:dyDescent="0.2">
      <c r="B97" s="20"/>
      <c r="C97" s="61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</row>
    <row r="98" spans="2:14" ht="22" customHeight="1" x14ac:dyDescent="0.2">
      <c r="B98" s="20">
        <v>448</v>
      </c>
      <c r="C98" s="57" t="s">
        <v>280</v>
      </c>
      <c r="D98" s="40"/>
      <c r="E98" s="40"/>
      <c r="F98" s="40"/>
      <c r="G98" s="40"/>
      <c r="H98" s="40"/>
      <c r="I98" s="21">
        <v>8</v>
      </c>
      <c r="J98" s="21">
        <v>960</v>
      </c>
      <c r="K98" s="21">
        <v>429</v>
      </c>
      <c r="L98" s="21"/>
      <c r="M98" s="57" t="s">
        <v>378</v>
      </c>
      <c r="N98" s="40"/>
    </row>
    <row r="99" spans="2:14" x14ac:dyDescent="0.2">
      <c r="B99" s="20"/>
      <c r="C99" s="61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</row>
    <row r="100" spans="2:14" ht="22" customHeight="1" x14ac:dyDescent="0.2">
      <c r="B100" s="20">
        <v>449</v>
      </c>
      <c r="C100" s="57" t="s">
        <v>280</v>
      </c>
      <c r="D100" s="40"/>
      <c r="E100" s="40"/>
      <c r="F100" s="40"/>
      <c r="G100" s="40"/>
      <c r="H100" s="40"/>
      <c r="I100" s="21">
        <v>8</v>
      </c>
      <c r="J100" s="21">
        <v>960</v>
      </c>
      <c r="K100" s="21">
        <v>429</v>
      </c>
      <c r="L100" s="21"/>
      <c r="M100" s="57" t="s">
        <v>378</v>
      </c>
      <c r="N100" s="40"/>
    </row>
    <row r="101" spans="2:14" x14ac:dyDescent="0.2">
      <c r="B101" s="20"/>
      <c r="C101" s="61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</row>
    <row r="102" spans="2:14" ht="22" customHeight="1" x14ac:dyDescent="0.2">
      <c r="B102" s="20">
        <v>450</v>
      </c>
      <c r="C102" s="57" t="s">
        <v>284</v>
      </c>
      <c r="D102" s="40"/>
      <c r="E102" s="40"/>
      <c r="F102" s="40"/>
      <c r="G102" s="40"/>
      <c r="H102" s="40"/>
      <c r="I102" s="21">
        <v>2</v>
      </c>
      <c r="J102" s="21">
        <v>120</v>
      </c>
      <c r="K102" s="21">
        <v>20</v>
      </c>
      <c r="L102" s="21"/>
      <c r="M102" s="57" t="s">
        <v>367</v>
      </c>
      <c r="N102" s="40"/>
    </row>
    <row r="103" spans="2:14" ht="22" customHeight="1" x14ac:dyDescent="0.2">
      <c r="B103" s="20">
        <v>450</v>
      </c>
      <c r="C103" s="57" t="s">
        <v>287</v>
      </c>
      <c r="D103" s="40"/>
      <c r="E103" s="40"/>
      <c r="F103" s="40"/>
      <c r="G103" s="40"/>
      <c r="H103" s="40"/>
      <c r="I103" s="21">
        <v>6</v>
      </c>
      <c r="J103" s="21">
        <v>840</v>
      </c>
      <c r="K103" s="21">
        <v>305</v>
      </c>
      <c r="L103" s="21"/>
      <c r="M103" s="57" t="s">
        <v>370</v>
      </c>
      <c r="N103" s="40"/>
    </row>
    <row r="104" spans="2:14" x14ac:dyDescent="0.2">
      <c r="B104" s="20"/>
      <c r="C104" s="61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</row>
    <row r="105" spans="2:14" x14ac:dyDescent="0.2">
      <c r="B105" s="20"/>
      <c r="C105" s="61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</row>
  </sheetData>
  <mergeCells count="163">
    <mergeCell ref="C9:H9"/>
    <mergeCell ref="C31:N31"/>
    <mergeCell ref="C75:H75"/>
    <mergeCell ref="M98:N98"/>
    <mergeCell ref="C40:N40"/>
    <mergeCell ref="M79:N79"/>
    <mergeCell ref="C59:H59"/>
    <mergeCell ref="C11:H11"/>
    <mergeCell ref="C46:H46"/>
    <mergeCell ref="M82:N82"/>
    <mergeCell ref="M60:N60"/>
    <mergeCell ref="M35:N35"/>
    <mergeCell ref="C95:N95"/>
    <mergeCell ref="C61:H61"/>
    <mergeCell ref="C39:H39"/>
    <mergeCell ref="M90:N90"/>
    <mergeCell ref="C48:H48"/>
    <mergeCell ref="C72:H72"/>
    <mergeCell ref="C13:H13"/>
    <mergeCell ref="M36:N36"/>
    <mergeCell ref="M18:N18"/>
    <mergeCell ref="M33:N33"/>
    <mergeCell ref="C87:H87"/>
    <mergeCell ref="C25:H25"/>
    <mergeCell ref="C65:N65"/>
    <mergeCell ref="C103:H103"/>
    <mergeCell ref="M43:N43"/>
    <mergeCell ref="C47:N47"/>
    <mergeCell ref="M59:N59"/>
    <mergeCell ref="M100:N100"/>
    <mergeCell ref="C42:N42"/>
    <mergeCell ref="C89:H89"/>
    <mergeCell ref="M62:N62"/>
    <mergeCell ref="C79:H79"/>
    <mergeCell ref="M19:N19"/>
    <mergeCell ref="M50:N50"/>
    <mergeCell ref="C86:H86"/>
    <mergeCell ref="M16:N16"/>
    <mergeCell ref="M74:N74"/>
    <mergeCell ref="C91:N91"/>
    <mergeCell ref="C32:H32"/>
    <mergeCell ref="M25:N25"/>
    <mergeCell ref="C81:H81"/>
    <mergeCell ref="M102:N102"/>
    <mergeCell ref="C41:H41"/>
    <mergeCell ref="C16:H16"/>
    <mergeCell ref="C85:N85"/>
    <mergeCell ref="M92:N92"/>
    <mergeCell ref="C50:H50"/>
    <mergeCell ref="M44:N44"/>
    <mergeCell ref="C22:N22"/>
    <mergeCell ref="C43:H43"/>
    <mergeCell ref="C80:N80"/>
    <mergeCell ref="M64:N64"/>
    <mergeCell ref="C36:H36"/>
    <mergeCell ref="C51:N51"/>
    <mergeCell ref="C70:N70"/>
    <mergeCell ref="C69:H69"/>
    <mergeCell ref="C96:H96"/>
    <mergeCell ref="C92:H92"/>
    <mergeCell ref="C101:N101"/>
    <mergeCell ref="C98:H98"/>
    <mergeCell ref="C82:H82"/>
    <mergeCell ref="M81:N81"/>
    <mergeCell ref="M89:N89"/>
    <mergeCell ref="C102:H102"/>
    <mergeCell ref="C78:N78"/>
    <mergeCell ref="C104:N104"/>
    <mergeCell ref="M66:N66"/>
    <mergeCell ref="C4:H4"/>
    <mergeCell ref="C88:N88"/>
    <mergeCell ref="C64:H64"/>
    <mergeCell ref="C26:N26"/>
    <mergeCell ref="C10:N10"/>
    <mergeCell ref="M96:N96"/>
    <mergeCell ref="M34:N34"/>
    <mergeCell ref="C99:N99"/>
    <mergeCell ref="M9:N9"/>
    <mergeCell ref="M67:N67"/>
    <mergeCell ref="M5:N5"/>
    <mergeCell ref="M39:N39"/>
    <mergeCell ref="C90:H90"/>
    <mergeCell ref="M48:N48"/>
    <mergeCell ref="C71:H71"/>
    <mergeCell ref="M11:N11"/>
    <mergeCell ref="M69:N69"/>
    <mergeCell ref="C27:H27"/>
    <mergeCell ref="C8:H8"/>
    <mergeCell ref="C52:N52"/>
    <mergeCell ref="C17:H17"/>
    <mergeCell ref="M75:N75"/>
    <mergeCell ref="C100:H100"/>
    <mergeCell ref="C94:H94"/>
    <mergeCell ref="C44:H44"/>
    <mergeCell ref="C63:N63"/>
    <mergeCell ref="C84:H84"/>
    <mergeCell ref="C93:N93"/>
    <mergeCell ref="C12:H12"/>
    <mergeCell ref="C21:H21"/>
    <mergeCell ref="M6:N6"/>
    <mergeCell ref="M13:N13"/>
    <mergeCell ref="C67:H67"/>
    <mergeCell ref="M7:N7"/>
    <mergeCell ref="C38:N38"/>
    <mergeCell ref="C19:H19"/>
    <mergeCell ref="M21:N21"/>
    <mergeCell ref="C28:H28"/>
    <mergeCell ref="C37:H37"/>
    <mergeCell ref="M27:N27"/>
    <mergeCell ref="M41:N41"/>
    <mergeCell ref="C30:H30"/>
    <mergeCell ref="C49:N49"/>
    <mergeCell ref="C6:H6"/>
    <mergeCell ref="M24:N24"/>
    <mergeCell ref="C62:H62"/>
    <mergeCell ref="C33:H33"/>
    <mergeCell ref="C74:H74"/>
    <mergeCell ref="M32:N32"/>
    <mergeCell ref="M14:N14"/>
    <mergeCell ref="M72:N72"/>
    <mergeCell ref="C45:N45"/>
    <mergeCell ref="B2:N2"/>
    <mergeCell ref="C15:N15"/>
    <mergeCell ref="B57:N57"/>
    <mergeCell ref="C5:H5"/>
    <mergeCell ref="M23:N23"/>
    <mergeCell ref="C20:H20"/>
    <mergeCell ref="M71:N71"/>
    <mergeCell ref="C73:N73"/>
    <mergeCell ref="B3:N3"/>
    <mergeCell ref="C14:H14"/>
    <mergeCell ref="M12:N12"/>
    <mergeCell ref="C66:H66"/>
    <mergeCell ref="M37:N37"/>
    <mergeCell ref="B58:N58"/>
    <mergeCell ref="C34:H34"/>
    <mergeCell ref="M8:N8"/>
    <mergeCell ref="M17:N17"/>
    <mergeCell ref="C24:H24"/>
    <mergeCell ref="M103:N103"/>
    <mergeCell ref="C97:N97"/>
    <mergeCell ref="C35:H35"/>
    <mergeCell ref="M4:N4"/>
    <mergeCell ref="C29:N29"/>
    <mergeCell ref="M87:N87"/>
    <mergeCell ref="C105:N105"/>
    <mergeCell ref="C60:H60"/>
    <mergeCell ref="M20:N20"/>
    <mergeCell ref="C76:N76"/>
    <mergeCell ref="C23:H23"/>
    <mergeCell ref="M94:N94"/>
    <mergeCell ref="M84:N84"/>
    <mergeCell ref="C7:H7"/>
    <mergeCell ref="M30:N30"/>
    <mergeCell ref="M77:N77"/>
    <mergeCell ref="M46:N46"/>
    <mergeCell ref="M28:N28"/>
    <mergeCell ref="M86:N86"/>
    <mergeCell ref="C18:H18"/>
    <mergeCell ref="M61:N61"/>
    <mergeCell ref="C68:N68"/>
    <mergeCell ref="C77:H77"/>
    <mergeCell ref="C83:N83"/>
  </mergeCells>
  <pageMargins left="0.75" right="0.75" top="1" bottom="1" header="0.5" footer="0.5"/>
  <pageSetup paperSize="9"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2"/>
  <sheetViews>
    <sheetView tabSelected="1" zoomScale="75" zoomScaleNormal="75" workbookViewId="0">
      <pane xSplit="16" ySplit="1" topLeftCell="Q68" activePane="bottomRight" state="frozen"/>
      <selection pane="topRight" activeCell="Q1" sqref="Q1"/>
      <selection pane="bottomLeft" activeCell="A2" sqref="A2"/>
      <selection pane="bottomRight" activeCell="I93" sqref="I93"/>
    </sheetView>
  </sheetViews>
  <sheetFormatPr baseColWidth="10" defaultColWidth="8.83203125" defaultRowHeight="15" x14ac:dyDescent="0.2"/>
  <cols>
    <col min="1" max="1" width="8.5" customWidth="1"/>
    <col min="2" max="2" width="15" customWidth="1"/>
    <col min="3" max="3" width="10.1640625" customWidth="1"/>
    <col min="4" max="5" width="10.33203125" customWidth="1"/>
    <col min="6" max="7" width="10.1640625" customWidth="1"/>
    <col min="8" max="8" width="43.1640625" customWidth="1"/>
    <col min="9" max="9" width="10.1640625" customWidth="1"/>
    <col min="10" max="11" width="8.83203125" customWidth="1"/>
    <col min="12" max="12" width="8.83203125" style="1" customWidth="1"/>
    <col min="13" max="13" width="8.83203125" style="2" customWidth="1"/>
    <col min="14" max="14" width="8.83203125" style="3" customWidth="1"/>
    <col min="15" max="15" width="1.83203125" hidden="1" customWidth="1"/>
    <col min="16" max="17" width="5.5" hidden="1" customWidth="1"/>
    <col min="18" max="18" width="5" hidden="1" customWidth="1"/>
    <col min="19" max="19" width="7.5" hidden="1" customWidth="1"/>
    <col min="20" max="20" width="3.1640625" hidden="1" customWidth="1"/>
    <col min="21" max="21" width="4.5" hidden="1" customWidth="1"/>
    <col min="22" max="22" width="6.83203125" hidden="1" customWidth="1"/>
    <col min="23" max="23" width="8.83203125" hidden="1" customWidth="1"/>
    <col min="24" max="24" width="8.5" hidden="1" customWidth="1"/>
    <col min="25" max="1025" width="8.5" customWidth="1"/>
  </cols>
  <sheetData>
    <row r="1" spans="1:24" ht="34.5" customHeight="1" x14ac:dyDescent="0.2">
      <c r="A1" s="4" t="s">
        <v>197</v>
      </c>
      <c r="B1" s="5" t="s">
        <v>198</v>
      </c>
      <c r="C1" s="5" t="s">
        <v>199</v>
      </c>
      <c r="D1" s="5" t="s">
        <v>200</v>
      </c>
      <c r="E1" s="5" t="s">
        <v>201</v>
      </c>
      <c r="F1" s="5" t="s">
        <v>202</v>
      </c>
      <c r="G1" s="5" t="s">
        <v>203</v>
      </c>
      <c r="H1" s="5" t="s">
        <v>204</v>
      </c>
      <c r="I1" s="5" t="s">
        <v>205</v>
      </c>
      <c r="J1" s="5" t="s">
        <v>206</v>
      </c>
      <c r="K1" s="5" t="s">
        <v>207</v>
      </c>
      <c r="L1" s="5" t="s">
        <v>208</v>
      </c>
      <c r="M1" s="6" t="s">
        <v>209</v>
      </c>
      <c r="N1" s="6" t="s">
        <v>210</v>
      </c>
      <c r="O1" s="5" t="s">
        <v>211</v>
      </c>
      <c r="Q1" s="5" t="s">
        <v>212</v>
      </c>
      <c r="R1" s="5" t="s">
        <v>213</v>
      </c>
      <c r="S1" s="5">
        <v>0</v>
      </c>
      <c r="T1" s="4" t="s">
        <v>214</v>
      </c>
      <c r="U1" s="4" t="s">
        <v>215</v>
      </c>
      <c r="V1" s="4" t="s">
        <v>216</v>
      </c>
      <c r="W1" s="4" t="s">
        <v>217</v>
      </c>
      <c r="X1" s="7" t="s">
        <v>218</v>
      </c>
    </row>
    <row r="2" spans="1:24" x14ac:dyDescent="0.2">
      <c r="A2" s="10">
        <f t="shared" ref="A2:A33" ca="1" si="0">IF(O2="-", "", 1 + SUM(INDIRECT(ADDRESS(2,COLUMN(R2)) &amp; ":" &amp; ADDRESS(ROW(),COLUMN(R2)))))</f>
        <v>1</v>
      </c>
      <c r="B2" s="10" t="s">
        <v>219</v>
      </c>
      <c r="C2" s="10">
        <v>960</v>
      </c>
      <c r="D2" s="10" t="s">
        <v>220</v>
      </c>
      <c r="E2" s="10" t="s">
        <v>221</v>
      </c>
      <c r="F2" s="10" t="s">
        <v>222</v>
      </c>
      <c r="G2" s="10" t="s">
        <v>223</v>
      </c>
      <c r="H2" s="10" t="s">
        <v>224</v>
      </c>
      <c r="I2" s="10">
        <v>480</v>
      </c>
      <c r="J2" s="1" t="str">
        <f t="shared" ref="J2:J33" ca="1" si="1">IF(M2="", IF(O2="","",X2+(INDIRECT("S" &amp; ROW() - 1) - S2)),IF(O2="", "", INDIRECT("S" &amp; ROW() - 1) - S2))</f>
        <v/>
      </c>
      <c r="K2" s="10">
        <v>1</v>
      </c>
      <c r="L2" s="10"/>
      <c r="M2" s="8"/>
      <c r="N2" s="8" t="str">
        <f t="shared" ref="N2:N33" ca="1" si="2">IF(M2="", IF(X2=0, "", X2), IF(V2 = "", "", IF(V2/U2 = 0, "", V2/U2)))</f>
        <v/>
      </c>
      <c r="P2">
        <f t="shared" ref="P2:P33" si="3">IF(O2 = "-", -W2,I2)</f>
        <v>480</v>
      </c>
      <c r="Q2">
        <f t="shared" ref="Q2:Q33" ca="1" si="4">IF(O2 = "-", SUM(INDIRECT(ADDRESS(2,COLUMN(P2)) &amp; ":" &amp; ADDRESS(ROW(),COLUMN(P2)))), 0)</f>
        <v>0</v>
      </c>
      <c r="R2">
        <f t="shared" ref="R2:R33" si="5">IF(O2="-",1,0)</f>
        <v>0</v>
      </c>
      <c r="S2">
        <f t="shared" ref="S2:S33" ca="1" si="6">IF(Q2 = 0, INDIRECT("S" &amp; ROW() - 1), Q2)</f>
        <v>0</v>
      </c>
      <c r="T2" t="str">
        <f>IF(H2="","",VLOOKUP(H2,'Вода SKU'!$A$1:$B$150,2,0))</f>
        <v>2.7, Альче, без лактозы</v>
      </c>
      <c r="U2">
        <f t="shared" ref="U2:U33" ca="1" si="7">IF(C2 = "", 8, IF(C2 = "-", 8000 / INDIRECT("C" &amp; ROW() - 1), 8000/C2))</f>
        <v>8.3333333333333339</v>
      </c>
      <c r="V2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>
        <f t="shared" ref="W2:W33" ca="1" si="8">IF(V2 = "", "", V2/U2)</f>
        <v>0</v>
      </c>
      <c r="X2" t="str">
        <f t="shared" ref="X2:X33" ca="1" si="9">IF(O2="", "", MAX(ROUND(-(INDIRECT("S" &amp; ROW() - 1) - S2)/INDIRECT("C" &amp; ROW() - 1), 0), 1) * INDIRECT("C" &amp; ROW() - 1))</f>
        <v/>
      </c>
    </row>
    <row r="3" spans="1:24" x14ac:dyDescent="0.2">
      <c r="A3" s="10">
        <f t="shared" ca="1" si="0"/>
        <v>1</v>
      </c>
      <c r="B3" s="10" t="s">
        <v>219</v>
      </c>
      <c r="C3" s="10">
        <v>960</v>
      </c>
      <c r="D3" s="10" t="s">
        <v>220</v>
      </c>
      <c r="E3" s="10" t="s">
        <v>221</v>
      </c>
      <c r="F3" s="10" t="s">
        <v>222</v>
      </c>
      <c r="G3" s="10" t="s">
        <v>223</v>
      </c>
      <c r="H3" s="10" t="s">
        <v>225</v>
      </c>
      <c r="I3" s="10">
        <v>24</v>
      </c>
      <c r="J3" s="1" t="str">
        <f t="shared" ca="1" si="1"/>
        <v/>
      </c>
      <c r="K3" s="10">
        <v>1</v>
      </c>
      <c r="L3" s="10"/>
      <c r="M3" s="9"/>
      <c r="N3" s="8" t="str">
        <f t="shared" ca="1" si="2"/>
        <v/>
      </c>
      <c r="P3">
        <f t="shared" si="3"/>
        <v>24</v>
      </c>
      <c r="Q3">
        <f t="shared" ca="1" si="4"/>
        <v>0</v>
      </c>
      <c r="R3">
        <f t="shared" si="5"/>
        <v>0</v>
      </c>
      <c r="S3">
        <f t="shared" ca="1" si="6"/>
        <v>0</v>
      </c>
      <c r="T3" t="str">
        <f>IF(H3="","",VLOOKUP(H3,'Вода SKU'!$A$1:$B$150,2,0))</f>
        <v>2.7, Альче</v>
      </c>
      <c r="U3">
        <f t="shared" ca="1" si="7"/>
        <v>8.3333333333333339</v>
      </c>
      <c r="V3">
        <f t="shared" ref="V3:V33" si="10">VALUE(IF(TRIM(MID(SUBSTITUTE($M3,",",REPT(" ",LEN($M3))), 0 *LEN($M3)+1,LEN($M3))) = "", "0", TRIM(MID(SUBSTITUTE($M3,",",REPT(" ",LEN($M3))),0 *LEN($M3)+1,LEN($M3))))) + VALUE(IF(TRIM(MID(SUBSTITUTE($M3,",",REPT(" ",LEN($M3))), 1 *LEN($M3)+1,LEN($M3))) = "", "0", TRIM(MID(SUBSTITUTE($M3,",",REPT(" ",LEN($M3))),1 *LEN($M3)+1,LEN($M3))))) + VALUE(IF(TRIM(MID(SUBSTITUTE($M3,",",REPT(" ",LEN($M3))), 2 *LEN($M3)+1,LEN($M3))) = "", "0", TRIM(MID(SUBSTITUTE($M3,",",REPT(" ",LEN($M3))),2 *LEN($M3)+1,LEN($M3))))) + VALUE(IF(TRIM(MID(SUBSTITUTE($M3,",",REPT(" ",LEN($M3))), 3 *LEN($M3)+1,LEN($M3))) = "", "0", TRIM(MID(SUBSTITUTE($M3,",",REPT(" ",LEN($M3))),3 *LEN($M3)+1,LEN($M3))))) + VALUE(IF(TRIM(MID(SUBSTITUTE($M3,",",REPT(" ",LEN($M3))), 4 *LEN($M3)+1,LEN($M3))) = "", "0", TRIM(MID(SUBSTITUTE($M3,",",REPT(" ",LEN($M3))),4 *LEN($M3)+1,LEN($M3))))) + VALUE(IF(TRIM(MID(SUBSTITUTE($M3,",",REPT(" ",LEN($M3))), 5 *LEN($M3)+1,LEN($M3))) = "", "0", TRIM(MID(SUBSTITUTE($M3,",",REPT(" ",LEN($M3))),5 *LEN($M3)+1,LEN($M3))))) + VALUE(IF(TRIM(MID(SUBSTITUTE($M3,",",REPT(" ",LEN($M3))), 6 *LEN($M3)+1,LEN($M3))) = "", "0", TRIM(MID(SUBSTITUTE($M3,",",REPT(" ",LEN($M3))),6 *LEN($M3)+1,LEN($M3))))) + VALUE(IF(TRIM(MID(SUBSTITUTE($M3,",",REPT(" ",LEN($M3))), 7 *LEN($M3)+1,LEN($M3))) = "", "0", TRIM(MID(SUBSTITUTE($M3,",",REPT(" ",LEN($M3))),7 *LEN($M3)+1,LEN($M3))))) + VALUE(IF(TRIM(MID(SUBSTITUTE($M3,",",REPT(" ",LEN($M3))), 8 *LEN($M3)+1,LEN($M3))) = "", "0", TRIM(MID(SUBSTITUTE($M3,",",REPT(" ",LEN($M3))),8 *LEN($M3)+1,LEN($M3))))) + VALUE(IF(TRIM(MID(SUBSTITUTE($M3,",",REPT(" ",LEN($M3))), 9 *LEN($M3)+1,LEN($M3))) = "", "0", TRIM(MID(SUBSTITUTE($M3,",",REPT(" ",LEN($M3))),9 *LEN($M3)+1,LEN($M3))))) + VALUE(IF(TRIM(MID(SUBSTITUTE($M3,",",REPT(" ",LEN($M3))), 10 *LEN($M3)+1,LEN($M3))) = "", "0", TRIM(MID(SUBSTITUTE($M3,",",REPT(" ",LEN($M3))),10 *LEN($M3)+1,LEN($M3)))))</f>
        <v>0</v>
      </c>
      <c r="W3">
        <f t="shared" ca="1" si="8"/>
        <v>0</v>
      </c>
      <c r="X3" t="str">
        <f t="shared" ca="1" si="9"/>
        <v/>
      </c>
    </row>
    <row r="4" spans="1:24" x14ac:dyDescent="0.2">
      <c r="A4" s="10">
        <f t="shared" ca="1" si="0"/>
        <v>1</v>
      </c>
      <c r="B4" s="10" t="s">
        <v>219</v>
      </c>
      <c r="C4" s="10">
        <v>960</v>
      </c>
      <c r="D4" s="10" t="s">
        <v>220</v>
      </c>
      <c r="E4" s="10" t="s">
        <v>221</v>
      </c>
      <c r="F4" s="10" t="s">
        <v>222</v>
      </c>
      <c r="G4" s="10" t="s">
        <v>223</v>
      </c>
      <c r="H4" s="10" t="s">
        <v>226</v>
      </c>
      <c r="I4" s="10">
        <v>456</v>
      </c>
      <c r="J4" s="1" t="str">
        <f t="shared" ca="1" si="1"/>
        <v/>
      </c>
      <c r="K4" s="10">
        <v>1</v>
      </c>
      <c r="L4" s="10"/>
      <c r="M4" s="9"/>
      <c r="N4" s="8" t="str">
        <f t="shared" ca="1" si="2"/>
        <v/>
      </c>
      <c r="P4">
        <f t="shared" si="3"/>
        <v>456</v>
      </c>
      <c r="Q4">
        <f t="shared" ca="1" si="4"/>
        <v>0</v>
      </c>
      <c r="R4">
        <f t="shared" si="5"/>
        <v>0</v>
      </c>
      <c r="S4">
        <f t="shared" ca="1" si="6"/>
        <v>0</v>
      </c>
      <c r="T4" t="str">
        <f>IF(H4="","",VLOOKUP(H4,'Вода SKU'!$A$1:$B$150,2,0))</f>
        <v>2.7, Альче</v>
      </c>
      <c r="U4">
        <f t="shared" ca="1" si="7"/>
        <v>8.3333333333333339</v>
      </c>
      <c r="V4">
        <f t="shared" si="10"/>
        <v>0</v>
      </c>
      <c r="W4">
        <f t="shared" ca="1" si="8"/>
        <v>0</v>
      </c>
      <c r="X4" t="str">
        <f t="shared" ca="1" si="9"/>
        <v/>
      </c>
    </row>
    <row r="5" spans="1:24" x14ac:dyDescent="0.2">
      <c r="A5" s="11" t="str">
        <f t="shared" ca="1" si="0"/>
        <v/>
      </c>
      <c r="B5" s="11" t="s">
        <v>227</v>
      </c>
      <c r="C5" s="11" t="s">
        <v>227</v>
      </c>
      <c r="D5" s="11" t="s">
        <v>227</v>
      </c>
      <c r="E5" s="11" t="s">
        <v>227</v>
      </c>
      <c r="F5" s="11" t="s">
        <v>227</v>
      </c>
      <c r="G5" s="11" t="s">
        <v>227</v>
      </c>
      <c r="H5" s="11" t="s">
        <v>227</v>
      </c>
      <c r="J5" s="1">
        <f t="shared" ca="1" si="1"/>
        <v>35.999999999999886</v>
      </c>
      <c r="M5" s="12">
        <v>8300</v>
      </c>
      <c r="N5" s="8">
        <f t="shared" ca="1" si="2"/>
        <v>995.99999999999989</v>
      </c>
      <c r="O5" s="11" t="s">
        <v>227</v>
      </c>
      <c r="P5">
        <f t="shared" ca="1" si="3"/>
        <v>-995.99999999999989</v>
      </c>
      <c r="Q5">
        <f t="shared" ca="1" si="4"/>
        <v>-35.999999999999886</v>
      </c>
      <c r="R5">
        <f t="shared" si="5"/>
        <v>1</v>
      </c>
      <c r="S5">
        <f t="shared" ca="1" si="6"/>
        <v>-35.999999999999886</v>
      </c>
      <c r="T5" t="str">
        <f>IF(H5="","",VLOOKUP(H5,'Вода SKU'!$A$1:$B$150,2,0))</f>
        <v>-</v>
      </c>
      <c r="U5">
        <f t="shared" ca="1" si="7"/>
        <v>8.3333333333333339</v>
      </c>
      <c r="V5">
        <f t="shared" si="10"/>
        <v>8300</v>
      </c>
      <c r="W5">
        <f t="shared" ca="1" si="8"/>
        <v>995.99999999999989</v>
      </c>
      <c r="X5">
        <f t="shared" ca="1" si="9"/>
        <v>960</v>
      </c>
    </row>
    <row r="6" spans="1:24" x14ac:dyDescent="0.2">
      <c r="A6" s="13">
        <f t="shared" ca="1" si="0"/>
        <v>2</v>
      </c>
      <c r="B6" s="13" t="s">
        <v>228</v>
      </c>
      <c r="C6" s="13">
        <v>1200</v>
      </c>
      <c r="D6" s="13" t="s">
        <v>229</v>
      </c>
      <c r="E6" s="13" t="s">
        <v>230</v>
      </c>
      <c r="F6" s="13" t="s">
        <v>231</v>
      </c>
      <c r="G6" s="13" t="s">
        <v>232</v>
      </c>
      <c r="H6" s="13" t="s">
        <v>233</v>
      </c>
      <c r="I6" s="13">
        <v>261</v>
      </c>
      <c r="J6" s="1" t="str">
        <f t="shared" ca="1" si="1"/>
        <v/>
      </c>
      <c r="K6" s="13">
        <v>1</v>
      </c>
      <c r="L6" s="13"/>
      <c r="M6" s="9"/>
      <c r="N6" s="8" t="str">
        <f t="shared" ca="1" si="2"/>
        <v/>
      </c>
      <c r="P6">
        <f t="shared" si="3"/>
        <v>261</v>
      </c>
      <c r="Q6">
        <f t="shared" ca="1" si="4"/>
        <v>0</v>
      </c>
      <c r="R6">
        <f t="shared" si="5"/>
        <v>0</v>
      </c>
      <c r="S6">
        <f t="shared" ca="1" si="6"/>
        <v>-35.999999999999886</v>
      </c>
      <c r="T6" t="str">
        <f>IF(H6="","",VLOOKUP(H6,'Вода SKU'!$A$1:$B$150,2,0))</f>
        <v>3.2, Biotec, без лактозы</v>
      </c>
      <c r="U6">
        <f t="shared" ca="1" si="7"/>
        <v>6.666666666666667</v>
      </c>
      <c r="V6">
        <f t="shared" si="10"/>
        <v>0</v>
      </c>
      <c r="W6">
        <f t="shared" ca="1" si="8"/>
        <v>0</v>
      </c>
      <c r="X6" t="str">
        <f t="shared" ca="1" si="9"/>
        <v/>
      </c>
    </row>
    <row r="7" spans="1:24" x14ac:dyDescent="0.2">
      <c r="A7" s="13">
        <f t="shared" ca="1" si="0"/>
        <v>2</v>
      </c>
      <c r="B7" s="13" t="s">
        <v>228</v>
      </c>
      <c r="C7" s="13">
        <v>1200</v>
      </c>
      <c r="D7" s="13" t="s">
        <v>229</v>
      </c>
      <c r="E7" s="13" t="s">
        <v>230</v>
      </c>
      <c r="F7" s="13" t="s">
        <v>231</v>
      </c>
      <c r="G7" s="13" t="s">
        <v>232</v>
      </c>
      <c r="H7" s="13" t="s">
        <v>234</v>
      </c>
      <c r="I7" s="13">
        <v>300</v>
      </c>
      <c r="J7" s="1" t="str">
        <f t="shared" ca="1" si="1"/>
        <v/>
      </c>
      <c r="K7" s="13">
        <v>1</v>
      </c>
      <c r="L7" s="13"/>
      <c r="M7" s="9"/>
      <c r="N7" s="8" t="str">
        <f t="shared" ca="1" si="2"/>
        <v/>
      </c>
      <c r="P7">
        <f t="shared" si="3"/>
        <v>300</v>
      </c>
      <c r="Q7">
        <f t="shared" ca="1" si="4"/>
        <v>0</v>
      </c>
      <c r="R7">
        <f t="shared" si="5"/>
        <v>0</v>
      </c>
      <c r="S7">
        <f t="shared" ca="1" si="6"/>
        <v>-35.999999999999886</v>
      </c>
      <c r="T7" t="str">
        <f>IF(H7="","",VLOOKUP(H7,'Вода SKU'!$A$1:$B$150,2,0))</f>
        <v>3.2, Сакко</v>
      </c>
      <c r="U7">
        <f t="shared" ca="1" si="7"/>
        <v>6.666666666666667</v>
      </c>
      <c r="V7">
        <f t="shared" si="10"/>
        <v>0</v>
      </c>
      <c r="W7">
        <f t="shared" ca="1" si="8"/>
        <v>0</v>
      </c>
      <c r="X7" t="str">
        <f t="shared" ca="1" si="9"/>
        <v/>
      </c>
    </row>
    <row r="8" spans="1:24" x14ac:dyDescent="0.2">
      <c r="A8" s="14">
        <f t="shared" ca="1" si="0"/>
        <v>2</v>
      </c>
      <c r="B8" s="14" t="s">
        <v>228</v>
      </c>
      <c r="C8" s="14">
        <v>1200</v>
      </c>
      <c r="D8" s="14" t="s">
        <v>235</v>
      </c>
      <c r="E8" s="14" t="s">
        <v>236</v>
      </c>
      <c r="F8" s="14" t="s">
        <v>237</v>
      </c>
      <c r="G8" s="14" t="s">
        <v>232</v>
      </c>
      <c r="H8" s="14" t="s">
        <v>238</v>
      </c>
      <c r="I8" s="14">
        <v>225</v>
      </c>
      <c r="J8" s="1" t="str">
        <f t="shared" ca="1" si="1"/>
        <v/>
      </c>
      <c r="K8" s="14">
        <v>1</v>
      </c>
      <c r="L8" s="14"/>
      <c r="M8" s="9"/>
      <c r="N8" s="8" t="str">
        <f t="shared" ca="1" si="2"/>
        <v/>
      </c>
      <c r="P8">
        <f t="shared" si="3"/>
        <v>225</v>
      </c>
      <c r="Q8">
        <f t="shared" ca="1" si="4"/>
        <v>0</v>
      </c>
      <c r="R8">
        <f t="shared" si="5"/>
        <v>0</v>
      </c>
      <c r="S8">
        <f t="shared" ca="1" si="6"/>
        <v>-35.999999999999886</v>
      </c>
      <c r="T8" t="str">
        <f>IF(H8="","",VLOOKUP(H8,'Вода SKU'!$A$1:$B$150,2,0))</f>
        <v>3.2, Biotec, без лактозы</v>
      </c>
      <c r="U8">
        <f t="shared" ca="1" si="7"/>
        <v>6.666666666666667</v>
      </c>
      <c r="V8">
        <f t="shared" si="10"/>
        <v>0</v>
      </c>
      <c r="W8">
        <f t="shared" ca="1" si="8"/>
        <v>0</v>
      </c>
      <c r="X8" t="str">
        <f t="shared" ca="1" si="9"/>
        <v/>
      </c>
    </row>
    <row r="9" spans="1:24" x14ac:dyDescent="0.2">
      <c r="A9" s="14">
        <f t="shared" ca="1" si="0"/>
        <v>2</v>
      </c>
      <c r="B9" s="14" t="s">
        <v>228</v>
      </c>
      <c r="C9" s="14">
        <v>1200</v>
      </c>
      <c r="D9" s="14" t="s">
        <v>235</v>
      </c>
      <c r="E9" s="14" t="s">
        <v>236</v>
      </c>
      <c r="F9" s="14" t="s">
        <v>237</v>
      </c>
      <c r="G9" s="14" t="s">
        <v>232</v>
      </c>
      <c r="H9" s="14" t="s">
        <v>239</v>
      </c>
      <c r="I9" s="14">
        <v>235</v>
      </c>
      <c r="J9" s="1" t="str">
        <f t="shared" ca="1" si="1"/>
        <v/>
      </c>
      <c r="K9" s="14">
        <v>1</v>
      </c>
      <c r="L9" s="14"/>
      <c r="M9" s="9"/>
      <c r="N9" s="8" t="str">
        <f t="shared" ca="1" si="2"/>
        <v/>
      </c>
      <c r="P9">
        <f t="shared" si="3"/>
        <v>235</v>
      </c>
      <c r="Q9">
        <f t="shared" ca="1" si="4"/>
        <v>0</v>
      </c>
      <c r="R9">
        <f t="shared" si="5"/>
        <v>0</v>
      </c>
      <c r="S9">
        <f t="shared" ca="1" si="6"/>
        <v>-35.999999999999886</v>
      </c>
      <c r="T9" t="str">
        <f>IF(H9="","",VLOOKUP(H9,'Вода SKU'!$A$1:$B$150,2,0))</f>
        <v>3.2, Biotec, без лактозы</v>
      </c>
      <c r="U9">
        <f t="shared" ca="1" si="7"/>
        <v>6.666666666666667</v>
      </c>
      <c r="V9">
        <f t="shared" si="10"/>
        <v>0</v>
      </c>
      <c r="W9">
        <f t="shared" ca="1" si="8"/>
        <v>0</v>
      </c>
      <c r="X9" t="str">
        <f t="shared" ca="1" si="9"/>
        <v/>
      </c>
    </row>
    <row r="10" spans="1:24" x14ac:dyDescent="0.2">
      <c r="A10" s="14">
        <f t="shared" ca="1" si="0"/>
        <v>2</v>
      </c>
      <c r="B10" s="14" t="s">
        <v>228</v>
      </c>
      <c r="C10" s="14">
        <v>1200</v>
      </c>
      <c r="D10" s="14" t="s">
        <v>235</v>
      </c>
      <c r="E10" s="14" t="s">
        <v>236</v>
      </c>
      <c r="F10" s="14" t="s">
        <v>237</v>
      </c>
      <c r="G10" s="14" t="s">
        <v>240</v>
      </c>
      <c r="H10" s="14" t="s">
        <v>241</v>
      </c>
      <c r="I10" s="14">
        <v>200</v>
      </c>
      <c r="J10" s="1" t="str">
        <f t="shared" ca="1" si="1"/>
        <v/>
      </c>
      <c r="K10" s="14">
        <v>1</v>
      </c>
      <c r="L10" s="14"/>
      <c r="M10" s="9"/>
      <c r="N10" s="8" t="str">
        <f t="shared" ca="1" si="2"/>
        <v/>
      </c>
      <c r="P10">
        <f t="shared" si="3"/>
        <v>200</v>
      </c>
      <c r="Q10">
        <f t="shared" ca="1" si="4"/>
        <v>0</v>
      </c>
      <c r="R10">
        <f t="shared" si="5"/>
        <v>0</v>
      </c>
      <c r="S10">
        <f t="shared" ca="1" si="6"/>
        <v>-35.999999999999886</v>
      </c>
      <c r="T10" t="str">
        <f>IF(H10="","",VLOOKUP(H10,'Вода SKU'!$A$1:$B$150,2,0))</f>
        <v>3.2, Сакко</v>
      </c>
      <c r="U10">
        <f t="shared" ca="1" si="7"/>
        <v>6.666666666666667</v>
      </c>
      <c r="V10">
        <f t="shared" si="10"/>
        <v>0</v>
      </c>
      <c r="W10">
        <f t="shared" ca="1" si="8"/>
        <v>0</v>
      </c>
      <c r="X10" t="str">
        <f t="shared" ca="1" si="9"/>
        <v/>
      </c>
    </row>
    <row r="11" spans="1:24" x14ac:dyDescent="0.2">
      <c r="A11" s="11" t="str">
        <f t="shared" ca="1" si="0"/>
        <v/>
      </c>
      <c r="B11" s="11" t="s">
        <v>227</v>
      </c>
      <c r="C11" s="11" t="s">
        <v>227</v>
      </c>
      <c r="D11" s="11" t="s">
        <v>227</v>
      </c>
      <c r="E11" s="11" t="s">
        <v>227</v>
      </c>
      <c r="F11" s="11" t="s">
        <v>227</v>
      </c>
      <c r="G11" s="11" t="s">
        <v>227</v>
      </c>
      <c r="H11" s="11" t="s">
        <v>227</v>
      </c>
      <c r="J11" s="1">
        <f t="shared" ca="1" si="1"/>
        <v>24.000000000000114</v>
      </c>
      <c r="M11" s="12">
        <v>8300</v>
      </c>
      <c r="N11" s="8">
        <f t="shared" ca="1" si="2"/>
        <v>1245</v>
      </c>
      <c r="O11" s="11" t="s">
        <v>227</v>
      </c>
      <c r="P11">
        <f t="shared" ca="1" si="3"/>
        <v>-1245</v>
      </c>
      <c r="Q11">
        <f t="shared" ca="1" si="4"/>
        <v>-60</v>
      </c>
      <c r="R11">
        <f t="shared" si="5"/>
        <v>1</v>
      </c>
      <c r="S11">
        <f t="shared" ca="1" si="6"/>
        <v>-60</v>
      </c>
      <c r="T11" t="str">
        <f>IF(H11="","",VLOOKUP(H11,'Вода SKU'!$A$1:$B$150,2,0))</f>
        <v>-</v>
      </c>
      <c r="U11">
        <f t="shared" ca="1" si="7"/>
        <v>6.666666666666667</v>
      </c>
      <c r="V11">
        <f t="shared" si="10"/>
        <v>8300</v>
      </c>
      <c r="W11">
        <f t="shared" ca="1" si="8"/>
        <v>1245</v>
      </c>
      <c r="X11">
        <f t="shared" ca="1" si="9"/>
        <v>1200</v>
      </c>
    </row>
    <row r="12" spans="1:24" x14ac:dyDescent="0.2">
      <c r="A12" s="10">
        <f t="shared" ca="1" si="0"/>
        <v>3</v>
      </c>
      <c r="B12" s="10" t="s">
        <v>242</v>
      </c>
      <c r="C12" s="10">
        <v>960</v>
      </c>
      <c r="D12" s="10" t="s">
        <v>220</v>
      </c>
      <c r="E12" s="10" t="s">
        <v>221</v>
      </c>
      <c r="F12" s="10" t="s">
        <v>222</v>
      </c>
      <c r="G12" s="10" t="s">
        <v>223</v>
      </c>
      <c r="H12" s="10" t="s">
        <v>243</v>
      </c>
      <c r="I12" s="10">
        <v>960</v>
      </c>
      <c r="J12" s="1" t="str">
        <f t="shared" ca="1" si="1"/>
        <v/>
      </c>
      <c r="K12" s="10">
        <v>1</v>
      </c>
      <c r="L12" s="10"/>
      <c r="M12" s="9"/>
      <c r="N12" s="8" t="str">
        <f t="shared" ca="1" si="2"/>
        <v/>
      </c>
      <c r="P12">
        <f t="shared" si="3"/>
        <v>960</v>
      </c>
      <c r="Q12">
        <f t="shared" ca="1" si="4"/>
        <v>0</v>
      </c>
      <c r="R12">
        <f t="shared" si="5"/>
        <v>0</v>
      </c>
      <c r="S12">
        <f t="shared" ca="1" si="6"/>
        <v>-60</v>
      </c>
      <c r="T12" t="str">
        <f>IF(H12="","",VLOOKUP(H12,'Вода SKU'!$A$1:$B$150,2,0))</f>
        <v>2.7, Сакко</v>
      </c>
      <c r="U12">
        <f t="shared" ca="1" si="7"/>
        <v>8.3333333333333339</v>
      </c>
      <c r="V12">
        <f t="shared" si="10"/>
        <v>0</v>
      </c>
      <c r="W12">
        <f t="shared" ca="1" si="8"/>
        <v>0</v>
      </c>
      <c r="X12" t="str">
        <f t="shared" ca="1" si="9"/>
        <v/>
      </c>
    </row>
    <row r="13" spans="1:24" x14ac:dyDescent="0.2">
      <c r="A13" s="11" t="str">
        <f t="shared" ca="1" si="0"/>
        <v/>
      </c>
      <c r="B13" s="11" t="s">
        <v>227</v>
      </c>
      <c r="C13" s="11" t="s">
        <v>227</v>
      </c>
      <c r="D13" s="11" t="s">
        <v>227</v>
      </c>
      <c r="E13" s="11" t="s">
        <v>227</v>
      </c>
      <c r="F13" s="11" t="s">
        <v>227</v>
      </c>
      <c r="G13" s="11" t="s">
        <v>227</v>
      </c>
      <c r="H13" s="11" t="s">
        <v>227</v>
      </c>
      <c r="J13" s="1">
        <f t="shared" ca="1" si="1"/>
        <v>35.999999999999886</v>
      </c>
      <c r="M13" s="12">
        <v>8300</v>
      </c>
      <c r="N13" s="8">
        <f t="shared" ca="1" si="2"/>
        <v>995.99999999999989</v>
      </c>
      <c r="O13" s="11" t="s">
        <v>227</v>
      </c>
      <c r="P13">
        <f t="shared" ca="1" si="3"/>
        <v>-995.99999999999989</v>
      </c>
      <c r="Q13">
        <f t="shared" ca="1" si="4"/>
        <v>-95.999999999999886</v>
      </c>
      <c r="R13">
        <f t="shared" si="5"/>
        <v>1</v>
      </c>
      <c r="S13">
        <f t="shared" ca="1" si="6"/>
        <v>-95.999999999999886</v>
      </c>
      <c r="T13" t="str">
        <f>IF(H13="","",VLOOKUP(H13,'Вода SKU'!$A$1:$B$150,2,0))</f>
        <v>-</v>
      </c>
      <c r="U13">
        <f t="shared" ca="1" si="7"/>
        <v>8.3333333333333339</v>
      </c>
      <c r="V13">
        <f t="shared" si="10"/>
        <v>8300</v>
      </c>
      <c r="W13">
        <f t="shared" ca="1" si="8"/>
        <v>995.99999999999989</v>
      </c>
      <c r="X13">
        <f t="shared" ca="1" si="9"/>
        <v>960</v>
      </c>
    </row>
    <row r="14" spans="1:24" x14ac:dyDescent="0.2">
      <c r="A14" s="14">
        <f t="shared" ca="1" si="0"/>
        <v>4</v>
      </c>
      <c r="B14" s="14" t="s">
        <v>244</v>
      </c>
      <c r="C14" s="14">
        <v>1200</v>
      </c>
      <c r="D14" s="14" t="s">
        <v>235</v>
      </c>
      <c r="E14" s="14" t="s">
        <v>236</v>
      </c>
      <c r="F14" s="14" t="s">
        <v>237</v>
      </c>
      <c r="G14" s="14" t="s">
        <v>240</v>
      </c>
      <c r="H14" s="14" t="s">
        <v>241</v>
      </c>
      <c r="I14" s="14">
        <v>801</v>
      </c>
      <c r="J14" s="1" t="str">
        <f t="shared" ca="1" si="1"/>
        <v/>
      </c>
      <c r="K14" s="14">
        <v>1</v>
      </c>
      <c r="L14" s="14"/>
      <c r="M14" s="9"/>
      <c r="N14" s="8" t="str">
        <f t="shared" ca="1" si="2"/>
        <v/>
      </c>
      <c r="P14">
        <f t="shared" si="3"/>
        <v>801</v>
      </c>
      <c r="Q14">
        <f t="shared" ca="1" si="4"/>
        <v>0</v>
      </c>
      <c r="R14">
        <f t="shared" si="5"/>
        <v>0</v>
      </c>
      <c r="S14">
        <f t="shared" ca="1" si="6"/>
        <v>-95.999999999999886</v>
      </c>
      <c r="T14" t="str">
        <f>IF(H14="","",VLOOKUP(H14,'Вода SKU'!$A$1:$B$150,2,0))</f>
        <v>3.2, Сакко</v>
      </c>
      <c r="U14">
        <f t="shared" ca="1" si="7"/>
        <v>6.666666666666667</v>
      </c>
      <c r="V14">
        <f t="shared" si="10"/>
        <v>0</v>
      </c>
      <c r="W14">
        <f t="shared" ca="1" si="8"/>
        <v>0</v>
      </c>
      <c r="X14" t="str">
        <f t="shared" ca="1" si="9"/>
        <v/>
      </c>
    </row>
    <row r="15" spans="1:24" x14ac:dyDescent="0.2">
      <c r="A15" s="14">
        <f t="shared" ca="1" si="0"/>
        <v>4</v>
      </c>
      <c r="B15" s="14" t="s">
        <v>244</v>
      </c>
      <c r="C15" s="14">
        <v>1200</v>
      </c>
      <c r="D15" s="14" t="s">
        <v>235</v>
      </c>
      <c r="E15" s="14" t="s">
        <v>236</v>
      </c>
      <c r="F15" s="14" t="s">
        <v>237</v>
      </c>
      <c r="G15" s="14" t="s">
        <v>232</v>
      </c>
      <c r="H15" s="14" t="s">
        <v>245</v>
      </c>
      <c r="I15" s="14">
        <v>9</v>
      </c>
      <c r="J15" s="1" t="str">
        <f t="shared" ca="1" si="1"/>
        <v/>
      </c>
      <c r="K15" s="14">
        <v>1</v>
      </c>
      <c r="L15" s="14"/>
      <c r="M15" s="9"/>
      <c r="N15" s="8" t="str">
        <f t="shared" ca="1" si="2"/>
        <v/>
      </c>
      <c r="P15">
        <f t="shared" si="3"/>
        <v>9</v>
      </c>
      <c r="Q15">
        <f t="shared" ca="1" si="4"/>
        <v>0</v>
      </c>
      <c r="R15">
        <f t="shared" si="5"/>
        <v>0</v>
      </c>
      <c r="S15">
        <f t="shared" ca="1" si="6"/>
        <v>-95.999999999999886</v>
      </c>
      <c r="T15" t="str">
        <f>IF(H15="","",VLOOKUP(H15,'Вода SKU'!$A$1:$B$150,2,0))</f>
        <v>3.2, Сакко</v>
      </c>
      <c r="U15">
        <f t="shared" ca="1" si="7"/>
        <v>6.666666666666667</v>
      </c>
      <c r="V15">
        <f t="shared" si="10"/>
        <v>0</v>
      </c>
      <c r="W15">
        <f t="shared" ca="1" si="8"/>
        <v>0</v>
      </c>
      <c r="X15" t="str">
        <f t="shared" ca="1" si="9"/>
        <v/>
      </c>
    </row>
    <row r="16" spans="1:24" x14ac:dyDescent="0.2">
      <c r="A16" s="14">
        <f t="shared" ca="1" si="0"/>
        <v>4</v>
      </c>
      <c r="B16" s="14" t="s">
        <v>244</v>
      </c>
      <c r="C16" s="14">
        <v>1200</v>
      </c>
      <c r="D16" s="14" t="s">
        <v>235</v>
      </c>
      <c r="E16" s="14" t="s">
        <v>236</v>
      </c>
      <c r="F16" s="14" t="s">
        <v>237</v>
      </c>
      <c r="G16" s="14" t="s">
        <v>232</v>
      </c>
      <c r="H16" s="14" t="s">
        <v>246</v>
      </c>
      <c r="I16" s="14">
        <v>30</v>
      </c>
      <c r="J16" s="1" t="str">
        <f t="shared" ca="1" si="1"/>
        <v/>
      </c>
      <c r="K16" s="14">
        <v>1</v>
      </c>
      <c r="L16" s="14"/>
      <c r="M16" s="9"/>
      <c r="N16" s="8" t="str">
        <f t="shared" ca="1" si="2"/>
        <v/>
      </c>
      <c r="P16">
        <f t="shared" si="3"/>
        <v>30</v>
      </c>
      <c r="Q16">
        <f t="shared" ca="1" si="4"/>
        <v>0</v>
      </c>
      <c r="R16">
        <f t="shared" si="5"/>
        <v>0</v>
      </c>
      <c r="S16">
        <f t="shared" ca="1" si="6"/>
        <v>-95.999999999999886</v>
      </c>
      <c r="T16" t="str">
        <f>IF(H16="","",VLOOKUP(H16,'Вода SKU'!$A$1:$B$150,2,0))</f>
        <v>3.2, Сакко</v>
      </c>
      <c r="U16">
        <f t="shared" ca="1" si="7"/>
        <v>6.666666666666667</v>
      </c>
      <c r="V16">
        <f t="shared" si="10"/>
        <v>0</v>
      </c>
      <c r="W16">
        <f t="shared" ca="1" si="8"/>
        <v>0</v>
      </c>
      <c r="X16" t="str">
        <f t="shared" ca="1" si="9"/>
        <v/>
      </c>
    </row>
    <row r="17" spans="1:24" x14ac:dyDescent="0.2">
      <c r="A17" s="14">
        <f t="shared" ca="1" si="0"/>
        <v>4</v>
      </c>
      <c r="B17" s="14" t="s">
        <v>244</v>
      </c>
      <c r="C17" s="14">
        <v>1200</v>
      </c>
      <c r="D17" s="14" t="s">
        <v>235</v>
      </c>
      <c r="E17" s="14" t="s">
        <v>236</v>
      </c>
      <c r="F17" s="14" t="s">
        <v>237</v>
      </c>
      <c r="G17" s="14" t="s">
        <v>232</v>
      </c>
      <c r="H17" s="14" t="s">
        <v>247</v>
      </c>
      <c r="I17" s="14">
        <v>400</v>
      </c>
      <c r="J17" s="1" t="str">
        <f t="shared" ca="1" si="1"/>
        <v/>
      </c>
      <c r="K17" s="14">
        <v>1</v>
      </c>
      <c r="L17" s="14"/>
      <c r="M17" s="9"/>
      <c r="N17" s="8" t="str">
        <f t="shared" ca="1" si="2"/>
        <v/>
      </c>
      <c r="P17">
        <f t="shared" si="3"/>
        <v>400</v>
      </c>
      <c r="Q17">
        <f t="shared" ca="1" si="4"/>
        <v>0</v>
      </c>
      <c r="R17">
        <f t="shared" si="5"/>
        <v>0</v>
      </c>
      <c r="S17">
        <f t="shared" ca="1" si="6"/>
        <v>-95.999999999999886</v>
      </c>
      <c r="T17" t="str">
        <f>IF(H17="","",VLOOKUP(H17,'Вода SKU'!$A$1:$B$150,2,0))</f>
        <v>3.2, Сакко</v>
      </c>
      <c r="U17">
        <f t="shared" ca="1" si="7"/>
        <v>6.666666666666667</v>
      </c>
      <c r="V17">
        <f t="shared" si="10"/>
        <v>0</v>
      </c>
      <c r="W17">
        <f t="shared" ca="1" si="8"/>
        <v>0</v>
      </c>
      <c r="X17" t="str">
        <f t="shared" ca="1" si="9"/>
        <v/>
      </c>
    </row>
    <row r="18" spans="1:24" x14ac:dyDescent="0.2">
      <c r="A18" s="11" t="str">
        <f t="shared" ca="1" si="0"/>
        <v/>
      </c>
      <c r="B18" s="11" t="s">
        <v>227</v>
      </c>
      <c r="C18" s="11" t="s">
        <v>227</v>
      </c>
      <c r="D18" s="11" t="s">
        <v>227</v>
      </c>
      <c r="E18" s="11" t="s">
        <v>227</v>
      </c>
      <c r="F18" s="11" t="s">
        <v>227</v>
      </c>
      <c r="G18" s="11" t="s">
        <v>227</v>
      </c>
      <c r="H18" s="11" t="s">
        <v>227</v>
      </c>
      <c r="J18" s="1">
        <f t="shared" ca="1" si="1"/>
        <v>5.0000000000001137</v>
      </c>
      <c r="M18" s="12">
        <v>8300</v>
      </c>
      <c r="N18" s="8">
        <f t="shared" ca="1" si="2"/>
        <v>1245</v>
      </c>
      <c r="O18" s="11" t="s">
        <v>227</v>
      </c>
      <c r="P18">
        <f t="shared" ca="1" si="3"/>
        <v>-1245</v>
      </c>
      <c r="Q18">
        <f t="shared" ca="1" si="4"/>
        <v>-101</v>
      </c>
      <c r="R18">
        <f t="shared" si="5"/>
        <v>1</v>
      </c>
      <c r="S18">
        <f t="shared" ca="1" si="6"/>
        <v>-101</v>
      </c>
      <c r="T18" t="str">
        <f>IF(H18="","",VLOOKUP(H18,'Вода SKU'!$A$1:$B$150,2,0))</f>
        <v>-</v>
      </c>
      <c r="U18">
        <f t="shared" ca="1" si="7"/>
        <v>6.666666666666667</v>
      </c>
      <c r="V18">
        <f t="shared" si="10"/>
        <v>8300</v>
      </c>
      <c r="W18">
        <f t="shared" ca="1" si="8"/>
        <v>1245</v>
      </c>
      <c r="X18">
        <f t="shared" ca="1" si="9"/>
        <v>1200</v>
      </c>
    </row>
    <row r="19" spans="1:24" x14ac:dyDescent="0.2">
      <c r="A19" s="10">
        <f t="shared" ca="1" si="0"/>
        <v>5</v>
      </c>
      <c r="B19" s="10" t="s">
        <v>242</v>
      </c>
      <c r="C19" s="10">
        <v>960</v>
      </c>
      <c r="D19" s="10" t="s">
        <v>220</v>
      </c>
      <c r="E19" s="10" t="s">
        <v>221</v>
      </c>
      <c r="F19" s="10" t="s">
        <v>222</v>
      </c>
      <c r="G19" s="10" t="s">
        <v>223</v>
      </c>
      <c r="H19" s="10" t="s">
        <v>243</v>
      </c>
      <c r="I19" s="10">
        <v>671</v>
      </c>
      <c r="J19" s="1" t="str">
        <f t="shared" ca="1" si="1"/>
        <v/>
      </c>
      <c r="K19" s="10">
        <v>1</v>
      </c>
      <c r="L19" s="10"/>
      <c r="M19" s="9"/>
      <c r="N19" s="8" t="str">
        <f t="shared" ca="1" si="2"/>
        <v/>
      </c>
      <c r="P19">
        <f t="shared" si="3"/>
        <v>671</v>
      </c>
      <c r="Q19">
        <f t="shared" ca="1" si="4"/>
        <v>0</v>
      </c>
      <c r="R19">
        <f t="shared" si="5"/>
        <v>0</v>
      </c>
      <c r="S19">
        <f t="shared" ca="1" si="6"/>
        <v>-101</v>
      </c>
      <c r="T19" t="str">
        <f>IF(H19="","",VLOOKUP(H19,'Вода SKU'!$A$1:$B$150,2,0))</f>
        <v>2.7, Сакко</v>
      </c>
      <c r="U19">
        <f t="shared" ca="1" si="7"/>
        <v>8.3333333333333339</v>
      </c>
      <c r="V19">
        <f t="shared" si="10"/>
        <v>0</v>
      </c>
      <c r="W19">
        <f t="shared" ca="1" si="8"/>
        <v>0</v>
      </c>
      <c r="X19" t="str">
        <f t="shared" ca="1" si="9"/>
        <v/>
      </c>
    </row>
    <row r="20" spans="1:24" x14ac:dyDescent="0.2">
      <c r="A20" s="15">
        <f t="shared" ca="1" si="0"/>
        <v>5</v>
      </c>
      <c r="B20" s="15" t="s">
        <v>242</v>
      </c>
      <c r="C20" s="15">
        <v>960</v>
      </c>
      <c r="D20" s="15" t="s">
        <v>248</v>
      </c>
      <c r="E20" s="15" t="s">
        <v>221</v>
      </c>
      <c r="F20" s="15" t="s">
        <v>222</v>
      </c>
      <c r="G20" s="15" t="s">
        <v>223</v>
      </c>
      <c r="H20" s="15" t="s">
        <v>249</v>
      </c>
      <c r="I20" s="15">
        <v>289</v>
      </c>
      <c r="J20" s="1" t="str">
        <f t="shared" ca="1" si="1"/>
        <v/>
      </c>
      <c r="K20" s="15">
        <v>1</v>
      </c>
      <c r="L20" s="15"/>
      <c r="M20" s="9"/>
      <c r="N20" s="8" t="str">
        <f t="shared" ca="1" si="2"/>
        <v/>
      </c>
      <c r="P20">
        <f t="shared" si="3"/>
        <v>289</v>
      </c>
      <c r="Q20">
        <f t="shared" ca="1" si="4"/>
        <v>0</v>
      </c>
      <c r="R20">
        <f t="shared" si="5"/>
        <v>0</v>
      </c>
      <c r="S20">
        <f t="shared" ca="1" si="6"/>
        <v>-101</v>
      </c>
      <c r="T20" t="str">
        <f>IF(H20="","",VLOOKUP(H20,'Вода SKU'!$A$1:$B$150,2,0))</f>
        <v>2.7, Сакко</v>
      </c>
      <c r="U20">
        <f t="shared" ca="1" si="7"/>
        <v>8.3333333333333339</v>
      </c>
      <c r="V20">
        <f t="shared" si="10"/>
        <v>0</v>
      </c>
      <c r="W20">
        <f t="shared" ca="1" si="8"/>
        <v>0</v>
      </c>
      <c r="X20" t="str">
        <f t="shared" ca="1" si="9"/>
        <v/>
      </c>
    </row>
    <row r="21" spans="1:24" x14ac:dyDescent="0.2">
      <c r="A21" s="11" t="str">
        <f t="shared" ca="1" si="0"/>
        <v/>
      </c>
      <c r="B21" s="11" t="s">
        <v>227</v>
      </c>
      <c r="C21" s="11" t="s">
        <v>227</v>
      </c>
      <c r="D21" s="11" t="s">
        <v>227</v>
      </c>
      <c r="E21" s="11" t="s">
        <v>227</v>
      </c>
      <c r="F21" s="11" t="s">
        <v>227</v>
      </c>
      <c r="G21" s="11" t="s">
        <v>227</v>
      </c>
      <c r="H21" s="11" t="s">
        <v>227</v>
      </c>
      <c r="J21" s="1">
        <f t="shared" ca="1" si="1"/>
        <v>35.999999999999886</v>
      </c>
      <c r="M21" s="12">
        <v>8300</v>
      </c>
      <c r="N21" s="8">
        <f t="shared" ca="1" si="2"/>
        <v>995.99999999999989</v>
      </c>
      <c r="O21" s="11" t="s">
        <v>227</v>
      </c>
      <c r="P21">
        <f t="shared" ca="1" si="3"/>
        <v>-995.99999999999989</v>
      </c>
      <c r="Q21">
        <f t="shared" ca="1" si="4"/>
        <v>-136.99999999999989</v>
      </c>
      <c r="R21">
        <f t="shared" si="5"/>
        <v>1</v>
      </c>
      <c r="S21">
        <f t="shared" ca="1" si="6"/>
        <v>-136.99999999999989</v>
      </c>
      <c r="T21" t="str">
        <f>IF(H21="","",VLOOKUP(H21,'Вода SKU'!$A$1:$B$150,2,0))</f>
        <v>-</v>
      </c>
      <c r="U21">
        <f t="shared" ca="1" si="7"/>
        <v>8.3333333333333339</v>
      </c>
      <c r="V21">
        <f t="shared" si="10"/>
        <v>8300</v>
      </c>
      <c r="W21">
        <f t="shared" ca="1" si="8"/>
        <v>995.99999999999989</v>
      </c>
      <c r="X21">
        <f t="shared" ca="1" si="9"/>
        <v>960</v>
      </c>
    </row>
    <row r="22" spans="1:24" x14ac:dyDescent="0.2">
      <c r="A22" s="14">
        <f t="shared" ca="1" si="0"/>
        <v>6</v>
      </c>
      <c r="B22" s="14" t="s">
        <v>244</v>
      </c>
      <c r="C22" s="14">
        <v>1200</v>
      </c>
      <c r="D22" s="14" t="s">
        <v>235</v>
      </c>
      <c r="E22" s="14" t="s">
        <v>236</v>
      </c>
      <c r="F22" s="14" t="s">
        <v>237</v>
      </c>
      <c r="G22" s="14" t="s">
        <v>232</v>
      </c>
      <c r="H22" s="14" t="s">
        <v>247</v>
      </c>
      <c r="I22" s="14">
        <v>199</v>
      </c>
      <c r="J22" s="1" t="str">
        <f t="shared" ca="1" si="1"/>
        <v/>
      </c>
      <c r="K22" s="14">
        <v>1</v>
      </c>
      <c r="L22" s="14"/>
      <c r="M22" s="9"/>
      <c r="N22" s="8" t="str">
        <f t="shared" ca="1" si="2"/>
        <v/>
      </c>
      <c r="P22">
        <f t="shared" si="3"/>
        <v>199</v>
      </c>
      <c r="Q22">
        <f t="shared" ca="1" si="4"/>
        <v>0</v>
      </c>
      <c r="R22">
        <f t="shared" si="5"/>
        <v>0</v>
      </c>
      <c r="S22">
        <f t="shared" ca="1" si="6"/>
        <v>-136.99999999999989</v>
      </c>
      <c r="T22" t="str">
        <f>IF(H22="","",VLOOKUP(H22,'Вода SKU'!$A$1:$B$150,2,0))</f>
        <v>3.2, Сакко</v>
      </c>
      <c r="U22">
        <f t="shared" ca="1" si="7"/>
        <v>6.666666666666667</v>
      </c>
      <c r="V22">
        <f t="shared" si="10"/>
        <v>0</v>
      </c>
      <c r="W22">
        <f t="shared" ca="1" si="8"/>
        <v>0</v>
      </c>
      <c r="X22" t="str">
        <f t="shared" ca="1" si="9"/>
        <v/>
      </c>
    </row>
    <row r="23" spans="1:24" x14ac:dyDescent="0.2">
      <c r="A23" s="14">
        <f t="shared" ca="1" si="0"/>
        <v>6</v>
      </c>
      <c r="B23" s="14" t="s">
        <v>244</v>
      </c>
      <c r="C23" s="14">
        <v>1200</v>
      </c>
      <c r="D23" s="14" t="s">
        <v>235</v>
      </c>
      <c r="E23" s="14" t="s">
        <v>236</v>
      </c>
      <c r="F23" s="14" t="s">
        <v>237</v>
      </c>
      <c r="G23" s="14" t="s">
        <v>232</v>
      </c>
      <c r="H23" s="14" t="s">
        <v>250</v>
      </c>
      <c r="I23" s="14">
        <v>720</v>
      </c>
      <c r="J23" s="1" t="str">
        <f t="shared" ca="1" si="1"/>
        <v/>
      </c>
      <c r="K23" s="14">
        <v>1</v>
      </c>
      <c r="L23" s="14"/>
      <c r="M23" s="9"/>
      <c r="N23" s="8" t="str">
        <f t="shared" ca="1" si="2"/>
        <v/>
      </c>
      <c r="P23">
        <f t="shared" si="3"/>
        <v>720</v>
      </c>
      <c r="Q23">
        <f t="shared" ca="1" si="4"/>
        <v>0</v>
      </c>
      <c r="R23">
        <f t="shared" si="5"/>
        <v>0</v>
      </c>
      <c r="S23">
        <f t="shared" ca="1" si="6"/>
        <v>-136.99999999999989</v>
      </c>
      <c r="T23" t="str">
        <f>IF(H23="","",VLOOKUP(H23,'Вода SKU'!$A$1:$B$150,2,0))</f>
        <v>3.2, Сакко</v>
      </c>
      <c r="U23">
        <f t="shared" ca="1" si="7"/>
        <v>6.666666666666667</v>
      </c>
      <c r="V23">
        <f t="shared" si="10"/>
        <v>0</v>
      </c>
      <c r="W23">
        <f t="shared" ca="1" si="8"/>
        <v>0</v>
      </c>
      <c r="X23" t="str">
        <f t="shared" ca="1" si="9"/>
        <v/>
      </c>
    </row>
    <row r="24" spans="1:24" x14ac:dyDescent="0.2">
      <c r="A24" s="14">
        <f t="shared" ca="1" si="0"/>
        <v>6</v>
      </c>
      <c r="B24" s="14" t="s">
        <v>244</v>
      </c>
      <c r="C24" s="14">
        <v>1200</v>
      </c>
      <c r="D24" s="14" t="s">
        <v>235</v>
      </c>
      <c r="E24" s="14" t="s">
        <v>251</v>
      </c>
      <c r="F24" s="14" t="s">
        <v>252</v>
      </c>
      <c r="G24" s="14" t="s">
        <v>232</v>
      </c>
      <c r="H24" s="14" t="s">
        <v>253</v>
      </c>
      <c r="I24" s="14">
        <v>22</v>
      </c>
      <c r="J24" s="1" t="str">
        <f t="shared" ca="1" si="1"/>
        <v/>
      </c>
      <c r="K24" s="14">
        <v>1</v>
      </c>
      <c r="L24" s="14"/>
      <c r="M24" s="9"/>
      <c r="N24" s="8" t="str">
        <f t="shared" ca="1" si="2"/>
        <v/>
      </c>
      <c r="P24">
        <f t="shared" si="3"/>
        <v>22</v>
      </c>
      <c r="Q24">
        <f t="shared" ca="1" si="4"/>
        <v>0</v>
      </c>
      <c r="R24">
        <f t="shared" si="5"/>
        <v>0</v>
      </c>
      <c r="S24">
        <f t="shared" ca="1" si="6"/>
        <v>-136.99999999999989</v>
      </c>
      <c r="T24" t="str">
        <f>IF(H24="","",VLOOKUP(H24,'Вода SKU'!$A$1:$B$150,2,0))</f>
        <v>3.2, Сакко</v>
      </c>
      <c r="U24">
        <f t="shared" ca="1" si="7"/>
        <v>6.666666666666667</v>
      </c>
      <c r="V24">
        <f t="shared" si="10"/>
        <v>0</v>
      </c>
      <c r="W24">
        <f t="shared" ca="1" si="8"/>
        <v>0</v>
      </c>
      <c r="X24" t="str">
        <f t="shared" ca="1" si="9"/>
        <v/>
      </c>
    </row>
    <row r="25" spans="1:24" x14ac:dyDescent="0.2">
      <c r="A25" s="14">
        <f t="shared" ca="1" si="0"/>
        <v>6</v>
      </c>
      <c r="B25" s="14" t="s">
        <v>244</v>
      </c>
      <c r="C25" s="14">
        <v>1200</v>
      </c>
      <c r="D25" s="14" t="s">
        <v>235</v>
      </c>
      <c r="E25" s="14" t="s">
        <v>251</v>
      </c>
      <c r="F25" s="14" t="s">
        <v>252</v>
      </c>
      <c r="G25" s="14" t="s">
        <v>232</v>
      </c>
      <c r="H25" s="14" t="s">
        <v>254</v>
      </c>
      <c r="I25" s="14">
        <v>48</v>
      </c>
      <c r="J25" s="1" t="str">
        <f t="shared" ca="1" si="1"/>
        <v/>
      </c>
      <c r="K25" s="14">
        <v>1</v>
      </c>
      <c r="L25" s="14"/>
      <c r="M25" s="9"/>
      <c r="N25" s="8" t="str">
        <f t="shared" ca="1" si="2"/>
        <v/>
      </c>
      <c r="P25">
        <f t="shared" si="3"/>
        <v>48</v>
      </c>
      <c r="Q25">
        <f t="shared" ca="1" si="4"/>
        <v>0</v>
      </c>
      <c r="R25">
        <f t="shared" si="5"/>
        <v>0</v>
      </c>
      <c r="S25">
        <f t="shared" ca="1" si="6"/>
        <v>-136.99999999999989</v>
      </c>
      <c r="T25" t="str">
        <f>IF(H25="","",VLOOKUP(H25,'Вода SKU'!$A$1:$B$150,2,0))</f>
        <v>3.2, Сакко</v>
      </c>
      <c r="U25">
        <f t="shared" ca="1" si="7"/>
        <v>6.666666666666667</v>
      </c>
      <c r="V25">
        <f t="shared" si="10"/>
        <v>0</v>
      </c>
      <c r="W25">
        <f t="shared" ca="1" si="8"/>
        <v>0</v>
      </c>
      <c r="X25" t="str">
        <f t="shared" ca="1" si="9"/>
        <v/>
      </c>
    </row>
    <row r="26" spans="1:24" x14ac:dyDescent="0.2">
      <c r="A26" s="14">
        <f t="shared" ca="1" si="0"/>
        <v>6</v>
      </c>
      <c r="B26" s="14" t="s">
        <v>244</v>
      </c>
      <c r="C26" s="14">
        <v>1200</v>
      </c>
      <c r="D26" s="14" t="s">
        <v>235</v>
      </c>
      <c r="E26" s="14" t="s">
        <v>251</v>
      </c>
      <c r="F26" s="14" t="s">
        <v>252</v>
      </c>
      <c r="G26" s="14" t="s">
        <v>232</v>
      </c>
      <c r="H26" s="14" t="s">
        <v>255</v>
      </c>
      <c r="I26" s="14">
        <v>110</v>
      </c>
      <c r="J26" s="1" t="str">
        <f t="shared" ca="1" si="1"/>
        <v/>
      </c>
      <c r="K26" s="14">
        <v>1</v>
      </c>
      <c r="L26" s="14"/>
      <c r="M26" s="9"/>
      <c r="N26" s="8" t="str">
        <f t="shared" ca="1" si="2"/>
        <v/>
      </c>
      <c r="P26">
        <f t="shared" si="3"/>
        <v>110</v>
      </c>
      <c r="Q26">
        <f t="shared" ca="1" si="4"/>
        <v>0</v>
      </c>
      <c r="R26">
        <f t="shared" si="5"/>
        <v>0</v>
      </c>
      <c r="S26">
        <f t="shared" ca="1" si="6"/>
        <v>-136.99999999999989</v>
      </c>
      <c r="T26" t="str">
        <f>IF(H26="","",VLOOKUP(H26,'Вода SKU'!$A$1:$B$150,2,0))</f>
        <v>3.2, Сакко</v>
      </c>
      <c r="U26">
        <f t="shared" ca="1" si="7"/>
        <v>6.666666666666667</v>
      </c>
      <c r="V26">
        <f t="shared" si="10"/>
        <v>0</v>
      </c>
      <c r="W26">
        <f t="shared" ca="1" si="8"/>
        <v>0</v>
      </c>
      <c r="X26" t="str">
        <f t="shared" ca="1" si="9"/>
        <v/>
      </c>
    </row>
    <row r="27" spans="1:24" x14ac:dyDescent="0.2">
      <c r="A27" s="14">
        <f t="shared" ca="1" si="0"/>
        <v>6</v>
      </c>
      <c r="B27" s="14" t="s">
        <v>244</v>
      </c>
      <c r="C27" s="14">
        <v>1200</v>
      </c>
      <c r="D27" s="14" t="s">
        <v>235</v>
      </c>
      <c r="E27" s="14" t="s">
        <v>251</v>
      </c>
      <c r="F27" s="14" t="s">
        <v>252</v>
      </c>
      <c r="G27" s="14" t="s">
        <v>232</v>
      </c>
      <c r="H27" s="14" t="s">
        <v>256</v>
      </c>
      <c r="I27" s="14">
        <v>150</v>
      </c>
      <c r="J27" s="1" t="str">
        <f t="shared" ca="1" si="1"/>
        <v/>
      </c>
      <c r="K27" s="14">
        <v>1</v>
      </c>
      <c r="L27" s="14"/>
      <c r="M27" s="9"/>
      <c r="N27" s="8" t="str">
        <f t="shared" ca="1" si="2"/>
        <v/>
      </c>
      <c r="P27">
        <f t="shared" si="3"/>
        <v>150</v>
      </c>
      <c r="Q27">
        <f t="shared" ca="1" si="4"/>
        <v>0</v>
      </c>
      <c r="R27">
        <f t="shared" si="5"/>
        <v>0</v>
      </c>
      <c r="S27">
        <f t="shared" ca="1" si="6"/>
        <v>-136.99999999999989</v>
      </c>
      <c r="T27" t="str">
        <f>IF(H27="","",VLOOKUP(H27,'Вода SKU'!$A$1:$B$150,2,0))</f>
        <v>3.2, Сакко</v>
      </c>
      <c r="U27">
        <f t="shared" ca="1" si="7"/>
        <v>6.666666666666667</v>
      </c>
      <c r="V27">
        <f t="shared" si="10"/>
        <v>0</v>
      </c>
      <c r="W27">
        <f t="shared" ca="1" si="8"/>
        <v>0</v>
      </c>
      <c r="X27" t="str">
        <f t="shared" ca="1" si="9"/>
        <v/>
      </c>
    </row>
    <row r="28" spans="1:24" x14ac:dyDescent="0.2">
      <c r="A28" s="11" t="str">
        <f t="shared" ca="1" si="0"/>
        <v/>
      </c>
      <c r="B28" s="11" t="s">
        <v>227</v>
      </c>
      <c r="C28" s="11" t="s">
        <v>227</v>
      </c>
      <c r="D28" s="11" t="s">
        <v>227</v>
      </c>
      <c r="E28" s="11" t="s">
        <v>227</v>
      </c>
      <c r="F28" s="11" t="s">
        <v>227</v>
      </c>
      <c r="G28" s="11" t="s">
        <v>227</v>
      </c>
      <c r="H28" s="11" t="s">
        <v>227</v>
      </c>
      <c r="J28" s="1">
        <f t="shared" ca="1" si="1"/>
        <v>-3.9999999999998863</v>
      </c>
      <c r="M28" s="12">
        <v>8300</v>
      </c>
      <c r="N28" s="8">
        <f t="shared" ca="1" si="2"/>
        <v>1245</v>
      </c>
      <c r="O28" s="11" t="s">
        <v>227</v>
      </c>
      <c r="P28">
        <f t="shared" ca="1" si="3"/>
        <v>-1245</v>
      </c>
      <c r="Q28">
        <f t="shared" ca="1" si="4"/>
        <v>-133</v>
      </c>
      <c r="R28">
        <f t="shared" si="5"/>
        <v>1</v>
      </c>
      <c r="S28">
        <f t="shared" ca="1" si="6"/>
        <v>-133</v>
      </c>
      <c r="T28" t="str">
        <f>IF(H28="","",VLOOKUP(H28,'Вода SKU'!$A$1:$B$150,2,0))</f>
        <v>-</v>
      </c>
      <c r="U28">
        <f t="shared" ca="1" si="7"/>
        <v>6.666666666666667</v>
      </c>
      <c r="V28">
        <f t="shared" si="10"/>
        <v>8300</v>
      </c>
      <c r="W28">
        <f t="shared" ca="1" si="8"/>
        <v>1245</v>
      </c>
      <c r="X28">
        <f t="shared" ca="1" si="9"/>
        <v>1200</v>
      </c>
    </row>
    <row r="29" spans="1:24" x14ac:dyDescent="0.2">
      <c r="A29" s="15">
        <f t="shared" ca="1" si="0"/>
        <v>7</v>
      </c>
      <c r="B29" s="15" t="s">
        <v>242</v>
      </c>
      <c r="C29" s="15">
        <v>960</v>
      </c>
      <c r="D29" s="15" t="s">
        <v>248</v>
      </c>
      <c r="E29" s="15" t="s">
        <v>221</v>
      </c>
      <c r="F29" s="15" t="s">
        <v>222</v>
      </c>
      <c r="G29" s="15" t="s">
        <v>223</v>
      </c>
      <c r="H29" s="15" t="s">
        <v>249</v>
      </c>
      <c r="I29" s="15">
        <v>960</v>
      </c>
      <c r="J29" s="1" t="str">
        <f t="shared" ca="1" si="1"/>
        <v/>
      </c>
      <c r="K29" s="15">
        <v>1</v>
      </c>
      <c r="L29" s="15"/>
      <c r="M29" s="9"/>
      <c r="N29" s="8" t="str">
        <f t="shared" ca="1" si="2"/>
        <v/>
      </c>
      <c r="P29">
        <f t="shared" si="3"/>
        <v>960</v>
      </c>
      <c r="Q29">
        <f t="shared" ca="1" si="4"/>
        <v>0</v>
      </c>
      <c r="R29">
        <f t="shared" si="5"/>
        <v>0</v>
      </c>
      <c r="S29">
        <f t="shared" ca="1" si="6"/>
        <v>-133</v>
      </c>
      <c r="T29" t="str">
        <f>IF(H29="","",VLOOKUP(H29,'Вода SKU'!$A$1:$B$150,2,0))</f>
        <v>2.7, Сакко</v>
      </c>
      <c r="U29">
        <f t="shared" ca="1" si="7"/>
        <v>8.3333333333333339</v>
      </c>
      <c r="V29">
        <f t="shared" si="10"/>
        <v>0</v>
      </c>
      <c r="W29">
        <f t="shared" ca="1" si="8"/>
        <v>0</v>
      </c>
      <c r="X29" t="str">
        <f t="shared" ca="1" si="9"/>
        <v/>
      </c>
    </row>
    <row r="30" spans="1:24" x14ac:dyDescent="0.2">
      <c r="A30" s="11" t="str">
        <f t="shared" ca="1" si="0"/>
        <v/>
      </c>
      <c r="B30" s="11" t="s">
        <v>227</v>
      </c>
      <c r="C30" s="11" t="s">
        <v>227</v>
      </c>
      <c r="D30" s="11" t="s">
        <v>227</v>
      </c>
      <c r="E30" s="11" t="s">
        <v>227</v>
      </c>
      <c r="F30" s="11" t="s">
        <v>227</v>
      </c>
      <c r="G30" s="11" t="s">
        <v>227</v>
      </c>
      <c r="H30" s="11" t="s">
        <v>227</v>
      </c>
      <c r="J30" s="1">
        <f t="shared" ca="1" si="1"/>
        <v>35.999999999999886</v>
      </c>
      <c r="M30" s="12">
        <v>8300</v>
      </c>
      <c r="N30" s="8">
        <f t="shared" ca="1" si="2"/>
        <v>995.99999999999989</v>
      </c>
      <c r="O30" s="11" t="s">
        <v>227</v>
      </c>
      <c r="P30">
        <f t="shared" ca="1" si="3"/>
        <v>-995.99999999999989</v>
      </c>
      <c r="Q30">
        <f t="shared" ca="1" si="4"/>
        <v>-168.99999999999989</v>
      </c>
      <c r="R30">
        <f t="shared" si="5"/>
        <v>1</v>
      </c>
      <c r="S30">
        <f t="shared" ca="1" si="6"/>
        <v>-168.99999999999989</v>
      </c>
      <c r="T30" t="str">
        <f>IF(H30="","",VLOOKUP(H30,'Вода SKU'!$A$1:$B$150,2,0))</f>
        <v>-</v>
      </c>
      <c r="U30">
        <f t="shared" ca="1" si="7"/>
        <v>8.3333333333333339</v>
      </c>
      <c r="V30">
        <f t="shared" si="10"/>
        <v>8300</v>
      </c>
      <c r="W30">
        <f t="shared" ca="1" si="8"/>
        <v>995.99999999999989</v>
      </c>
      <c r="X30">
        <f t="shared" ca="1" si="9"/>
        <v>960</v>
      </c>
    </row>
    <row r="31" spans="1:24" x14ac:dyDescent="0.2">
      <c r="A31" s="14">
        <f t="shared" ca="1" si="0"/>
        <v>8</v>
      </c>
      <c r="B31" s="14" t="s">
        <v>257</v>
      </c>
      <c r="C31" s="14">
        <v>1200</v>
      </c>
      <c r="D31" s="14" t="s">
        <v>235</v>
      </c>
      <c r="E31" s="14" t="s">
        <v>251</v>
      </c>
      <c r="F31" s="14" t="s">
        <v>252</v>
      </c>
      <c r="G31" s="14" t="s">
        <v>232</v>
      </c>
      <c r="H31" s="14" t="s">
        <v>256</v>
      </c>
      <c r="I31" s="14">
        <v>929</v>
      </c>
      <c r="J31" s="1" t="str">
        <f t="shared" ca="1" si="1"/>
        <v/>
      </c>
      <c r="K31" s="14">
        <v>1</v>
      </c>
      <c r="L31" s="14"/>
      <c r="M31" s="9"/>
      <c r="N31" s="8" t="str">
        <f t="shared" ca="1" si="2"/>
        <v/>
      </c>
      <c r="P31">
        <f t="shared" si="3"/>
        <v>929</v>
      </c>
      <c r="Q31">
        <f t="shared" ca="1" si="4"/>
        <v>0</v>
      </c>
      <c r="R31">
        <f t="shared" si="5"/>
        <v>0</v>
      </c>
      <c r="S31">
        <f t="shared" ca="1" si="6"/>
        <v>-168.99999999999989</v>
      </c>
      <c r="T31" t="str">
        <f>IF(H31="","",VLOOKUP(H31,'Вода SKU'!$A$1:$B$150,2,0))</f>
        <v>3.2, Сакко</v>
      </c>
      <c r="U31">
        <f t="shared" ca="1" si="7"/>
        <v>6.666666666666667</v>
      </c>
      <c r="V31">
        <f t="shared" si="10"/>
        <v>0</v>
      </c>
      <c r="W31">
        <f t="shared" ca="1" si="8"/>
        <v>0</v>
      </c>
      <c r="X31" t="str">
        <f t="shared" ca="1" si="9"/>
        <v/>
      </c>
    </row>
    <row r="32" spans="1:24" x14ac:dyDescent="0.2">
      <c r="A32" s="14">
        <f t="shared" ca="1" si="0"/>
        <v>8</v>
      </c>
      <c r="B32" s="14" t="s">
        <v>257</v>
      </c>
      <c r="C32" s="14">
        <v>1200</v>
      </c>
      <c r="D32" s="14" t="s">
        <v>235</v>
      </c>
      <c r="E32" s="14" t="s">
        <v>258</v>
      </c>
      <c r="F32" s="14" t="s">
        <v>259</v>
      </c>
      <c r="G32" s="14" t="s">
        <v>240</v>
      </c>
      <c r="H32" s="14" t="s">
        <v>260</v>
      </c>
      <c r="I32" s="14">
        <v>14</v>
      </c>
      <c r="J32" s="1" t="str">
        <f t="shared" ca="1" si="1"/>
        <v/>
      </c>
      <c r="K32" s="14">
        <v>1</v>
      </c>
      <c r="L32" s="14"/>
      <c r="M32" s="9"/>
      <c r="N32" s="8" t="str">
        <f t="shared" ca="1" si="2"/>
        <v/>
      </c>
      <c r="P32">
        <f t="shared" si="3"/>
        <v>14</v>
      </c>
      <c r="Q32">
        <f t="shared" ca="1" si="4"/>
        <v>0</v>
      </c>
      <c r="R32">
        <f t="shared" si="5"/>
        <v>0</v>
      </c>
      <c r="S32">
        <f t="shared" ca="1" si="6"/>
        <v>-168.99999999999989</v>
      </c>
      <c r="T32" t="str">
        <f>IF(H32="","",VLOOKUP(H32,'Вода SKU'!$A$1:$B$150,2,0))</f>
        <v>3.2, Biotec</v>
      </c>
      <c r="U32">
        <f t="shared" ca="1" si="7"/>
        <v>6.666666666666667</v>
      </c>
      <c r="V32">
        <f t="shared" si="10"/>
        <v>0</v>
      </c>
      <c r="W32">
        <f t="shared" ca="1" si="8"/>
        <v>0</v>
      </c>
      <c r="X32" t="str">
        <f t="shared" ca="1" si="9"/>
        <v/>
      </c>
    </row>
    <row r="33" spans="1:24" x14ac:dyDescent="0.2">
      <c r="A33" s="14">
        <f t="shared" ca="1" si="0"/>
        <v>8</v>
      </c>
      <c r="B33" s="14" t="s">
        <v>257</v>
      </c>
      <c r="C33" s="14">
        <v>1200</v>
      </c>
      <c r="D33" s="14" t="s">
        <v>235</v>
      </c>
      <c r="E33" s="14" t="s">
        <v>236</v>
      </c>
      <c r="F33" s="14" t="s">
        <v>237</v>
      </c>
      <c r="G33" s="14" t="s">
        <v>232</v>
      </c>
      <c r="H33" s="14" t="s">
        <v>261</v>
      </c>
      <c r="I33" s="14">
        <v>300</v>
      </c>
      <c r="J33" s="1" t="str">
        <f t="shared" ca="1" si="1"/>
        <v/>
      </c>
      <c r="K33" s="14">
        <v>1</v>
      </c>
      <c r="L33" s="14"/>
      <c r="M33" s="9"/>
      <c r="N33" s="8" t="str">
        <f t="shared" ca="1" si="2"/>
        <v/>
      </c>
      <c r="P33">
        <f t="shared" si="3"/>
        <v>300</v>
      </c>
      <c r="Q33">
        <f t="shared" ca="1" si="4"/>
        <v>0</v>
      </c>
      <c r="R33">
        <f t="shared" si="5"/>
        <v>0</v>
      </c>
      <c r="S33">
        <f t="shared" ca="1" si="6"/>
        <v>-168.99999999999989</v>
      </c>
      <c r="T33" t="str">
        <f>IF(H33="","",VLOOKUP(H33,'Вода SKU'!$A$1:$B$150,2,0))</f>
        <v>3.2, Biotec</v>
      </c>
      <c r="U33">
        <f t="shared" ca="1" si="7"/>
        <v>6.666666666666667</v>
      </c>
      <c r="V33">
        <f t="shared" si="10"/>
        <v>0</v>
      </c>
      <c r="W33">
        <f t="shared" ca="1" si="8"/>
        <v>0</v>
      </c>
      <c r="X33" t="str">
        <f t="shared" ca="1" si="9"/>
        <v/>
      </c>
    </row>
    <row r="34" spans="1:24" x14ac:dyDescent="0.2">
      <c r="A34" s="11" t="str">
        <f t="shared" ref="A34:A65" ca="1" si="11">IF(O34="-", "", 1 + SUM(INDIRECT(ADDRESS(2,COLUMN(R34)) &amp; ":" &amp; ADDRESS(ROW(),COLUMN(R34)))))</f>
        <v/>
      </c>
      <c r="B34" s="11" t="s">
        <v>227</v>
      </c>
      <c r="C34" s="11" t="s">
        <v>227</v>
      </c>
      <c r="D34" s="11" t="s">
        <v>227</v>
      </c>
      <c r="E34" s="11" t="s">
        <v>227</v>
      </c>
      <c r="F34" s="11" t="s">
        <v>227</v>
      </c>
      <c r="G34" s="11" t="s">
        <v>227</v>
      </c>
      <c r="H34" s="11" t="s">
        <v>227</v>
      </c>
      <c r="J34" s="1">
        <f t="shared" ref="J34:J65" ca="1" si="12">IF(M34="", IF(O34="","",X34+(INDIRECT("S" &amp; ROW() - 1) - S34)),IF(O34="", "", INDIRECT("S" &amp; ROW() - 1) - S34))</f>
        <v>2.0000000000001137</v>
      </c>
      <c r="M34" s="12">
        <v>8300</v>
      </c>
      <c r="N34" s="8">
        <f t="shared" ref="N34:N65" ca="1" si="13">IF(M34="", IF(X34=0, "", X34), IF(V34 = "", "", IF(V34/U34 = 0, "", V34/U34)))</f>
        <v>1245</v>
      </c>
      <c r="O34" s="11" t="s">
        <v>227</v>
      </c>
      <c r="P34">
        <f t="shared" ref="P34:P65" ca="1" si="14">IF(O34 = "-", -W34,I34)</f>
        <v>-1245</v>
      </c>
      <c r="Q34">
        <f t="shared" ref="Q34:Q65" ca="1" si="15">IF(O34 = "-", SUM(INDIRECT(ADDRESS(2,COLUMN(P34)) &amp; ":" &amp; ADDRESS(ROW(),COLUMN(P34)))), 0)</f>
        <v>-171</v>
      </c>
      <c r="R34">
        <f t="shared" ref="R34:R65" si="16">IF(O34="-",1,0)</f>
        <v>1</v>
      </c>
      <c r="S34">
        <f t="shared" ref="S34:S65" ca="1" si="17">IF(Q34 = 0, INDIRECT("S" &amp; ROW() - 1), Q34)</f>
        <v>-171</v>
      </c>
      <c r="T34" t="str">
        <f>IF(H34="","",VLOOKUP(H34,'Вода SKU'!$A$1:$B$150,2,0))</f>
        <v>-</v>
      </c>
      <c r="U34">
        <f t="shared" ref="U34:U65" ca="1" si="18">IF(C34 = "", 8, IF(C34 = "-", 8000 / INDIRECT("C" &amp; ROW() - 1), 8000/C34))</f>
        <v>6.666666666666667</v>
      </c>
      <c r="V34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8300</v>
      </c>
      <c r="W34">
        <f t="shared" ref="W34:W65" ca="1" si="19">IF(V34 = "", "", V34/U34)</f>
        <v>1245</v>
      </c>
      <c r="X34">
        <f t="shared" ref="X34:X65" ca="1" si="20">IF(O34="", "", MAX(ROUND(-(INDIRECT("S" &amp; ROW() - 1) - S34)/INDIRECT("C" &amp; ROW() - 1), 0), 1) * INDIRECT("C" &amp; ROW() - 1))</f>
        <v>1200</v>
      </c>
    </row>
    <row r="35" spans="1:24" x14ac:dyDescent="0.2">
      <c r="A35" s="15">
        <f t="shared" ca="1" si="11"/>
        <v>9</v>
      </c>
      <c r="B35" s="15" t="s">
        <v>262</v>
      </c>
      <c r="C35" s="15">
        <v>960</v>
      </c>
      <c r="D35" s="15" t="s">
        <v>248</v>
      </c>
      <c r="E35" s="15" t="s">
        <v>221</v>
      </c>
      <c r="F35" s="15" t="s">
        <v>222</v>
      </c>
      <c r="G35" s="15" t="s">
        <v>223</v>
      </c>
      <c r="H35" s="15" t="s">
        <v>249</v>
      </c>
      <c r="I35" s="15">
        <v>442</v>
      </c>
      <c r="J35" s="1" t="str">
        <f t="shared" ca="1" si="12"/>
        <v/>
      </c>
      <c r="K35" s="15">
        <v>1</v>
      </c>
      <c r="L35" s="15"/>
      <c r="M35" s="9"/>
      <c r="N35" s="8" t="str">
        <f t="shared" ca="1" si="13"/>
        <v/>
      </c>
      <c r="P35">
        <f t="shared" si="14"/>
        <v>442</v>
      </c>
      <c r="Q35">
        <f t="shared" ca="1" si="15"/>
        <v>0</v>
      </c>
      <c r="R35">
        <f t="shared" si="16"/>
        <v>0</v>
      </c>
      <c r="S35">
        <f t="shared" ca="1" si="17"/>
        <v>-171</v>
      </c>
      <c r="T35" t="str">
        <f>IF(H35="","",VLOOKUP(H35,'Вода SKU'!$A$1:$B$150,2,0))</f>
        <v>2.7, Сакко</v>
      </c>
      <c r="U35">
        <f t="shared" ca="1" si="18"/>
        <v>8.3333333333333339</v>
      </c>
      <c r="V35">
        <f t="shared" ref="V35:V65" si="21">VALUE(IF(TRIM(MID(SUBSTITUTE($M35,",",REPT(" ",LEN($M35))), 0 *LEN($M35)+1,LEN($M35))) = "", "0", TRIM(MID(SUBSTITUTE($M35,",",REPT(" ",LEN($M35))),0 *LEN($M35)+1,LEN($M35))))) + VALUE(IF(TRIM(MID(SUBSTITUTE($M35,",",REPT(" ",LEN($M35))), 1 *LEN($M35)+1,LEN($M35))) = "", "0", TRIM(MID(SUBSTITUTE($M35,",",REPT(" ",LEN($M35))),1 *LEN($M35)+1,LEN($M35))))) + VALUE(IF(TRIM(MID(SUBSTITUTE($M35,",",REPT(" ",LEN($M35))), 2 *LEN($M35)+1,LEN($M35))) = "", "0", TRIM(MID(SUBSTITUTE($M35,",",REPT(" ",LEN($M35))),2 *LEN($M35)+1,LEN($M35))))) + VALUE(IF(TRIM(MID(SUBSTITUTE($M35,",",REPT(" ",LEN($M35))), 3 *LEN($M35)+1,LEN($M35))) = "", "0", TRIM(MID(SUBSTITUTE($M35,",",REPT(" ",LEN($M35))),3 *LEN($M35)+1,LEN($M35))))) + VALUE(IF(TRIM(MID(SUBSTITUTE($M35,",",REPT(" ",LEN($M35))), 4 *LEN($M35)+1,LEN($M35))) = "", "0", TRIM(MID(SUBSTITUTE($M35,",",REPT(" ",LEN($M35))),4 *LEN($M35)+1,LEN($M35))))) + VALUE(IF(TRIM(MID(SUBSTITUTE($M35,",",REPT(" ",LEN($M35))), 5 *LEN($M35)+1,LEN($M35))) = "", "0", TRIM(MID(SUBSTITUTE($M35,",",REPT(" ",LEN($M35))),5 *LEN($M35)+1,LEN($M35))))) + VALUE(IF(TRIM(MID(SUBSTITUTE($M35,",",REPT(" ",LEN($M35))), 6 *LEN($M35)+1,LEN($M35))) = "", "0", TRIM(MID(SUBSTITUTE($M35,",",REPT(" ",LEN($M35))),6 *LEN($M35)+1,LEN($M35))))) + VALUE(IF(TRIM(MID(SUBSTITUTE($M35,",",REPT(" ",LEN($M35))), 7 *LEN($M35)+1,LEN($M35))) = "", "0", TRIM(MID(SUBSTITUTE($M35,",",REPT(" ",LEN($M35))),7 *LEN($M35)+1,LEN($M35))))) + VALUE(IF(TRIM(MID(SUBSTITUTE($M35,",",REPT(" ",LEN($M35))), 8 *LEN($M35)+1,LEN($M35))) = "", "0", TRIM(MID(SUBSTITUTE($M35,",",REPT(" ",LEN($M35))),8 *LEN($M35)+1,LEN($M35))))) + VALUE(IF(TRIM(MID(SUBSTITUTE($M35,",",REPT(" ",LEN($M35))), 9 *LEN($M35)+1,LEN($M35))) = "", "0", TRIM(MID(SUBSTITUTE($M35,",",REPT(" ",LEN($M35))),9 *LEN($M35)+1,LEN($M35))))) + VALUE(IF(TRIM(MID(SUBSTITUTE($M35,",",REPT(" ",LEN($M35))), 10 *LEN($M35)+1,LEN($M35))) = "", "0", TRIM(MID(SUBSTITUTE($M35,",",REPT(" ",LEN($M35))),10 *LEN($M35)+1,LEN($M35)))))</f>
        <v>0</v>
      </c>
      <c r="W35">
        <f t="shared" ca="1" si="19"/>
        <v>0</v>
      </c>
      <c r="X35" t="str">
        <f t="shared" ca="1" si="20"/>
        <v/>
      </c>
    </row>
    <row r="36" spans="1:24" x14ac:dyDescent="0.2">
      <c r="A36" s="15">
        <f t="shared" ca="1" si="11"/>
        <v>9</v>
      </c>
      <c r="B36" s="15" t="s">
        <v>262</v>
      </c>
      <c r="C36" s="15">
        <v>960</v>
      </c>
      <c r="D36" s="15" t="s">
        <v>248</v>
      </c>
      <c r="E36" s="15" t="s">
        <v>221</v>
      </c>
      <c r="F36" s="15" t="s">
        <v>222</v>
      </c>
      <c r="G36" s="15" t="s">
        <v>223</v>
      </c>
      <c r="H36" s="15" t="s">
        <v>263</v>
      </c>
      <c r="I36" s="15">
        <v>518</v>
      </c>
      <c r="J36" s="1" t="str">
        <f t="shared" ca="1" si="12"/>
        <v/>
      </c>
      <c r="K36" s="15">
        <v>1</v>
      </c>
      <c r="L36" s="15" t="s">
        <v>84</v>
      </c>
      <c r="M36" s="9"/>
      <c r="N36" s="8" t="str">
        <f t="shared" ca="1" si="13"/>
        <v/>
      </c>
      <c r="P36">
        <f t="shared" si="14"/>
        <v>518</v>
      </c>
      <c r="Q36">
        <f t="shared" ca="1" si="15"/>
        <v>0</v>
      </c>
      <c r="R36">
        <f t="shared" si="16"/>
        <v>0</v>
      </c>
      <c r="S36">
        <f t="shared" ca="1" si="17"/>
        <v>-171</v>
      </c>
      <c r="T36" t="str">
        <f>IF(H36="","",VLOOKUP(H36,'Вода SKU'!$A$1:$B$150,2,0))</f>
        <v>2.7, Альче</v>
      </c>
      <c r="U36">
        <f t="shared" ca="1" si="18"/>
        <v>8.3333333333333339</v>
      </c>
      <c r="V36">
        <f t="shared" si="21"/>
        <v>0</v>
      </c>
      <c r="W36">
        <f t="shared" ca="1" si="19"/>
        <v>0</v>
      </c>
      <c r="X36" t="str">
        <f t="shared" ca="1" si="20"/>
        <v/>
      </c>
    </row>
    <row r="37" spans="1:24" x14ac:dyDescent="0.2">
      <c r="A37" s="11" t="str">
        <f t="shared" ca="1" si="11"/>
        <v/>
      </c>
      <c r="B37" s="11" t="s">
        <v>227</v>
      </c>
      <c r="C37" s="11" t="s">
        <v>227</v>
      </c>
      <c r="D37" s="11" t="s">
        <v>227</v>
      </c>
      <c r="E37" s="11" t="s">
        <v>227</v>
      </c>
      <c r="F37" s="11" t="s">
        <v>227</v>
      </c>
      <c r="G37" s="11" t="s">
        <v>227</v>
      </c>
      <c r="H37" s="11" t="s">
        <v>227</v>
      </c>
      <c r="J37" s="1">
        <f t="shared" ca="1" si="12"/>
        <v>35.999999999999886</v>
      </c>
      <c r="M37" s="12">
        <v>8300</v>
      </c>
      <c r="N37" s="8">
        <f t="shared" ca="1" si="13"/>
        <v>995.99999999999989</v>
      </c>
      <c r="O37" s="11" t="s">
        <v>227</v>
      </c>
      <c r="P37">
        <f t="shared" ca="1" si="14"/>
        <v>-995.99999999999989</v>
      </c>
      <c r="Q37">
        <f t="shared" ca="1" si="15"/>
        <v>-206.99999999999989</v>
      </c>
      <c r="R37">
        <f t="shared" si="16"/>
        <v>1</v>
      </c>
      <c r="S37">
        <f t="shared" ca="1" si="17"/>
        <v>-206.99999999999989</v>
      </c>
      <c r="T37" t="str">
        <f>IF(H37="","",VLOOKUP(H37,'Вода SKU'!$A$1:$B$150,2,0))</f>
        <v>-</v>
      </c>
      <c r="U37">
        <f t="shared" ca="1" si="18"/>
        <v>8.3333333333333339</v>
      </c>
      <c r="V37">
        <f t="shared" si="21"/>
        <v>8300</v>
      </c>
      <c r="W37">
        <f t="shared" ca="1" si="19"/>
        <v>995.99999999999989</v>
      </c>
      <c r="X37">
        <f t="shared" ca="1" si="20"/>
        <v>960</v>
      </c>
    </row>
    <row r="38" spans="1:24" x14ac:dyDescent="0.2">
      <c r="A38" s="14">
        <f t="shared" ca="1" si="11"/>
        <v>10</v>
      </c>
      <c r="B38" s="14" t="s">
        <v>257</v>
      </c>
      <c r="C38" s="14">
        <v>1200</v>
      </c>
      <c r="D38" s="14" t="s">
        <v>235</v>
      </c>
      <c r="E38" s="14" t="s">
        <v>236</v>
      </c>
      <c r="F38" s="14" t="s">
        <v>237</v>
      </c>
      <c r="G38" s="14" t="s">
        <v>232</v>
      </c>
      <c r="H38" s="14" t="s">
        <v>261</v>
      </c>
      <c r="I38" s="14">
        <v>721</v>
      </c>
      <c r="J38" s="1" t="str">
        <f t="shared" ca="1" si="12"/>
        <v/>
      </c>
      <c r="K38" s="14">
        <v>1</v>
      </c>
      <c r="L38" s="14"/>
      <c r="M38" s="9"/>
      <c r="N38" s="8" t="str">
        <f t="shared" ca="1" si="13"/>
        <v/>
      </c>
      <c r="P38">
        <f t="shared" si="14"/>
        <v>721</v>
      </c>
      <c r="Q38">
        <f t="shared" ca="1" si="15"/>
        <v>0</v>
      </c>
      <c r="R38">
        <f t="shared" si="16"/>
        <v>0</v>
      </c>
      <c r="S38">
        <f t="shared" ca="1" si="17"/>
        <v>-206.99999999999989</v>
      </c>
      <c r="T38" t="str">
        <f>IF(H38="","",VLOOKUP(H38,'Вода SKU'!$A$1:$B$150,2,0))</f>
        <v>3.2, Biotec</v>
      </c>
      <c r="U38">
        <f t="shared" ca="1" si="18"/>
        <v>6.666666666666667</v>
      </c>
      <c r="V38">
        <f t="shared" si="21"/>
        <v>0</v>
      </c>
      <c r="W38">
        <f t="shared" ca="1" si="19"/>
        <v>0</v>
      </c>
      <c r="X38" t="str">
        <f t="shared" ca="1" si="20"/>
        <v/>
      </c>
    </row>
    <row r="39" spans="1:24" x14ac:dyDescent="0.2">
      <c r="A39" s="13">
        <f t="shared" ca="1" si="11"/>
        <v>10</v>
      </c>
      <c r="B39" s="13" t="s">
        <v>257</v>
      </c>
      <c r="C39" s="13">
        <v>1200</v>
      </c>
      <c r="D39" s="13" t="s">
        <v>229</v>
      </c>
      <c r="E39" s="13" t="s">
        <v>230</v>
      </c>
      <c r="F39" s="13" t="s">
        <v>231</v>
      </c>
      <c r="G39" s="13" t="s">
        <v>232</v>
      </c>
      <c r="H39" s="13" t="s">
        <v>264</v>
      </c>
      <c r="I39" s="13">
        <v>509</v>
      </c>
      <c r="J39" s="1" t="str">
        <f t="shared" ca="1" si="12"/>
        <v/>
      </c>
      <c r="K39" s="13">
        <v>1</v>
      </c>
      <c r="L39" s="13"/>
      <c r="M39" s="9"/>
      <c r="N39" s="8" t="str">
        <f t="shared" ca="1" si="13"/>
        <v/>
      </c>
      <c r="P39">
        <f t="shared" si="14"/>
        <v>509</v>
      </c>
      <c r="Q39">
        <f t="shared" ca="1" si="15"/>
        <v>0</v>
      </c>
      <c r="R39">
        <f t="shared" si="16"/>
        <v>0</v>
      </c>
      <c r="S39">
        <f t="shared" ca="1" si="17"/>
        <v>-206.99999999999989</v>
      </c>
      <c r="T39" t="str">
        <f>IF(H39="","",VLOOKUP(H39,'Вода SKU'!$A$1:$B$150,2,0))</f>
        <v>3.2, Biotec</v>
      </c>
      <c r="U39">
        <f t="shared" ca="1" si="18"/>
        <v>6.666666666666667</v>
      </c>
      <c r="V39">
        <f t="shared" si="21"/>
        <v>0</v>
      </c>
      <c r="W39">
        <f t="shared" ca="1" si="19"/>
        <v>0</v>
      </c>
      <c r="X39" t="str">
        <f t="shared" ca="1" si="20"/>
        <v/>
      </c>
    </row>
    <row r="40" spans="1:24" x14ac:dyDescent="0.2">
      <c r="A40" s="11" t="str">
        <f t="shared" ca="1" si="11"/>
        <v/>
      </c>
      <c r="B40" s="11" t="s">
        <v>227</v>
      </c>
      <c r="C40" s="11" t="s">
        <v>227</v>
      </c>
      <c r="D40" s="11" t="s">
        <v>227</v>
      </c>
      <c r="E40" s="11" t="s">
        <v>227</v>
      </c>
      <c r="F40" s="11" t="s">
        <v>227</v>
      </c>
      <c r="G40" s="11" t="s">
        <v>227</v>
      </c>
      <c r="H40" s="11" t="s">
        <v>227</v>
      </c>
      <c r="J40" s="1">
        <f t="shared" ca="1" si="12"/>
        <v>15</v>
      </c>
      <c r="M40" s="12">
        <v>8300</v>
      </c>
      <c r="N40" s="8">
        <f t="shared" ca="1" si="13"/>
        <v>1245</v>
      </c>
      <c r="O40" s="11" t="s">
        <v>227</v>
      </c>
      <c r="P40">
        <f t="shared" ca="1" si="14"/>
        <v>-1245</v>
      </c>
      <c r="Q40">
        <f t="shared" ca="1" si="15"/>
        <v>-221.99999999999989</v>
      </c>
      <c r="R40">
        <f t="shared" si="16"/>
        <v>1</v>
      </c>
      <c r="S40">
        <f t="shared" ca="1" si="17"/>
        <v>-221.99999999999989</v>
      </c>
      <c r="T40" t="str">
        <f>IF(H40="","",VLOOKUP(H40,'Вода SKU'!$A$1:$B$150,2,0))</f>
        <v>-</v>
      </c>
      <c r="U40">
        <f t="shared" ca="1" si="18"/>
        <v>6.666666666666667</v>
      </c>
      <c r="V40">
        <f t="shared" si="21"/>
        <v>8300</v>
      </c>
      <c r="W40">
        <f t="shared" ca="1" si="19"/>
        <v>1245</v>
      </c>
      <c r="X40">
        <f t="shared" ca="1" si="20"/>
        <v>1200</v>
      </c>
    </row>
    <row r="41" spans="1:24" x14ac:dyDescent="0.2">
      <c r="A41" s="10">
        <f t="shared" ca="1" si="11"/>
        <v>11</v>
      </c>
      <c r="B41" s="10" t="s">
        <v>242</v>
      </c>
      <c r="C41" s="10">
        <v>960</v>
      </c>
      <c r="D41" s="10" t="s">
        <v>220</v>
      </c>
      <c r="E41" s="10" t="s">
        <v>258</v>
      </c>
      <c r="F41" s="10" t="s">
        <v>265</v>
      </c>
      <c r="G41" s="10" t="s">
        <v>223</v>
      </c>
      <c r="H41" s="10" t="s">
        <v>266</v>
      </c>
      <c r="I41" s="10">
        <v>824</v>
      </c>
      <c r="J41" s="1" t="str">
        <f t="shared" ca="1" si="12"/>
        <v/>
      </c>
      <c r="K41" s="10">
        <v>1</v>
      </c>
      <c r="L41" s="10"/>
      <c r="M41" s="9"/>
      <c r="N41" s="8" t="str">
        <f t="shared" ca="1" si="13"/>
        <v/>
      </c>
      <c r="P41">
        <f t="shared" si="14"/>
        <v>824</v>
      </c>
      <c r="Q41">
        <f t="shared" ca="1" si="15"/>
        <v>0</v>
      </c>
      <c r="R41">
        <f t="shared" si="16"/>
        <v>0</v>
      </c>
      <c r="S41">
        <f t="shared" ca="1" si="17"/>
        <v>-221.99999999999989</v>
      </c>
      <c r="T41" t="str">
        <f>IF(H41="","",VLOOKUP(H41,'Вода SKU'!$A$1:$B$150,2,0))</f>
        <v>2.7, Сакко</v>
      </c>
      <c r="U41">
        <f t="shared" ca="1" si="18"/>
        <v>8.3333333333333339</v>
      </c>
      <c r="V41">
        <f t="shared" si="21"/>
        <v>0</v>
      </c>
      <c r="W41">
        <f t="shared" ca="1" si="19"/>
        <v>0</v>
      </c>
      <c r="X41" t="str">
        <f t="shared" ca="1" si="20"/>
        <v/>
      </c>
    </row>
    <row r="42" spans="1:24" x14ac:dyDescent="0.2">
      <c r="A42" s="15">
        <f t="shared" ca="1" si="11"/>
        <v>11</v>
      </c>
      <c r="B42" s="15" t="s">
        <v>242</v>
      </c>
      <c r="C42" s="15">
        <v>960</v>
      </c>
      <c r="D42" s="15" t="s">
        <v>248</v>
      </c>
      <c r="E42" s="15" t="s">
        <v>258</v>
      </c>
      <c r="F42" s="15" t="s">
        <v>265</v>
      </c>
      <c r="G42" s="15" t="s">
        <v>223</v>
      </c>
      <c r="H42" s="15" t="s">
        <v>267</v>
      </c>
      <c r="I42" s="15">
        <v>136</v>
      </c>
      <c r="J42" s="1" t="str">
        <f t="shared" ca="1" si="12"/>
        <v/>
      </c>
      <c r="K42" s="15">
        <v>1</v>
      </c>
      <c r="L42" s="15"/>
      <c r="M42" s="9"/>
      <c r="N42" s="8" t="str">
        <f t="shared" ca="1" si="13"/>
        <v/>
      </c>
      <c r="P42">
        <f t="shared" si="14"/>
        <v>136</v>
      </c>
      <c r="Q42">
        <f t="shared" ca="1" si="15"/>
        <v>0</v>
      </c>
      <c r="R42">
        <f t="shared" si="16"/>
        <v>0</v>
      </c>
      <c r="S42">
        <f t="shared" ca="1" si="17"/>
        <v>-221.99999999999989</v>
      </c>
      <c r="T42" t="str">
        <f>IF(H42="","",VLOOKUP(H42,'Вода SKU'!$A$1:$B$150,2,0))</f>
        <v>2.7, Альче</v>
      </c>
      <c r="U42">
        <f t="shared" ca="1" si="18"/>
        <v>8.3333333333333339</v>
      </c>
      <c r="V42">
        <f t="shared" si="21"/>
        <v>0</v>
      </c>
      <c r="W42">
        <f t="shared" ca="1" si="19"/>
        <v>0</v>
      </c>
      <c r="X42" t="str">
        <f t="shared" ca="1" si="20"/>
        <v/>
      </c>
    </row>
    <row r="43" spans="1:24" x14ac:dyDescent="0.2">
      <c r="A43" s="11" t="str">
        <f t="shared" ca="1" si="11"/>
        <v/>
      </c>
      <c r="B43" s="11" t="s">
        <v>227</v>
      </c>
      <c r="C43" s="11" t="s">
        <v>227</v>
      </c>
      <c r="D43" s="11" t="s">
        <v>227</v>
      </c>
      <c r="E43" s="11" t="s">
        <v>227</v>
      </c>
      <c r="F43" s="11" t="s">
        <v>227</v>
      </c>
      <c r="G43" s="11" t="s">
        <v>227</v>
      </c>
      <c r="H43" s="11" t="s">
        <v>227</v>
      </c>
      <c r="J43" s="1">
        <f t="shared" ca="1" si="12"/>
        <v>35.999999999999886</v>
      </c>
      <c r="M43" s="12">
        <v>8300</v>
      </c>
      <c r="N43" s="8">
        <f t="shared" ca="1" si="13"/>
        <v>995.99999999999989</v>
      </c>
      <c r="O43" s="11" t="s">
        <v>227</v>
      </c>
      <c r="P43">
        <f t="shared" ca="1" si="14"/>
        <v>-995.99999999999989</v>
      </c>
      <c r="Q43">
        <f t="shared" ca="1" si="15"/>
        <v>-257.99999999999977</v>
      </c>
      <c r="R43">
        <f t="shared" si="16"/>
        <v>1</v>
      </c>
      <c r="S43">
        <f t="shared" ca="1" si="17"/>
        <v>-257.99999999999977</v>
      </c>
      <c r="T43" t="str">
        <f>IF(H43="","",VLOOKUP(H43,'Вода SKU'!$A$1:$B$150,2,0))</f>
        <v>-</v>
      </c>
      <c r="U43">
        <f t="shared" ca="1" si="18"/>
        <v>8.3333333333333339</v>
      </c>
      <c r="V43">
        <f t="shared" si="21"/>
        <v>8300</v>
      </c>
      <c r="W43">
        <f t="shared" ca="1" si="19"/>
        <v>995.99999999999989</v>
      </c>
      <c r="X43">
        <f t="shared" ca="1" si="20"/>
        <v>960</v>
      </c>
    </row>
    <row r="44" spans="1:24" x14ac:dyDescent="0.2">
      <c r="A44" s="15">
        <f t="shared" ca="1" si="11"/>
        <v>12</v>
      </c>
      <c r="B44" s="15" t="s">
        <v>262</v>
      </c>
      <c r="C44" s="15">
        <v>960</v>
      </c>
      <c r="D44" s="15" t="s">
        <v>248</v>
      </c>
      <c r="E44" s="15" t="s">
        <v>258</v>
      </c>
      <c r="F44" s="15" t="s">
        <v>265</v>
      </c>
      <c r="G44" s="15" t="s">
        <v>223</v>
      </c>
      <c r="H44" s="15" t="s">
        <v>267</v>
      </c>
      <c r="I44" s="15">
        <v>960</v>
      </c>
      <c r="J44" s="1" t="str">
        <f t="shared" ca="1" si="12"/>
        <v/>
      </c>
      <c r="K44" s="15">
        <v>1</v>
      </c>
      <c r="L44" s="15"/>
      <c r="M44" s="9"/>
      <c r="N44" s="8" t="str">
        <f t="shared" ca="1" si="13"/>
        <v/>
      </c>
      <c r="P44">
        <f t="shared" si="14"/>
        <v>960</v>
      </c>
      <c r="Q44">
        <f t="shared" ca="1" si="15"/>
        <v>0</v>
      </c>
      <c r="R44">
        <f t="shared" si="16"/>
        <v>0</v>
      </c>
      <c r="S44">
        <f t="shared" ca="1" si="17"/>
        <v>-257.99999999999977</v>
      </c>
      <c r="T44" t="str">
        <f>IF(H44="","",VLOOKUP(H44,'Вода SKU'!$A$1:$B$150,2,0))</f>
        <v>2.7, Альче</v>
      </c>
      <c r="U44">
        <f t="shared" ca="1" si="18"/>
        <v>8.3333333333333339</v>
      </c>
      <c r="V44">
        <f t="shared" si="21"/>
        <v>0</v>
      </c>
      <c r="W44">
        <f t="shared" ca="1" si="19"/>
        <v>0</v>
      </c>
      <c r="X44" t="str">
        <f t="shared" ca="1" si="20"/>
        <v/>
      </c>
    </row>
    <row r="45" spans="1:24" x14ac:dyDescent="0.2">
      <c r="A45" s="11" t="str">
        <f t="shared" ca="1" si="11"/>
        <v/>
      </c>
      <c r="B45" s="11" t="s">
        <v>227</v>
      </c>
      <c r="C45" s="11" t="s">
        <v>227</v>
      </c>
      <c r="D45" s="11" t="s">
        <v>227</v>
      </c>
      <c r="E45" s="11" t="s">
        <v>227</v>
      </c>
      <c r="F45" s="11" t="s">
        <v>227</v>
      </c>
      <c r="G45" s="11" t="s">
        <v>227</v>
      </c>
      <c r="H45" s="11" t="s">
        <v>227</v>
      </c>
      <c r="J45" s="1">
        <f t="shared" ca="1" si="12"/>
        <v>35.999999999999886</v>
      </c>
      <c r="M45" s="12">
        <v>8300</v>
      </c>
      <c r="N45" s="8">
        <f t="shared" ca="1" si="13"/>
        <v>995.99999999999989</v>
      </c>
      <c r="O45" s="11" t="s">
        <v>227</v>
      </c>
      <c r="P45">
        <f t="shared" ca="1" si="14"/>
        <v>-995.99999999999989</v>
      </c>
      <c r="Q45">
        <f t="shared" ca="1" si="15"/>
        <v>-293.99999999999966</v>
      </c>
      <c r="R45">
        <f t="shared" si="16"/>
        <v>1</v>
      </c>
      <c r="S45">
        <f t="shared" ca="1" si="17"/>
        <v>-293.99999999999966</v>
      </c>
      <c r="T45" t="str">
        <f>IF(H45="","",VLOOKUP(H45,'Вода SKU'!$A$1:$B$150,2,0))</f>
        <v>-</v>
      </c>
      <c r="U45">
        <f t="shared" ca="1" si="18"/>
        <v>8.3333333333333339</v>
      </c>
      <c r="V45">
        <f t="shared" si="21"/>
        <v>8300</v>
      </c>
      <c r="W45">
        <f t="shared" ca="1" si="19"/>
        <v>995.99999999999989</v>
      </c>
      <c r="X45">
        <f t="shared" ca="1" si="20"/>
        <v>960</v>
      </c>
    </row>
    <row r="46" spans="1:24" x14ac:dyDescent="0.2">
      <c r="A46" s="13">
        <f t="shared" ca="1" si="11"/>
        <v>13</v>
      </c>
      <c r="B46" s="13" t="s">
        <v>257</v>
      </c>
      <c r="C46" s="13">
        <v>1200</v>
      </c>
      <c r="D46" s="13" t="s">
        <v>229</v>
      </c>
      <c r="E46" s="13" t="s">
        <v>230</v>
      </c>
      <c r="F46" s="13" t="s">
        <v>231</v>
      </c>
      <c r="G46" s="13" t="s">
        <v>232</v>
      </c>
      <c r="H46" s="13" t="s">
        <v>264</v>
      </c>
      <c r="I46" s="13">
        <v>1200</v>
      </c>
      <c r="J46" s="1" t="str">
        <f t="shared" ca="1" si="12"/>
        <v/>
      </c>
      <c r="K46" s="13">
        <v>1</v>
      </c>
      <c r="L46" s="13"/>
      <c r="M46" s="9"/>
      <c r="N46" s="8" t="str">
        <f t="shared" ca="1" si="13"/>
        <v/>
      </c>
      <c r="P46">
        <f t="shared" si="14"/>
        <v>1200</v>
      </c>
      <c r="Q46">
        <f t="shared" ca="1" si="15"/>
        <v>0</v>
      </c>
      <c r="R46">
        <f t="shared" si="16"/>
        <v>0</v>
      </c>
      <c r="S46">
        <f t="shared" ca="1" si="17"/>
        <v>-293.99999999999966</v>
      </c>
      <c r="T46" t="str">
        <f>IF(H46="","",VLOOKUP(H46,'Вода SKU'!$A$1:$B$150,2,0))</f>
        <v>3.2, Biotec</v>
      </c>
      <c r="U46">
        <f t="shared" ca="1" si="18"/>
        <v>6.666666666666667</v>
      </c>
      <c r="V46">
        <f t="shared" si="21"/>
        <v>0</v>
      </c>
      <c r="W46">
        <f t="shared" ca="1" si="19"/>
        <v>0</v>
      </c>
      <c r="X46" t="str">
        <f t="shared" ca="1" si="20"/>
        <v/>
      </c>
    </row>
    <row r="47" spans="1:24" x14ac:dyDescent="0.2">
      <c r="A47" s="11" t="str">
        <f t="shared" ca="1" si="11"/>
        <v/>
      </c>
      <c r="B47" s="11" t="s">
        <v>227</v>
      </c>
      <c r="C47" s="11" t="s">
        <v>227</v>
      </c>
      <c r="D47" s="11" t="s">
        <v>227</v>
      </c>
      <c r="E47" s="11" t="s">
        <v>227</v>
      </c>
      <c r="F47" s="11" t="s">
        <v>227</v>
      </c>
      <c r="G47" s="11" t="s">
        <v>227</v>
      </c>
      <c r="H47" s="11" t="s">
        <v>227</v>
      </c>
      <c r="J47" s="1">
        <f t="shared" ca="1" si="12"/>
        <v>45</v>
      </c>
      <c r="M47" s="12">
        <v>8300</v>
      </c>
      <c r="N47" s="8">
        <f t="shared" ca="1" si="13"/>
        <v>1245</v>
      </c>
      <c r="O47" s="11" t="s">
        <v>227</v>
      </c>
      <c r="P47">
        <f t="shared" ca="1" si="14"/>
        <v>-1245</v>
      </c>
      <c r="Q47">
        <f t="shared" ca="1" si="15"/>
        <v>-338.99999999999966</v>
      </c>
      <c r="R47">
        <f t="shared" si="16"/>
        <v>1</v>
      </c>
      <c r="S47">
        <f t="shared" ca="1" si="17"/>
        <v>-338.99999999999966</v>
      </c>
      <c r="T47" t="str">
        <f>IF(H47="","",VLOOKUP(H47,'Вода SKU'!$A$1:$B$150,2,0))</f>
        <v>-</v>
      </c>
      <c r="U47">
        <f t="shared" ca="1" si="18"/>
        <v>6.666666666666667</v>
      </c>
      <c r="V47">
        <f t="shared" si="21"/>
        <v>8300</v>
      </c>
      <c r="W47">
        <f t="shared" ca="1" si="19"/>
        <v>1245</v>
      </c>
      <c r="X47">
        <f t="shared" ca="1" si="20"/>
        <v>1200</v>
      </c>
    </row>
    <row r="48" spans="1:24" x14ac:dyDescent="0.2">
      <c r="A48" s="15">
        <f t="shared" ca="1" si="11"/>
        <v>14</v>
      </c>
      <c r="B48" s="15" t="s">
        <v>262</v>
      </c>
      <c r="C48" s="15">
        <v>960</v>
      </c>
      <c r="D48" s="15" t="s">
        <v>248</v>
      </c>
      <c r="E48" s="15" t="s">
        <v>258</v>
      </c>
      <c r="F48" s="15" t="s">
        <v>265</v>
      </c>
      <c r="G48" s="15" t="s">
        <v>223</v>
      </c>
      <c r="H48" s="15" t="s">
        <v>267</v>
      </c>
      <c r="I48" s="15">
        <v>960</v>
      </c>
      <c r="J48" s="1" t="str">
        <f t="shared" ca="1" si="12"/>
        <v/>
      </c>
      <c r="K48" s="15">
        <v>1</v>
      </c>
      <c r="L48" s="15"/>
      <c r="M48" s="9"/>
      <c r="N48" s="8" t="str">
        <f t="shared" ca="1" si="13"/>
        <v/>
      </c>
      <c r="P48">
        <f t="shared" si="14"/>
        <v>960</v>
      </c>
      <c r="Q48">
        <f t="shared" ca="1" si="15"/>
        <v>0</v>
      </c>
      <c r="R48">
        <f t="shared" si="16"/>
        <v>0</v>
      </c>
      <c r="S48">
        <f t="shared" ca="1" si="17"/>
        <v>-338.99999999999966</v>
      </c>
      <c r="T48" t="str">
        <f>IF(H48="","",VLOOKUP(H48,'Вода SKU'!$A$1:$B$150,2,0))</f>
        <v>2.7, Альче</v>
      </c>
      <c r="U48">
        <f t="shared" ca="1" si="18"/>
        <v>8.3333333333333339</v>
      </c>
      <c r="V48">
        <f t="shared" si="21"/>
        <v>0</v>
      </c>
      <c r="W48">
        <f t="shared" ca="1" si="19"/>
        <v>0</v>
      </c>
      <c r="X48" t="str">
        <f t="shared" ca="1" si="20"/>
        <v/>
      </c>
    </row>
    <row r="49" spans="1:24" x14ac:dyDescent="0.2">
      <c r="A49" s="11" t="str">
        <f t="shared" ca="1" si="11"/>
        <v/>
      </c>
      <c r="B49" s="11" t="s">
        <v>227</v>
      </c>
      <c r="C49" s="11" t="s">
        <v>227</v>
      </c>
      <c r="D49" s="11" t="s">
        <v>227</v>
      </c>
      <c r="E49" s="11" t="s">
        <v>227</v>
      </c>
      <c r="F49" s="11" t="s">
        <v>227</v>
      </c>
      <c r="G49" s="11" t="s">
        <v>227</v>
      </c>
      <c r="H49" s="11" t="s">
        <v>227</v>
      </c>
      <c r="J49" s="1">
        <f t="shared" ca="1" si="12"/>
        <v>35.999999999999886</v>
      </c>
      <c r="M49" s="12">
        <v>8300</v>
      </c>
      <c r="N49" s="8">
        <f t="shared" ca="1" si="13"/>
        <v>995.99999999999989</v>
      </c>
      <c r="O49" s="11" t="s">
        <v>227</v>
      </c>
      <c r="P49">
        <f t="shared" ca="1" si="14"/>
        <v>-995.99999999999989</v>
      </c>
      <c r="Q49">
        <f t="shared" ca="1" si="15"/>
        <v>-374.99999999999955</v>
      </c>
      <c r="R49">
        <f t="shared" si="16"/>
        <v>1</v>
      </c>
      <c r="S49">
        <f t="shared" ca="1" si="17"/>
        <v>-374.99999999999955</v>
      </c>
      <c r="T49" t="str">
        <f>IF(H49="","",VLOOKUP(H49,'Вода SKU'!$A$1:$B$150,2,0))</f>
        <v>-</v>
      </c>
      <c r="U49">
        <f t="shared" ca="1" si="18"/>
        <v>8.3333333333333339</v>
      </c>
      <c r="V49">
        <f t="shared" si="21"/>
        <v>8300</v>
      </c>
      <c r="W49">
        <f t="shared" ca="1" si="19"/>
        <v>995.99999999999989</v>
      </c>
      <c r="X49">
        <f t="shared" ca="1" si="20"/>
        <v>960</v>
      </c>
    </row>
    <row r="50" spans="1:24" x14ac:dyDescent="0.2">
      <c r="A50" s="13">
        <f t="shared" ca="1" si="11"/>
        <v>15</v>
      </c>
      <c r="B50" s="13" t="s">
        <v>244</v>
      </c>
      <c r="C50" s="13">
        <v>1200</v>
      </c>
      <c r="D50" s="13" t="s">
        <v>229</v>
      </c>
      <c r="E50" s="13" t="s">
        <v>230</v>
      </c>
      <c r="F50" s="13" t="s">
        <v>231</v>
      </c>
      <c r="G50" s="13" t="s">
        <v>232</v>
      </c>
      <c r="H50" s="13" t="s">
        <v>268</v>
      </c>
      <c r="I50" s="13">
        <v>84</v>
      </c>
      <c r="J50" s="1" t="str">
        <f t="shared" ca="1" si="12"/>
        <v/>
      </c>
      <c r="K50" s="13">
        <v>1</v>
      </c>
      <c r="L50" s="13"/>
      <c r="M50" s="9"/>
      <c r="N50" s="8" t="str">
        <f t="shared" ca="1" si="13"/>
        <v/>
      </c>
      <c r="P50">
        <f t="shared" si="14"/>
        <v>84</v>
      </c>
      <c r="Q50">
        <f t="shared" ca="1" si="15"/>
        <v>0</v>
      </c>
      <c r="R50">
        <f t="shared" si="16"/>
        <v>0</v>
      </c>
      <c r="S50">
        <f t="shared" ca="1" si="17"/>
        <v>-374.99999999999955</v>
      </c>
      <c r="T50" t="str">
        <f>IF(H50="","",VLOOKUP(H50,'Вода SKU'!$A$1:$B$150,2,0))</f>
        <v>3.2, Сакко</v>
      </c>
      <c r="U50">
        <f t="shared" ca="1" si="18"/>
        <v>6.666666666666667</v>
      </c>
      <c r="V50">
        <f t="shared" si="21"/>
        <v>0</v>
      </c>
      <c r="W50">
        <f t="shared" ca="1" si="19"/>
        <v>0</v>
      </c>
      <c r="X50" t="str">
        <f t="shared" ca="1" si="20"/>
        <v/>
      </c>
    </row>
    <row r="51" spans="1:24" x14ac:dyDescent="0.2">
      <c r="A51" s="13">
        <f t="shared" ca="1" si="11"/>
        <v>15</v>
      </c>
      <c r="B51" s="13" t="s">
        <v>244</v>
      </c>
      <c r="C51" s="13">
        <v>1200</v>
      </c>
      <c r="D51" s="13" t="s">
        <v>229</v>
      </c>
      <c r="E51" s="13" t="s">
        <v>230</v>
      </c>
      <c r="F51" s="13" t="s">
        <v>231</v>
      </c>
      <c r="G51" s="13" t="s">
        <v>232</v>
      </c>
      <c r="H51" s="13" t="s">
        <v>269</v>
      </c>
      <c r="I51" s="13">
        <v>26</v>
      </c>
      <c r="J51" s="1" t="str">
        <f t="shared" ca="1" si="12"/>
        <v/>
      </c>
      <c r="K51" s="13">
        <v>1</v>
      </c>
      <c r="L51" s="13"/>
      <c r="M51" s="9"/>
      <c r="N51" s="8" t="str">
        <f t="shared" ca="1" si="13"/>
        <v/>
      </c>
      <c r="P51">
        <f t="shared" si="14"/>
        <v>26</v>
      </c>
      <c r="Q51">
        <f t="shared" ca="1" si="15"/>
        <v>0</v>
      </c>
      <c r="R51">
        <f t="shared" si="16"/>
        <v>0</v>
      </c>
      <c r="S51">
        <f t="shared" ca="1" si="17"/>
        <v>-374.99999999999955</v>
      </c>
      <c r="T51" t="str">
        <f>IF(H51="","",VLOOKUP(H51,'Вода SKU'!$A$1:$B$150,2,0))</f>
        <v>3.2, Сакко</v>
      </c>
      <c r="U51">
        <f t="shared" ca="1" si="18"/>
        <v>6.666666666666667</v>
      </c>
      <c r="V51">
        <f t="shared" si="21"/>
        <v>0</v>
      </c>
      <c r="W51">
        <f t="shared" ca="1" si="19"/>
        <v>0</v>
      </c>
      <c r="X51" t="str">
        <f t="shared" ca="1" si="20"/>
        <v/>
      </c>
    </row>
    <row r="52" spans="1:24" x14ac:dyDescent="0.2">
      <c r="A52" s="13">
        <f t="shared" ca="1" si="11"/>
        <v>15</v>
      </c>
      <c r="B52" s="13" t="s">
        <v>244</v>
      </c>
      <c r="C52" s="13">
        <v>1200</v>
      </c>
      <c r="D52" s="13" t="s">
        <v>229</v>
      </c>
      <c r="E52" s="13" t="s">
        <v>230</v>
      </c>
      <c r="F52" s="13" t="s">
        <v>231</v>
      </c>
      <c r="G52" s="13" t="s">
        <v>232</v>
      </c>
      <c r="H52" s="13" t="s">
        <v>270</v>
      </c>
      <c r="I52" s="13">
        <v>104</v>
      </c>
      <c r="J52" s="1" t="str">
        <f t="shared" ca="1" si="12"/>
        <v/>
      </c>
      <c r="K52" s="13">
        <v>1</v>
      </c>
      <c r="L52" s="13"/>
      <c r="M52" s="9"/>
      <c r="N52" s="8" t="str">
        <f t="shared" ca="1" si="13"/>
        <v/>
      </c>
      <c r="P52">
        <f t="shared" si="14"/>
        <v>104</v>
      </c>
      <c r="Q52">
        <f t="shared" ca="1" si="15"/>
        <v>0</v>
      </c>
      <c r="R52">
        <f t="shared" si="16"/>
        <v>0</v>
      </c>
      <c r="S52">
        <f t="shared" ca="1" si="17"/>
        <v>-374.99999999999955</v>
      </c>
      <c r="T52" t="str">
        <f>IF(H52="","",VLOOKUP(H52,'Вода SKU'!$A$1:$B$150,2,0))</f>
        <v>3.2, Сакко</v>
      </c>
      <c r="U52">
        <f t="shared" ca="1" si="18"/>
        <v>6.666666666666667</v>
      </c>
      <c r="V52">
        <f t="shared" si="21"/>
        <v>0</v>
      </c>
      <c r="W52">
        <f t="shared" ca="1" si="19"/>
        <v>0</v>
      </c>
      <c r="X52" t="str">
        <f t="shared" ca="1" si="20"/>
        <v/>
      </c>
    </row>
    <row r="53" spans="1:24" x14ac:dyDescent="0.2">
      <c r="A53" s="13">
        <f t="shared" ca="1" si="11"/>
        <v>15</v>
      </c>
      <c r="B53" s="13" t="s">
        <v>244</v>
      </c>
      <c r="C53" s="13">
        <v>1200</v>
      </c>
      <c r="D53" s="13" t="s">
        <v>229</v>
      </c>
      <c r="E53" s="13" t="s">
        <v>230</v>
      </c>
      <c r="F53" s="13" t="s">
        <v>231</v>
      </c>
      <c r="G53" s="13" t="s">
        <v>232</v>
      </c>
      <c r="H53" s="13" t="s">
        <v>271</v>
      </c>
      <c r="I53" s="13">
        <v>119</v>
      </c>
      <c r="J53" s="1" t="str">
        <f t="shared" ca="1" si="12"/>
        <v/>
      </c>
      <c r="K53" s="13">
        <v>1</v>
      </c>
      <c r="L53" s="13"/>
      <c r="M53" s="9"/>
      <c r="N53" s="8" t="str">
        <f t="shared" ca="1" si="13"/>
        <v/>
      </c>
      <c r="P53">
        <f t="shared" si="14"/>
        <v>119</v>
      </c>
      <c r="Q53">
        <f t="shared" ca="1" si="15"/>
        <v>0</v>
      </c>
      <c r="R53">
        <f t="shared" si="16"/>
        <v>0</v>
      </c>
      <c r="S53">
        <f t="shared" ca="1" si="17"/>
        <v>-374.99999999999955</v>
      </c>
      <c r="T53" t="str">
        <f>IF(H53="","",VLOOKUP(H53,'Вода SKU'!$A$1:$B$150,2,0))</f>
        <v>3.2, Сакко</v>
      </c>
      <c r="U53">
        <f t="shared" ca="1" si="18"/>
        <v>6.666666666666667</v>
      </c>
      <c r="V53">
        <f t="shared" si="21"/>
        <v>0</v>
      </c>
      <c r="W53">
        <f t="shared" ca="1" si="19"/>
        <v>0</v>
      </c>
      <c r="X53" t="str">
        <f t="shared" ca="1" si="20"/>
        <v/>
      </c>
    </row>
    <row r="54" spans="1:24" x14ac:dyDescent="0.2">
      <c r="A54" s="13">
        <f t="shared" ca="1" si="11"/>
        <v>15</v>
      </c>
      <c r="B54" s="13" t="s">
        <v>244</v>
      </c>
      <c r="C54" s="13">
        <v>1200</v>
      </c>
      <c r="D54" s="13" t="s">
        <v>229</v>
      </c>
      <c r="E54" s="13" t="s">
        <v>230</v>
      </c>
      <c r="F54" s="13" t="s">
        <v>231</v>
      </c>
      <c r="G54" s="13" t="s">
        <v>232</v>
      </c>
      <c r="H54" s="13" t="s">
        <v>272</v>
      </c>
      <c r="I54" s="13">
        <v>274</v>
      </c>
      <c r="J54" s="1" t="str">
        <f t="shared" ca="1" si="12"/>
        <v/>
      </c>
      <c r="K54" s="13">
        <v>1</v>
      </c>
      <c r="L54" s="13"/>
      <c r="M54" s="9"/>
      <c r="N54" s="8" t="str">
        <f t="shared" ca="1" si="13"/>
        <v/>
      </c>
      <c r="P54">
        <f t="shared" si="14"/>
        <v>274</v>
      </c>
      <c r="Q54">
        <f t="shared" ca="1" si="15"/>
        <v>0</v>
      </c>
      <c r="R54">
        <f t="shared" si="16"/>
        <v>0</v>
      </c>
      <c r="S54">
        <f t="shared" ca="1" si="17"/>
        <v>-374.99999999999955</v>
      </c>
      <c r="T54" t="str">
        <f>IF(H54="","",VLOOKUP(H54,'Вода SKU'!$A$1:$B$150,2,0))</f>
        <v>3.2, Сакко</v>
      </c>
      <c r="U54">
        <f t="shared" ca="1" si="18"/>
        <v>6.666666666666667</v>
      </c>
      <c r="V54">
        <f t="shared" si="21"/>
        <v>0</v>
      </c>
      <c r="W54">
        <f t="shared" ca="1" si="19"/>
        <v>0</v>
      </c>
      <c r="X54" t="str">
        <f t="shared" ca="1" si="20"/>
        <v/>
      </c>
    </row>
    <row r="55" spans="1:24" x14ac:dyDescent="0.2">
      <c r="A55" s="13">
        <f t="shared" ca="1" si="11"/>
        <v>15</v>
      </c>
      <c r="B55" s="13" t="s">
        <v>244</v>
      </c>
      <c r="C55" s="13">
        <v>1200</v>
      </c>
      <c r="D55" s="13" t="s">
        <v>229</v>
      </c>
      <c r="E55" s="13" t="s">
        <v>230</v>
      </c>
      <c r="F55" s="13" t="s">
        <v>231</v>
      </c>
      <c r="G55" s="13" t="s">
        <v>232</v>
      </c>
      <c r="H55" s="13" t="s">
        <v>273</v>
      </c>
      <c r="I55" s="13">
        <v>600</v>
      </c>
      <c r="J55" s="1" t="str">
        <f t="shared" ca="1" si="12"/>
        <v/>
      </c>
      <c r="K55" s="13">
        <v>1</v>
      </c>
      <c r="L55" s="13"/>
      <c r="M55" s="9"/>
      <c r="N55" s="8" t="str">
        <f t="shared" ca="1" si="13"/>
        <v/>
      </c>
      <c r="P55">
        <f t="shared" si="14"/>
        <v>600</v>
      </c>
      <c r="Q55">
        <f t="shared" ca="1" si="15"/>
        <v>0</v>
      </c>
      <c r="R55">
        <f t="shared" si="16"/>
        <v>0</v>
      </c>
      <c r="S55">
        <f t="shared" ca="1" si="17"/>
        <v>-374.99999999999955</v>
      </c>
      <c r="T55" t="str">
        <f>IF(H55="","",VLOOKUP(H55,'Вода SKU'!$A$1:$B$150,2,0))</f>
        <v>3.2, Сакко</v>
      </c>
      <c r="U55">
        <f t="shared" ca="1" si="18"/>
        <v>6.666666666666667</v>
      </c>
      <c r="V55">
        <f t="shared" si="21"/>
        <v>0</v>
      </c>
      <c r="W55">
        <f t="shared" ca="1" si="19"/>
        <v>0</v>
      </c>
      <c r="X55" t="str">
        <f t="shared" ca="1" si="20"/>
        <v/>
      </c>
    </row>
    <row r="56" spans="1:24" x14ac:dyDescent="0.2">
      <c r="A56" s="11" t="str">
        <f t="shared" ca="1" si="11"/>
        <v/>
      </c>
      <c r="B56" s="11" t="s">
        <v>227</v>
      </c>
      <c r="C56" s="11" t="s">
        <v>227</v>
      </c>
      <c r="D56" s="11" t="s">
        <v>227</v>
      </c>
      <c r="E56" s="11" t="s">
        <v>227</v>
      </c>
      <c r="F56" s="11" t="s">
        <v>227</v>
      </c>
      <c r="G56" s="11" t="s">
        <v>227</v>
      </c>
      <c r="H56" s="11" t="s">
        <v>227</v>
      </c>
      <c r="J56" s="1">
        <f t="shared" ca="1" si="12"/>
        <v>38</v>
      </c>
      <c r="M56" s="12">
        <v>8300</v>
      </c>
      <c r="N56" s="8">
        <f t="shared" ca="1" si="13"/>
        <v>1245</v>
      </c>
      <c r="O56" s="11" t="s">
        <v>227</v>
      </c>
      <c r="P56">
        <f t="shared" ca="1" si="14"/>
        <v>-1245</v>
      </c>
      <c r="Q56">
        <f t="shared" ca="1" si="15"/>
        <v>-412.99999999999955</v>
      </c>
      <c r="R56">
        <f t="shared" si="16"/>
        <v>1</v>
      </c>
      <c r="S56">
        <f t="shared" ca="1" si="17"/>
        <v>-412.99999999999955</v>
      </c>
      <c r="T56" t="str">
        <f>IF(H56="","",VLOOKUP(H56,'Вода SKU'!$A$1:$B$150,2,0))</f>
        <v>-</v>
      </c>
      <c r="U56">
        <f t="shared" ca="1" si="18"/>
        <v>6.666666666666667</v>
      </c>
      <c r="V56">
        <f t="shared" si="21"/>
        <v>8300</v>
      </c>
      <c r="W56">
        <f t="shared" ca="1" si="19"/>
        <v>1245</v>
      </c>
      <c r="X56">
        <f t="shared" ca="1" si="20"/>
        <v>1200</v>
      </c>
    </row>
    <row r="57" spans="1:24" x14ac:dyDescent="0.2">
      <c r="A57" s="15">
        <f t="shared" ca="1" si="11"/>
        <v>16</v>
      </c>
      <c r="B57" s="15" t="s">
        <v>219</v>
      </c>
      <c r="C57" s="15">
        <v>960</v>
      </c>
      <c r="D57" s="15" t="s">
        <v>248</v>
      </c>
      <c r="E57" s="15" t="s">
        <v>258</v>
      </c>
      <c r="F57" s="15" t="s">
        <v>265</v>
      </c>
      <c r="G57" s="15" t="s">
        <v>223</v>
      </c>
      <c r="H57" s="15" t="s">
        <v>274</v>
      </c>
      <c r="I57" s="15">
        <v>796</v>
      </c>
      <c r="J57" s="1" t="str">
        <f t="shared" ca="1" si="12"/>
        <v/>
      </c>
      <c r="K57" s="15">
        <v>1</v>
      </c>
      <c r="L57" s="15"/>
      <c r="M57" s="9"/>
      <c r="N57" s="8" t="str">
        <f t="shared" ca="1" si="13"/>
        <v/>
      </c>
      <c r="P57">
        <f t="shared" si="14"/>
        <v>796</v>
      </c>
      <c r="Q57">
        <f t="shared" ca="1" si="15"/>
        <v>0</v>
      </c>
      <c r="R57">
        <f t="shared" si="16"/>
        <v>0</v>
      </c>
      <c r="S57">
        <f t="shared" ca="1" si="17"/>
        <v>-412.99999999999955</v>
      </c>
      <c r="T57" t="str">
        <f>IF(H57="","",VLOOKUP(H57,'Вода SKU'!$A$1:$B$150,2,0))</f>
        <v>2.7, Сакко, без лактозы</v>
      </c>
      <c r="U57">
        <f t="shared" ca="1" si="18"/>
        <v>8.3333333333333339</v>
      </c>
      <c r="V57">
        <f t="shared" si="21"/>
        <v>0</v>
      </c>
      <c r="W57">
        <f t="shared" ca="1" si="19"/>
        <v>0</v>
      </c>
      <c r="X57" t="str">
        <f t="shared" ca="1" si="20"/>
        <v/>
      </c>
    </row>
    <row r="58" spans="1:24" x14ac:dyDescent="0.2">
      <c r="A58" s="10">
        <f t="shared" ca="1" si="11"/>
        <v>16</v>
      </c>
      <c r="B58" s="10" t="s">
        <v>219</v>
      </c>
      <c r="C58" s="10">
        <v>960</v>
      </c>
      <c r="D58" s="10" t="s">
        <v>220</v>
      </c>
      <c r="E58" s="10" t="s">
        <v>275</v>
      </c>
      <c r="F58" s="10" t="s">
        <v>276</v>
      </c>
      <c r="G58" s="10" t="s">
        <v>223</v>
      </c>
      <c r="H58" s="10" t="s">
        <v>277</v>
      </c>
      <c r="I58" s="10">
        <v>164</v>
      </c>
      <c r="J58" s="1" t="str">
        <f t="shared" ca="1" si="12"/>
        <v/>
      </c>
      <c r="K58" s="10">
        <v>1</v>
      </c>
      <c r="L58" s="10"/>
      <c r="M58" s="9"/>
      <c r="N58" s="8" t="str">
        <f t="shared" ca="1" si="13"/>
        <v/>
      </c>
      <c r="P58">
        <f t="shared" si="14"/>
        <v>164</v>
      </c>
      <c r="Q58">
        <f t="shared" ca="1" si="15"/>
        <v>0</v>
      </c>
      <c r="R58">
        <f t="shared" si="16"/>
        <v>0</v>
      </c>
      <c r="S58">
        <f t="shared" ca="1" si="17"/>
        <v>-412.99999999999955</v>
      </c>
      <c r="T58" t="str">
        <f>IF(H58="","",VLOOKUP(H58,'Вода SKU'!$A$1:$B$150,2,0))</f>
        <v>2.7, Альче, без лактозы</v>
      </c>
      <c r="U58">
        <f t="shared" ca="1" si="18"/>
        <v>8.3333333333333339</v>
      </c>
      <c r="V58">
        <f t="shared" si="21"/>
        <v>0</v>
      </c>
      <c r="W58">
        <f t="shared" ca="1" si="19"/>
        <v>0</v>
      </c>
      <c r="X58" t="str">
        <f t="shared" ca="1" si="20"/>
        <v/>
      </c>
    </row>
    <row r="59" spans="1:24" x14ac:dyDescent="0.2">
      <c r="A59" s="11" t="str">
        <f t="shared" ca="1" si="11"/>
        <v/>
      </c>
      <c r="B59" s="11" t="s">
        <v>227</v>
      </c>
      <c r="C59" s="11" t="s">
        <v>227</v>
      </c>
      <c r="D59" s="11" t="s">
        <v>227</v>
      </c>
      <c r="E59" s="11" t="s">
        <v>227</v>
      </c>
      <c r="F59" s="11" t="s">
        <v>227</v>
      </c>
      <c r="G59" s="11" t="s">
        <v>227</v>
      </c>
      <c r="H59" s="11" t="s">
        <v>227</v>
      </c>
      <c r="J59" s="1">
        <f t="shared" ca="1" si="12"/>
        <v>35.999999999999886</v>
      </c>
      <c r="M59" s="12">
        <v>8300</v>
      </c>
      <c r="N59" s="8">
        <f t="shared" ca="1" si="13"/>
        <v>995.99999999999989</v>
      </c>
      <c r="O59" s="11" t="s">
        <v>227</v>
      </c>
      <c r="P59">
        <f t="shared" ca="1" si="14"/>
        <v>-995.99999999999989</v>
      </c>
      <c r="Q59">
        <f t="shared" ca="1" si="15"/>
        <v>-448.99999999999943</v>
      </c>
      <c r="R59">
        <f t="shared" si="16"/>
        <v>1</v>
      </c>
      <c r="S59">
        <f t="shared" ca="1" si="17"/>
        <v>-448.99999999999943</v>
      </c>
      <c r="T59" t="str">
        <f>IF(H59="","",VLOOKUP(H59,'Вода SKU'!$A$1:$B$150,2,0))</f>
        <v>-</v>
      </c>
      <c r="U59">
        <f t="shared" ca="1" si="18"/>
        <v>8.3333333333333339</v>
      </c>
      <c r="V59">
        <f t="shared" si="21"/>
        <v>8300</v>
      </c>
      <c r="W59">
        <f t="shared" ca="1" si="19"/>
        <v>995.99999999999989</v>
      </c>
      <c r="X59">
        <f t="shared" ca="1" si="20"/>
        <v>960</v>
      </c>
    </row>
    <row r="60" spans="1:24" x14ac:dyDescent="0.2">
      <c r="A60" s="10">
        <f t="shared" ca="1" si="11"/>
        <v>17</v>
      </c>
      <c r="B60" s="10" t="s">
        <v>219</v>
      </c>
      <c r="C60" s="10">
        <v>960</v>
      </c>
      <c r="D60" s="10" t="s">
        <v>220</v>
      </c>
      <c r="E60" s="10" t="s">
        <v>275</v>
      </c>
      <c r="F60" s="10" t="s">
        <v>276</v>
      </c>
      <c r="G60" s="10" t="s">
        <v>223</v>
      </c>
      <c r="H60" s="10" t="s">
        <v>277</v>
      </c>
      <c r="I60" s="10">
        <v>960</v>
      </c>
      <c r="J60" s="1" t="str">
        <f t="shared" ca="1" si="12"/>
        <v/>
      </c>
      <c r="K60" s="10">
        <v>1</v>
      </c>
      <c r="L60" s="10"/>
      <c r="M60" s="9"/>
      <c r="N60" s="8" t="str">
        <f t="shared" ca="1" si="13"/>
        <v/>
      </c>
      <c r="P60">
        <f t="shared" si="14"/>
        <v>960</v>
      </c>
      <c r="Q60">
        <f t="shared" ca="1" si="15"/>
        <v>0</v>
      </c>
      <c r="R60">
        <f t="shared" si="16"/>
        <v>0</v>
      </c>
      <c r="S60">
        <f t="shared" ca="1" si="17"/>
        <v>-448.99999999999943</v>
      </c>
      <c r="T60" t="str">
        <f>IF(H60="","",VLOOKUP(H60,'Вода SKU'!$A$1:$B$150,2,0))</f>
        <v>2.7, Альче, без лактозы</v>
      </c>
      <c r="U60">
        <f t="shared" ca="1" si="18"/>
        <v>8.3333333333333339</v>
      </c>
      <c r="V60">
        <f t="shared" si="21"/>
        <v>0</v>
      </c>
      <c r="W60">
        <f t="shared" ca="1" si="19"/>
        <v>0</v>
      </c>
      <c r="X60" t="str">
        <f t="shared" ca="1" si="20"/>
        <v/>
      </c>
    </row>
    <row r="61" spans="1:24" x14ac:dyDescent="0.2">
      <c r="A61" s="11" t="str">
        <f t="shared" ca="1" si="11"/>
        <v/>
      </c>
      <c r="B61" s="11" t="s">
        <v>227</v>
      </c>
      <c r="C61" s="11" t="s">
        <v>227</v>
      </c>
      <c r="D61" s="11" t="s">
        <v>227</v>
      </c>
      <c r="E61" s="11" t="s">
        <v>227</v>
      </c>
      <c r="F61" s="11" t="s">
        <v>227</v>
      </c>
      <c r="G61" s="11" t="s">
        <v>227</v>
      </c>
      <c r="H61" s="11" t="s">
        <v>227</v>
      </c>
      <c r="J61" s="1">
        <f t="shared" ca="1" si="12"/>
        <v>35.999999999999886</v>
      </c>
      <c r="M61" s="12">
        <v>8300</v>
      </c>
      <c r="N61" s="8">
        <f t="shared" ca="1" si="13"/>
        <v>995.99999999999989</v>
      </c>
      <c r="O61" s="11" t="s">
        <v>227</v>
      </c>
      <c r="P61">
        <f t="shared" ca="1" si="14"/>
        <v>-995.99999999999989</v>
      </c>
      <c r="Q61">
        <f t="shared" ca="1" si="15"/>
        <v>-484.99999999999932</v>
      </c>
      <c r="R61">
        <f t="shared" si="16"/>
        <v>1</v>
      </c>
      <c r="S61">
        <f t="shared" ca="1" si="17"/>
        <v>-484.99999999999932</v>
      </c>
      <c r="T61" t="str">
        <f>IF(H61="","",VLOOKUP(H61,'Вода SKU'!$A$1:$B$150,2,0))</f>
        <v>-</v>
      </c>
      <c r="U61">
        <f t="shared" ca="1" si="18"/>
        <v>8.3333333333333339</v>
      </c>
      <c r="V61">
        <f t="shared" si="21"/>
        <v>8300</v>
      </c>
      <c r="W61">
        <f t="shared" ca="1" si="19"/>
        <v>995.99999999999989</v>
      </c>
      <c r="X61">
        <f t="shared" ca="1" si="20"/>
        <v>960</v>
      </c>
    </row>
    <row r="62" spans="1:24" x14ac:dyDescent="0.2">
      <c r="A62" s="13">
        <f t="shared" ca="1" si="11"/>
        <v>18</v>
      </c>
      <c r="B62" s="13" t="s">
        <v>244</v>
      </c>
      <c r="C62" s="13">
        <v>1200</v>
      </c>
      <c r="D62" s="13" t="s">
        <v>229</v>
      </c>
      <c r="E62" s="13" t="s">
        <v>230</v>
      </c>
      <c r="F62" s="13" t="s">
        <v>231</v>
      </c>
      <c r="G62" s="13" t="s">
        <v>232</v>
      </c>
      <c r="H62" s="13" t="s">
        <v>273</v>
      </c>
      <c r="I62" s="13">
        <v>1300</v>
      </c>
      <c r="J62" s="1" t="str">
        <f t="shared" ca="1" si="12"/>
        <v/>
      </c>
      <c r="K62" s="13">
        <v>1</v>
      </c>
      <c r="L62" s="13"/>
      <c r="M62" s="9"/>
      <c r="N62" s="8" t="str">
        <f t="shared" ca="1" si="13"/>
        <v/>
      </c>
      <c r="P62">
        <f t="shared" si="14"/>
        <v>1300</v>
      </c>
      <c r="Q62">
        <f t="shared" ca="1" si="15"/>
        <v>0</v>
      </c>
      <c r="R62">
        <f t="shared" si="16"/>
        <v>0</v>
      </c>
      <c r="S62">
        <f t="shared" ca="1" si="17"/>
        <v>-484.99999999999932</v>
      </c>
      <c r="T62" t="str">
        <f>IF(H62="","",VLOOKUP(H62,'Вода SKU'!$A$1:$B$150,2,0))</f>
        <v>3.2, Сакко</v>
      </c>
      <c r="U62">
        <f t="shared" ca="1" si="18"/>
        <v>6.666666666666667</v>
      </c>
      <c r="V62">
        <f t="shared" si="21"/>
        <v>0</v>
      </c>
      <c r="W62">
        <f t="shared" ca="1" si="19"/>
        <v>0</v>
      </c>
      <c r="X62" t="str">
        <f t="shared" ca="1" si="20"/>
        <v/>
      </c>
    </row>
    <row r="63" spans="1:24" x14ac:dyDescent="0.2">
      <c r="A63" s="11" t="str">
        <f t="shared" ca="1" si="11"/>
        <v/>
      </c>
      <c r="B63" s="11" t="s">
        <v>227</v>
      </c>
      <c r="C63" s="11" t="s">
        <v>227</v>
      </c>
      <c r="D63" s="11" t="s">
        <v>227</v>
      </c>
      <c r="E63" s="11" t="s">
        <v>227</v>
      </c>
      <c r="F63" s="11" t="s">
        <v>227</v>
      </c>
      <c r="G63" s="11" t="s">
        <v>227</v>
      </c>
      <c r="H63" s="11" t="s">
        <v>227</v>
      </c>
      <c r="J63" s="1">
        <f t="shared" ca="1" si="12"/>
        <v>-55</v>
      </c>
      <c r="M63" s="12">
        <v>8300</v>
      </c>
      <c r="N63" s="8">
        <f t="shared" ca="1" si="13"/>
        <v>1245</v>
      </c>
      <c r="O63" s="11" t="s">
        <v>227</v>
      </c>
      <c r="P63">
        <f t="shared" ca="1" si="14"/>
        <v>-1245</v>
      </c>
      <c r="Q63">
        <f t="shared" ca="1" si="15"/>
        <v>-429.99999999999932</v>
      </c>
      <c r="R63">
        <f t="shared" si="16"/>
        <v>1</v>
      </c>
      <c r="S63">
        <f t="shared" ca="1" si="17"/>
        <v>-429.99999999999932</v>
      </c>
      <c r="T63" t="str">
        <f>IF(H63="","",VLOOKUP(H63,'Вода SKU'!$A$1:$B$150,2,0))</f>
        <v>-</v>
      </c>
      <c r="U63">
        <f t="shared" ca="1" si="18"/>
        <v>6.666666666666667</v>
      </c>
      <c r="V63">
        <f t="shared" si="21"/>
        <v>8300</v>
      </c>
      <c r="W63">
        <f t="shared" ca="1" si="19"/>
        <v>1245</v>
      </c>
      <c r="X63">
        <f t="shared" ca="1" si="20"/>
        <v>1200</v>
      </c>
    </row>
    <row r="64" spans="1:24" x14ac:dyDescent="0.2">
      <c r="A64" s="15">
        <f t="shared" ca="1" si="11"/>
        <v>19</v>
      </c>
      <c r="B64" s="15" t="s">
        <v>242</v>
      </c>
      <c r="C64" s="15">
        <v>960</v>
      </c>
      <c r="D64" s="15" t="s">
        <v>248</v>
      </c>
      <c r="E64" s="15" t="s">
        <v>275</v>
      </c>
      <c r="F64" s="15" t="s">
        <v>276</v>
      </c>
      <c r="G64" s="15" t="s">
        <v>223</v>
      </c>
      <c r="H64" s="15" t="s">
        <v>278</v>
      </c>
      <c r="I64" s="15">
        <v>340</v>
      </c>
      <c r="J64" s="1" t="str">
        <f t="shared" ca="1" si="12"/>
        <v/>
      </c>
      <c r="K64" s="15">
        <v>1</v>
      </c>
      <c r="L64" s="15"/>
      <c r="M64" s="9"/>
      <c r="N64" s="8" t="str">
        <f t="shared" ca="1" si="13"/>
        <v/>
      </c>
      <c r="P64">
        <f t="shared" si="14"/>
        <v>340</v>
      </c>
      <c r="Q64">
        <f t="shared" ca="1" si="15"/>
        <v>0</v>
      </c>
      <c r="R64">
        <f t="shared" si="16"/>
        <v>0</v>
      </c>
      <c r="S64">
        <f t="shared" ca="1" si="17"/>
        <v>-429.99999999999932</v>
      </c>
      <c r="T64" t="str">
        <f>IF(H64="","",VLOOKUP(H64,'Вода SKU'!$A$1:$B$150,2,0))</f>
        <v>2.7, Сакко</v>
      </c>
      <c r="U64">
        <f t="shared" ca="1" si="18"/>
        <v>8.3333333333333339</v>
      </c>
      <c r="V64">
        <f t="shared" si="21"/>
        <v>0</v>
      </c>
      <c r="W64">
        <f t="shared" ca="1" si="19"/>
        <v>0</v>
      </c>
      <c r="X64" t="str">
        <f t="shared" ca="1" si="20"/>
        <v/>
      </c>
    </row>
    <row r="65" spans="1:24" x14ac:dyDescent="0.2">
      <c r="A65" s="15">
        <f t="shared" ca="1" si="11"/>
        <v>19</v>
      </c>
      <c r="B65" s="15" t="s">
        <v>242</v>
      </c>
      <c r="C65" s="15">
        <v>960</v>
      </c>
      <c r="D65" s="15" t="s">
        <v>248</v>
      </c>
      <c r="E65" s="15" t="s">
        <v>275</v>
      </c>
      <c r="F65" s="15" t="s">
        <v>276</v>
      </c>
      <c r="G65" s="15" t="s">
        <v>223</v>
      </c>
      <c r="H65" s="15" t="s">
        <v>279</v>
      </c>
      <c r="I65" s="15">
        <v>620</v>
      </c>
      <c r="J65" s="1" t="str">
        <f t="shared" ca="1" si="12"/>
        <v/>
      </c>
      <c r="K65" s="15">
        <v>1</v>
      </c>
      <c r="L65" s="15"/>
      <c r="M65" s="9"/>
      <c r="N65" s="8" t="str">
        <f t="shared" ca="1" si="13"/>
        <v/>
      </c>
      <c r="P65">
        <f t="shared" si="14"/>
        <v>620</v>
      </c>
      <c r="Q65">
        <f t="shared" ca="1" si="15"/>
        <v>0</v>
      </c>
      <c r="R65">
        <f t="shared" si="16"/>
        <v>0</v>
      </c>
      <c r="S65">
        <f t="shared" ca="1" si="17"/>
        <v>-429.99999999999932</v>
      </c>
      <c r="T65" t="str">
        <f>IF(H65="","",VLOOKUP(H65,'Вода SKU'!$A$1:$B$150,2,0))</f>
        <v>2.7, Сакко</v>
      </c>
      <c r="U65">
        <f t="shared" ca="1" si="18"/>
        <v>8.3333333333333339</v>
      </c>
      <c r="V65">
        <f t="shared" si="21"/>
        <v>0</v>
      </c>
      <c r="W65">
        <f t="shared" ca="1" si="19"/>
        <v>0</v>
      </c>
      <c r="X65" t="str">
        <f t="shared" ca="1" si="20"/>
        <v/>
      </c>
    </row>
    <row r="66" spans="1:24" x14ac:dyDescent="0.2">
      <c r="A66" s="11" t="str">
        <f t="shared" ref="A66:A93" ca="1" si="22">IF(O66="-", "", 1 + SUM(INDIRECT(ADDRESS(2,COLUMN(R66)) &amp; ":" &amp; ADDRESS(ROW(),COLUMN(R66)))))</f>
        <v/>
      </c>
      <c r="B66" s="11" t="s">
        <v>227</v>
      </c>
      <c r="C66" s="11" t="s">
        <v>227</v>
      </c>
      <c r="D66" s="11" t="s">
        <v>227</v>
      </c>
      <c r="E66" s="11" t="s">
        <v>227</v>
      </c>
      <c r="F66" s="11" t="s">
        <v>227</v>
      </c>
      <c r="G66" s="11" t="s">
        <v>227</v>
      </c>
      <c r="H66" s="11" t="s">
        <v>227</v>
      </c>
      <c r="J66" s="1">
        <f t="shared" ref="J66:J97" ca="1" si="23">IF(M66="", IF(O66="","",X66+(INDIRECT("S" &amp; ROW() - 1) - S66)),IF(O66="", "", INDIRECT("S" &amp; ROW() - 1) - S66))</f>
        <v>35.999999999999886</v>
      </c>
      <c r="M66" s="12">
        <v>8300</v>
      </c>
      <c r="N66" s="8">
        <f t="shared" ref="N66:N97" ca="1" si="24">IF(M66="", IF(X66=0, "", X66), IF(V66 = "", "", IF(V66/U66 = 0, "", V66/U66)))</f>
        <v>995.99999999999989</v>
      </c>
      <c r="O66" s="11" t="s">
        <v>227</v>
      </c>
      <c r="P66">
        <f t="shared" ref="P66:P97" ca="1" si="25">IF(O66 = "-", -W66,I66)</f>
        <v>-995.99999999999989</v>
      </c>
      <c r="Q66">
        <f t="shared" ref="Q66:Q73" ca="1" si="26">IF(O66 = "-", SUM(INDIRECT(ADDRESS(2,COLUMN(P66)) &amp; ":" &amp; ADDRESS(ROW(),COLUMN(P66)))), 0)</f>
        <v>-465.9999999999992</v>
      </c>
      <c r="R66">
        <f t="shared" ref="R66:R97" si="27">IF(O66="-",1,0)</f>
        <v>1</v>
      </c>
      <c r="S66">
        <f t="shared" ref="S66:S97" ca="1" si="28">IF(Q66 = 0, INDIRECT("S" &amp; ROW() - 1), Q66)</f>
        <v>-465.9999999999992</v>
      </c>
      <c r="T66" t="str">
        <f>IF(H66="","",VLOOKUP(H66,'Вода SKU'!$A$1:$B$150,2,0))</f>
        <v>-</v>
      </c>
      <c r="U66">
        <f t="shared" ref="U66:U97" ca="1" si="29">IF(C66 = "", 8, IF(C66 = "-", 8000 / INDIRECT("C" &amp; ROW() - 1), 8000/C66))</f>
        <v>8.3333333333333339</v>
      </c>
      <c r="V66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8300</v>
      </c>
      <c r="W66">
        <f t="shared" ref="W66:W97" ca="1" si="30">IF(V66 = "", "", V66/U66)</f>
        <v>995.99999999999989</v>
      </c>
      <c r="X66">
        <f t="shared" ref="X66:X97" ca="1" si="31">IF(O66="", "", MAX(ROUND(-(INDIRECT("S" &amp; ROW() - 1) - S66)/INDIRECT("C" &amp; ROW() - 1), 0), 1) * INDIRECT("C" &amp; ROW() - 1))</f>
        <v>960</v>
      </c>
    </row>
    <row r="67" spans="1:24" x14ac:dyDescent="0.2">
      <c r="A67" s="15">
        <f t="shared" ca="1" si="22"/>
        <v>20</v>
      </c>
      <c r="B67" s="15" t="s">
        <v>262</v>
      </c>
      <c r="C67" s="15">
        <v>960</v>
      </c>
      <c r="D67" s="15" t="s">
        <v>248</v>
      </c>
      <c r="E67" s="15" t="s">
        <v>275</v>
      </c>
      <c r="F67" s="15" t="s">
        <v>276</v>
      </c>
      <c r="G67" s="15" t="s">
        <v>223</v>
      </c>
      <c r="H67" s="15" t="s">
        <v>279</v>
      </c>
      <c r="I67" s="15">
        <v>5</v>
      </c>
      <c r="J67" s="1" t="str">
        <f t="shared" ca="1" si="23"/>
        <v/>
      </c>
      <c r="K67" s="15">
        <v>1</v>
      </c>
      <c r="L67" s="15"/>
      <c r="M67" s="9"/>
      <c r="N67" s="8" t="str">
        <f t="shared" ca="1" si="24"/>
        <v/>
      </c>
      <c r="P67">
        <f t="shared" si="25"/>
        <v>5</v>
      </c>
      <c r="Q67">
        <f t="shared" ca="1" si="26"/>
        <v>0</v>
      </c>
      <c r="R67">
        <f t="shared" si="27"/>
        <v>0</v>
      </c>
      <c r="S67">
        <f t="shared" ca="1" si="28"/>
        <v>-465.9999999999992</v>
      </c>
      <c r="T67" t="str">
        <f>IF(H67="","",VLOOKUP(H67,'Вода SKU'!$A$1:$B$150,2,0))</f>
        <v>2.7, Сакко</v>
      </c>
      <c r="U67">
        <f t="shared" ca="1" si="29"/>
        <v>8.3333333333333339</v>
      </c>
      <c r="V67">
        <f t="shared" ref="V67:V97" si="32">VALUE(IF(TRIM(MID(SUBSTITUTE($M67,",",REPT(" ",LEN($M67))), 0 *LEN($M67)+1,LEN($M67))) = "", "0", TRIM(MID(SUBSTITUTE($M67,",",REPT(" ",LEN($M67))),0 *LEN($M67)+1,LEN($M67))))) + VALUE(IF(TRIM(MID(SUBSTITUTE($M67,",",REPT(" ",LEN($M67))), 1 *LEN($M67)+1,LEN($M67))) = "", "0", TRIM(MID(SUBSTITUTE($M67,",",REPT(" ",LEN($M67))),1 *LEN($M67)+1,LEN($M67))))) + VALUE(IF(TRIM(MID(SUBSTITUTE($M67,",",REPT(" ",LEN($M67))), 2 *LEN($M67)+1,LEN($M67))) = "", "0", TRIM(MID(SUBSTITUTE($M67,",",REPT(" ",LEN($M67))),2 *LEN($M67)+1,LEN($M67))))) + VALUE(IF(TRIM(MID(SUBSTITUTE($M67,",",REPT(" ",LEN($M67))), 3 *LEN($M67)+1,LEN($M67))) = "", "0", TRIM(MID(SUBSTITUTE($M67,",",REPT(" ",LEN($M67))),3 *LEN($M67)+1,LEN($M67))))) + VALUE(IF(TRIM(MID(SUBSTITUTE($M67,",",REPT(" ",LEN($M67))), 4 *LEN($M67)+1,LEN($M67))) = "", "0", TRIM(MID(SUBSTITUTE($M67,",",REPT(" ",LEN($M67))),4 *LEN($M67)+1,LEN($M67))))) + VALUE(IF(TRIM(MID(SUBSTITUTE($M67,",",REPT(" ",LEN($M67))), 5 *LEN($M67)+1,LEN($M67))) = "", "0", TRIM(MID(SUBSTITUTE($M67,",",REPT(" ",LEN($M67))),5 *LEN($M67)+1,LEN($M67))))) + VALUE(IF(TRIM(MID(SUBSTITUTE($M67,",",REPT(" ",LEN($M67))), 6 *LEN($M67)+1,LEN($M67))) = "", "0", TRIM(MID(SUBSTITUTE($M67,",",REPT(" ",LEN($M67))),6 *LEN($M67)+1,LEN($M67))))) + VALUE(IF(TRIM(MID(SUBSTITUTE($M67,",",REPT(" ",LEN($M67))), 7 *LEN($M67)+1,LEN($M67))) = "", "0", TRIM(MID(SUBSTITUTE($M67,",",REPT(" ",LEN($M67))),7 *LEN($M67)+1,LEN($M67))))) + VALUE(IF(TRIM(MID(SUBSTITUTE($M67,",",REPT(" ",LEN($M67))), 8 *LEN($M67)+1,LEN($M67))) = "", "0", TRIM(MID(SUBSTITUTE($M67,",",REPT(" ",LEN($M67))),8 *LEN($M67)+1,LEN($M67))))) + VALUE(IF(TRIM(MID(SUBSTITUTE($M67,",",REPT(" ",LEN($M67))), 9 *LEN($M67)+1,LEN($M67))) = "", "0", TRIM(MID(SUBSTITUTE($M67,",",REPT(" ",LEN($M67))),9 *LEN($M67)+1,LEN($M67))))) + VALUE(IF(TRIM(MID(SUBSTITUTE($M67,",",REPT(" ",LEN($M67))), 10 *LEN($M67)+1,LEN($M67))) = "", "0", TRIM(MID(SUBSTITUTE($M67,",",REPT(" ",LEN($M67))),10 *LEN($M67)+1,LEN($M67)))))</f>
        <v>0</v>
      </c>
      <c r="W67">
        <f t="shared" ca="1" si="30"/>
        <v>0</v>
      </c>
      <c r="X67" t="str">
        <f t="shared" ca="1" si="31"/>
        <v/>
      </c>
    </row>
    <row r="68" spans="1:24" x14ac:dyDescent="0.2">
      <c r="A68" s="15">
        <f t="shared" ca="1" si="22"/>
        <v>20</v>
      </c>
      <c r="B68" s="15" t="s">
        <v>262</v>
      </c>
      <c r="C68" s="15">
        <v>960</v>
      </c>
      <c r="D68" s="15" t="s">
        <v>248</v>
      </c>
      <c r="E68" s="15" t="s">
        <v>275</v>
      </c>
      <c r="F68" s="15" t="s">
        <v>276</v>
      </c>
      <c r="G68" s="15" t="s">
        <v>223</v>
      </c>
      <c r="H68" s="15" t="s">
        <v>280</v>
      </c>
      <c r="I68" s="15">
        <v>955</v>
      </c>
      <c r="J68" s="1" t="str">
        <f t="shared" ca="1" si="23"/>
        <v/>
      </c>
      <c r="K68" s="15">
        <v>1</v>
      </c>
      <c r="L68" s="15"/>
      <c r="M68" s="9"/>
      <c r="N68" s="8" t="str">
        <f t="shared" ca="1" si="24"/>
        <v/>
      </c>
      <c r="P68">
        <f t="shared" si="25"/>
        <v>955</v>
      </c>
      <c r="Q68">
        <f t="shared" ca="1" si="26"/>
        <v>0</v>
      </c>
      <c r="R68">
        <f t="shared" si="27"/>
        <v>0</v>
      </c>
      <c r="S68">
        <f t="shared" ca="1" si="28"/>
        <v>-465.9999999999992</v>
      </c>
      <c r="T68" t="str">
        <f>IF(H68="","",VLOOKUP(H68,'Вода SKU'!$A$1:$B$150,2,0))</f>
        <v>2.7, Альче</v>
      </c>
      <c r="U68">
        <f t="shared" ca="1" si="29"/>
        <v>8.3333333333333339</v>
      </c>
      <c r="V68">
        <f t="shared" si="32"/>
        <v>0</v>
      </c>
      <c r="W68">
        <f t="shared" ca="1" si="30"/>
        <v>0</v>
      </c>
      <c r="X68" t="str">
        <f t="shared" ca="1" si="31"/>
        <v/>
      </c>
    </row>
    <row r="69" spans="1:24" x14ac:dyDescent="0.2">
      <c r="A69" s="11" t="str">
        <f t="shared" ca="1" si="22"/>
        <v/>
      </c>
      <c r="B69" s="11" t="s">
        <v>227</v>
      </c>
      <c r="C69" s="11" t="s">
        <v>227</v>
      </c>
      <c r="D69" s="11" t="s">
        <v>227</v>
      </c>
      <c r="E69" s="11" t="s">
        <v>227</v>
      </c>
      <c r="F69" s="11" t="s">
        <v>227</v>
      </c>
      <c r="G69" s="11" t="s">
        <v>227</v>
      </c>
      <c r="H69" s="11" t="s">
        <v>227</v>
      </c>
      <c r="J69" s="1">
        <f t="shared" ca="1" si="23"/>
        <v>35.999999999999886</v>
      </c>
      <c r="M69" s="12">
        <v>8300</v>
      </c>
      <c r="N69" s="8">
        <f t="shared" ca="1" si="24"/>
        <v>995.99999999999989</v>
      </c>
      <c r="O69" s="11" t="s">
        <v>227</v>
      </c>
      <c r="P69">
        <f t="shared" ca="1" si="25"/>
        <v>-995.99999999999989</v>
      </c>
      <c r="Q69">
        <f t="shared" ca="1" si="26"/>
        <v>-501.99999999999909</v>
      </c>
      <c r="R69">
        <f t="shared" si="27"/>
        <v>1</v>
      </c>
      <c r="S69">
        <f t="shared" ca="1" si="28"/>
        <v>-501.99999999999909</v>
      </c>
      <c r="T69" t="str">
        <f>IF(H69="","",VLOOKUP(H69,'Вода SKU'!$A$1:$B$150,2,0))</f>
        <v>-</v>
      </c>
      <c r="U69">
        <f t="shared" ca="1" si="29"/>
        <v>8.3333333333333339</v>
      </c>
      <c r="V69">
        <f t="shared" si="32"/>
        <v>8300</v>
      </c>
      <c r="W69">
        <f t="shared" ca="1" si="30"/>
        <v>995.99999999999989</v>
      </c>
      <c r="X69">
        <f t="shared" ca="1" si="31"/>
        <v>960</v>
      </c>
    </row>
    <row r="70" spans="1:24" x14ac:dyDescent="0.2">
      <c r="A70" s="13">
        <f t="shared" ca="1" si="22"/>
        <v>21</v>
      </c>
      <c r="B70" s="13" t="s">
        <v>244</v>
      </c>
      <c r="C70" s="13">
        <v>1200</v>
      </c>
      <c r="D70" s="13" t="s">
        <v>229</v>
      </c>
      <c r="E70" s="13" t="s">
        <v>230</v>
      </c>
      <c r="F70" s="13" t="s">
        <v>231</v>
      </c>
      <c r="G70" s="13" t="s">
        <v>232</v>
      </c>
      <c r="H70" s="13" t="s">
        <v>273</v>
      </c>
      <c r="I70" s="13">
        <v>1300</v>
      </c>
      <c r="J70" s="1" t="str">
        <f t="shared" ca="1" si="23"/>
        <v/>
      </c>
      <c r="K70" s="13">
        <v>1</v>
      </c>
      <c r="L70" s="13"/>
      <c r="M70" s="9"/>
      <c r="N70" s="8" t="str">
        <f t="shared" ca="1" si="24"/>
        <v/>
      </c>
      <c r="P70">
        <f t="shared" si="25"/>
        <v>1300</v>
      </c>
      <c r="Q70">
        <f t="shared" ca="1" si="26"/>
        <v>0</v>
      </c>
      <c r="R70">
        <f t="shared" si="27"/>
        <v>0</v>
      </c>
      <c r="S70">
        <f t="shared" ca="1" si="28"/>
        <v>-501.99999999999909</v>
      </c>
      <c r="T70" t="str">
        <f>IF(H70="","",VLOOKUP(H70,'Вода SKU'!$A$1:$B$150,2,0))</f>
        <v>3.2, Сакко</v>
      </c>
      <c r="U70">
        <f t="shared" ca="1" si="29"/>
        <v>6.666666666666667</v>
      </c>
      <c r="V70">
        <f t="shared" si="32"/>
        <v>0</v>
      </c>
      <c r="W70">
        <f t="shared" ca="1" si="30"/>
        <v>0</v>
      </c>
      <c r="X70" t="str">
        <f t="shared" ca="1" si="31"/>
        <v/>
      </c>
    </row>
    <row r="71" spans="1:24" x14ac:dyDescent="0.2">
      <c r="A71" s="11" t="str">
        <f t="shared" ca="1" si="22"/>
        <v/>
      </c>
      <c r="B71" s="11" t="s">
        <v>227</v>
      </c>
      <c r="C71" s="11" t="s">
        <v>227</v>
      </c>
      <c r="D71" s="11" t="s">
        <v>227</v>
      </c>
      <c r="E71" s="11" t="s">
        <v>227</v>
      </c>
      <c r="F71" s="11" t="s">
        <v>227</v>
      </c>
      <c r="G71" s="11" t="s">
        <v>227</v>
      </c>
      <c r="H71" s="11" t="s">
        <v>227</v>
      </c>
      <c r="J71" s="1">
        <f t="shared" ca="1" si="23"/>
        <v>-55</v>
      </c>
      <c r="M71" s="12">
        <v>8300</v>
      </c>
      <c r="N71" s="8">
        <f t="shared" ca="1" si="24"/>
        <v>1245</v>
      </c>
      <c r="O71" s="11" t="s">
        <v>227</v>
      </c>
      <c r="P71">
        <f t="shared" ca="1" si="25"/>
        <v>-1245</v>
      </c>
      <c r="Q71">
        <f t="shared" ca="1" si="26"/>
        <v>-446.99999999999909</v>
      </c>
      <c r="R71">
        <f t="shared" si="27"/>
        <v>1</v>
      </c>
      <c r="S71">
        <f t="shared" ca="1" si="28"/>
        <v>-446.99999999999909</v>
      </c>
      <c r="T71" t="str">
        <f>IF(H71="","",VLOOKUP(H71,'Вода SKU'!$A$1:$B$150,2,0))</f>
        <v>-</v>
      </c>
      <c r="U71">
        <f t="shared" ca="1" si="29"/>
        <v>6.666666666666667</v>
      </c>
      <c r="V71">
        <f t="shared" si="32"/>
        <v>8300</v>
      </c>
      <c r="W71">
        <f t="shared" ca="1" si="30"/>
        <v>1245</v>
      </c>
      <c r="X71">
        <f t="shared" ca="1" si="31"/>
        <v>1200</v>
      </c>
    </row>
    <row r="72" spans="1:24" x14ac:dyDescent="0.2">
      <c r="A72" s="15">
        <f t="shared" ca="1" si="22"/>
        <v>22</v>
      </c>
      <c r="B72" s="15" t="s">
        <v>262</v>
      </c>
      <c r="C72" s="15">
        <v>960</v>
      </c>
      <c r="D72" s="15" t="s">
        <v>248</v>
      </c>
      <c r="E72" s="15" t="s">
        <v>275</v>
      </c>
      <c r="F72" s="15" t="s">
        <v>276</v>
      </c>
      <c r="G72" s="15" t="s">
        <v>223</v>
      </c>
      <c r="H72" s="15" t="s">
        <v>280</v>
      </c>
      <c r="I72" s="15">
        <v>960</v>
      </c>
      <c r="J72" s="1" t="str">
        <f t="shared" ca="1" si="23"/>
        <v/>
      </c>
      <c r="K72" s="15">
        <v>1</v>
      </c>
      <c r="L72" s="15"/>
      <c r="M72" s="9"/>
      <c r="N72" s="8" t="str">
        <f t="shared" ca="1" si="24"/>
        <v/>
      </c>
      <c r="P72">
        <f t="shared" si="25"/>
        <v>960</v>
      </c>
      <c r="Q72">
        <f t="shared" ca="1" si="26"/>
        <v>0</v>
      </c>
      <c r="R72">
        <f t="shared" si="27"/>
        <v>0</v>
      </c>
      <c r="S72">
        <f t="shared" ca="1" si="28"/>
        <v>-446.99999999999909</v>
      </c>
      <c r="T72" t="str">
        <f>IF(H72="","",VLOOKUP(H72,'Вода SKU'!$A$1:$B$150,2,0))</f>
        <v>2.7, Альче</v>
      </c>
      <c r="U72">
        <f t="shared" ca="1" si="29"/>
        <v>8.3333333333333339</v>
      </c>
      <c r="V72">
        <f t="shared" si="32"/>
        <v>0</v>
      </c>
      <c r="W72">
        <f t="shared" ca="1" si="30"/>
        <v>0</v>
      </c>
      <c r="X72" t="str">
        <f t="shared" ca="1" si="31"/>
        <v/>
      </c>
    </row>
    <row r="73" spans="1:24" x14ac:dyDescent="0.2">
      <c r="A73" s="11" t="str">
        <f t="shared" ca="1" si="22"/>
        <v/>
      </c>
      <c r="B73" s="11" t="s">
        <v>227</v>
      </c>
      <c r="C73" s="11" t="s">
        <v>227</v>
      </c>
      <c r="D73" s="11" t="s">
        <v>227</v>
      </c>
      <c r="E73" s="11" t="s">
        <v>227</v>
      </c>
      <c r="F73" s="11" t="s">
        <v>227</v>
      </c>
      <c r="G73" s="11" t="s">
        <v>227</v>
      </c>
      <c r="H73" s="11" t="s">
        <v>227</v>
      </c>
      <c r="J73" s="1">
        <f t="shared" ca="1" si="23"/>
        <v>35.999999999999886</v>
      </c>
      <c r="M73" s="12">
        <v>8300</v>
      </c>
      <c r="N73" s="8">
        <f t="shared" ca="1" si="24"/>
        <v>995.99999999999989</v>
      </c>
      <c r="O73" s="11" t="s">
        <v>227</v>
      </c>
      <c r="P73">
        <f t="shared" ca="1" si="25"/>
        <v>-995.99999999999989</v>
      </c>
      <c r="Q73">
        <f t="shared" ca="1" si="26"/>
        <v>-482.99999999999898</v>
      </c>
      <c r="R73">
        <f t="shared" si="27"/>
        <v>1</v>
      </c>
      <c r="S73">
        <f t="shared" ca="1" si="28"/>
        <v>-482.99999999999898</v>
      </c>
      <c r="T73" t="str">
        <f>IF(H73="","",VLOOKUP(H73,'Вода SKU'!$A$1:$B$150,2,0))</f>
        <v>-</v>
      </c>
      <c r="U73">
        <f t="shared" ca="1" si="29"/>
        <v>8.3333333333333339</v>
      </c>
      <c r="V73">
        <f t="shared" si="32"/>
        <v>8300</v>
      </c>
      <c r="W73">
        <f t="shared" ca="1" si="30"/>
        <v>995.99999999999989</v>
      </c>
      <c r="X73">
        <f t="shared" ca="1" si="31"/>
        <v>960</v>
      </c>
    </row>
    <row r="74" spans="1:24" x14ac:dyDescent="0.2">
      <c r="A74" s="15">
        <f t="shared" ca="1" si="22"/>
        <v>23</v>
      </c>
      <c r="B74" s="15" t="s">
        <v>262</v>
      </c>
      <c r="C74" s="15">
        <v>960</v>
      </c>
      <c r="D74" s="15" t="s">
        <v>248</v>
      </c>
      <c r="E74" s="15" t="s">
        <v>275</v>
      </c>
      <c r="F74" s="15" t="s">
        <v>276</v>
      </c>
      <c r="G74" s="15" t="s">
        <v>223</v>
      </c>
      <c r="H74" s="15" t="s">
        <v>280</v>
      </c>
      <c r="I74" s="15">
        <v>960</v>
      </c>
      <c r="J74" s="1" t="str">
        <f t="shared" ca="1" si="23"/>
        <v/>
      </c>
      <c r="K74" s="15">
        <v>1</v>
      </c>
      <c r="L74" s="15"/>
      <c r="M74" s="9"/>
      <c r="N74" s="8" t="str">
        <f t="shared" ca="1" si="24"/>
        <v/>
      </c>
      <c r="P74">
        <f t="shared" si="25"/>
        <v>960</v>
      </c>
      <c r="Q74">
        <f t="shared" ref="Q74:Q99" ca="1" si="33">IF(O74="-",SUM(INDIRECT(ADDRESS(2,COLUMN(P74))&amp;":"&amp;ADDRESS(ROW(),COLUMN(P74)))),0)</f>
        <v>0</v>
      </c>
      <c r="R74">
        <f t="shared" si="27"/>
        <v>0</v>
      </c>
      <c r="S74">
        <f t="shared" ca="1" si="28"/>
        <v>-482.99999999999898</v>
      </c>
      <c r="T74" t="str">
        <f>IF(H74="","",VLOOKUP(H74,'Вода SKU'!$A$1:$B$150,2,0))</f>
        <v>2.7, Альче</v>
      </c>
      <c r="U74">
        <f t="shared" ca="1" si="29"/>
        <v>8.3333333333333339</v>
      </c>
      <c r="V74">
        <f t="shared" si="32"/>
        <v>0</v>
      </c>
      <c r="W74">
        <f t="shared" ca="1" si="30"/>
        <v>0</v>
      </c>
      <c r="X74" t="str">
        <f t="shared" ca="1" si="31"/>
        <v/>
      </c>
    </row>
    <row r="75" spans="1:24" x14ac:dyDescent="0.2">
      <c r="A75" s="11" t="str">
        <f t="shared" ca="1" si="22"/>
        <v/>
      </c>
      <c r="B75" s="11" t="s">
        <v>227</v>
      </c>
      <c r="C75" s="11" t="s">
        <v>227</v>
      </c>
      <c r="D75" s="11" t="s">
        <v>227</v>
      </c>
      <c r="E75" s="11" t="s">
        <v>227</v>
      </c>
      <c r="F75" s="11" t="s">
        <v>227</v>
      </c>
      <c r="G75" s="11" t="s">
        <v>227</v>
      </c>
      <c r="H75" s="11" t="s">
        <v>227</v>
      </c>
      <c r="J75" s="1">
        <f t="shared" ca="1" si="23"/>
        <v>35.999999999999886</v>
      </c>
      <c r="M75" s="12">
        <v>8300</v>
      </c>
      <c r="N75" s="8">
        <f t="shared" ca="1" si="24"/>
        <v>995.99999999999989</v>
      </c>
      <c r="O75" s="11" t="s">
        <v>227</v>
      </c>
      <c r="P75">
        <f t="shared" ca="1" si="25"/>
        <v>-995.99999999999989</v>
      </c>
      <c r="Q75">
        <f t="shared" ca="1" si="33"/>
        <v>-518.99999999999886</v>
      </c>
      <c r="R75">
        <f t="shared" si="27"/>
        <v>1</v>
      </c>
      <c r="S75">
        <f t="shared" ca="1" si="28"/>
        <v>-518.99999999999886</v>
      </c>
      <c r="T75" t="str">
        <f>IF(H75="","",VLOOKUP(H75,'Вода SKU'!$A$1:$B$150,2,0))</f>
        <v>-</v>
      </c>
      <c r="U75">
        <f t="shared" ca="1" si="29"/>
        <v>8.3333333333333339</v>
      </c>
      <c r="V75">
        <f t="shared" si="32"/>
        <v>8300</v>
      </c>
      <c r="W75">
        <f t="shared" ca="1" si="30"/>
        <v>995.99999999999989</v>
      </c>
      <c r="X75">
        <f t="shared" ca="1" si="31"/>
        <v>960</v>
      </c>
    </row>
    <row r="76" spans="1:24" x14ac:dyDescent="0.2">
      <c r="A76" s="13">
        <f t="shared" ca="1" si="22"/>
        <v>24</v>
      </c>
      <c r="B76" s="13" t="s">
        <v>244</v>
      </c>
      <c r="C76" s="13">
        <v>1200</v>
      </c>
      <c r="D76" s="13" t="s">
        <v>229</v>
      </c>
      <c r="E76" s="13" t="s">
        <v>230</v>
      </c>
      <c r="F76" s="13" t="s">
        <v>231</v>
      </c>
      <c r="G76" s="13" t="s">
        <v>232</v>
      </c>
      <c r="H76" s="13" t="s">
        <v>273</v>
      </c>
      <c r="I76" s="13">
        <v>307</v>
      </c>
      <c r="J76" s="1" t="str">
        <f t="shared" ca="1" si="23"/>
        <v/>
      </c>
      <c r="K76" s="13">
        <v>1</v>
      </c>
      <c r="L76" s="13"/>
      <c r="M76" s="9"/>
      <c r="N76" s="8" t="str">
        <f t="shared" ca="1" si="24"/>
        <v/>
      </c>
      <c r="P76">
        <f t="shared" si="25"/>
        <v>307</v>
      </c>
      <c r="Q76">
        <f t="shared" ca="1" si="33"/>
        <v>0</v>
      </c>
      <c r="R76">
        <f t="shared" si="27"/>
        <v>0</v>
      </c>
      <c r="S76">
        <f t="shared" ca="1" si="28"/>
        <v>-518.99999999999886</v>
      </c>
      <c r="T76" t="str">
        <f>IF(H76="","",VLOOKUP(H76,'Вода SKU'!$A$1:$B$150,2,0))</f>
        <v>3.2, Сакко</v>
      </c>
      <c r="U76">
        <f t="shared" ca="1" si="29"/>
        <v>6.666666666666667</v>
      </c>
      <c r="V76">
        <f t="shared" si="32"/>
        <v>0</v>
      </c>
      <c r="W76">
        <f t="shared" ca="1" si="30"/>
        <v>0</v>
      </c>
      <c r="X76" t="str">
        <f t="shared" ca="1" si="31"/>
        <v/>
      </c>
    </row>
    <row r="77" spans="1:24" x14ac:dyDescent="0.2">
      <c r="A77" s="13">
        <f t="shared" ca="1" si="22"/>
        <v>24</v>
      </c>
      <c r="B77" s="13" t="s">
        <v>244</v>
      </c>
      <c r="C77" s="13">
        <v>1200</v>
      </c>
      <c r="D77" s="13" t="s">
        <v>229</v>
      </c>
      <c r="E77" s="13" t="s">
        <v>230</v>
      </c>
      <c r="F77" s="13" t="s">
        <v>231</v>
      </c>
      <c r="G77" s="13" t="s">
        <v>232</v>
      </c>
      <c r="H77" s="13" t="s">
        <v>234</v>
      </c>
      <c r="I77" s="13">
        <v>1000</v>
      </c>
      <c r="J77" s="1" t="str">
        <f t="shared" ca="1" si="23"/>
        <v/>
      </c>
      <c r="K77" s="13">
        <v>1</v>
      </c>
      <c r="L77" s="13"/>
      <c r="M77" s="9"/>
      <c r="N77" s="8" t="str">
        <f t="shared" ca="1" si="24"/>
        <v/>
      </c>
      <c r="P77">
        <f t="shared" si="25"/>
        <v>1000</v>
      </c>
      <c r="Q77">
        <f t="shared" ca="1" si="33"/>
        <v>0</v>
      </c>
      <c r="R77">
        <f t="shared" si="27"/>
        <v>0</v>
      </c>
      <c r="S77">
        <f t="shared" ca="1" si="28"/>
        <v>-518.99999999999886</v>
      </c>
      <c r="T77" t="str">
        <f>IF(H77="","",VLOOKUP(H77,'Вода SKU'!$A$1:$B$150,2,0))</f>
        <v>3.2, Сакко</v>
      </c>
      <c r="U77">
        <f t="shared" ca="1" si="29"/>
        <v>6.666666666666667</v>
      </c>
      <c r="V77">
        <f t="shared" si="32"/>
        <v>0</v>
      </c>
      <c r="W77">
        <f t="shared" ca="1" si="30"/>
        <v>0</v>
      </c>
      <c r="X77" t="str">
        <f t="shared" ca="1" si="31"/>
        <v/>
      </c>
    </row>
    <row r="78" spans="1:24" x14ac:dyDescent="0.2">
      <c r="A78" s="11" t="str">
        <f t="shared" ca="1" si="22"/>
        <v/>
      </c>
      <c r="B78" s="11" t="s">
        <v>227</v>
      </c>
      <c r="C78" s="11" t="s">
        <v>227</v>
      </c>
      <c r="D78" s="11" t="s">
        <v>227</v>
      </c>
      <c r="E78" s="11" t="s">
        <v>227</v>
      </c>
      <c r="F78" s="11" t="s">
        <v>227</v>
      </c>
      <c r="G78" s="11" t="s">
        <v>227</v>
      </c>
      <c r="H78" s="11" t="s">
        <v>227</v>
      </c>
      <c r="J78" s="1">
        <f t="shared" ca="1" si="23"/>
        <v>-62</v>
      </c>
      <c r="M78" s="12">
        <v>8300</v>
      </c>
      <c r="N78" s="8">
        <f t="shared" ca="1" si="24"/>
        <v>1245</v>
      </c>
      <c r="O78" s="11" t="s">
        <v>227</v>
      </c>
      <c r="P78">
        <f t="shared" ca="1" si="25"/>
        <v>-1245</v>
      </c>
      <c r="Q78">
        <f t="shared" ca="1" si="33"/>
        <v>-456.99999999999886</v>
      </c>
      <c r="R78">
        <f t="shared" si="27"/>
        <v>1</v>
      </c>
      <c r="S78">
        <f t="shared" ca="1" si="28"/>
        <v>-456.99999999999886</v>
      </c>
      <c r="T78" t="str">
        <f>IF(H78="","",VLOOKUP(H78,'Вода SKU'!$A$1:$B$150,2,0))</f>
        <v>-</v>
      </c>
      <c r="U78">
        <f t="shared" ca="1" si="29"/>
        <v>6.666666666666667</v>
      </c>
      <c r="V78">
        <f t="shared" si="32"/>
        <v>8300</v>
      </c>
      <c r="W78">
        <f t="shared" ca="1" si="30"/>
        <v>1245</v>
      </c>
      <c r="X78">
        <f t="shared" ca="1" si="31"/>
        <v>1200</v>
      </c>
    </row>
    <row r="79" spans="1:24" x14ac:dyDescent="0.2">
      <c r="A79" s="15">
        <f t="shared" ca="1" si="22"/>
        <v>25</v>
      </c>
      <c r="B79" s="15" t="s">
        <v>262</v>
      </c>
      <c r="C79" s="15">
        <v>960</v>
      </c>
      <c r="D79" s="15" t="s">
        <v>248</v>
      </c>
      <c r="E79" s="15" t="s">
        <v>275</v>
      </c>
      <c r="F79" s="15" t="s">
        <v>276</v>
      </c>
      <c r="G79" s="15" t="s">
        <v>223</v>
      </c>
      <c r="H79" s="15" t="s">
        <v>280</v>
      </c>
      <c r="I79" s="15">
        <v>960</v>
      </c>
      <c r="J79" s="1" t="str">
        <f t="shared" ca="1" si="23"/>
        <v/>
      </c>
      <c r="K79" s="15">
        <v>1</v>
      </c>
      <c r="L79" s="15"/>
      <c r="M79" s="9"/>
      <c r="N79" s="8" t="str">
        <f t="shared" ca="1" si="24"/>
        <v/>
      </c>
      <c r="P79">
        <f t="shared" si="25"/>
        <v>960</v>
      </c>
      <c r="Q79">
        <f t="shared" ca="1" si="33"/>
        <v>0</v>
      </c>
      <c r="R79">
        <f t="shared" si="27"/>
        <v>0</v>
      </c>
      <c r="S79">
        <f t="shared" ca="1" si="28"/>
        <v>-456.99999999999886</v>
      </c>
      <c r="T79" t="str">
        <f>IF(H79="","",VLOOKUP(H79,'Вода SKU'!$A$1:$B$150,2,0))</f>
        <v>2.7, Альче</v>
      </c>
      <c r="U79">
        <f t="shared" ca="1" si="29"/>
        <v>8.3333333333333339</v>
      </c>
      <c r="V79">
        <f t="shared" si="32"/>
        <v>0</v>
      </c>
      <c r="W79">
        <f t="shared" ca="1" si="30"/>
        <v>0</v>
      </c>
      <c r="X79" t="str">
        <f t="shared" ca="1" si="31"/>
        <v/>
      </c>
    </row>
    <row r="80" spans="1:24" x14ac:dyDescent="0.2">
      <c r="A80" s="11" t="str">
        <f t="shared" ca="1" si="22"/>
        <v/>
      </c>
      <c r="B80" s="11" t="s">
        <v>227</v>
      </c>
      <c r="C80" s="11" t="s">
        <v>227</v>
      </c>
      <c r="D80" s="11" t="s">
        <v>227</v>
      </c>
      <c r="E80" s="11" t="s">
        <v>227</v>
      </c>
      <c r="F80" s="11" t="s">
        <v>227</v>
      </c>
      <c r="G80" s="11" t="s">
        <v>227</v>
      </c>
      <c r="H80" s="11" t="s">
        <v>227</v>
      </c>
      <c r="J80" s="1">
        <f t="shared" ca="1" si="23"/>
        <v>35.999999999999886</v>
      </c>
      <c r="M80" s="12">
        <v>8300</v>
      </c>
      <c r="N80" s="8">
        <f t="shared" ca="1" si="24"/>
        <v>995.99999999999989</v>
      </c>
      <c r="O80" s="11" t="s">
        <v>227</v>
      </c>
      <c r="P80">
        <f t="shared" ca="1" si="25"/>
        <v>-995.99999999999989</v>
      </c>
      <c r="Q80">
        <f t="shared" ca="1" si="33"/>
        <v>-492.99999999999875</v>
      </c>
      <c r="R80">
        <f t="shared" si="27"/>
        <v>1</v>
      </c>
      <c r="S80">
        <f t="shared" ca="1" si="28"/>
        <v>-492.99999999999875</v>
      </c>
      <c r="T80" t="str">
        <f>IF(H80="","",VLOOKUP(H80,'Вода SKU'!$A$1:$B$150,2,0))</f>
        <v>-</v>
      </c>
      <c r="U80">
        <f t="shared" ca="1" si="29"/>
        <v>8.3333333333333339</v>
      </c>
      <c r="V80">
        <f t="shared" si="32"/>
        <v>8300</v>
      </c>
      <c r="W80">
        <f t="shared" ca="1" si="30"/>
        <v>995.99999999999989</v>
      </c>
      <c r="X80">
        <f t="shared" ca="1" si="31"/>
        <v>960</v>
      </c>
    </row>
    <row r="81" spans="1:24" x14ac:dyDescent="0.2">
      <c r="A81" s="13">
        <f t="shared" ca="1" si="22"/>
        <v>26</v>
      </c>
      <c r="B81" s="13" t="s">
        <v>244</v>
      </c>
      <c r="C81" s="13">
        <v>1200</v>
      </c>
      <c r="D81" s="13" t="s">
        <v>229</v>
      </c>
      <c r="E81" s="13" t="s">
        <v>230</v>
      </c>
      <c r="F81" s="13" t="s">
        <v>231</v>
      </c>
      <c r="G81" s="13" t="s">
        <v>232</v>
      </c>
      <c r="H81" s="13" t="s">
        <v>234</v>
      </c>
      <c r="I81" s="13">
        <v>1300</v>
      </c>
      <c r="J81" s="1" t="str">
        <f t="shared" ca="1" si="23"/>
        <v/>
      </c>
      <c r="K81" s="13">
        <v>1</v>
      </c>
      <c r="L81" s="13"/>
      <c r="M81" s="9"/>
      <c r="N81" s="8" t="str">
        <f t="shared" ca="1" si="24"/>
        <v/>
      </c>
      <c r="P81">
        <f t="shared" si="25"/>
        <v>1300</v>
      </c>
      <c r="Q81">
        <f t="shared" ca="1" si="33"/>
        <v>0</v>
      </c>
      <c r="R81">
        <f t="shared" si="27"/>
        <v>0</v>
      </c>
      <c r="S81">
        <f t="shared" ca="1" si="28"/>
        <v>-492.99999999999875</v>
      </c>
      <c r="T81" t="str">
        <f>IF(H81="","",VLOOKUP(H81,'Вода SKU'!$A$1:$B$150,2,0))</f>
        <v>3.2, Сакко</v>
      </c>
      <c r="U81">
        <f t="shared" ca="1" si="29"/>
        <v>6.666666666666667</v>
      </c>
      <c r="V81">
        <f t="shared" si="32"/>
        <v>0</v>
      </c>
      <c r="W81">
        <f t="shared" ca="1" si="30"/>
        <v>0</v>
      </c>
      <c r="X81" t="str">
        <f t="shared" ca="1" si="31"/>
        <v/>
      </c>
    </row>
    <row r="82" spans="1:24" x14ac:dyDescent="0.2">
      <c r="A82" s="11" t="str">
        <f t="shared" ca="1" si="22"/>
        <v/>
      </c>
      <c r="B82" s="11" t="s">
        <v>227</v>
      </c>
      <c r="C82" s="11" t="s">
        <v>227</v>
      </c>
      <c r="D82" s="11" t="s">
        <v>227</v>
      </c>
      <c r="E82" s="11" t="s">
        <v>227</v>
      </c>
      <c r="F82" s="11" t="s">
        <v>227</v>
      </c>
      <c r="G82" s="11" t="s">
        <v>227</v>
      </c>
      <c r="H82" s="11" t="s">
        <v>227</v>
      </c>
      <c r="J82" s="1">
        <f t="shared" ca="1" si="23"/>
        <v>-55</v>
      </c>
      <c r="M82" s="12">
        <v>8300</v>
      </c>
      <c r="N82" s="8">
        <f t="shared" ca="1" si="24"/>
        <v>1245</v>
      </c>
      <c r="O82" s="11" t="s">
        <v>227</v>
      </c>
      <c r="P82">
        <f t="shared" ca="1" si="25"/>
        <v>-1245</v>
      </c>
      <c r="Q82">
        <f t="shared" ca="1" si="33"/>
        <v>-437.99999999999875</v>
      </c>
      <c r="R82">
        <f t="shared" si="27"/>
        <v>1</v>
      </c>
      <c r="S82">
        <f t="shared" ca="1" si="28"/>
        <v>-437.99999999999875</v>
      </c>
      <c r="T82" t="str">
        <f>IF(H82="","",VLOOKUP(H82,'Вода SKU'!$A$1:$B$150,2,0))</f>
        <v>-</v>
      </c>
      <c r="U82">
        <f t="shared" ca="1" si="29"/>
        <v>6.666666666666667</v>
      </c>
      <c r="V82">
        <f t="shared" si="32"/>
        <v>8300</v>
      </c>
      <c r="W82">
        <f t="shared" ca="1" si="30"/>
        <v>1245</v>
      </c>
      <c r="X82">
        <f t="shared" ca="1" si="31"/>
        <v>1200</v>
      </c>
    </row>
    <row r="83" spans="1:24" x14ac:dyDescent="0.2">
      <c r="A83" s="15">
        <f t="shared" ca="1" si="22"/>
        <v>27</v>
      </c>
      <c r="B83" s="15" t="s">
        <v>262</v>
      </c>
      <c r="C83" s="15">
        <v>960</v>
      </c>
      <c r="D83" s="15" t="s">
        <v>248</v>
      </c>
      <c r="E83" s="15" t="s">
        <v>275</v>
      </c>
      <c r="F83" s="15" t="s">
        <v>276</v>
      </c>
      <c r="G83" s="15" t="s">
        <v>223</v>
      </c>
      <c r="H83" s="15" t="s">
        <v>280</v>
      </c>
      <c r="I83" s="15">
        <v>960</v>
      </c>
      <c r="J83" s="1" t="str">
        <f t="shared" ca="1" si="23"/>
        <v/>
      </c>
      <c r="K83" s="15">
        <v>1</v>
      </c>
      <c r="L83" s="15"/>
      <c r="M83" s="9"/>
      <c r="N83" s="8" t="str">
        <f t="shared" ca="1" si="24"/>
        <v/>
      </c>
      <c r="P83">
        <f t="shared" si="25"/>
        <v>960</v>
      </c>
      <c r="Q83">
        <f t="shared" ca="1" si="33"/>
        <v>0</v>
      </c>
      <c r="R83">
        <f t="shared" si="27"/>
        <v>0</v>
      </c>
      <c r="S83">
        <f t="shared" ca="1" si="28"/>
        <v>-437.99999999999875</v>
      </c>
      <c r="T83" t="str">
        <f>IF(H83="","",VLOOKUP(H83,'Вода SKU'!$A$1:$B$150,2,0))</f>
        <v>2.7, Альче</v>
      </c>
      <c r="U83">
        <f t="shared" ca="1" si="29"/>
        <v>8.3333333333333339</v>
      </c>
      <c r="V83">
        <f t="shared" si="32"/>
        <v>0</v>
      </c>
      <c r="W83">
        <f t="shared" ca="1" si="30"/>
        <v>0</v>
      </c>
      <c r="X83" t="str">
        <f t="shared" ca="1" si="31"/>
        <v/>
      </c>
    </row>
    <row r="84" spans="1:24" x14ac:dyDescent="0.2">
      <c r="A84" s="11" t="str">
        <f t="shared" ca="1" si="22"/>
        <v/>
      </c>
      <c r="B84" s="11" t="s">
        <v>227</v>
      </c>
      <c r="C84" s="11" t="s">
        <v>227</v>
      </c>
      <c r="D84" s="11" t="s">
        <v>227</v>
      </c>
      <c r="E84" s="11" t="s">
        <v>227</v>
      </c>
      <c r="F84" s="11" t="s">
        <v>227</v>
      </c>
      <c r="G84" s="11" t="s">
        <v>227</v>
      </c>
      <c r="H84" s="11" t="s">
        <v>227</v>
      </c>
      <c r="J84" s="1">
        <f t="shared" ca="1" si="23"/>
        <v>35.999999999999886</v>
      </c>
      <c r="M84" s="12">
        <v>8300</v>
      </c>
      <c r="N84" s="8">
        <f t="shared" ca="1" si="24"/>
        <v>995.99999999999989</v>
      </c>
      <c r="O84" s="11" t="s">
        <v>227</v>
      </c>
      <c r="P84">
        <f t="shared" ca="1" si="25"/>
        <v>-995.99999999999989</v>
      </c>
      <c r="Q84">
        <f t="shared" ca="1" si="33"/>
        <v>-473.99999999999864</v>
      </c>
      <c r="R84">
        <f t="shared" si="27"/>
        <v>1</v>
      </c>
      <c r="S84">
        <f t="shared" ca="1" si="28"/>
        <v>-473.99999999999864</v>
      </c>
      <c r="T84" t="str">
        <f>IF(H84="","",VLOOKUP(H84,'Вода SKU'!$A$1:$B$150,2,0))</f>
        <v>-</v>
      </c>
      <c r="U84">
        <f t="shared" ca="1" si="29"/>
        <v>8.3333333333333339</v>
      </c>
      <c r="V84">
        <f t="shared" si="32"/>
        <v>8300</v>
      </c>
      <c r="W84">
        <f t="shared" ca="1" si="30"/>
        <v>995.99999999999989</v>
      </c>
      <c r="X84">
        <f t="shared" ca="1" si="31"/>
        <v>960</v>
      </c>
    </row>
    <row r="85" spans="1:24" x14ac:dyDescent="0.2">
      <c r="A85" s="15">
        <f t="shared" ca="1" si="22"/>
        <v>28</v>
      </c>
      <c r="B85" s="15" t="s">
        <v>262</v>
      </c>
      <c r="C85" s="15">
        <v>960</v>
      </c>
      <c r="D85" s="15" t="s">
        <v>248</v>
      </c>
      <c r="E85" s="15" t="s">
        <v>275</v>
      </c>
      <c r="F85" s="15" t="s">
        <v>276</v>
      </c>
      <c r="G85" s="15" t="s">
        <v>223</v>
      </c>
      <c r="H85" s="15" t="s">
        <v>280</v>
      </c>
      <c r="I85" s="15">
        <v>960</v>
      </c>
      <c r="J85" s="1" t="str">
        <f t="shared" ca="1" si="23"/>
        <v/>
      </c>
      <c r="K85" s="15">
        <v>1</v>
      </c>
      <c r="L85" s="15"/>
      <c r="M85" s="9"/>
      <c r="N85" s="8" t="str">
        <f t="shared" ca="1" si="24"/>
        <v/>
      </c>
      <c r="P85">
        <f t="shared" si="25"/>
        <v>960</v>
      </c>
      <c r="Q85">
        <f t="shared" ca="1" si="33"/>
        <v>0</v>
      </c>
      <c r="R85">
        <f t="shared" si="27"/>
        <v>0</v>
      </c>
      <c r="S85">
        <f t="shared" ca="1" si="28"/>
        <v>-473.99999999999864</v>
      </c>
      <c r="T85" t="str">
        <f>IF(H85="","",VLOOKUP(H85,'Вода SKU'!$A$1:$B$150,2,0))</f>
        <v>2.7, Альче</v>
      </c>
      <c r="U85">
        <f t="shared" ca="1" si="29"/>
        <v>8.3333333333333339</v>
      </c>
      <c r="V85">
        <f t="shared" si="32"/>
        <v>0</v>
      </c>
      <c r="W85">
        <f t="shared" ca="1" si="30"/>
        <v>0</v>
      </c>
      <c r="X85" t="str">
        <f t="shared" ca="1" si="31"/>
        <v/>
      </c>
    </row>
    <row r="86" spans="1:24" x14ac:dyDescent="0.2">
      <c r="A86" s="11" t="str">
        <f t="shared" ca="1" si="22"/>
        <v/>
      </c>
      <c r="B86" s="11" t="s">
        <v>227</v>
      </c>
      <c r="C86" s="11" t="s">
        <v>227</v>
      </c>
      <c r="D86" s="11" t="s">
        <v>227</v>
      </c>
      <c r="E86" s="11" t="s">
        <v>227</v>
      </c>
      <c r="F86" s="11" t="s">
        <v>227</v>
      </c>
      <c r="G86" s="11" t="s">
        <v>227</v>
      </c>
      <c r="H86" s="11" t="s">
        <v>227</v>
      </c>
      <c r="J86" s="1">
        <f t="shared" ca="1" si="23"/>
        <v>35.999999999999886</v>
      </c>
      <c r="M86" s="12">
        <v>8300</v>
      </c>
      <c r="N86" s="8">
        <f t="shared" ca="1" si="24"/>
        <v>995.99999999999989</v>
      </c>
      <c r="O86" s="11" t="s">
        <v>227</v>
      </c>
      <c r="P86">
        <f t="shared" ca="1" si="25"/>
        <v>-995.99999999999989</v>
      </c>
      <c r="Q86">
        <f t="shared" ca="1" si="33"/>
        <v>-509.99999999999852</v>
      </c>
      <c r="R86">
        <f t="shared" si="27"/>
        <v>1</v>
      </c>
      <c r="S86">
        <f t="shared" ca="1" si="28"/>
        <v>-509.99999999999852</v>
      </c>
      <c r="T86" t="str">
        <f>IF(H86="","",VLOOKUP(H86,'Вода SKU'!$A$1:$B$150,2,0))</f>
        <v>-</v>
      </c>
      <c r="U86">
        <f t="shared" ca="1" si="29"/>
        <v>8.3333333333333339</v>
      </c>
      <c r="V86">
        <f t="shared" si="32"/>
        <v>8300</v>
      </c>
      <c r="W86">
        <f t="shared" ca="1" si="30"/>
        <v>995.99999999999989</v>
      </c>
      <c r="X86">
        <f t="shared" ca="1" si="31"/>
        <v>960</v>
      </c>
    </row>
    <row r="87" spans="1:24" x14ac:dyDescent="0.2">
      <c r="A87" s="13">
        <f t="shared" ca="1" si="22"/>
        <v>29</v>
      </c>
      <c r="B87" s="13" t="s">
        <v>244</v>
      </c>
      <c r="C87" s="13">
        <v>1200</v>
      </c>
      <c r="D87" s="13" t="s">
        <v>229</v>
      </c>
      <c r="E87" s="13" t="s">
        <v>230</v>
      </c>
      <c r="F87" s="13" t="s">
        <v>231</v>
      </c>
      <c r="G87" s="13" t="s">
        <v>232</v>
      </c>
      <c r="H87" s="13" t="s">
        <v>234</v>
      </c>
      <c r="I87" s="13">
        <v>1300</v>
      </c>
      <c r="J87" s="1" t="str">
        <f t="shared" ca="1" si="23"/>
        <v/>
      </c>
      <c r="K87" s="13">
        <v>1</v>
      </c>
      <c r="L87" s="13"/>
      <c r="M87" s="9"/>
      <c r="N87" s="8" t="str">
        <f t="shared" ca="1" si="24"/>
        <v/>
      </c>
      <c r="P87">
        <f t="shared" si="25"/>
        <v>1300</v>
      </c>
      <c r="Q87">
        <f t="shared" ca="1" si="33"/>
        <v>0</v>
      </c>
      <c r="R87">
        <f t="shared" si="27"/>
        <v>0</v>
      </c>
      <c r="S87">
        <f t="shared" ca="1" si="28"/>
        <v>-509.99999999999852</v>
      </c>
      <c r="T87" t="str">
        <f>IF(H87="","",VLOOKUP(H87,'Вода SKU'!$A$1:$B$150,2,0))</f>
        <v>3.2, Сакко</v>
      </c>
      <c r="U87">
        <f t="shared" ca="1" si="29"/>
        <v>6.666666666666667</v>
      </c>
      <c r="V87">
        <f t="shared" si="32"/>
        <v>0</v>
      </c>
      <c r="W87">
        <f t="shared" ca="1" si="30"/>
        <v>0</v>
      </c>
      <c r="X87" t="str">
        <f t="shared" ca="1" si="31"/>
        <v/>
      </c>
    </row>
    <row r="88" spans="1:24" x14ac:dyDescent="0.2">
      <c r="A88" s="11" t="str">
        <f t="shared" ca="1" si="22"/>
        <v/>
      </c>
      <c r="B88" s="11" t="s">
        <v>227</v>
      </c>
      <c r="C88" s="11" t="s">
        <v>227</v>
      </c>
      <c r="D88" s="11" t="s">
        <v>227</v>
      </c>
      <c r="E88" s="11" t="s">
        <v>227</v>
      </c>
      <c r="F88" s="11" t="s">
        <v>227</v>
      </c>
      <c r="G88" s="11" t="s">
        <v>227</v>
      </c>
      <c r="H88" s="11" t="s">
        <v>227</v>
      </c>
      <c r="J88" s="1">
        <f t="shared" ca="1" si="23"/>
        <v>-55</v>
      </c>
      <c r="M88" s="12">
        <v>8300</v>
      </c>
      <c r="N88" s="8">
        <f t="shared" ca="1" si="24"/>
        <v>1245</v>
      </c>
      <c r="O88" s="11" t="s">
        <v>227</v>
      </c>
      <c r="P88">
        <f t="shared" ca="1" si="25"/>
        <v>-1245</v>
      </c>
      <c r="Q88">
        <f t="shared" ca="1" si="33"/>
        <v>-454.99999999999852</v>
      </c>
      <c r="R88">
        <f t="shared" si="27"/>
        <v>1</v>
      </c>
      <c r="S88">
        <f t="shared" ca="1" si="28"/>
        <v>-454.99999999999852</v>
      </c>
      <c r="T88" t="str">
        <f>IF(H88="","",VLOOKUP(H88,'Вода SKU'!$A$1:$B$150,2,0))</f>
        <v>-</v>
      </c>
      <c r="U88">
        <f t="shared" ca="1" si="29"/>
        <v>6.666666666666667</v>
      </c>
      <c r="V88">
        <f t="shared" si="32"/>
        <v>8300</v>
      </c>
      <c r="W88">
        <f t="shared" ca="1" si="30"/>
        <v>1245</v>
      </c>
      <c r="X88">
        <f t="shared" ca="1" si="31"/>
        <v>1200</v>
      </c>
    </row>
    <row r="89" spans="1:24" x14ac:dyDescent="0.2">
      <c r="A89" s="16">
        <f t="shared" ca="1" si="22"/>
        <v>30</v>
      </c>
      <c r="B89" s="16" t="s">
        <v>262</v>
      </c>
      <c r="C89" s="16">
        <v>960</v>
      </c>
      <c r="D89" s="16" t="s">
        <v>220</v>
      </c>
      <c r="E89" s="16" t="s">
        <v>281</v>
      </c>
      <c r="F89" s="16" t="s">
        <v>282</v>
      </c>
      <c r="G89" s="16" t="s">
        <v>283</v>
      </c>
      <c r="H89" s="16" t="s">
        <v>284</v>
      </c>
      <c r="I89" s="16">
        <v>120</v>
      </c>
      <c r="J89" s="1" t="str">
        <f t="shared" ca="1" si="23"/>
        <v/>
      </c>
      <c r="K89" s="16">
        <v>2</v>
      </c>
      <c r="L89" s="16"/>
      <c r="M89" s="9"/>
      <c r="N89" s="8" t="str">
        <f t="shared" ca="1" si="24"/>
        <v/>
      </c>
      <c r="P89">
        <f t="shared" si="25"/>
        <v>120</v>
      </c>
      <c r="Q89">
        <f t="shared" ca="1" si="33"/>
        <v>0</v>
      </c>
      <c r="R89">
        <f t="shared" si="27"/>
        <v>0</v>
      </c>
      <c r="S89">
        <f t="shared" ca="1" si="28"/>
        <v>-454.99999999999852</v>
      </c>
      <c r="T89" t="str">
        <f>IF(H89="","",VLOOKUP(H89,'Вода SKU'!$A$1:$B$150,2,0))</f>
        <v>2.7, Альче</v>
      </c>
      <c r="U89">
        <f t="shared" ca="1" si="29"/>
        <v>8.3333333333333339</v>
      </c>
      <c r="V89">
        <f t="shared" si="32"/>
        <v>0</v>
      </c>
      <c r="W89">
        <f t="shared" ca="1" si="30"/>
        <v>0</v>
      </c>
      <c r="X89" t="str">
        <f t="shared" ca="1" si="31"/>
        <v/>
      </c>
    </row>
    <row r="90" spans="1:24" x14ac:dyDescent="0.2">
      <c r="A90" s="10">
        <f t="shared" ca="1" si="22"/>
        <v>30</v>
      </c>
      <c r="B90" s="10" t="s">
        <v>262</v>
      </c>
      <c r="C90" s="10">
        <v>960</v>
      </c>
      <c r="D90" s="10" t="s">
        <v>220</v>
      </c>
      <c r="E90" s="10" t="s">
        <v>285</v>
      </c>
      <c r="F90" s="10" t="s">
        <v>282</v>
      </c>
      <c r="G90" s="10" t="s">
        <v>286</v>
      </c>
      <c r="H90" s="10" t="s">
        <v>287</v>
      </c>
      <c r="I90" s="10">
        <v>840</v>
      </c>
      <c r="J90" s="1" t="str">
        <f t="shared" ca="1" si="23"/>
        <v/>
      </c>
      <c r="K90" s="10">
        <v>1</v>
      </c>
      <c r="L90" s="10"/>
      <c r="M90" s="9"/>
      <c r="N90" s="8" t="str">
        <f t="shared" ca="1" si="24"/>
        <v/>
      </c>
      <c r="P90">
        <f t="shared" si="25"/>
        <v>840</v>
      </c>
      <c r="Q90">
        <f t="shared" ca="1" si="33"/>
        <v>0</v>
      </c>
      <c r="R90">
        <f t="shared" si="27"/>
        <v>0</v>
      </c>
      <c r="S90">
        <f t="shared" ca="1" si="28"/>
        <v>-454.99999999999852</v>
      </c>
      <c r="T90" t="str">
        <f>IF(H90="","",VLOOKUP(H90,'Вода SKU'!$A$1:$B$150,2,0))</f>
        <v>2.7, Альче</v>
      </c>
      <c r="U90">
        <f t="shared" ca="1" si="29"/>
        <v>8.3333333333333339</v>
      </c>
      <c r="V90">
        <f t="shared" si="32"/>
        <v>0</v>
      </c>
      <c r="W90">
        <f t="shared" ca="1" si="30"/>
        <v>0</v>
      </c>
      <c r="X90" t="str">
        <f t="shared" ca="1" si="31"/>
        <v/>
      </c>
    </row>
    <row r="91" spans="1:24" x14ac:dyDescent="0.2">
      <c r="A91" s="11" t="str">
        <f t="shared" ca="1" si="22"/>
        <v/>
      </c>
      <c r="B91" s="11" t="s">
        <v>227</v>
      </c>
      <c r="C91" s="11" t="s">
        <v>227</v>
      </c>
      <c r="D91" s="11" t="s">
        <v>227</v>
      </c>
      <c r="E91" s="11" t="s">
        <v>227</v>
      </c>
      <c r="F91" s="11" t="s">
        <v>227</v>
      </c>
      <c r="G91" s="11" t="s">
        <v>227</v>
      </c>
      <c r="H91" s="11" t="s">
        <v>227</v>
      </c>
      <c r="J91" s="1">
        <f t="shared" ca="1" si="23"/>
        <v>35.999999999999886</v>
      </c>
      <c r="M91" s="12">
        <v>8300</v>
      </c>
      <c r="N91" s="8">
        <f t="shared" ca="1" si="24"/>
        <v>995.99999999999989</v>
      </c>
      <c r="O91" s="11" t="s">
        <v>227</v>
      </c>
      <c r="P91">
        <f t="shared" ca="1" si="25"/>
        <v>-995.99999999999989</v>
      </c>
      <c r="Q91">
        <f t="shared" ca="1" si="33"/>
        <v>-490.99999999999841</v>
      </c>
      <c r="R91">
        <f t="shared" si="27"/>
        <v>1</v>
      </c>
      <c r="S91">
        <f t="shared" ca="1" si="28"/>
        <v>-490.99999999999841</v>
      </c>
      <c r="T91" t="str">
        <f>IF(H91="","",VLOOKUP(H91,'Вода SKU'!$A$1:$B$150,2,0))</f>
        <v>-</v>
      </c>
      <c r="U91">
        <f t="shared" ca="1" si="29"/>
        <v>8.3333333333333339</v>
      </c>
      <c r="V91">
        <f t="shared" si="32"/>
        <v>8300</v>
      </c>
      <c r="W91">
        <f t="shared" ca="1" si="30"/>
        <v>995.99999999999989</v>
      </c>
      <c r="X91">
        <f t="shared" ca="1" si="31"/>
        <v>960</v>
      </c>
    </row>
    <row r="92" spans="1:24" x14ac:dyDescent="0.2">
      <c r="A92" s="13">
        <f t="shared" ca="1" si="22"/>
        <v>31</v>
      </c>
      <c r="B92" s="13" t="s">
        <v>244</v>
      </c>
      <c r="C92" s="13">
        <v>1200</v>
      </c>
      <c r="D92" s="13" t="s">
        <v>229</v>
      </c>
      <c r="E92" s="13" t="s">
        <v>230</v>
      </c>
      <c r="F92" s="13" t="s">
        <v>231</v>
      </c>
      <c r="G92" s="13" t="s">
        <v>232</v>
      </c>
      <c r="H92" s="13" t="s">
        <v>234</v>
      </c>
      <c r="I92" s="13">
        <v>1300</v>
      </c>
      <c r="J92" s="1" t="str">
        <f t="shared" ca="1" si="23"/>
        <v/>
      </c>
      <c r="K92" s="13">
        <v>1</v>
      </c>
      <c r="L92" s="13"/>
      <c r="M92" s="9"/>
      <c r="N92" s="8" t="str">
        <f t="shared" ca="1" si="24"/>
        <v/>
      </c>
      <c r="P92">
        <f t="shared" si="25"/>
        <v>1300</v>
      </c>
      <c r="Q92">
        <f t="shared" ca="1" si="33"/>
        <v>0</v>
      </c>
      <c r="R92">
        <f t="shared" si="27"/>
        <v>0</v>
      </c>
      <c r="S92">
        <f t="shared" ca="1" si="28"/>
        <v>-490.99999999999841</v>
      </c>
      <c r="T92" t="str">
        <f>IF(H92="","",VLOOKUP(H92,'Вода SKU'!$A$1:$B$150,2,0))</f>
        <v>3.2, Сакко</v>
      </c>
      <c r="U92">
        <f t="shared" ca="1" si="29"/>
        <v>6.666666666666667</v>
      </c>
      <c r="V92">
        <f t="shared" si="32"/>
        <v>0</v>
      </c>
      <c r="W92">
        <f t="shared" ca="1" si="30"/>
        <v>0</v>
      </c>
      <c r="X92" t="str">
        <f t="shared" ca="1" si="31"/>
        <v/>
      </c>
    </row>
    <row r="93" spans="1:24" x14ac:dyDescent="0.2">
      <c r="A93" s="11" t="str">
        <f t="shared" ca="1" si="22"/>
        <v/>
      </c>
      <c r="B93" s="11" t="s">
        <v>227</v>
      </c>
      <c r="C93" s="11" t="s">
        <v>227</v>
      </c>
      <c r="D93" s="11" t="s">
        <v>227</v>
      </c>
      <c r="E93" s="11" t="s">
        <v>227</v>
      </c>
      <c r="F93" s="11" t="s">
        <v>227</v>
      </c>
      <c r="G93" s="11" t="s">
        <v>227</v>
      </c>
      <c r="H93" s="11" t="s">
        <v>227</v>
      </c>
      <c r="J93" s="1">
        <f t="shared" ca="1" si="23"/>
        <v>-55</v>
      </c>
      <c r="M93" s="12">
        <v>8300</v>
      </c>
      <c r="N93" s="8">
        <f t="shared" ca="1" si="24"/>
        <v>1245</v>
      </c>
      <c r="O93" s="11" t="s">
        <v>227</v>
      </c>
      <c r="P93">
        <f t="shared" ca="1" si="25"/>
        <v>-1245</v>
      </c>
      <c r="Q93">
        <f t="shared" ca="1" si="33"/>
        <v>-435.99999999999841</v>
      </c>
      <c r="R93">
        <f t="shared" si="27"/>
        <v>1</v>
      </c>
      <c r="S93">
        <f t="shared" ca="1" si="28"/>
        <v>-435.99999999999841</v>
      </c>
      <c r="T93" t="str">
        <f>IF(H93="","",VLOOKUP(H93,'Вода SKU'!$A$1:$B$150,2,0))</f>
        <v>-</v>
      </c>
      <c r="U93">
        <f t="shared" ca="1" si="29"/>
        <v>6.666666666666667</v>
      </c>
      <c r="V93">
        <f t="shared" si="32"/>
        <v>8300</v>
      </c>
      <c r="W93">
        <f t="shared" ca="1" si="30"/>
        <v>1245</v>
      </c>
      <c r="X93">
        <f t="shared" ca="1" si="31"/>
        <v>1200</v>
      </c>
    </row>
    <row r="94" spans="1:24" x14ac:dyDescent="0.2">
      <c r="J94" s="1" t="str">
        <f t="shared" ca="1" si="23"/>
        <v/>
      </c>
      <c r="M94" s="9"/>
      <c r="N94" s="8" t="str">
        <f t="shared" ca="1" si="24"/>
        <v/>
      </c>
      <c r="P94">
        <f t="shared" si="25"/>
        <v>0</v>
      </c>
      <c r="Q94">
        <f t="shared" ca="1" si="33"/>
        <v>0</v>
      </c>
      <c r="R94">
        <f t="shared" si="27"/>
        <v>0</v>
      </c>
      <c r="S94">
        <f t="shared" ca="1" si="28"/>
        <v>-435.99999999999841</v>
      </c>
      <c r="T94" t="str">
        <f>IF(H94="","",VLOOKUP(H94,'Вода SKU'!$A$1:$B$150,2,0))</f>
        <v/>
      </c>
      <c r="U94">
        <f t="shared" ca="1" si="29"/>
        <v>8</v>
      </c>
      <c r="V94">
        <f t="shared" si="32"/>
        <v>0</v>
      </c>
      <c r="W94">
        <f t="shared" ca="1" si="30"/>
        <v>0</v>
      </c>
      <c r="X94" t="str">
        <f t="shared" ca="1" si="31"/>
        <v/>
      </c>
    </row>
    <row r="95" spans="1:24" x14ac:dyDescent="0.2">
      <c r="J95" s="1" t="str">
        <f t="shared" ca="1" si="23"/>
        <v/>
      </c>
      <c r="M95" s="9"/>
      <c r="N95" s="8" t="str">
        <f t="shared" ca="1" si="24"/>
        <v/>
      </c>
      <c r="P95">
        <f t="shared" si="25"/>
        <v>0</v>
      </c>
      <c r="Q95">
        <f t="shared" ca="1" si="33"/>
        <v>0</v>
      </c>
      <c r="R95">
        <f t="shared" si="27"/>
        <v>0</v>
      </c>
      <c r="S95">
        <f t="shared" ca="1" si="28"/>
        <v>-435.99999999999841</v>
      </c>
      <c r="T95" t="str">
        <f>IF(H95="","",VLOOKUP(H95,'Вода SKU'!$A$1:$B$150,2,0))</f>
        <v/>
      </c>
      <c r="U95">
        <f t="shared" ca="1" si="29"/>
        <v>8</v>
      </c>
      <c r="V95">
        <f t="shared" si="32"/>
        <v>0</v>
      </c>
      <c r="W95">
        <f t="shared" ca="1" si="30"/>
        <v>0</v>
      </c>
      <c r="X95" t="str">
        <f t="shared" ca="1" si="31"/>
        <v/>
      </c>
    </row>
    <row r="96" spans="1:24" x14ac:dyDescent="0.2">
      <c r="J96" s="1" t="str">
        <f t="shared" ca="1" si="23"/>
        <v/>
      </c>
      <c r="M96" s="9"/>
      <c r="N96" s="8" t="str">
        <f t="shared" ca="1" si="24"/>
        <v/>
      </c>
      <c r="P96">
        <f t="shared" si="25"/>
        <v>0</v>
      </c>
      <c r="Q96">
        <f t="shared" ca="1" si="33"/>
        <v>0</v>
      </c>
      <c r="R96">
        <f t="shared" si="27"/>
        <v>0</v>
      </c>
      <c r="S96">
        <f t="shared" ca="1" si="28"/>
        <v>-435.99999999999841</v>
      </c>
      <c r="T96" t="str">
        <f>IF(H96="","",VLOOKUP(H96,'Вода SKU'!$A$1:$B$150,2,0))</f>
        <v/>
      </c>
      <c r="U96">
        <f t="shared" ca="1" si="29"/>
        <v>8</v>
      </c>
      <c r="V96">
        <f t="shared" si="32"/>
        <v>0</v>
      </c>
      <c r="W96">
        <f t="shared" ca="1" si="30"/>
        <v>0</v>
      </c>
      <c r="X96" t="str">
        <f t="shared" ca="1" si="31"/>
        <v/>
      </c>
    </row>
    <row r="97" spans="10:24" x14ac:dyDescent="0.2">
      <c r="J97" s="1" t="str">
        <f t="shared" ca="1" si="23"/>
        <v/>
      </c>
      <c r="M97" s="9"/>
      <c r="N97" s="8" t="str">
        <f t="shared" ca="1" si="24"/>
        <v/>
      </c>
      <c r="P97">
        <f t="shared" si="25"/>
        <v>0</v>
      </c>
      <c r="Q97">
        <f t="shared" ca="1" si="33"/>
        <v>0</v>
      </c>
      <c r="R97">
        <f t="shared" si="27"/>
        <v>0</v>
      </c>
      <c r="S97">
        <f t="shared" ca="1" si="28"/>
        <v>-435.99999999999841</v>
      </c>
      <c r="T97" t="str">
        <f>IF(H97="","",VLOOKUP(H97,'Вода SKU'!$A$1:$B$150,2,0))</f>
        <v/>
      </c>
      <c r="U97">
        <f t="shared" ca="1" si="29"/>
        <v>8</v>
      </c>
      <c r="V97">
        <f t="shared" si="32"/>
        <v>0</v>
      </c>
      <c r="W97">
        <f t="shared" ca="1" si="30"/>
        <v>0</v>
      </c>
      <c r="X97" t="str">
        <f t="shared" ca="1" si="31"/>
        <v/>
      </c>
    </row>
    <row r="98" spans="10:24" x14ac:dyDescent="0.2">
      <c r="J98" s="1" t="str">
        <f t="shared" ref="J98:J122" ca="1" si="34">IF(M98="", IF(O98="","",X98+(INDIRECT("S" &amp; ROW() - 1) - S98)),IF(O98="", "", INDIRECT("S" &amp; ROW() - 1) - S98))</f>
        <v/>
      </c>
      <c r="M98" s="9"/>
      <c r="N98" s="8" t="str">
        <f t="shared" ref="N98:N122" ca="1" si="35">IF(M98="", IF(X98=0, "", X98), IF(V98 = "", "", IF(V98/U98 = 0, "", V98/U98)))</f>
        <v/>
      </c>
      <c r="P98">
        <f t="shared" ref="P98:P122" si="36">IF(O98 = "-", -W98,I98)</f>
        <v>0</v>
      </c>
      <c r="Q98">
        <f t="shared" ca="1" si="33"/>
        <v>0</v>
      </c>
      <c r="R98">
        <f t="shared" ref="R98:R122" si="37">IF(O98="-",1,0)</f>
        <v>0</v>
      </c>
      <c r="S98">
        <f t="shared" ref="S98:S122" ca="1" si="38">IF(Q98 = 0, INDIRECT("S" &amp; ROW() - 1), Q98)</f>
        <v>-435.99999999999841</v>
      </c>
      <c r="T98" t="str">
        <f>IF(H98="","",VLOOKUP(H98,'Вода SKU'!$A$1:$B$150,2,0))</f>
        <v/>
      </c>
      <c r="U98">
        <f t="shared" ref="U98:U122" ca="1" si="39">IF(C98 = "", 8, IF(C98 = "-", 8000 / INDIRECT("C" &amp; ROW() - 1), 8000/C98))</f>
        <v>8</v>
      </c>
      <c r="V98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>
        <f t="shared" ref="W98:W122" ca="1" si="40">IF(V98 = "", "", V98/U98)</f>
        <v>0</v>
      </c>
      <c r="X98" t="str">
        <f t="shared" ref="X98:X122" ca="1" si="41">IF(O98="", "", MAX(ROUND(-(INDIRECT("S" &amp; ROW() - 1) - S98)/INDIRECT("C" &amp; ROW() - 1), 0), 1) * INDIRECT("C" &amp; ROW() - 1))</f>
        <v/>
      </c>
    </row>
    <row r="99" spans="10:24" x14ac:dyDescent="0.2">
      <c r="J99" s="1" t="str">
        <f t="shared" ca="1" si="34"/>
        <v/>
      </c>
      <c r="M99" s="9"/>
      <c r="N99" s="8" t="str">
        <f t="shared" ca="1" si="35"/>
        <v/>
      </c>
      <c r="P99">
        <f t="shared" si="36"/>
        <v>0</v>
      </c>
      <c r="Q99">
        <f t="shared" ca="1" si="33"/>
        <v>0</v>
      </c>
      <c r="R99">
        <f t="shared" si="37"/>
        <v>0</v>
      </c>
      <c r="S99">
        <f t="shared" ca="1" si="38"/>
        <v>-435.99999999999841</v>
      </c>
      <c r="T99" t="str">
        <f>IF(H99="","",VLOOKUP(H99,'Вода SKU'!$A$1:$B$150,2,0))</f>
        <v/>
      </c>
      <c r="U99">
        <f t="shared" ca="1" si="39"/>
        <v>8</v>
      </c>
      <c r="V99">
        <f t="shared" ref="V99:V122" si="42">VALUE(IF(TRIM(MID(SUBSTITUTE($M99,",",REPT(" ",LEN($M99))), 0 *LEN($M99)+1,LEN($M99))) = "", "0", TRIM(MID(SUBSTITUTE($M99,",",REPT(" ",LEN($M99))),0 *LEN($M99)+1,LEN($M99))))) + VALUE(IF(TRIM(MID(SUBSTITUTE($M99,",",REPT(" ",LEN($M99))), 1 *LEN($M99)+1,LEN($M99))) = "", "0", TRIM(MID(SUBSTITUTE($M99,",",REPT(" ",LEN($M99))),1 *LEN($M99)+1,LEN($M99))))) + VALUE(IF(TRIM(MID(SUBSTITUTE($M99,",",REPT(" ",LEN($M99))), 2 *LEN($M99)+1,LEN($M99))) = "", "0", TRIM(MID(SUBSTITUTE($M99,",",REPT(" ",LEN($M99))),2 *LEN($M99)+1,LEN($M99))))) + VALUE(IF(TRIM(MID(SUBSTITUTE($M99,",",REPT(" ",LEN($M99))), 3 *LEN($M99)+1,LEN($M99))) = "", "0", TRIM(MID(SUBSTITUTE($M99,",",REPT(" ",LEN($M99))),3 *LEN($M99)+1,LEN($M99))))) + VALUE(IF(TRIM(MID(SUBSTITUTE($M99,",",REPT(" ",LEN($M99))), 4 *LEN($M99)+1,LEN($M99))) = "", "0", TRIM(MID(SUBSTITUTE($M99,",",REPT(" ",LEN($M99))),4 *LEN($M99)+1,LEN($M99))))) + VALUE(IF(TRIM(MID(SUBSTITUTE($M99,",",REPT(" ",LEN($M99))), 5 *LEN($M99)+1,LEN($M99))) = "", "0", TRIM(MID(SUBSTITUTE($M99,",",REPT(" ",LEN($M99))),5 *LEN($M99)+1,LEN($M99))))) + VALUE(IF(TRIM(MID(SUBSTITUTE($M99,",",REPT(" ",LEN($M99))), 6 *LEN($M99)+1,LEN($M99))) = "", "0", TRIM(MID(SUBSTITUTE($M99,",",REPT(" ",LEN($M99))),6 *LEN($M99)+1,LEN($M99))))) + VALUE(IF(TRIM(MID(SUBSTITUTE($M99,",",REPT(" ",LEN($M99))), 7 *LEN($M99)+1,LEN($M99))) = "", "0", TRIM(MID(SUBSTITUTE($M99,",",REPT(" ",LEN($M99))),7 *LEN($M99)+1,LEN($M99))))) + VALUE(IF(TRIM(MID(SUBSTITUTE($M99,",",REPT(" ",LEN($M99))), 8 *LEN($M99)+1,LEN($M99))) = "", "0", TRIM(MID(SUBSTITUTE($M99,",",REPT(" ",LEN($M99))),8 *LEN($M99)+1,LEN($M99))))) + VALUE(IF(TRIM(MID(SUBSTITUTE($M99,",",REPT(" ",LEN($M99))), 9 *LEN($M99)+1,LEN($M99))) = "", "0", TRIM(MID(SUBSTITUTE($M99,",",REPT(" ",LEN($M99))),9 *LEN($M99)+1,LEN($M99))))) + VALUE(IF(TRIM(MID(SUBSTITUTE($M99,",",REPT(" ",LEN($M99))), 10 *LEN($M99)+1,LEN($M99))) = "", "0", TRIM(MID(SUBSTITUTE($M99,",",REPT(" ",LEN($M99))),10 *LEN($M99)+1,LEN($M99)))))</f>
        <v>0</v>
      </c>
      <c r="W99">
        <f t="shared" ca="1" si="40"/>
        <v>0</v>
      </c>
      <c r="X99" t="str">
        <f t="shared" ca="1" si="41"/>
        <v/>
      </c>
    </row>
    <row r="100" spans="10:24" x14ac:dyDescent="0.2">
      <c r="J100" s="1" t="str">
        <f t="shared" ca="1" si="34"/>
        <v/>
      </c>
      <c r="M100" s="9"/>
      <c r="N100" s="8" t="str">
        <f t="shared" ca="1" si="35"/>
        <v/>
      </c>
      <c r="P100">
        <f t="shared" si="36"/>
        <v>0</v>
      </c>
      <c r="Q100">
        <f t="shared" ref="Q100:Q122" ca="1" si="43">IF(O100 = "-", SUM(INDIRECT(ADDRESS(2,COLUMN(P100)) &amp; ":" &amp; ADDRESS(ROW(),COLUMN(P100)))), 0)</f>
        <v>0</v>
      </c>
      <c r="R100">
        <f t="shared" si="37"/>
        <v>0</v>
      </c>
      <c r="S100">
        <f t="shared" ca="1" si="38"/>
        <v>-435.99999999999841</v>
      </c>
      <c r="T100" t="str">
        <f>IF(H100="","",VLOOKUP(H100,'Вода SKU'!$A$1:$B$150,2,0))</f>
        <v/>
      </c>
      <c r="U100">
        <f t="shared" ca="1" si="39"/>
        <v>8</v>
      </c>
      <c r="V100">
        <f t="shared" si="42"/>
        <v>0</v>
      </c>
      <c r="W100">
        <f t="shared" ca="1" si="40"/>
        <v>0</v>
      </c>
      <c r="X100" t="str">
        <f t="shared" ca="1" si="41"/>
        <v/>
      </c>
    </row>
    <row r="101" spans="10:24" x14ac:dyDescent="0.2">
      <c r="J101" s="1" t="str">
        <f t="shared" ca="1" si="34"/>
        <v/>
      </c>
      <c r="M101" s="9"/>
      <c r="N101" s="8" t="str">
        <f t="shared" ca="1" si="35"/>
        <v/>
      </c>
      <c r="P101">
        <f t="shared" si="36"/>
        <v>0</v>
      </c>
      <c r="Q101">
        <f t="shared" ca="1" si="43"/>
        <v>0</v>
      </c>
      <c r="R101">
        <f t="shared" si="37"/>
        <v>0</v>
      </c>
      <c r="S101">
        <f t="shared" ca="1" si="38"/>
        <v>-435.99999999999841</v>
      </c>
      <c r="T101" t="str">
        <f>IF(H101="","",VLOOKUP(H101,'Вода SKU'!$A$1:$B$150,2,0))</f>
        <v/>
      </c>
      <c r="U101">
        <f t="shared" ca="1" si="39"/>
        <v>8</v>
      </c>
      <c r="V101">
        <f t="shared" si="42"/>
        <v>0</v>
      </c>
      <c r="W101">
        <f t="shared" ca="1" si="40"/>
        <v>0</v>
      </c>
      <c r="X101" t="str">
        <f t="shared" ca="1" si="41"/>
        <v/>
      </c>
    </row>
    <row r="102" spans="10:24" x14ac:dyDescent="0.2">
      <c r="J102" s="1" t="str">
        <f t="shared" ca="1" si="34"/>
        <v/>
      </c>
      <c r="M102" s="9"/>
      <c r="N102" s="8" t="str">
        <f t="shared" ca="1" si="35"/>
        <v/>
      </c>
      <c r="P102">
        <f t="shared" si="36"/>
        <v>0</v>
      </c>
      <c r="Q102">
        <f t="shared" ca="1" si="43"/>
        <v>0</v>
      </c>
      <c r="R102">
        <f t="shared" si="37"/>
        <v>0</v>
      </c>
      <c r="S102">
        <f t="shared" ca="1" si="38"/>
        <v>-435.99999999999841</v>
      </c>
      <c r="T102" t="str">
        <f>IF(H102="","",VLOOKUP(H102,'Вода SKU'!$A$1:$B$150,2,0))</f>
        <v/>
      </c>
      <c r="U102">
        <f t="shared" ca="1" si="39"/>
        <v>8</v>
      </c>
      <c r="V102">
        <f t="shared" si="42"/>
        <v>0</v>
      </c>
      <c r="W102">
        <f t="shared" ca="1" si="40"/>
        <v>0</v>
      </c>
      <c r="X102" t="str">
        <f t="shared" ca="1" si="41"/>
        <v/>
      </c>
    </row>
    <row r="103" spans="10:24" x14ac:dyDescent="0.2">
      <c r="J103" s="1" t="str">
        <f t="shared" ca="1" si="34"/>
        <v/>
      </c>
      <c r="M103" s="9"/>
      <c r="N103" s="8" t="str">
        <f t="shared" ca="1" si="35"/>
        <v/>
      </c>
      <c r="P103">
        <f t="shared" si="36"/>
        <v>0</v>
      </c>
      <c r="Q103">
        <f t="shared" ca="1" si="43"/>
        <v>0</v>
      </c>
      <c r="R103">
        <f t="shared" si="37"/>
        <v>0</v>
      </c>
      <c r="S103">
        <f t="shared" ca="1" si="38"/>
        <v>-435.99999999999841</v>
      </c>
      <c r="T103" t="str">
        <f>IF(H103="","",VLOOKUP(H103,'Вода SKU'!$A$1:$B$150,2,0))</f>
        <v/>
      </c>
      <c r="U103">
        <f t="shared" ca="1" si="39"/>
        <v>8</v>
      </c>
      <c r="V103">
        <f t="shared" si="42"/>
        <v>0</v>
      </c>
      <c r="W103">
        <f t="shared" ca="1" si="40"/>
        <v>0</v>
      </c>
      <c r="X103" t="str">
        <f t="shared" ca="1" si="41"/>
        <v/>
      </c>
    </row>
    <row r="104" spans="10:24" x14ac:dyDescent="0.2">
      <c r="J104" s="1" t="str">
        <f t="shared" ca="1" si="34"/>
        <v/>
      </c>
      <c r="M104" s="9"/>
      <c r="N104" s="8" t="str">
        <f t="shared" ca="1" si="35"/>
        <v/>
      </c>
      <c r="P104">
        <f t="shared" si="36"/>
        <v>0</v>
      </c>
      <c r="Q104">
        <f t="shared" ca="1" si="43"/>
        <v>0</v>
      </c>
      <c r="R104">
        <f t="shared" si="37"/>
        <v>0</v>
      </c>
      <c r="S104">
        <f t="shared" ca="1" si="38"/>
        <v>-435.99999999999841</v>
      </c>
      <c r="T104" t="str">
        <f>IF(H104="","",VLOOKUP(H104,'Вода SKU'!$A$1:$B$150,2,0))</f>
        <v/>
      </c>
      <c r="U104">
        <f t="shared" ca="1" si="39"/>
        <v>8</v>
      </c>
      <c r="V104">
        <f t="shared" si="42"/>
        <v>0</v>
      </c>
      <c r="W104">
        <f t="shared" ca="1" si="40"/>
        <v>0</v>
      </c>
      <c r="X104" t="str">
        <f t="shared" ca="1" si="41"/>
        <v/>
      </c>
    </row>
    <row r="105" spans="10:24" x14ac:dyDescent="0.2">
      <c r="J105" s="1" t="str">
        <f t="shared" ca="1" si="34"/>
        <v/>
      </c>
      <c r="M105" s="9"/>
      <c r="N105" s="8" t="str">
        <f t="shared" ca="1" si="35"/>
        <v/>
      </c>
      <c r="P105">
        <f t="shared" si="36"/>
        <v>0</v>
      </c>
      <c r="Q105">
        <f t="shared" ca="1" si="43"/>
        <v>0</v>
      </c>
      <c r="R105">
        <f t="shared" si="37"/>
        <v>0</v>
      </c>
      <c r="S105">
        <f t="shared" ca="1" si="38"/>
        <v>-435.99999999999841</v>
      </c>
      <c r="T105" t="str">
        <f>IF(H105="","",VLOOKUP(H105,'Вода SKU'!$A$1:$B$150,2,0))</f>
        <v/>
      </c>
      <c r="U105">
        <f t="shared" ca="1" si="39"/>
        <v>8</v>
      </c>
      <c r="V105">
        <f t="shared" si="42"/>
        <v>0</v>
      </c>
      <c r="W105">
        <f t="shared" ca="1" si="40"/>
        <v>0</v>
      </c>
      <c r="X105" t="str">
        <f t="shared" ca="1" si="41"/>
        <v/>
      </c>
    </row>
    <row r="106" spans="10:24" x14ac:dyDescent="0.2">
      <c r="J106" s="1" t="str">
        <f t="shared" ca="1" si="34"/>
        <v/>
      </c>
      <c r="M106" s="9"/>
      <c r="N106" s="8" t="str">
        <f t="shared" ca="1" si="35"/>
        <v/>
      </c>
      <c r="P106">
        <f t="shared" si="36"/>
        <v>0</v>
      </c>
      <c r="Q106">
        <f t="shared" ca="1" si="43"/>
        <v>0</v>
      </c>
      <c r="R106">
        <f t="shared" si="37"/>
        <v>0</v>
      </c>
      <c r="S106">
        <f t="shared" ca="1" si="38"/>
        <v>-435.99999999999841</v>
      </c>
      <c r="T106" t="str">
        <f>IF(H106="","",VLOOKUP(H106,'Вода SKU'!$A$1:$B$150,2,0))</f>
        <v/>
      </c>
      <c r="U106">
        <f t="shared" ca="1" si="39"/>
        <v>8</v>
      </c>
      <c r="V106">
        <f t="shared" si="42"/>
        <v>0</v>
      </c>
      <c r="W106">
        <f t="shared" ca="1" si="40"/>
        <v>0</v>
      </c>
      <c r="X106" t="str">
        <f t="shared" ca="1" si="41"/>
        <v/>
      </c>
    </row>
    <row r="107" spans="10:24" x14ac:dyDescent="0.2">
      <c r="J107" s="1" t="str">
        <f t="shared" ca="1" si="34"/>
        <v/>
      </c>
      <c r="M107" s="9"/>
      <c r="N107" s="8" t="str">
        <f t="shared" ca="1" si="35"/>
        <v/>
      </c>
      <c r="P107">
        <f t="shared" si="36"/>
        <v>0</v>
      </c>
      <c r="Q107">
        <f t="shared" ca="1" si="43"/>
        <v>0</v>
      </c>
      <c r="R107">
        <f t="shared" si="37"/>
        <v>0</v>
      </c>
      <c r="S107">
        <f t="shared" ca="1" si="38"/>
        <v>-435.99999999999841</v>
      </c>
      <c r="T107" t="str">
        <f>IF(H107="","",VLOOKUP(H107,'Вода SKU'!$A$1:$B$150,2,0))</f>
        <v/>
      </c>
      <c r="U107">
        <f t="shared" ca="1" si="39"/>
        <v>8</v>
      </c>
      <c r="V107">
        <f t="shared" si="42"/>
        <v>0</v>
      </c>
      <c r="W107">
        <f t="shared" ca="1" si="40"/>
        <v>0</v>
      </c>
      <c r="X107" t="str">
        <f t="shared" ca="1" si="41"/>
        <v/>
      </c>
    </row>
    <row r="108" spans="10:24" x14ac:dyDescent="0.2">
      <c r="J108" s="1" t="str">
        <f t="shared" ca="1" si="34"/>
        <v/>
      </c>
      <c r="M108" s="9"/>
      <c r="N108" s="8" t="str">
        <f t="shared" ca="1" si="35"/>
        <v/>
      </c>
      <c r="P108">
        <f t="shared" si="36"/>
        <v>0</v>
      </c>
      <c r="Q108">
        <f t="shared" ca="1" si="43"/>
        <v>0</v>
      </c>
      <c r="R108">
        <f t="shared" si="37"/>
        <v>0</v>
      </c>
      <c r="S108">
        <f t="shared" ca="1" si="38"/>
        <v>-435.99999999999841</v>
      </c>
      <c r="T108" t="str">
        <f>IF(H108="","",VLOOKUP(H108,'Вода SKU'!$A$1:$B$150,2,0))</f>
        <v/>
      </c>
      <c r="U108">
        <f t="shared" ca="1" si="39"/>
        <v>8</v>
      </c>
      <c r="V108">
        <f t="shared" si="42"/>
        <v>0</v>
      </c>
      <c r="W108">
        <f t="shared" ca="1" si="40"/>
        <v>0</v>
      </c>
      <c r="X108" t="str">
        <f t="shared" ca="1" si="41"/>
        <v/>
      </c>
    </row>
    <row r="109" spans="10:24" x14ac:dyDescent="0.2">
      <c r="J109" s="1" t="str">
        <f t="shared" ca="1" si="34"/>
        <v/>
      </c>
      <c r="M109" s="9"/>
      <c r="N109" s="8" t="str">
        <f t="shared" ca="1" si="35"/>
        <v/>
      </c>
      <c r="P109">
        <f t="shared" si="36"/>
        <v>0</v>
      </c>
      <c r="Q109">
        <f t="shared" ca="1" si="43"/>
        <v>0</v>
      </c>
      <c r="R109">
        <f t="shared" si="37"/>
        <v>0</v>
      </c>
      <c r="S109">
        <f t="shared" ca="1" si="38"/>
        <v>-435.99999999999841</v>
      </c>
      <c r="T109" t="str">
        <f>IF(H109="","",VLOOKUP(H109,'Вода SKU'!$A$1:$B$150,2,0))</f>
        <v/>
      </c>
      <c r="U109">
        <f t="shared" ca="1" si="39"/>
        <v>8</v>
      </c>
      <c r="V109">
        <f t="shared" si="42"/>
        <v>0</v>
      </c>
      <c r="W109">
        <f t="shared" ca="1" si="40"/>
        <v>0</v>
      </c>
      <c r="X109" t="str">
        <f t="shared" ca="1" si="41"/>
        <v/>
      </c>
    </row>
    <row r="110" spans="10:24" x14ac:dyDescent="0.2">
      <c r="J110" s="1" t="str">
        <f t="shared" ca="1" si="34"/>
        <v/>
      </c>
      <c r="M110" s="9"/>
      <c r="N110" s="8" t="str">
        <f t="shared" ca="1" si="35"/>
        <v/>
      </c>
      <c r="P110">
        <f t="shared" si="36"/>
        <v>0</v>
      </c>
      <c r="Q110">
        <f t="shared" ca="1" si="43"/>
        <v>0</v>
      </c>
      <c r="R110">
        <f t="shared" si="37"/>
        <v>0</v>
      </c>
      <c r="S110">
        <f t="shared" ca="1" si="38"/>
        <v>-435.99999999999841</v>
      </c>
      <c r="T110" t="str">
        <f>IF(H110="","",VLOOKUP(H110,'Вода SKU'!$A$1:$B$150,2,0))</f>
        <v/>
      </c>
      <c r="U110">
        <f t="shared" ca="1" si="39"/>
        <v>8</v>
      </c>
      <c r="V110">
        <f t="shared" si="42"/>
        <v>0</v>
      </c>
      <c r="W110">
        <f t="shared" ca="1" si="40"/>
        <v>0</v>
      </c>
      <c r="X110" t="str">
        <f t="shared" ca="1" si="41"/>
        <v/>
      </c>
    </row>
    <row r="111" spans="10:24" x14ac:dyDescent="0.2">
      <c r="J111" s="1" t="str">
        <f t="shared" ca="1" si="34"/>
        <v/>
      </c>
      <c r="M111" s="9"/>
      <c r="N111" s="8" t="str">
        <f t="shared" ca="1" si="35"/>
        <v/>
      </c>
      <c r="P111">
        <f t="shared" si="36"/>
        <v>0</v>
      </c>
      <c r="Q111">
        <f t="shared" ca="1" si="43"/>
        <v>0</v>
      </c>
      <c r="R111">
        <f t="shared" si="37"/>
        <v>0</v>
      </c>
      <c r="S111">
        <f t="shared" ca="1" si="38"/>
        <v>-435.99999999999841</v>
      </c>
      <c r="T111" t="str">
        <f>IF(H111="","",VLOOKUP(H111,'Вода SKU'!$A$1:$B$150,2,0))</f>
        <v/>
      </c>
      <c r="U111">
        <f t="shared" ca="1" si="39"/>
        <v>8</v>
      </c>
      <c r="V111">
        <f t="shared" si="42"/>
        <v>0</v>
      </c>
      <c r="W111">
        <f t="shared" ca="1" si="40"/>
        <v>0</v>
      </c>
      <c r="X111" t="str">
        <f t="shared" ca="1" si="41"/>
        <v/>
      </c>
    </row>
    <row r="112" spans="10:24" x14ac:dyDescent="0.2">
      <c r="J112" s="1" t="str">
        <f t="shared" ca="1" si="34"/>
        <v/>
      </c>
      <c r="M112" s="9"/>
      <c r="N112" s="8" t="str">
        <f t="shared" ca="1" si="35"/>
        <v/>
      </c>
      <c r="P112">
        <f t="shared" si="36"/>
        <v>0</v>
      </c>
      <c r="Q112">
        <f t="shared" ca="1" si="43"/>
        <v>0</v>
      </c>
      <c r="R112">
        <f t="shared" si="37"/>
        <v>0</v>
      </c>
      <c r="S112">
        <f t="shared" ca="1" si="38"/>
        <v>-435.99999999999841</v>
      </c>
      <c r="T112" t="str">
        <f>IF(H112="","",VLOOKUP(H112,'Вода SKU'!$A$1:$B$150,2,0))</f>
        <v/>
      </c>
      <c r="U112">
        <f t="shared" ca="1" si="39"/>
        <v>8</v>
      </c>
      <c r="V112">
        <f t="shared" si="42"/>
        <v>0</v>
      </c>
      <c r="W112">
        <f t="shared" ca="1" si="40"/>
        <v>0</v>
      </c>
      <c r="X112" t="str">
        <f t="shared" ca="1" si="41"/>
        <v/>
      </c>
    </row>
    <row r="113" spans="10:24" x14ac:dyDescent="0.2">
      <c r="J113" s="1" t="str">
        <f t="shared" ca="1" si="34"/>
        <v/>
      </c>
      <c r="M113" s="9"/>
      <c r="N113" s="8" t="str">
        <f t="shared" ca="1" si="35"/>
        <v/>
      </c>
      <c r="P113">
        <f t="shared" si="36"/>
        <v>0</v>
      </c>
      <c r="Q113">
        <f t="shared" ca="1" si="43"/>
        <v>0</v>
      </c>
      <c r="R113">
        <f t="shared" si="37"/>
        <v>0</v>
      </c>
      <c r="S113">
        <f t="shared" ca="1" si="38"/>
        <v>-435.99999999999841</v>
      </c>
      <c r="T113" t="str">
        <f>IF(H113="","",VLOOKUP(H113,'Вода SKU'!$A$1:$B$150,2,0))</f>
        <v/>
      </c>
      <c r="U113">
        <f t="shared" ca="1" si="39"/>
        <v>8</v>
      </c>
      <c r="V113">
        <f t="shared" si="42"/>
        <v>0</v>
      </c>
      <c r="W113">
        <f t="shared" ca="1" si="40"/>
        <v>0</v>
      </c>
      <c r="X113" t="str">
        <f t="shared" ca="1" si="41"/>
        <v/>
      </c>
    </row>
    <row r="114" spans="10:24" x14ac:dyDescent="0.2">
      <c r="J114" s="1" t="str">
        <f t="shared" ca="1" si="34"/>
        <v/>
      </c>
      <c r="M114" s="9"/>
      <c r="N114" s="8" t="str">
        <f t="shared" ca="1" si="35"/>
        <v/>
      </c>
      <c r="P114">
        <f t="shared" si="36"/>
        <v>0</v>
      </c>
      <c r="Q114">
        <f t="shared" ca="1" si="43"/>
        <v>0</v>
      </c>
      <c r="R114">
        <f t="shared" si="37"/>
        <v>0</v>
      </c>
      <c r="S114">
        <f t="shared" ca="1" si="38"/>
        <v>-435.99999999999841</v>
      </c>
      <c r="T114" t="str">
        <f>IF(H114="","",VLOOKUP(H114,'Вода SKU'!$A$1:$B$150,2,0))</f>
        <v/>
      </c>
      <c r="U114">
        <f t="shared" ca="1" si="39"/>
        <v>8</v>
      </c>
      <c r="V114">
        <f t="shared" si="42"/>
        <v>0</v>
      </c>
      <c r="W114">
        <f t="shared" ca="1" si="40"/>
        <v>0</v>
      </c>
      <c r="X114" t="str">
        <f t="shared" ca="1" si="41"/>
        <v/>
      </c>
    </row>
    <row r="115" spans="10:24" x14ac:dyDescent="0.2">
      <c r="J115" s="1" t="str">
        <f t="shared" ca="1" si="34"/>
        <v/>
      </c>
      <c r="M115" s="9"/>
      <c r="N115" s="8" t="str">
        <f t="shared" ca="1" si="35"/>
        <v/>
      </c>
      <c r="P115">
        <f t="shared" si="36"/>
        <v>0</v>
      </c>
      <c r="Q115">
        <f t="shared" ca="1" si="43"/>
        <v>0</v>
      </c>
      <c r="R115">
        <f t="shared" si="37"/>
        <v>0</v>
      </c>
      <c r="S115">
        <f t="shared" ca="1" si="38"/>
        <v>-435.99999999999841</v>
      </c>
      <c r="T115" t="str">
        <f>IF(H115="","",VLOOKUP(H115,'Вода SKU'!$A$1:$B$150,2,0))</f>
        <v/>
      </c>
      <c r="U115">
        <f t="shared" ca="1" si="39"/>
        <v>8</v>
      </c>
      <c r="V115">
        <f t="shared" si="42"/>
        <v>0</v>
      </c>
      <c r="W115">
        <f t="shared" ca="1" si="40"/>
        <v>0</v>
      </c>
      <c r="X115" t="str">
        <f t="shared" ca="1" si="41"/>
        <v/>
      </c>
    </row>
    <row r="116" spans="10:24" x14ac:dyDescent="0.2">
      <c r="J116" s="1" t="str">
        <f t="shared" ca="1" si="34"/>
        <v/>
      </c>
      <c r="M116" s="9"/>
      <c r="N116" s="8" t="str">
        <f t="shared" ca="1" si="35"/>
        <v/>
      </c>
      <c r="P116">
        <f t="shared" si="36"/>
        <v>0</v>
      </c>
      <c r="Q116">
        <f t="shared" ca="1" si="43"/>
        <v>0</v>
      </c>
      <c r="R116">
        <f t="shared" si="37"/>
        <v>0</v>
      </c>
      <c r="S116">
        <f t="shared" ca="1" si="38"/>
        <v>-435.99999999999841</v>
      </c>
      <c r="T116" t="str">
        <f>IF(H116="","",VLOOKUP(H116,'Вода SKU'!$A$1:$B$150,2,0))</f>
        <v/>
      </c>
      <c r="U116">
        <f t="shared" ca="1" si="39"/>
        <v>8</v>
      </c>
      <c r="V116">
        <f t="shared" si="42"/>
        <v>0</v>
      </c>
      <c r="W116">
        <f t="shared" ca="1" si="40"/>
        <v>0</v>
      </c>
      <c r="X116" t="str">
        <f t="shared" ca="1" si="41"/>
        <v/>
      </c>
    </row>
    <row r="117" spans="10:24" x14ac:dyDescent="0.2">
      <c r="J117" s="1" t="str">
        <f t="shared" ca="1" si="34"/>
        <v/>
      </c>
      <c r="M117" s="9"/>
      <c r="N117" s="8" t="str">
        <f t="shared" ca="1" si="35"/>
        <v/>
      </c>
      <c r="P117">
        <f t="shared" si="36"/>
        <v>0</v>
      </c>
      <c r="Q117">
        <f t="shared" ca="1" si="43"/>
        <v>0</v>
      </c>
      <c r="R117">
        <f t="shared" si="37"/>
        <v>0</v>
      </c>
      <c r="S117">
        <f t="shared" ca="1" si="38"/>
        <v>-435.99999999999841</v>
      </c>
      <c r="T117" t="str">
        <f>IF(H117="","",VLOOKUP(H117,'Вода SKU'!$A$1:$B$150,2,0))</f>
        <v/>
      </c>
      <c r="U117">
        <f t="shared" ca="1" si="39"/>
        <v>8</v>
      </c>
      <c r="V117">
        <f t="shared" si="42"/>
        <v>0</v>
      </c>
      <c r="W117">
        <f t="shared" ca="1" si="40"/>
        <v>0</v>
      </c>
      <c r="X117" t="str">
        <f t="shared" ca="1" si="41"/>
        <v/>
      </c>
    </row>
    <row r="118" spans="10:24" x14ac:dyDescent="0.2">
      <c r="J118" s="1" t="str">
        <f t="shared" ca="1" si="34"/>
        <v/>
      </c>
      <c r="M118" s="9"/>
      <c r="N118" s="8" t="str">
        <f t="shared" ca="1" si="35"/>
        <v/>
      </c>
      <c r="P118">
        <f t="shared" si="36"/>
        <v>0</v>
      </c>
      <c r="Q118">
        <f t="shared" ca="1" si="43"/>
        <v>0</v>
      </c>
      <c r="R118">
        <f t="shared" si="37"/>
        <v>0</v>
      </c>
      <c r="S118">
        <f t="shared" ca="1" si="38"/>
        <v>-435.99999999999841</v>
      </c>
      <c r="T118" t="str">
        <f>IF(H118="","",VLOOKUP(H118,'Вода SKU'!$A$1:$B$150,2,0))</f>
        <v/>
      </c>
      <c r="U118">
        <f t="shared" ca="1" si="39"/>
        <v>8</v>
      </c>
      <c r="V118">
        <f t="shared" si="42"/>
        <v>0</v>
      </c>
      <c r="W118">
        <f t="shared" ca="1" si="40"/>
        <v>0</v>
      </c>
      <c r="X118" t="str">
        <f t="shared" ca="1" si="41"/>
        <v/>
      </c>
    </row>
    <row r="119" spans="10:24" x14ac:dyDescent="0.2">
      <c r="J119" s="1" t="str">
        <f t="shared" ca="1" si="34"/>
        <v/>
      </c>
      <c r="M119" s="9"/>
      <c r="N119" s="8" t="str">
        <f t="shared" ca="1" si="35"/>
        <v/>
      </c>
      <c r="P119">
        <f t="shared" si="36"/>
        <v>0</v>
      </c>
      <c r="Q119">
        <f t="shared" ca="1" si="43"/>
        <v>0</v>
      </c>
      <c r="R119">
        <f t="shared" si="37"/>
        <v>0</v>
      </c>
      <c r="S119">
        <f t="shared" ca="1" si="38"/>
        <v>-435.99999999999841</v>
      </c>
      <c r="T119" t="str">
        <f>IF(H119="","",VLOOKUP(H119,'Вода SKU'!$A$1:$B$150,2,0))</f>
        <v/>
      </c>
      <c r="U119">
        <f t="shared" ca="1" si="39"/>
        <v>8</v>
      </c>
      <c r="V119">
        <f t="shared" si="42"/>
        <v>0</v>
      </c>
      <c r="W119">
        <f t="shared" ca="1" si="40"/>
        <v>0</v>
      </c>
      <c r="X119" t="str">
        <f t="shared" ca="1" si="41"/>
        <v/>
      </c>
    </row>
    <row r="120" spans="10:24" x14ac:dyDescent="0.2">
      <c r="J120" s="1" t="str">
        <f t="shared" ca="1" si="34"/>
        <v/>
      </c>
      <c r="M120" s="9"/>
      <c r="N120" s="8" t="str">
        <f t="shared" ca="1" si="35"/>
        <v/>
      </c>
      <c r="P120">
        <f t="shared" si="36"/>
        <v>0</v>
      </c>
      <c r="Q120">
        <f t="shared" ca="1" si="43"/>
        <v>0</v>
      </c>
      <c r="R120">
        <f t="shared" si="37"/>
        <v>0</v>
      </c>
      <c r="S120">
        <f t="shared" ca="1" si="38"/>
        <v>-435.99999999999841</v>
      </c>
      <c r="T120" t="str">
        <f>IF(H120="","",VLOOKUP(H120,'Вода SKU'!$A$1:$B$150,2,0))</f>
        <v/>
      </c>
      <c r="U120">
        <f t="shared" ca="1" si="39"/>
        <v>8</v>
      </c>
      <c r="V120">
        <f t="shared" si="42"/>
        <v>0</v>
      </c>
      <c r="W120">
        <f t="shared" ca="1" si="40"/>
        <v>0</v>
      </c>
      <c r="X120" t="str">
        <f t="shared" ca="1" si="41"/>
        <v/>
      </c>
    </row>
    <row r="121" spans="10:24" x14ac:dyDescent="0.2">
      <c r="J121" s="1" t="str">
        <f t="shared" ca="1" si="34"/>
        <v/>
      </c>
      <c r="M121" s="9"/>
      <c r="N121" s="8" t="str">
        <f t="shared" ca="1" si="35"/>
        <v/>
      </c>
      <c r="P121">
        <f t="shared" si="36"/>
        <v>0</v>
      </c>
      <c r="Q121">
        <f t="shared" ca="1" si="43"/>
        <v>0</v>
      </c>
      <c r="R121">
        <f t="shared" si="37"/>
        <v>0</v>
      </c>
      <c r="S121">
        <f t="shared" ca="1" si="38"/>
        <v>-435.99999999999841</v>
      </c>
      <c r="T121" t="str">
        <f>IF(H121="","",VLOOKUP(H121,'Вода SKU'!$A$1:$B$150,2,0))</f>
        <v/>
      </c>
      <c r="U121">
        <f t="shared" ca="1" si="39"/>
        <v>8</v>
      </c>
      <c r="V121">
        <f t="shared" si="42"/>
        <v>0</v>
      </c>
      <c r="W121">
        <f t="shared" ca="1" si="40"/>
        <v>0</v>
      </c>
      <c r="X121" t="str">
        <f t="shared" ca="1" si="41"/>
        <v/>
      </c>
    </row>
    <row r="122" spans="10:24" x14ac:dyDescent="0.2">
      <c r="J122" s="1" t="str">
        <f t="shared" ca="1" si="34"/>
        <v/>
      </c>
      <c r="M122" s="9"/>
      <c r="N122" s="8" t="str">
        <f t="shared" ca="1" si="35"/>
        <v/>
      </c>
      <c r="P122">
        <f t="shared" si="36"/>
        <v>0</v>
      </c>
      <c r="Q122">
        <f t="shared" ca="1" si="43"/>
        <v>0</v>
      </c>
      <c r="R122">
        <f t="shared" si="37"/>
        <v>0</v>
      </c>
      <c r="S122">
        <f t="shared" ca="1" si="38"/>
        <v>-435.99999999999841</v>
      </c>
      <c r="T122" t="str">
        <f>IF(H122="","",VLOOKUP(H122,'Вода SKU'!$A$1:$B$150,2,0))</f>
        <v/>
      </c>
      <c r="U122">
        <f t="shared" ca="1" si="39"/>
        <v>8</v>
      </c>
      <c r="V122">
        <f t="shared" si="42"/>
        <v>0</v>
      </c>
      <c r="W122">
        <f t="shared" ca="1" si="40"/>
        <v>0</v>
      </c>
      <c r="X122" t="str">
        <f t="shared" ca="1" si="41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="7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customWidth="1"/>
  </cols>
  <sheetData>
    <row r="1" spans="1:1" x14ac:dyDescent="0.2">
      <c r="A1" t="s">
        <v>227</v>
      </c>
    </row>
    <row r="2" spans="1:1" x14ac:dyDescent="0.2">
      <c r="A2" t="s">
        <v>84</v>
      </c>
    </row>
    <row r="3" spans="1:1" x14ac:dyDescent="0.2">
      <c r="A3" t="s">
        <v>288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7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1"/>
  <sheetViews>
    <sheetView zoomScale="75" zoomScaleNormal="75" workbookViewId="0">
      <selection activeCell="F26" sqref="F26"/>
    </sheetView>
  </sheetViews>
  <sheetFormatPr baseColWidth="10" defaultColWidth="8.83203125" defaultRowHeight="15" x14ac:dyDescent="0.2"/>
  <cols>
    <col min="1" max="1" width="43.6640625" customWidth="1"/>
    <col min="2" max="1025" width="8.5" customWidth="1"/>
  </cols>
  <sheetData>
    <row r="1" spans="1:2" x14ac:dyDescent="0.2">
      <c r="A1" s="11" t="s">
        <v>227</v>
      </c>
      <c r="B1" s="11" t="s">
        <v>227</v>
      </c>
    </row>
    <row r="2" spans="1:2" x14ac:dyDescent="0.2">
      <c r="A2" s="11" t="s">
        <v>289</v>
      </c>
      <c r="B2" s="11" t="s">
        <v>290</v>
      </c>
    </row>
    <row r="3" spans="1:2" x14ac:dyDescent="0.2">
      <c r="A3" s="11" t="s">
        <v>291</v>
      </c>
      <c r="B3" s="11" t="s">
        <v>242</v>
      </c>
    </row>
    <row r="4" spans="1:2" x14ac:dyDescent="0.2">
      <c r="A4" s="11" t="s">
        <v>292</v>
      </c>
      <c r="B4" s="11" t="s">
        <v>242</v>
      </c>
    </row>
    <row r="5" spans="1:2" x14ac:dyDescent="0.2">
      <c r="A5" s="11" t="s">
        <v>293</v>
      </c>
      <c r="B5" s="11" t="s">
        <v>242</v>
      </c>
    </row>
    <row r="6" spans="1:2" x14ac:dyDescent="0.2">
      <c r="A6" s="11" t="s">
        <v>294</v>
      </c>
      <c r="B6" s="11" t="s">
        <v>262</v>
      </c>
    </row>
    <row r="7" spans="1:2" x14ac:dyDescent="0.2">
      <c r="A7" s="11" t="s">
        <v>295</v>
      </c>
      <c r="B7" s="11" t="s">
        <v>262</v>
      </c>
    </row>
    <row r="8" spans="1:2" x14ac:dyDescent="0.2">
      <c r="A8" s="11" t="s">
        <v>296</v>
      </c>
      <c r="B8" s="11" t="s">
        <v>262</v>
      </c>
    </row>
    <row r="9" spans="1:2" x14ac:dyDescent="0.2">
      <c r="A9" s="11" t="s">
        <v>284</v>
      </c>
      <c r="B9" s="11" t="s">
        <v>262</v>
      </c>
    </row>
    <row r="10" spans="1:2" x14ac:dyDescent="0.2">
      <c r="A10" s="11" t="s">
        <v>297</v>
      </c>
      <c r="B10" s="11" t="s">
        <v>219</v>
      </c>
    </row>
    <row r="11" spans="1:2" x14ac:dyDescent="0.2">
      <c r="A11" s="11" t="s">
        <v>277</v>
      </c>
      <c r="B11" s="11" t="s">
        <v>219</v>
      </c>
    </row>
    <row r="12" spans="1:2" x14ac:dyDescent="0.2">
      <c r="A12" s="11" t="s">
        <v>260</v>
      </c>
      <c r="B12" s="11" t="s">
        <v>257</v>
      </c>
    </row>
    <row r="13" spans="1:2" x14ac:dyDescent="0.2">
      <c r="A13" s="11" t="s">
        <v>254</v>
      </c>
      <c r="B13" s="11" t="s">
        <v>244</v>
      </c>
    </row>
    <row r="14" spans="1:2" x14ac:dyDescent="0.2">
      <c r="A14" s="11" t="s">
        <v>247</v>
      </c>
      <c r="B14" s="11" t="s">
        <v>244</v>
      </c>
    </row>
    <row r="15" spans="1:2" x14ac:dyDescent="0.2">
      <c r="A15" s="11" t="s">
        <v>298</v>
      </c>
      <c r="B15" s="11" t="s">
        <v>244</v>
      </c>
    </row>
    <row r="16" spans="1:2" x14ac:dyDescent="0.2">
      <c r="A16" s="11" t="s">
        <v>253</v>
      </c>
      <c r="B16" s="11" t="s">
        <v>244</v>
      </c>
    </row>
    <row r="17" spans="1:2" x14ac:dyDescent="0.2">
      <c r="A17" s="11" t="s">
        <v>256</v>
      </c>
      <c r="B17" s="11" t="s">
        <v>244</v>
      </c>
    </row>
    <row r="18" spans="1:2" x14ac:dyDescent="0.2">
      <c r="A18" s="11" t="s">
        <v>245</v>
      </c>
      <c r="B18" s="11" t="s">
        <v>244</v>
      </c>
    </row>
    <row r="19" spans="1:2" x14ac:dyDescent="0.2">
      <c r="A19" s="11" t="s">
        <v>241</v>
      </c>
      <c r="B19" s="11" t="s">
        <v>244</v>
      </c>
    </row>
    <row r="20" spans="1:2" x14ac:dyDescent="0.2">
      <c r="A20" s="11" t="s">
        <v>250</v>
      </c>
      <c r="B20" s="11" t="s">
        <v>244</v>
      </c>
    </row>
    <row r="21" spans="1:2" x14ac:dyDescent="0.2">
      <c r="A21" s="11" t="s">
        <v>261</v>
      </c>
      <c r="B21" s="11" t="s">
        <v>257</v>
      </c>
    </row>
    <row r="22" spans="1:2" x14ac:dyDescent="0.2">
      <c r="A22" s="11" t="s">
        <v>299</v>
      </c>
      <c r="B22" s="11" t="s">
        <v>257</v>
      </c>
    </row>
    <row r="23" spans="1:2" x14ac:dyDescent="0.2">
      <c r="A23" s="11" t="s">
        <v>300</v>
      </c>
      <c r="B23" s="11" t="s">
        <v>244</v>
      </c>
    </row>
    <row r="24" spans="1:2" x14ac:dyDescent="0.2">
      <c r="A24" s="11" t="s">
        <v>255</v>
      </c>
      <c r="B24" s="11" t="s">
        <v>244</v>
      </c>
    </row>
    <row r="25" spans="1:2" x14ac:dyDescent="0.2">
      <c r="A25" s="11" t="s">
        <v>246</v>
      </c>
      <c r="B25" s="11" t="s">
        <v>244</v>
      </c>
    </row>
    <row r="26" spans="1:2" x14ac:dyDescent="0.2">
      <c r="A26" s="11" t="s">
        <v>301</v>
      </c>
      <c r="B26" s="11" t="s">
        <v>244</v>
      </c>
    </row>
    <row r="27" spans="1:2" x14ac:dyDescent="0.2">
      <c r="A27" s="11" t="s">
        <v>238</v>
      </c>
      <c r="B27" s="11" t="s">
        <v>228</v>
      </c>
    </row>
    <row r="28" spans="1:2" x14ac:dyDescent="0.2">
      <c r="A28" s="11" t="s">
        <v>302</v>
      </c>
      <c r="B28" s="11" t="s">
        <v>228</v>
      </c>
    </row>
    <row r="29" spans="1:2" x14ac:dyDescent="0.2">
      <c r="A29" s="11" t="s">
        <v>239</v>
      </c>
      <c r="B29" s="11" t="s">
        <v>228</v>
      </c>
    </row>
    <row r="30" spans="1:2" x14ac:dyDescent="0.2">
      <c r="A30" s="11" t="s">
        <v>270</v>
      </c>
      <c r="B30" s="11" t="s">
        <v>244</v>
      </c>
    </row>
    <row r="31" spans="1:2" x14ac:dyDescent="0.2">
      <c r="A31" s="11" t="s">
        <v>303</v>
      </c>
      <c r="B31" s="11" t="s">
        <v>244</v>
      </c>
    </row>
    <row r="32" spans="1:2" x14ac:dyDescent="0.2">
      <c r="A32" s="11" t="s">
        <v>269</v>
      </c>
      <c r="B32" s="11" t="s">
        <v>244</v>
      </c>
    </row>
    <row r="33" spans="1:2" x14ac:dyDescent="0.2">
      <c r="A33" s="11" t="s">
        <v>234</v>
      </c>
      <c r="B33" s="11" t="s">
        <v>244</v>
      </c>
    </row>
    <row r="34" spans="1:2" x14ac:dyDescent="0.2">
      <c r="A34" s="11" t="s">
        <v>304</v>
      </c>
      <c r="B34" s="11" t="s">
        <v>244</v>
      </c>
    </row>
    <row r="35" spans="1:2" x14ac:dyDescent="0.2">
      <c r="A35" s="11" t="s">
        <v>273</v>
      </c>
      <c r="B35" s="11" t="s">
        <v>244</v>
      </c>
    </row>
    <row r="36" spans="1:2" x14ac:dyDescent="0.2">
      <c r="A36" s="11" t="s">
        <v>264</v>
      </c>
      <c r="B36" s="11" t="s">
        <v>257</v>
      </c>
    </row>
    <row r="37" spans="1:2" x14ac:dyDescent="0.2">
      <c r="A37" s="11" t="s">
        <v>305</v>
      </c>
      <c r="B37" s="11" t="s">
        <v>257</v>
      </c>
    </row>
    <row r="38" spans="1:2" x14ac:dyDescent="0.2">
      <c r="A38" s="11" t="s">
        <v>271</v>
      </c>
      <c r="B38" s="11" t="s">
        <v>244</v>
      </c>
    </row>
    <row r="39" spans="1:2" x14ac:dyDescent="0.2">
      <c r="A39" s="11" t="s">
        <v>272</v>
      </c>
      <c r="B39" s="11" t="s">
        <v>244</v>
      </c>
    </row>
    <row r="40" spans="1:2" x14ac:dyDescent="0.2">
      <c r="A40" s="11" t="s">
        <v>268</v>
      </c>
      <c r="B40" s="11" t="s">
        <v>244</v>
      </c>
    </row>
    <row r="41" spans="1:2" x14ac:dyDescent="0.2">
      <c r="A41" s="11" t="s">
        <v>306</v>
      </c>
      <c r="B41" s="11" t="s">
        <v>244</v>
      </c>
    </row>
    <row r="42" spans="1:2" x14ac:dyDescent="0.2">
      <c r="A42" s="11" t="s">
        <v>233</v>
      </c>
      <c r="B42" s="11" t="s">
        <v>228</v>
      </c>
    </row>
    <row r="43" spans="1:2" x14ac:dyDescent="0.2">
      <c r="A43" s="11" t="s">
        <v>307</v>
      </c>
      <c r="B43" s="11" t="s">
        <v>228</v>
      </c>
    </row>
    <row r="44" spans="1:2" x14ac:dyDescent="0.2">
      <c r="A44" s="11" t="s">
        <v>308</v>
      </c>
      <c r="B44" s="11" t="s">
        <v>242</v>
      </c>
    </row>
    <row r="45" spans="1:2" x14ac:dyDescent="0.2">
      <c r="A45" s="11" t="s">
        <v>266</v>
      </c>
      <c r="B45" s="11" t="s">
        <v>242</v>
      </c>
    </row>
    <row r="46" spans="1:2" x14ac:dyDescent="0.2">
      <c r="A46" s="11" t="s">
        <v>309</v>
      </c>
      <c r="B46" s="11" t="s">
        <v>242</v>
      </c>
    </row>
    <row r="47" spans="1:2" x14ac:dyDescent="0.2">
      <c r="A47" s="11" t="s">
        <v>310</v>
      </c>
      <c r="B47" s="11" t="s">
        <v>242</v>
      </c>
    </row>
    <row r="48" spans="1:2" x14ac:dyDescent="0.2">
      <c r="A48" s="11" t="s">
        <v>311</v>
      </c>
      <c r="B48" s="11" t="s">
        <v>242</v>
      </c>
    </row>
    <row r="49" spans="1:2" x14ac:dyDescent="0.2">
      <c r="A49" s="11" t="s">
        <v>312</v>
      </c>
      <c r="B49" s="11" t="s">
        <v>262</v>
      </c>
    </row>
    <row r="50" spans="1:2" x14ac:dyDescent="0.2">
      <c r="A50" s="11" t="s">
        <v>287</v>
      </c>
      <c r="B50" s="11" t="s">
        <v>262</v>
      </c>
    </row>
    <row r="51" spans="1:2" x14ac:dyDescent="0.2">
      <c r="A51" s="11" t="s">
        <v>313</v>
      </c>
      <c r="B51" s="11" t="s">
        <v>242</v>
      </c>
    </row>
    <row r="52" spans="1:2" x14ac:dyDescent="0.2">
      <c r="A52" s="11" t="s">
        <v>314</v>
      </c>
      <c r="B52" s="11" t="s">
        <v>262</v>
      </c>
    </row>
    <row r="53" spans="1:2" x14ac:dyDescent="0.2">
      <c r="A53" s="11" t="s">
        <v>226</v>
      </c>
      <c r="B53" s="11" t="s">
        <v>262</v>
      </c>
    </row>
    <row r="54" spans="1:2" x14ac:dyDescent="0.2">
      <c r="A54" s="11" t="s">
        <v>225</v>
      </c>
      <c r="B54" s="11" t="s">
        <v>262</v>
      </c>
    </row>
    <row r="55" spans="1:2" x14ac:dyDescent="0.2">
      <c r="A55" s="11" t="s">
        <v>243</v>
      </c>
      <c r="B55" s="11" t="s">
        <v>242</v>
      </c>
    </row>
    <row r="56" spans="1:2" x14ac:dyDescent="0.2">
      <c r="A56" s="11" t="s">
        <v>315</v>
      </c>
      <c r="B56" s="11" t="s">
        <v>262</v>
      </c>
    </row>
    <row r="57" spans="1:2" x14ac:dyDescent="0.2">
      <c r="A57" s="11" t="s">
        <v>316</v>
      </c>
      <c r="B57" s="11" t="s">
        <v>242</v>
      </c>
    </row>
    <row r="58" spans="1:2" x14ac:dyDescent="0.2">
      <c r="A58" s="11" t="s">
        <v>317</v>
      </c>
      <c r="B58" s="11" t="s">
        <v>242</v>
      </c>
    </row>
    <row r="59" spans="1:2" x14ac:dyDescent="0.2">
      <c r="A59" s="11" t="s">
        <v>318</v>
      </c>
      <c r="B59" s="11" t="s">
        <v>242</v>
      </c>
    </row>
    <row r="60" spans="1:2" x14ac:dyDescent="0.2">
      <c r="A60" s="11" t="s">
        <v>319</v>
      </c>
      <c r="B60" s="11" t="s">
        <v>219</v>
      </c>
    </row>
    <row r="61" spans="1:2" x14ac:dyDescent="0.2">
      <c r="A61" s="11" t="s">
        <v>224</v>
      </c>
      <c r="B61" s="11" t="s">
        <v>219</v>
      </c>
    </row>
    <row r="62" spans="1:2" x14ac:dyDescent="0.2">
      <c r="A62" s="11" t="s">
        <v>320</v>
      </c>
      <c r="B62" s="11" t="s">
        <v>219</v>
      </c>
    </row>
    <row r="63" spans="1:2" x14ac:dyDescent="0.2">
      <c r="A63" s="11" t="s">
        <v>321</v>
      </c>
      <c r="B63" s="11" t="s">
        <v>322</v>
      </c>
    </row>
    <row r="64" spans="1:2" x14ac:dyDescent="0.2">
      <c r="A64" s="11" t="s">
        <v>323</v>
      </c>
      <c r="B64" s="11" t="s">
        <v>322</v>
      </c>
    </row>
    <row r="65" spans="1:2" x14ac:dyDescent="0.2">
      <c r="A65" s="11" t="s">
        <v>324</v>
      </c>
      <c r="B65" s="11" t="s">
        <v>219</v>
      </c>
    </row>
    <row r="66" spans="1:2" x14ac:dyDescent="0.2">
      <c r="A66" s="11" t="s">
        <v>325</v>
      </c>
      <c r="B66" s="11" t="s">
        <v>219</v>
      </c>
    </row>
    <row r="67" spans="1:2" x14ac:dyDescent="0.2">
      <c r="A67" s="11" t="s">
        <v>326</v>
      </c>
      <c r="B67" s="11" t="s">
        <v>242</v>
      </c>
    </row>
    <row r="68" spans="1:2" x14ac:dyDescent="0.2">
      <c r="A68" s="11" t="s">
        <v>279</v>
      </c>
      <c r="B68" s="11" t="s">
        <v>242</v>
      </c>
    </row>
    <row r="69" spans="1:2" x14ac:dyDescent="0.2">
      <c r="A69" s="11" t="s">
        <v>278</v>
      </c>
      <c r="B69" s="11" t="s">
        <v>242</v>
      </c>
    </row>
    <row r="70" spans="1:2" x14ac:dyDescent="0.2">
      <c r="A70" s="11" t="s">
        <v>327</v>
      </c>
      <c r="B70" s="11" t="s">
        <v>242</v>
      </c>
    </row>
    <row r="71" spans="1:2" x14ac:dyDescent="0.2">
      <c r="A71" s="11" t="s">
        <v>328</v>
      </c>
      <c r="B71" s="11" t="s">
        <v>262</v>
      </c>
    </row>
    <row r="72" spans="1:2" x14ac:dyDescent="0.2">
      <c r="A72" s="11" t="s">
        <v>267</v>
      </c>
      <c r="B72" s="11" t="s">
        <v>262</v>
      </c>
    </row>
    <row r="73" spans="1:2" x14ac:dyDescent="0.2">
      <c r="A73" s="11" t="s">
        <v>280</v>
      </c>
      <c r="B73" s="11" t="s">
        <v>262</v>
      </c>
    </row>
    <row r="74" spans="1:2" x14ac:dyDescent="0.2">
      <c r="A74" s="11" t="s">
        <v>329</v>
      </c>
      <c r="B74" s="11" t="s">
        <v>262</v>
      </c>
    </row>
    <row r="75" spans="1:2" x14ac:dyDescent="0.2">
      <c r="A75" s="11" t="s">
        <v>330</v>
      </c>
      <c r="B75" s="11" t="s">
        <v>242</v>
      </c>
    </row>
    <row r="76" spans="1:2" x14ac:dyDescent="0.2">
      <c r="A76" s="11" t="s">
        <v>274</v>
      </c>
      <c r="B76" s="11" t="s">
        <v>331</v>
      </c>
    </row>
    <row r="77" spans="1:2" x14ac:dyDescent="0.2">
      <c r="A77" s="11" t="s">
        <v>249</v>
      </c>
      <c r="B77" s="11" t="s">
        <v>242</v>
      </c>
    </row>
    <row r="78" spans="1:2" x14ac:dyDescent="0.2">
      <c r="A78" s="11" t="s">
        <v>332</v>
      </c>
      <c r="B78" s="11" t="s">
        <v>242</v>
      </c>
    </row>
    <row r="79" spans="1:2" x14ac:dyDescent="0.2">
      <c r="A79" s="11" t="s">
        <v>263</v>
      </c>
      <c r="B79" s="11" t="s">
        <v>262</v>
      </c>
    </row>
    <row r="80" spans="1:2" x14ac:dyDescent="0.2">
      <c r="A80" s="11" t="s">
        <v>333</v>
      </c>
      <c r="B80" s="11" t="s">
        <v>262</v>
      </c>
    </row>
    <row r="81" spans="1:2" x14ac:dyDescent="0.2">
      <c r="A81" s="11" t="s">
        <v>334</v>
      </c>
      <c r="B81" s="11" t="s">
        <v>219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28" zoomScale="75" zoomScaleNormal="75" workbookViewId="0">
      <selection activeCell="A34" sqref="A34"/>
    </sheetView>
  </sheetViews>
  <sheetFormatPr baseColWidth="10" defaultColWidth="8.83203125" defaultRowHeight="15" x14ac:dyDescent="0.2"/>
  <cols>
    <col min="1" max="1" width="43.83203125" customWidth="1"/>
    <col min="2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"/>
  <sheetViews>
    <sheetView zoomScale="75" zoomScaleNormal="75" workbookViewId="0">
      <selection activeCell="A10" sqref="A10"/>
    </sheetView>
  </sheetViews>
  <sheetFormatPr baseColWidth="10" defaultColWidth="8.83203125" defaultRowHeight="15" x14ac:dyDescent="0.2"/>
  <cols>
    <col min="1" max="1" width="69.83203125" customWidth="1"/>
    <col min="2" max="1025" width="8.5" customWidth="1"/>
  </cols>
  <sheetData>
    <row r="1" spans="1:1" x14ac:dyDescent="0.2">
      <c r="A1" s="17" t="s">
        <v>227</v>
      </c>
    </row>
    <row r="2" spans="1:1" x14ac:dyDescent="0.2">
      <c r="A2" s="11" t="s">
        <v>331</v>
      </c>
    </row>
    <row r="3" spans="1:1" x14ac:dyDescent="0.2">
      <c r="A3" s="11" t="s">
        <v>242</v>
      </c>
    </row>
    <row r="4" spans="1:1" x14ac:dyDescent="0.2">
      <c r="A4" s="11" t="s">
        <v>219</v>
      </c>
    </row>
    <row r="5" spans="1:1" x14ac:dyDescent="0.2">
      <c r="A5" s="11" t="s">
        <v>244</v>
      </c>
    </row>
    <row r="6" spans="1:1" x14ac:dyDescent="0.2">
      <c r="A6" s="11" t="s">
        <v>262</v>
      </c>
    </row>
    <row r="7" spans="1:1" x14ac:dyDescent="0.2">
      <c r="A7" s="11" t="s">
        <v>290</v>
      </c>
    </row>
    <row r="8" spans="1:1" x14ac:dyDescent="0.2">
      <c r="A8" s="11" t="s">
        <v>322</v>
      </c>
    </row>
    <row r="9" spans="1:1" x14ac:dyDescent="0.2">
      <c r="A9" s="11" t="s">
        <v>228</v>
      </c>
    </row>
    <row r="10" spans="1:1" x14ac:dyDescent="0.2">
      <c r="A10" s="11" t="s">
        <v>257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335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Дополнительная фасовка</vt:lpstr>
      <vt:lpstr>_metadata</vt:lpstr>
      <vt:lpstr>Печать заданий</vt:lpstr>
      <vt:lpstr>Печать заданий 2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Марк Лиденберг</cp:lastModifiedBy>
  <cp:revision>57</cp:revision>
  <cp:lastPrinted>2024-05-20T15:43:32Z</cp:lastPrinted>
  <dcterms:created xsi:type="dcterms:W3CDTF">2020-12-13T08:44:49Z</dcterms:created>
  <dcterms:modified xsi:type="dcterms:W3CDTF">2024-05-21T08:27:06Z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