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vkina\Downloads\"/>
    </mc:Choice>
  </mc:AlternateContent>
  <bookViews>
    <workbookView xWindow="0" yWindow="0" windowWidth="16380" windowHeight="8190" tabRatio="500" firstSheet="2" activeTab="3"/>
  </bookViews>
  <sheets>
    <sheet name="файл остатки" sheetId="1" r:id="rId1"/>
    <sheet name="планирование суточное" sheetId="2" r:id="rId2"/>
    <sheet name="План варок милкпроджект" sheetId="3" r:id="rId3"/>
    <sheet name="План варок адыгейский" sheetId="4" r:id="rId4"/>
    <sheet name="SKU Милкпроджект" sheetId="5" state="hidden" r:id="rId5"/>
    <sheet name="SKU Адыгейский" sheetId="6" state="hidden" r:id="rId6"/>
    <sheet name="Группы" sheetId="7" state="hidden" r:id="rId7"/>
  </sheets>
  <definedNames>
    <definedName name="Water_SKU">'SKU Милкпроджект'!$A$1:$A$100</definedName>
  </definedNames>
  <calcPr calcId="162913" iterateDelta="1E-4"/>
  <fileRecoveryPr repairLoad="1"/>
</workbook>
</file>

<file path=xl/calcChain.xml><?xml version="1.0" encoding="utf-8"?>
<calcChain xmlns="http://schemas.openxmlformats.org/spreadsheetml/2006/main">
  <c r="C317" i="4" l="1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B272" i="4"/>
  <c r="C271" i="4"/>
  <c r="B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F206" i="4"/>
  <c r="C206" i="4"/>
  <c r="B206" i="4"/>
  <c r="F205" i="4"/>
  <c r="C205" i="4"/>
  <c r="B205" i="4"/>
  <c r="F204" i="4"/>
  <c r="C204" i="4"/>
  <c r="B204" i="4"/>
  <c r="F203" i="4"/>
  <c r="C203" i="4"/>
  <c r="B203" i="4"/>
  <c r="F202" i="4"/>
  <c r="C202" i="4"/>
  <c r="B202" i="4"/>
  <c r="F201" i="4"/>
  <c r="C201" i="4"/>
  <c r="B201" i="4"/>
  <c r="F200" i="4"/>
  <c r="C200" i="4"/>
  <c r="B200" i="4"/>
  <c r="F199" i="4"/>
  <c r="C199" i="4"/>
  <c r="B199" i="4"/>
  <c r="F198" i="4"/>
  <c r="C198" i="4"/>
  <c r="B198" i="4"/>
  <c r="F197" i="4"/>
  <c r="C197" i="4"/>
  <c r="B197" i="4"/>
  <c r="F196" i="4"/>
  <c r="C196" i="4"/>
  <c r="B196" i="4"/>
  <c r="F195" i="4"/>
  <c r="C195" i="4"/>
  <c r="B195" i="4"/>
  <c r="F194" i="4"/>
  <c r="C194" i="4"/>
  <c r="B194" i="4"/>
  <c r="F193" i="4"/>
  <c r="C193" i="4"/>
  <c r="B193" i="4"/>
  <c r="F192" i="4"/>
  <c r="C192" i="4"/>
  <c r="B192" i="4"/>
  <c r="F191" i="4"/>
  <c r="C191" i="4"/>
  <c r="B191" i="4"/>
  <c r="F190" i="4"/>
  <c r="C190" i="4"/>
  <c r="B190" i="4"/>
  <c r="F189" i="4"/>
  <c r="C189" i="4"/>
  <c r="B189" i="4"/>
  <c r="F188" i="4"/>
  <c r="C188" i="4"/>
  <c r="B188" i="4"/>
  <c r="F187" i="4"/>
  <c r="C187" i="4"/>
  <c r="B187" i="4"/>
  <c r="F186" i="4"/>
  <c r="C186" i="4"/>
  <c r="B186" i="4"/>
  <c r="F185" i="4"/>
  <c r="C185" i="4"/>
  <c r="B185" i="4"/>
  <c r="F184" i="4"/>
  <c r="C184" i="4"/>
  <c r="B184" i="4"/>
  <c r="F183" i="4"/>
  <c r="C183" i="4"/>
  <c r="B183" i="4"/>
  <c r="F182" i="4"/>
  <c r="C182" i="4"/>
  <c r="B182" i="4"/>
  <c r="F181" i="4"/>
  <c r="C181" i="4"/>
  <c r="B181" i="4"/>
  <c r="F180" i="4"/>
  <c r="C180" i="4"/>
  <c r="B180" i="4"/>
  <c r="F179" i="4"/>
  <c r="C179" i="4"/>
  <c r="B179" i="4"/>
  <c r="F178" i="4"/>
  <c r="C178" i="4"/>
  <c r="B178" i="4"/>
  <c r="F177" i="4"/>
  <c r="C177" i="4"/>
  <c r="B177" i="4"/>
  <c r="F176" i="4"/>
  <c r="C176" i="4"/>
  <c r="B176" i="4"/>
  <c r="F175" i="4"/>
  <c r="C175" i="4"/>
  <c r="B175" i="4"/>
  <c r="F174" i="4"/>
  <c r="C174" i="4"/>
  <c r="B174" i="4"/>
  <c r="F173" i="4"/>
  <c r="C173" i="4"/>
  <c r="B173" i="4"/>
  <c r="F172" i="4"/>
  <c r="C172" i="4"/>
  <c r="B172" i="4"/>
  <c r="F171" i="4"/>
  <c r="C171" i="4"/>
  <c r="B171" i="4"/>
  <c r="F170" i="4"/>
  <c r="C170" i="4"/>
  <c r="B170" i="4"/>
  <c r="F169" i="4"/>
  <c r="C169" i="4"/>
  <c r="B169" i="4"/>
  <c r="F168" i="4"/>
  <c r="C168" i="4"/>
  <c r="B168" i="4"/>
  <c r="F167" i="4"/>
  <c r="C167" i="4"/>
  <c r="B167" i="4"/>
  <c r="F166" i="4"/>
  <c r="C166" i="4"/>
  <c r="B166" i="4"/>
  <c r="F165" i="4"/>
  <c r="C165" i="4"/>
  <c r="B165" i="4"/>
  <c r="F164" i="4"/>
  <c r="C164" i="4"/>
  <c r="B164" i="4"/>
  <c r="F163" i="4"/>
  <c r="C163" i="4"/>
  <c r="B163" i="4"/>
  <c r="F162" i="4"/>
  <c r="C162" i="4"/>
  <c r="B162" i="4"/>
  <c r="F161" i="4"/>
  <c r="C161" i="4"/>
  <c r="B161" i="4"/>
  <c r="F160" i="4"/>
  <c r="C160" i="4"/>
  <c r="B160" i="4"/>
  <c r="F159" i="4"/>
  <c r="C159" i="4"/>
  <c r="B159" i="4"/>
  <c r="F158" i="4"/>
  <c r="C158" i="4"/>
  <c r="B158" i="4"/>
  <c r="F157" i="4"/>
  <c r="C157" i="4"/>
  <c r="B157" i="4"/>
  <c r="F156" i="4"/>
  <c r="C156" i="4"/>
  <c r="B156" i="4"/>
  <c r="F155" i="4"/>
  <c r="C155" i="4"/>
  <c r="B155" i="4"/>
  <c r="F154" i="4"/>
  <c r="C154" i="4"/>
  <c r="B154" i="4"/>
  <c r="F153" i="4"/>
  <c r="C153" i="4"/>
  <c r="B153" i="4"/>
  <c r="F152" i="4"/>
  <c r="C152" i="4"/>
  <c r="B152" i="4"/>
  <c r="F151" i="4"/>
  <c r="C151" i="4"/>
  <c r="B151" i="4"/>
  <c r="F150" i="4"/>
  <c r="C150" i="4"/>
  <c r="B150" i="4"/>
  <c r="F149" i="4"/>
  <c r="C149" i="4"/>
  <c r="B149" i="4"/>
  <c r="F148" i="4"/>
  <c r="C148" i="4"/>
  <c r="B148" i="4"/>
  <c r="F147" i="4"/>
  <c r="C147" i="4"/>
  <c r="B147" i="4"/>
  <c r="F146" i="4"/>
  <c r="C146" i="4"/>
  <c r="B146" i="4"/>
  <c r="F145" i="4"/>
  <c r="C145" i="4"/>
  <c r="B145" i="4"/>
  <c r="F144" i="4"/>
  <c r="C144" i="4"/>
  <c r="B144" i="4"/>
  <c r="F143" i="4"/>
  <c r="C143" i="4"/>
  <c r="B143" i="4"/>
  <c r="F142" i="4"/>
  <c r="C142" i="4"/>
  <c r="B142" i="4"/>
  <c r="F141" i="4"/>
  <c r="C141" i="4"/>
  <c r="B141" i="4"/>
  <c r="F140" i="4"/>
  <c r="C140" i="4"/>
  <c r="B140" i="4"/>
  <c r="F139" i="4"/>
  <c r="C139" i="4"/>
  <c r="B139" i="4"/>
  <c r="F138" i="4"/>
  <c r="C138" i="4"/>
  <c r="B138" i="4"/>
  <c r="F137" i="4"/>
  <c r="C137" i="4"/>
  <c r="B137" i="4"/>
  <c r="F136" i="4"/>
  <c r="C136" i="4"/>
  <c r="B136" i="4"/>
  <c r="F135" i="4"/>
  <c r="C135" i="4"/>
  <c r="B135" i="4"/>
  <c r="F134" i="4"/>
  <c r="C134" i="4"/>
  <c r="B134" i="4"/>
  <c r="F133" i="4"/>
  <c r="C133" i="4"/>
  <c r="B133" i="4"/>
  <c r="F132" i="4"/>
  <c r="C132" i="4"/>
  <c r="B132" i="4"/>
  <c r="F131" i="4"/>
  <c r="C131" i="4"/>
  <c r="B131" i="4"/>
  <c r="F130" i="4"/>
  <c r="C130" i="4"/>
  <c r="B130" i="4"/>
  <c r="F129" i="4"/>
  <c r="C129" i="4"/>
  <c r="B129" i="4"/>
  <c r="F128" i="4"/>
  <c r="C128" i="4"/>
  <c r="B128" i="4"/>
  <c r="F127" i="4"/>
  <c r="C127" i="4"/>
  <c r="B127" i="4"/>
  <c r="F126" i="4"/>
  <c r="C126" i="4"/>
  <c r="B126" i="4"/>
  <c r="F125" i="4"/>
  <c r="C125" i="4"/>
  <c r="B125" i="4"/>
  <c r="F124" i="4"/>
  <c r="C124" i="4"/>
  <c r="B124" i="4"/>
  <c r="N123" i="4"/>
  <c r="L123" i="4"/>
  <c r="G123" i="4" s="1"/>
  <c r="K123" i="4"/>
  <c r="J123" i="4"/>
  <c r="H123" i="4"/>
  <c r="C123" i="4"/>
  <c r="B123" i="4"/>
  <c r="N122" i="4"/>
  <c r="L122" i="4"/>
  <c r="H122" i="4" s="1"/>
  <c r="K122" i="4"/>
  <c r="J122" i="4"/>
  <c r="G122" i="4"/>
  <c r="F122" i="4"/>
  <c r="C122" i="4"/>
  <c r="B122" i="4"/>
  <c r="L121" i="4"/>
  <c r="F121" i="4" s="1"/>
  <c r="K121" i="4"/>
  <c r="J121" i="4"/>
  <c r="H121" i="4"/>
  <c r="G121" i="4"/>
  <c r="C121" i="4"/>
  <c r="B121" i="4"/>
  <c r="L120" i="4"/>
  <c r="N120" i="4" s="1"/>
  <c r="K120" i="4"/>
  <c r="J120" i="4"/>
  <c r="F120" i="4"/>
  <c r="C120" i="4"/>
  <c r="B120" i="4"/>
  <c r="N119" i="4"/>
  <c r="L119" i="4"/>
  <c r="G119" i="4" s="1"/>
  <c r="K119" i="4"/>
  <c r="J119" i="4"/>
  <c r="H119" i="4"/>
  <c r="C119" i="4"/>
  <c r="B119" i="4"/>
  <c r="N118" i="4"/>
  <c r="L118" i="4"/>
  <c r="H118" i="4" s="1"/>
  <c r="K118" i="4"/>
  <c r="J118" i="4"/>
  <c r="G118" i="4"/>
  <c r="F118" i="4"/>
  <c r="C118" i="4"/>
  <c r="B118" i="4"/>
  <c r="L117" i="4"/>
  <c r="F117" i="4" s="1"/>
  <c r="K117" i="4"/>
  <c r="J117" i="4"/>
  <c r="H117" i="4"/>
  <c r="G117" i="4"/>
  <c r="C117" i="4"/>
  <c r="B117" i="4"/>
  <c r="L116" i="4"/>
  <c r="N116" i="4" s="1"/>
  <c r="K116" i="4"/>
  <c r="J116" i="4"/>
  <c r="F116" i="4"/>
  <c r="C116" i="4"/>
  <c r="B116" i="4"/>
  <c r="N115" i="4"/>
  <c r="L115" i="4"/>
  <c r="G115" i="4" s="1"/>
  <c r="K115" i="4"/>
  <c r="J115" i="4"/>
  <c r="H115" i="4"/>
  <c r="C115" i="4"/>
  <c r="B115" i="4"/>
  <c r="N114" i="4"/>
  <c r="L114" i="4"/>
  <c r="H114" i="4" s="1"/>
  <c r="K114" i="4"/>
  <c r="J114" i="4"/>
  <c r="G114" i="4"/>
  <c r="F114" i="4"/>
  <c r="C114" i="4"/>
  <c r="B114" i="4"/>
  <c r="L113" i="4"/>
  <c r="F113" i="4" s="1"/>
  <c r="K113" i="4"/>
  <c r="J113" i="4"/>
  <c r="H113" i="4"/>
  <c r="G113" i="4"/>
  <c r="C113" i="4"/>
  <c r="B113" i="4"/>
  <c r="L112" i="4"/>
  <c r="N112" i="4" s="1"/>
  <c r="K112" i="4"/>
  <c r="J112" i="4"/>
  <c r="F112" i="4"/>
  <c r="C112" i="4"/>
  <c r="B112" i="4"/>
  <c r="L111" i="4"/>
  <c r="G111" i="4" s="1"/>
  <c r="K111" i="4"/>
  <c r="J111" i="4"/>
  <c r="H111" i="4"/>
  <c r="C111" i="4"/>
  <c r="B111" i="4"/>
  <c r="N110" i="4"/>
  <c r="L110" i="4"/>
  <c r="H110" i="4" s="1"/>
  <c r="K110" i="4"/>
  <c r="J110" i="4"/>
  <c r="G110" i="4"/>
  <c r="F110" i="4"/>
  <c r="C110" i="4"/>
  <c r="B110" i="4"/>
  <c r="L109" i="4"/>
  <c r="F109" i="4" s="1"/>
  <c r="K109" i="4"/>
  <c r="J109" i="4"/>
  <c r="H109" i="4"/>
  <c r="G109" i="4"/>
  <c r="C109" i="4"/>
  <c r="B109" i="4"/>
  <c r="L108" i="4"/>
  <c r="N108" i="4" s="1"/>
  <c r="K108" i="4"/>
  <c r="J108" i="4"/>
  <c r="F108" i="4"/>
  <c r="C108" i="4"/>
  <c r="B108" i="4"/>
  <c r="N107" i="4"/>
  <c r="L107" i="4"/>
  <c r="G107" i="4" s="1"/>
  <c r="K107" i="4"/>
  <c r="J107" i="4"/>
  <c r="H107" i="4"/>
  <c r="C107" i="4"/>
  <c r="B107" i="4"/>
  <c r="N106" i="4"/>
  <c r="L106" i="4"/>
  <c r="H106" i="4" s="1"/>
  <c r="K106" i="4"/>
  <c r="J106" i="4"/>
  <c r="G106" i="4"/>
  <c r="F106" i="4"/>
  <c r="C106" i="4"/>
  <c r="B106" i="4"/>
  <c r="L105" i="4"/>
  <c r="F105" i="4" s="1"/>
  <c r="K105" i="4"/>
  <c r="J105" i="4"/>
  <c r="H105" i="4"/>
  <c r="G105" i="4"/>
  <c r="C105" i="4"/>
  <c r="B105" i="4"/>
  <c r="L104" i="4"/>
  <c r="N104" i="4" s="1"/>
  <c r="K104" i="4"/>
  <c r="J104" i="4"/>
  <c r="F104" i="4"/>
  <c r="C104" i="4"/>
  <c r="B104" i="4"/>
  <c r="N103" i="4"/>
  <c r="L103" i="4"/>
  <c r="G103" i="4" s="1"/>
  <c r="K103" i="4"/>
  <c r="J103" i="4"/>
  <c r="H103" i="4"/>
  <c r="C103" i="4"/>
  <c r="B103" i="4"/>
  <c r="N102" i="4"/>
  <c r="L102" i="4"/>
  <c r="H102" i="4" s="1"/>
  <c r="K102" i="4"/>
  <c r="J102" i="4"/>
  <c r="G102" i="4"/>
  <c r="F102" i="4"/>
  <c r="C102" i="4"/>
  <c r="B102" i="4"/>
  <c r="L101" i="4"/>
  <c r="F101" i="4" s="1"/>
  <c r="K101" i="4"/>
  <c r="J101" i="4"/>
  <c r="H101" i="4"/>
  <c r="G101" i="4"/>
  <c r="C101" i="4"/>
  <c r="B101" i="4"/>
  <c r="L100" i="4"/>
  <c r="N100" i="4" s="1"/>
  <c r="K100" i="4"/>
  <c r="J100" i="4"/>
  <c r="F100" i="4"/>
  <c r="C100" i="4"/>
  <c r="B100" i="4"/>
  <c r="N99" i="4"/>
  <c r="L99" i="4"/>
  <c r="G99" i="4" s="1"/>
  <c r="K99" i="4"/>
  <c r="J99" i="4"/>
  <c r="H99" i="4"/>
  <c r="C99" i="4"/>
  <c r="B99" i="4"/>
  <c r="N98" i="4"/>
  <c r="L98" i="4"/>
  <c r="H98" i="4" s="1"/>
  <c r="K98" i="4"/>
  <c r="J98" i="4"/>
  <c r="G98" i="4"/>
  <c r="F98" i="4"/>
  <c r="C98" i="4"/>
  <c r="B98" i="4"/>
  <c r="L97" i="4"/>
  <c r="F97" i="4" s="1"/>
  <c r="K97" i="4"/>
  <c r="J97" i="4"/>
  <c r="H97" i="4"/>
  <c r="G97" i="4"/>
  <c r="C97" i="4"/>
  <c r="B97" i="4"/>
  <c r="L96" i="4"/>
  <c r="N96" i="4" s="1"/>
  <c r="K96" i="4"/>
  <c r="J96" i="4"/>
  <c r="F96" i="4"/>
  <c r="C96" i="4"/>
  <c r="B96" i="4"/>
  <c r="N95" i="4"/>
  <c r="L95" i="4"/>
  <c r="G95" i="4" s="1"/>
  <c r="K95" i="4"/>
  <c r="J95" i="4"/>
  <c r="H95" i="4"/>
  <c r="C95" i="4"/>
  <c r="B95" i="4"/>
  <c r="N94" i="4"/>
  <c r="L94" i="4"/>
  <c r="H94" i="4" s="1"/>
  <c r="K94" i="4"/>
  <c r="J94" i="4"/>
  <c r="G94" i="4"/>
  <c r="F94" i="4"/>
  <c r="C94" i="4"/>
  <c r="B94" i="4"/>
  <c r="L93" i="4"/>
  <c r="F93" i="4" s="1"/>
  <c r="K93" i="4"/>
  <c r="J93" i="4"/>
  <c r="H93" i="4"/>
  <c r="G93" i="4"/>
  <c r="C93" i="4"/>
  <c r="B93" i="4"/>
  <c r="L92" i="4"/>
  <c r="N92" i="4" s="1"/>
  <c r="K92" i="4"/>
  <c r="J92" i="4"/>
  <c r="F92" i="4"/>
  <c r="C92" i="4"/>
  <c r="B92" i="4"/>
  <c r="L91" i="4"/>
  <c r="G91" i="4" s="1"/>
  <c r="K91" i="4"/>
  <c r="J91" i="4"/>
  <c r="H91" i="4"/>
  <c r="C91" i="4"/>
  <c r="B91" i="4"/>
  <c r="N90" i="4"/>
  <c r="L90" i="4"/>
  <c r="H90" i="4" s="1"/>
  <c r="K90" i="4"/>
  <c r="J90" i="4"/>
  <c r="G90" i="4"/>
  <c r="F90" i="4"/>
  <c r="C90" i="4"/>
  <c r="B90" i="4"/>
  <c r="L89" i="4"/>
  <c r="F89" i="4" s="1"/>
  <c r="K89" i="4"/>
  <c r="J89" i="4"/>
  <c r="H89" i="4"/>
  <c r="G89" i="4"/>
  <c r="C89" i="4"/>
  <c r="B89" i="4"/>
  <c r="L88" i="4"/>
  <c r="N88" i="4" s="1"/>
  <c r="K88" i="4"/>
  <c r="J88" i="4"/>
  <c r="F88" i="4"/>
  <c r="C88" i="4"/>
  <c r="B88" i="4"/>
  <c r="L87" i="4"/>
  <c r="G87" i="4" s="1"/>
  <c r="K87" i="4"/>
  <c r="J87" i="4"/>
  <c r="H87" i="4"/>
  <c r="C87" i="4"/>
  <c r="B87" i="4"/>
  <c r="N86" i="4"/>
  <c r="L86" i="4"/>
  <c r="H86" i="4" s="1"/>
  <c r="K86" i="4"/>
  <c r="J86" i="4"/>
  <c r="G86" i="4"/>
  <c r="F86" i="4"/>
  <c r="C86" i="4"/>
  <c r="B86" i="4"/>
  <c r="L85" i="4"/>
  <c r="F85" i="4" s="1"/>
  <c r="K85" i="4"/>
  <c r="J85" i="4"/>
  <c r="H85" i="4"/>
  <c r="G85" i="4"/>
  <c r="C85" i="4"/>
  <c r="B85" i="4"/>
  <c r="L84" i="4"/>
  <c r="N84" i="4" s="1"/>
  <c r="K84" i="4"/>
  <c r="J84" i="4"/>
  <c r="F84" i="4"/>
  <c r="C84" i="4"/>
  <c r="B84" i="4"/>
  <c r="N83" i="4"/>
  <c r="L83" i="4"/>
  <c r="G83" i="4" s="1"/>
  <c r="K83" i="4"/>
  <c r="J83" i="4"/>
  <c r="H83" i="4"/>
  <c r="C83" i="4"/>
  <c r="B83" i="4"/>
  <c r="N82" i="4"/>
  <c r="L82" i="4"/>
  <c r="H82" i="4" s="1"/>
  <c r="K82" i="4"/>
  <c r="J82" i="4"/>
  <c r="G82" i="4"/>
  <c r="F82" i="4"/>
  <c r="C82" i="4"/>
  <c r="B82" i="4"/>
  <c r="L81" i="4"/>
  <c r="F81" i="4" s="1"/>
  <c r="K81" i="4"/>
  <c r="J81" i="4"/>
  <c r="H81" i="4"/>
  <c r="G81" i="4"/>
  <c r="C81" i="4"/>
  <c r="B81" i="4"/>
  <c r="L80" i="4"/>
  <c r="N80" i="4" s="1"/>
  <c r="K80" i="4"/>
  <c r="J80" i="4"/>
  <c r="F80" i="4"/>
  <c r="C80" i="4"/>
  <c r="B80" i="4"/>
  <c r="L79" i="4"/>
  <c r="G79" i="4" s="1"/>
  <c r="K79" i="4"/>
  <c r="J79" i="4"/>
  <c r="H79" i="4"/>
  <c r="C79" i="4"/>
  <c r="B79" i="4"/>
  <c r="N78" i="4"/>
  <c r="L78" i="4"/>
  <c r="H78" i="4" s="1"/>
  <c r="K78" i="4"/>
  <c r="J78" i="4"/>
  <c r="G78" i="4"/>
  <c r="F78" i="4"/>
  <c r="C78" i="4"/>
  <c r="B78" i="4"/>
  <c r="L77" i="4"/>
  <c r="F77" i="4" s="1"/>
  <c r="K77" i="4"/>
  <c r="J77" i="4"/>
  <c r="H77" i="4"/>
  <c r="G77" i="4"/>
  <c r="C77" i="4"/>
  <c r="B77" i="4"/>
  <c r="L76" i="4"/>
  <c r="N76" i="4" s="1"/>
  <c r="K76" i="4"/>
  <c r="J76" i="4"/>
  <c r="F76" i="4"/>
  <c r="C76" i="4"/>
  <c r="B76" i="4"/>
  <c r="L75" i="4"/>
  <c r="G75" i="4" s="1"/>
  <c r="K75" i="4"/>
  <c r="J75" i="4"/>
  <c r="H75" i="4"/>
  <c r="C75" i="4"/>
  <c r="B75" i="4"/>
  <c r="N74" i="4"/>
  <c r="L74" i="4"/>
  <c r="H74" i="4" s="1"/>
  <c r="K74" i="4"/>
  <c r="J74" i="4"/>
  <c r="G74" i="4"/>
  <c r="F74" i="4"/>
  <c r="C74" i="4"/>
  <c r="B74" i="4"/>
  <c r="L73" i="4"/>
  <c r="F73" i="4" s="1"/>
  <c r="K73" i="4"/>
  <c r="J73" i="4"/>
  <c r="H73" i="4"/>
  <c r="G73" i="4"/>
  <c r="C73" i="4"/>
  <c r="B73" i="4"/>
  <c r="L72" i="4"/>
  <c r="N72" i="4" s="1"/>
  <c r="K72" i="4"/>
  <c r="J72" i="4"/>
  <c r="F72" i="4"/>
  <c r="C72" i="4"/>
  <c r="B72" i="4"/>
  <c r="L71" i="4"/>
  <c r="G71" i="4" s="1"/>
  <c r="K71" i="4"/>
  <c r="J71" i="4"/>
  <c r="H71" i="4"/>
  <c r="C71" i="4"/>
  <c r="B71" i="4"/>
  <c r="N70" i="4"/>
  <c r="L70" i="4"/>
  <c r="H70" i="4" s="1"/>
  <c r="K70" i="4"/>
  <c r="J70" i="4"/>
  <c r="G70" i="4"/>
  <c r="F70" i="4"/>
  <c r="C70" i="4"/>
  <c r="B70" i="4"/>
  <c r="L69" i="4"/>
  <c r="F69" i="4" s="1"/>
  <c r="K69" i="4"/>
  <c r="J69" i="4"/>
  <c r="H69" i="4"/>
  <c r="G69" i="4"/>
  <c r="C69" i="4"/>
  <c r="B69" i="4"/>
  <c r="L68" i="4"/>
  <c r="N68" i="4" s="1"/>
  <c r="K68" i="4"/>
  <c r="J68" i="4"/>
  <c r="F68" i="4"/>
  <c r="C68" i="4"/>
  <c r="B68" i="4"/>
  <c r="L67" i="4"/>
  <c r="G67" i="4" s="1"/>
  <c r="K67" i="4"/>
  <c r="J67" i="4"/>
  <c r="H67" i="4"/>
  <c r="C67" i="4"/>
  <c r="B67" i="4"/>
  <c r="N66" i="4"/>
  <c r="L66" i="4"/>
  <c r="H66" i="4" s="1"/>
  <c r="K66" i="4"/>
  <c r="J66" i="4"/>
  <c r="G66" i="4"/>
  <c r="F66" i="4"/>
  <c r="C66" i="4"/>
  <c r="B66" i="4"/>
  <c r="L65" i="4"/>
  <c r="F65" i="4" s="1"/>
  <c r="K65" i="4"/>
  <c r="J65" i="4"/>
  <c r="H65" i="4"/>
  <c r="G65" i="4"/>
  <c r="C65" i="4"/>
  <c r="B65" i="4"/>
  <c r="L64" i="4"/>
  <c r="N64" i="4" s="1"/>
  <c r="K64" i="4"/>
  <c r="J64" i="4"/>
  <c r="F64" i="4"/>
  <c r="C64" i="4"/>
  <c r="B64" i="4"/>
  <c r="N63" i="4"/>
  <c r="L63" i="4"/>
  <c r="G63" i="4" s="1"/>
  <c r="K63" i="4"/>
  <c r="J63" i="4"/>
  <c r="H63" i="4"/>
  <c r="C63" i="4"/>
  <c r="B63" i="4"/>
  <c r="N62" i="4"/>
  <c r="L62" i="4"/>
  <c r="H62" i="4" s="1"/>
  <c r="K62" i="4"/>
  <c r="J62" i="4"/>
  <c r="G62" i="4"/>
  <c r="F62" i="4"/>
  <c r="C62" i="4"/>
  <c r="B62" i="4"/>
  <c r="L61" i="4"/>
  <c r="F61" i="4" s="1"/>
  <c r="K61" i="4"/>
  <c r="J61" i="4"/>
  <c r="H61" i="4"/>
  <c r="G61" i="4"/>
  <c r="C61" i="4"/>
  <c r="B61" i="4"/>
  <c r="L60" i="4"/>
  <c r="N60" i="4" s="1"/>
  <c r="K60" i="4"/>
  <c r="J60" i="4"/>
  <c r="F60" i="4"/>
  <c r="C60" i="4"/>
  <c r="B60" i="4"/>
  <c r="N59" i="4"/>
  <c r="L59" i="4"/>
  <c r="G59" i="4" s="1"/>
  <c r="K59" i="4"/>
  <c r="J59" i="4"/>
  <c r="H59" i="4"/>
  <c r="C59" i="4"/>
  <c r="B59" i="4"/>
  <c r="N58" i="4"/>
  <c r="L58" i="4"/>
  <c r="H58" i="4" s="1"/>
  <c r="K58" i="4"/>
  <c r="J58" i="4"/>
  <c r="G58" i="4"/>
  <c r="F58" i="4"/>
  <c r="C58" i="4"/>
  <c r="B58" i="4"/>
  <c r="L57" i="4"/>
  <c r="F57" i="4" s="1"/>
  <c r="K57" i="4"/>
  <c r="J57" i="4"/>
  <c r="H57" i="4"/>
  <c r="G57" i="4"/>
  <c r="C57" i="4"/>
  <c r="B57" i="4"/>
  <c r="L56" i="4"/>
  <c r="N56" i="4" s="1"/>
  <c r="K56" i="4"/>
  <c r="J56" i="4"/>
  <c r="F56" i="4"/>
  <c r="C56" i="4"/>
  <c r="B56" i="4"/>
  <c r="N55" i="4"/>
  <c r="L55" i="4"/>
  <c r="G55" i="4" s="1"/>
  <c r="K55" i="4"/>
  <c r="J55" i="4"/>
  <c r="H55" i="4"/>
  <c r="C55" i="4"/>
  <c r="B55" i="4"/>
  <c r="N54" i="4"/>
  <c r="L54" i="4"/>
  <c r="H54" i="4" s="1"/>
  <c r="K54" i="4"/>
  <c r="J54" i="4"/>
  <c r="G54" i="4"/>
  <c r="F54" i="4"/>
  <c r="C54" i="4"/>
  <c r="B54" i="4"/>
  <c r="L53" i="4"/>
  <c r="F53" i="4" s="1"/>
  <c r="K53" i="4"/>
  <c r="J53" i="4"/>
  <c r="H53" i="4"/>
  <c r="G53" i="4"/>
  <c r="C53" i="4"/>
  <c r="B53" i="4"/>
  <c r="L52" i="4"/>
  <c r="K52" i="4"/>
  <c r="J52" i="4"/>
  <c r="F52" i="4"/>
  <c r="C52" i="4"/>
  <c r="B52" i="4"/>
  <c r="N51" i="4"/>
  <c r="L51" i="4"/>
  <c r="K51" i="4"/>
  <c r="J51" i="4"/>
  <c r="H51" i="4"/>
  <c r="C51" i="4"/>
  <c r="B51" i="4"/>
  <c r="N50" i="4"/>
  <c r="L50" i="4"/>
  <c r="H50" i="4" s="1"/>
  <c r="K50" i="4"/>
  <c r="J50" i="4"/>
  <c r="G50" i="4"/>
  <c r="F50" i="4"/>
  <c r="C50" i="4"/>
  <c r="B50" i="4"/>
  <c r="L49" i="4"/>
  <c r="F49" i="4" s="1"/>
  <c r="K49" i="4"/>
  <c r="J49" i="4"/>
  <c r="H49" i="4"/>
  <c r="G49" i="4"/>
  <c r="C49" i="4"/>
  <c r="B49" i="4"/>
  <c r="L48" i="4"/>
  <c r="K48" i="4"/>
  <c r="J48" i="4"/>
  <c r="F48" i="4"/>
  <c r="C48" i="4"/>
  <c r="B48" i="4"/>
  <c r="N47" i="4"/>
  <c r="L47" i="4"/>
  <c r="K47" i="4"/>
  <c r="J47" i="4"/>
  <c r="H47" i="4"/>
  <c r="C47" i="4"/>
  <c r="B47" i="4"/>
  <c r="N46" i="4"/>
  <c r="L46" i="4"/>
  <c r="K46" i="4"/>
  <c r="J46" i="4"/>
  <c r="H46" i="4"/>
  <c r="G46" i="4"/>
  <c r="F46" i="4"/>
  <c r="C46" i="4"/>
  <c r="B46" i="4"/>
  <c r="L45" i="4"/>
  <c r="F45" i="4" s="1"/>
  <c r="K45" i="4"/>
  <c r="J45" i="4"/>
  <c r="H45" i="4"/>
  <c r="G45" i="4"/>
  <c r="C45" i="4"/>
  <c r="B45" i="4"/>
  <c r="L44" i="4"/>
  <c r="F44" i="4" s="1"/>
  <c r="K44" i="4"/>
  <c r="J44" i="4"/>
  <c r="C44" i="4"/>
  <c r="B44" i="4"/>
  <c r="L43" i="4"/>
  <c r="H43" i="4" s="1"/>
  <c r="K43" i="4"/>
  <c r="J43" i="4"/>
  <c r="C43" i="4"/>
  <c r="B43" i="4"/>
  <c r="N42" i="4"/>
  <c r="L42" i="4"/>
  <c r="K42" i="4"/>
  <c r="J42" i="4"/>
  <c r="H42" i="4"/>
  <c r="G42" i="4"/>
  <c r="F42" i="4"/>
  <c r="C42" i="4"/>
  <c r="B42" i="4"/>
  <c r="L41" i="4"/>
  <c r="F41" i="4" s="1"/>
  <c r="K41" i="4"/>
  <c r="J41" i="4"/>
  <c r="H41" i="4"/>
  <c r="G41" i="4"/>
  <c r="C41" i="4"/>
  <c r="B41" i="4"/>
  <c r="L40" i="4"/>
  <c r="K40" i="4"/>
  <c r="J40" i="4"/>
  <c r="C40" i="4"/>
  <c r="B40" i="4"/>
  <c r="L39" i="4"/>
  <c r="K39" i="4"/>
  <c r="J39" i="4"/>
  <c r="C39" i="4"/>
  <c r="B39" i="4"/>
  <c r="N38" i="4"/>
  <c r="L38" i="4"/>
  <c r="H38" i="4" s="1"/>
  <c r="K38" i="4"/>
  <c r="J38" i="4"/>
  <c r="G38" i="4"/>
  <c r="F38" i="4"/>
  <c r="C38" i="4"/>
  <c r="B38" i="4"/>
  <c r="L37" i="4"/>
  <c r="F37" i="4" s="1"/>
  <c r="K37" i="4"/>
  <c r="J37" i="4"/>
  <c r="H37" i="4"/>
  <c r="G37" i="4"/>
  <c r="C37" i="4"/>
  <c r="B37" i="4"/>
  <c r="L36" i="4"/>
  <c r="K36" i="4"/>
  <c r="J36" i="4"/>
  <c r="F36" i="4"/>
  <c r="C36" i="4"/>
  <c r="B36" i="4"/>
  <c r="L35" i="4"/>
  <c r="K35" i="4"/>
  <c r="J35" i="4"/>
  <c r="H35" i="4"/>
  <c r="C35" i="4"/>
  <c r="B35" i="4"/>
  <c r="N34" i="4"/>
  <c r="L34" i="4"/>
  <c r="H34" i="4" s="1"/>
  <c r="K34" i="4"/>
  <c r="J34" i="4"/>
  <c r="G34" i="4"/>
  <c r="F34" i="4"/>
  <c r="C34" i="4"/>
  <c r="B34" i="4"/>
  <c r="L33" i="4"/>
  <c r="F33" i="4" s="1"/>
  <c r="K33" i="4"/>
  <c r="J33" i="4"/>
  <c r="H33" i="4"/>
  <c r="G33" i="4"/>
  <c r="C33" i="4"/>
  <c r="B33" i="4"/>
  <c r="L32" i="4"/>
  <c r="K32" i="4"/>
  <c r="J32" i="4"/>
  <c r="F32" i="4"/>
  <c r="C32" i="4"/>
  <c r="B32" i="4"/>
  <c r="N31" i="4"/>
  <c r="L31" i="4"/>
  <c r="K31" i="4"/>
  <c r="J31" i="4"/>
  <c r="H31" i="4"/>
  <c r="C31" i="4"/>
  <c r="B31" i="4"/>
  <c r="N30" i="4"/>
  <c r="L30" i="4"/>
  <c r="H30" i="4" s="1"/>
  <c r="K30" i="4"/>
  <c r="J30" i="4"/>
  <c r="G30" i="4"/>
  <c r="F30" i="4"/>
  <c r="C30" i="4"/>
  <c r="B30" i="4"/>
  <c r="L29" i="4"/>
  <c r="F29" i="4" s="1"/>
  <c r="K29" i="4"/>
  <c r="J29" i="4"/>
  <c r="H29" i="4"/>
  <c r="G29" i="4"/>
  <c r="C29" i="4"/>
  <c r="B29" i="4"/>
  <c r="L28" i="4"/>
  <c r="K28" i="4"/>
  <c r="J28" i="4"/>
  <c r="F28" i="4"/>
  <c r="C28" i="4"/>
  <c r="B28" i="4"/>
  <c r="N27" i="4"/>
  <c r="L27" i="4"/>
  <c r="K27" i="4"/>
  <c r="J27" i="4"/>
  <c r="H27" i="4"/>
  <c r="C27" i="4"/>
  <c r="B27" i="4"/>
  <c r="N26" i="4"/>
  <c r="L26" i="4"/>
  <c r="H26" i="4" s="1"/>
  <c r="K26" i="4"/>
  <c r="J26" i="4"/>
  <c r="G26" i="4"/>
  <c r="F26" i="4"/>
  <c r="C26" i="4"/>
  <c r="B26" i="4"/>
  <c r="L25" i="4"/>
  <c r="F25" i="4" s="1"/>
  <c r="K25" i="4"/>
  <c r="J25" i="4"/>
  <c r="H25" i="4"/>
  <c r="G25" i="4"/>
  <c r="C25" i="4"/>
  <c r="B25" i="4"/>
  <c r="L24" i="4"/>
  <c r="K24" i="4"/>
  <c r="J24" i="4"/>
  <c r="C24" i="4"/>
  <c r="B24" i="4"/>
  <c r="L23" i="4"/>
  <c r="K23" i="4"/>
  <c r="J23" i="4"/>
  <c r="C23" i="4"/>
  <c r="B23" i="4"/>
  <c r="N22" i="4"/>
  <c r="L22" i="4"/>
  <c r="H22" i="4" s="1"/>
  <c r="K22" i="4"/>
  <c r="J22" i="4"/>
  <c r="G22" i="4"/>
  <c r="F22" i="4"/>
  <c r="C22" i="4"/>
  <c r="B22" i="4"/>
  <c r="L21" i="4"/>
  <c r="K21" i="4"/>
  <c r="J21" i="4"/>
  <c r="H21" i="4"/>
  <c r="C21" i="4"/>
  <c r="B21" i="4"/>
  <c r="L20" i="4"/>
  <c r="K20" i="4"/>
  <c r="J20" i="4"/>
  <c r="F20" i="4"/>
  <c r="C20" i="4"/>
  <c r="B20" i="4"/>
  <c r="N19" i="4"/>
  <c r="L19" i="4"/>
  <c r="F19" i="4" s="1"/>
  <c r="K19" i="4"/>
  <c r="J19" i="4"/>
  <c r="H19" i="4"/>
  <c r="C19" i="4"/>
  <c r="B19" i="4"/>
  <c r="N18" i="4"/>
  <c r="L18" i="4"/>
  <c r="H18" i="4" s="1"/>
  <c r="K18" i="4"/>
  <c r="J18" i="4"/>
  <c r="G18" i="4"/>
  <c r="F18" i="4"/>
  <c r="C18" i="4"/>
  <c r="B18" i="4"/>
  <c r="L17" i="4"/>
  <c r="F17" i="4" s="1"/>
  <c r="K17" i="4"/>
  <c r="J17" i="4"/>
  <c r="C17" i="4"/>
  <c r="B17" i="4"/>
  <c r="L16" i="4"/>
  <c r="H16" i="4" s="1"/>
  <c r="K16" i="4"/>
  <c r="J16" i="4"/>
  <c r="C16" i="4"/>
  <c r="B16" i="4"/>
  <c r="L15" i="4"/>
  <c r="F15" i="4" s="1"/>
  <c r="K15" i="4"/>
  <c r="J15" i="4"/>
  <c r="G15" i="4"/>
  <c r="C15" i="4"/>
  <c r="B15" i="4"/>
  <c r="N14" i="4"/>
  <c r="L14" i="4"/>
  <c r="H14" i="4" s="1"/>
  <c r="K14" i="4"/>
  <c r="J14" i="4"/>
  <c r="F14" i="4"/>
  <c r="C14" i="4"/>
  <c r="B14" i="4"/>
  <c r="N13" i="4"/>
  <c r="L13" i="4"/>
  <c r="F13" i="4" s="1"/>
  <c r="K13" i="4"/>
  <c r="J13" i="4"/>
  <c r="H13" i="4"/>
  <c r="C13" i="4"/>
  <c r="B13" i="4"/>
  <c r="N12" i="4"/>
  <c r="L12" i="4"/>
  <c r="H12" i="4" s="1"/>
  <c r="K12" i="4"/>
  <c r="J12" i="4"/>
  <c r="G12" i="4"/>
  <c r="F12" i="4"/>
  <c r="C12" i="4"/>
  <c r="B12" i="4"/>
  <c r="N11" i="4"/>
  <c r="L11" i="4"/>
  <c r="K11" i="4"/>
  <c r="J11" i="4"/>
  <c r="H11" i="4"/>
  <c r="G11" i="4"/>
  <c r="F11" i="4"/>
  <c r="C11" i="4"/>
  <c r="B11" i="4"/>
  <c r="L10" i="4"/>
  <c r="G10" i="4" s="1"/>
  <c r="K10" i="4"/>
  <c r="J10" i="4"/>
  <c r="H10" i="4"/>
  <c r="C10" i="4"/>
  <c r="B10" i="4"/>
  <c r="N9" i="4"/>
  <c r="L9" i="4"/>
  <c r="G9" i="4" s="1"/>
  <c r="K9" i="4"/>
  <c r="J9" i="4"/>
  <c r="H9" i="4"/>
  <c r="C9" i="4"/>
  <c r="B9" i="4"/>
  <c r="L8" i="4"/>
  <c r="H8" i="4" s="1"/>
  <c r="K8" i="4"/>
  <c r="J8" i="4"/>
  <c r="G8" i="4"/>
  <c r="C8" i="4"/>
  <c r="B8" i="4"/>
  <c r="L7" i="4"/>
  <c r="C7" i="4"/>
  <c r="A7" i="4"/>
  <c r="L6" i="4"/>
  <c r="F6" i="4" s="1"/>
  <c r="K6" i="4"/>
  <c r="J6" i="4"/>
  <c r="H6" i="4"/>
  <c r="G6" i="4"/>
  <c r="C6" i="4"/>
  <c r="L5" i="4"/>
  <c r="C5" i="4"/>
  <c r="A5" i="4"/>
  <c r="L4" i="4"/>
  <c r="G4" i="4" s="1"/>
  <c r="K4" i="4"/>
  <c r="J4" i="4"/>
  <c r="H4" i="4"/>
  <c r="C4" i="4"/>
  <c r="N3" i="4"/>
  <c r="L3" i="4"/>
  <c r="H3" i="4" s="1"/>
  <c r="K3" i="4"/>
  <c r="J3" i="4"/>
  <c r="F3" i="4"/>
  <c r="C3" i="4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S229" i="3"/>
  <c r="I229" i="3"/>
  <c r="S228" i="3"/>
  <c r="I228" i="3"/>
  <c r="S227" i="3"/>
  <c r="I227" i="3"/>
  <c r="S226" i="3"/>
  <c r="I226" i="3"/>
  <c r="S225" i="3"/>
  <c r="I225" i="3"/>
  <c r="S224" i="3"/>
  <c r="I224" i="3"/>
  <c r="S223" i="3"/>
  <c r="I223" i="3"/>
  <c r="S222" i="3"/>
  <c r="I222" i="3"/>
  <c r="S221" i="3"/>
  <c r="I221" i="3"/>
  <c r="S220" i="3"/>
  <c r="I220" i="3"/>
  <c r="S219" i="3"/>
  <c r="I219" i="3"/>
  <c r="S218" i="3"/>
  <c r="I218" i="3"/>
  <c r="S217" i="3"/>
  <c r="I217" i="3"/>
  <c r="S216" i="3"/>
  <c r="I216" i="3"/>
  <c r="S215" i="3"/>
  <c r="I215" i="3"/>
  <c r="S214" i="3"/>
  <c r="I214" i="3"/>
  <c r="S213" i="3"/>
  <c r="I213" i="3"/>
  <c r="S212" i="3"/>
  <c r="I212" i="3"/>
  <c r="S211" i="3"/>
  <c r="I211" i="3"/>
  <c r="S210" i="3"/>
  <c r="I210" i="3"/>
  <c r="S209" i="3"/>
  <c r="I209" i="3"/>
  <c r="S208" i="3"/>
  <c r="I208" i="3"/>
  <c r="S207" i="3"/>
  <c r="I207" i="3"/>
  <c r="S206" i="3"/>
  <c r="I206" i="3"/>
  <c r="S205" i="3"/>
  <c r="I205" i="3"/>
  <c r="S204" i="3"/>
  <c r="I204" i="3"/>
  <c r="S203" i="3"/>
  <c r="I203" i="3"/>
  <c r="S202" i="3"/>
  <c r="I202" i="3"/>
  <c r="S201" i="3"/>
  <c r="I201" i="3"/>
  <c r="S200" i="3"/>
  <c r="I200" i="3"/>
  <c r="S199" i="3"/>
  <c r="I199" i="3"/>
  <c r="S198" i="3"/>
  <c r="I198" i="3"/>
  <c r="S197" i="3"/>
  <c r="I197" i="3"/>
  <c r="S196" i="3"/>
  <c r="I196" i="3"/>
  <c r="S195" i="3"/>
  <c r="I195" i="3"/>
  <c r="S194" i="3"/>
  <c r="I194" i="3"/>
  <c r="S193" i="3"/>
  <c r="I193" i="3"/>
  <c r="S192" i="3"/>
  <c r="I192" i="3"/>
  <c r="S191" i="3"/>
  <c r="I191" i="3"/>
  <c r="S190" i="3"/>
  <c r="I190" i="3"/>
  <c r="S189" i="3"/>
  <c r="I189" i="3"/>
  <c r="S188" i="3"/>
  <c r="I188" i="3"/>
  <c r="S187" i="3"/>
  <c r="I187" i="3"/>
  <c r="S186" i="3"/>
  <c r="I186" i="3"/>
  <c r="S185" i="3"/>
  <c r="I185" i="3"/>
  <c r="S184" i="3"/>
  <c r="R184" i="3"/>
  <c r="I184" i="3"/>
  <c r="S183" i="3"/>
  <c r="R183" i="3"/>
  <c r="I183" i="3"/>
  <c r="S182" i="3"/>
  <c r="R182" i="3"/>
  <c r="I182" i="3"/>
  <c r="S181" i="3"/>
  <c r="R181" i="3"/>
  <c r="I181" i="3"/>
  <c r="S180" i="3"/>
  <c r="R180" i="3"/>
  <c r="I180" i="3"/>
  <c r="S179" i="3"/>
  <c r="R179" i="3"/>
  <c r="I179" i="3"/>
  <c r="S178" i="3"/>
  <c r="R178" i="3"/>
  <c r="I178" i="3"/>
  <c r="S177" i="3"/>
  <c r="R177" i="3"/>
  <c r="I177" i="3"/>
  <c r="S176" i="3"/>
  <c r="R176" i="3"/>
  <c r="I176" i="3"/>
  <c r="S175" i="3"/>
  <c r="R175" i="3"/>
  <c r="I175" i="3"/>
  <c r="S174" i="3"/>
  <c r="R174" i="3"/>
  <c r="I174" i="3"/>
  <c r="S173" i="3"/>
  <c r="R173" i="3"/>
  <c r="I173" i="3"/>
  <c r="S172" i="3"/>
  <c r="R172" i="3"/>
  <c r="I172" i="3"/>
  <c r="S171" i="3"/>
  <c r="R171" i="3"/>
  <c r="I171" i="3"/>
  <c r="S170" i="3"/>
  <c r="R170" i="3"/>
  <c r="I170" i="3"/>
  <c r="S169" i="3"/>
  <c r="R169" i="3"/>
  <c r="I169" i="3"/>
  <c r="S168" i="3"/>
  <c r="R168" i="3"/>
  <c r="I168" i="3"/>
  <c r="S167" i="3"/>
  <c r="R167" i="3"/>
  <c r="I167" i="3"/>
  <c r="S166" i="3"/>
  <c r="R166" i="3"/>
  <c r="I166" i="3"/>
  <c r="S165" i="3"/>
  <c r="R165" i="3"/>
  <c r="I165" i="3"/>
  <c r="H165" i="3"/>
  <c r="S164" i="3"/>
  <c r="R164" i="3"/>
  <c r="I164" i="3"/>
  <c r="H164" i="3"/>
  <c r="S163" i="3"/>
  <c r="R163" i="3"/>
  <c r="I163" i="3"/>
  <c r="H163" i="3"/>
  <c r="S162" i="3"/>
  <c r="R162" i="3"/>
  <c r="I162" i="3"/>
  <c r="H162" i="3"/>
  <c r="S161" i="3"/>
  <c r="R161" i="3"/>
  <c r="I161" i="3"/>
  <c r="H161" i="3"/>
  <c r="S160" i="3"/>
  <c r="R160" i="3"/>
  <c r="I160" i="3"/>
  <c r="H160" i="3"/>
  <c r="S159" i="3"/>
  <c r="R159" i="3"/>
  <c r="I159" i="3"/>
  <c r="H159" i="3"/>
  <c r="S158" i="3"/>
  <c r="R158" i="3"/>
  <c r="I158" i="3"/>
  <c r="H158" i="3"/>
  <c r="S157" i="3"/>
  <c r="R157" i="3"/>
  <c r="I157" i="3"/>
  <c r="H157" i="3"/>
  <c r="S156" i="3"/>
  <c r="R156" i="3"/>
  <c r="I156" i="3"/>
  <c r="H156" i="3"/>
  <c r="S155" i="3"/>
  <c r="R155" i="3"/>
  <c r="I155" i="3"/>
  <c r="H155" i="3"/>
  <c r="S154" i="3"/>
  <c r="R154" i="3"/>
  <c r="I154" i="3"/>
  <c r="H154" i="3"/>
  <c r="S153" i="3"/>
  <c r="R153" i="3"/>
  <c r="I153" i="3"/>
  <c r="H153" i="3"/>
  <c r="S152" i="3"/>
  <c r="R152" i="3"/>
  <c r="I152" i="3"/>
  <c r="H152" i="3"/>
  <c r="S151" i="3"/>
  <c r="R151" i="3"/>
  <c r="I151" i="3"/>
  <c r="H151" i="3"/>
  <c r="S150" i="3"/>
  <c r="R150" i="3"/>
  <c r="I150" i="3"/>
  <c r="H150" i="3"/>
  <c r="S149" i="3"/>
  <c r="R149" i="3"/>
  <c r="I149" i="3"/>
  <c r="H149" i="3"/>
  <c r="C149" i="3"/>
  <c r="S148" i="3"/>
  <c r="R148" i="3"/>
  <c r="I148" i="3"/>
  <c r="H148" i="3"/>
  <c r="C148" i="3"/>
  <c r="S147" i="3"/>
  <c r="R147" i="3"/>
  <c r="I147" i="3"/>
  <c r="H147" i="3"/>
  <c r="C147" i="3"/>
  <c r="S146" i="3"/>
  <c r="R146" i="3"/>
  <c r="I146" i="3"/>
  <c r="H146" i="3"/>
  <c r="C146" i="3"/>
  <c r="S145" i="3"/>
  <c r="R145" i="3"/>
  <c r="I145" i="3"/>
  <c r="H145" i="3"/>
  <c r="C145" i="3"/>
  <c r="S144" i="3"/>
  <c r="R144" i="3"/>
  <c r="I144" i="3"/>
  <c r="H144" i="3"/>
  <c r="C144" i="3"/>
  <c r="S143" i="3"/>
  <c r="R143" i="3"/>
  <c r="I143" i="3"/>
  <c r="H143" i="3"/>
  <c r="C143" i="3"/>
  <c r="S142" i="3"/>
  <c r="R142" i="3"/>
  <c r="I142" i="3"/>
  <c r="H142" i="3"/>
  <c r="C142" i="3"/>
  <c r="S141" i="3"/>
  <c r="R141" i="3"/>
  <c r="I141" i="3"/>
  <c r="H141" i="3"/>
  <c r="C141" i="3"/>
  <c r="S140" i="3"/>
  <c r="R140" i="3"/>
  <c r="I140" i="3"/>
  <c r="H140" i="3"/>
  <c r="C140" i="3"/>
  <c r="S139" i="3"/>
  <c r="R139" i="3"/>
  <c r="I139" i="3"/>
  <c r="H139" i="3"/>
  <c r="C139" i="3"/>
  <c r="S138" i="3"/>
  <c r="R138" i="3"/>
  <c r="I138" i="3"/>
  <c r="H138" i="3"/>
  <c r="C138" i="3"/>
  <c r="S137" i="3"/>
  <c r="R137" i="3"/>
  <c r="I137" i="3"/>
  <c r="H137" i="3"/>
  <c r="C137" i="3"/>
  <c r="S136" i="3"/>
  <c r="R136" i="3"/>
  <c r="I136" i="3"/>
  <c r="H136" i="3"/>
  <c r="C136" i="3"/>
  <c r="S135" i="3"/>
  <c r="R135" i="3"/>
  <c r="I135" i="3"/>
  <c r="H135" i="3"/>
  <c r="C135" i="3"/>
  <c r="S134" i="3"/>
  <c r="R134" i="3"/>
  <c r="I134" i="3"/>
  <c r="H134" i="3"/>
  <c r="D134" i="3"/>
  <c r="C134" i="3"/>
  <c r="S133" i="3"/>
  <c r="R133" i="3"/>
  <c r="I133" i="3"/>
  <c r="H133" i="3"/>
  <c r="D133" i="3"/>
  <c r="C133" i="3"/>
  <c r="S132" i="3"/>
  <c r="R132" i="3"/>
  <c r="I132" i="3"/>
  <c r="H132" i="3"/>
  <c r="D132" i="3"/>
  <c r="C132" i="3"/>
  <c r="S131" i="3"/>
  <c r="R131" i="3"/>
  <c r="I131" i="3"/>
  <c r="H131" i="3"/>
  <c r="D131" i="3"/>
  <c r="C131" i="3"/>
  <c r="S130" i="3"/>
  <c r="R130" i="3"/>
  <c r="I130" i="3"/>
  <c r="H130" i="3"/>
  <c r="D130" i="3"/>
  <c r="C130" i="3"/>
  <c r="S129" i="3"/>
  <c r="R129" i="3"/>
  <c r="I129" i="3"/>
  <c r="H129" i="3"/>
  <c r="D129" i="3"/>
  <c r="C129" i="3"/>
  <c r="S128" i="3"/>
  <c r="R128" i="3"/>
  <c r="I128" i="3"/>
  <c r="H128" i="3"/>
  <c r="D128" i="3"/>
  <c r="C128" i="3"/>
  <c r="S127" i="3"/>
  <c r="R127" i="3"/>
  <c r="I127" i="3"/>
  <c r="H127" i="3"/>
  <c r="D127" i="3"/>
  <c r="C127" i="3"/>
  <c r="S126" i="3"/>
  <c r="R126" i="3"/>
  <c r="I126" i="3"/>
  <c r="H126" i="3"/>
  <c r="D126" i="3"/>
  <c r="C126" i="3"/>
  <c r="S125" i="3"/>
  <c r="R125" i="3"/>
  <c r="I125" i="3"/>
  <c r="H125" i="3"/>
  <c r="D125" i="3"/>
  <c r="C125" i="3"/>
  <c r="S124" i="3"/>
  <c r="R124" i="3"/>
  <c r="I124" i="3"/>
  <c r="H124" i="3"/>
  <c r="D124" i="3"/>
  <c r="C124" i="3"/>
  <c r="R123" i="3"/>
  <c r="L123" i="3"/>
  <c r="K123" i="3"/>
  <c r="J123" i="3"/>
  <c r="S123" i="3" s="1"/>
  <c r="H123" i="3"/>
  <c r="G123" i="3"/>
  <c r="C123" i="3"/>
  <c r="B123" i="3"/>
  <c r="R122" i="3"/>
  <c r="L122" i="3"/>
  <c r="K122" i="3"/>
  <c r="J122" i="3"/>
  <c r="S122" i="3" s="1"/>
  <c r="H122" i="3"/>
  <c r="G122" i="3"/>
  <c r="C122" i="3"/>
  <c r="B122" i="3"/>
  <c r="R121" i="3"/>
  <c r="L121" i="3"/>
  <c r="K121" i="3"/>
  <c r="J121" i="3"/>
  <c r="S121" i="3" s="1"/>
  <c r="H121" i="3"/>
  <c r="G121" i="3"/>
  <c r="C121" i="3"/>
  <c r="B121" i="3"/>
  <c r="R120" i="3"/>
  <c r="L120" i="3"/>
  <c r="K120" i="3"/>
  <c r="J120" i="3"/>
  <c r="S120" i="3" s="1"/>
  <c r="H120" i="3"/>
  <c r="G120" i="3"/>
  <c r="C120" i="3"/>
  <c r="B120" i="3"/>
  <c r="R119" i="3"/>
  <c r="L119" i="3"/>
  <c r="K119" i="3"/>
  <c r="J119" i="3"/>
  <c r="S119" i="3" s="1"/>
  <c r="H119" i="3"/>
  <c r="G119" i="3"/>
  <c r="C119" i="3"/>
  <c r="B119" i="3"/>
  <c r="R118" i="3"/>
  <c r="L118" i="3"/>
  <c r="K118" i="3"/>
  <c r="J118" i="3"/>
  <c r="S118" i="3" s="1"/>
  <c r="H118" i="3"/>
  <c r="G118" i="3"/>
  <c r="C118" i="3"/>
  <c r="B118" i="3"/>
  <c r="R117" i="3"/>
  <c r="L117" i="3"/>
  <c r="K117" i="3"/>
  <c r="J117" i="3"/>
  <c r="S117" i="3" s="1"/>
  <c r="H117" i="3"/>
  <c r="G117" i="3"/>
  <c r="C117" i="3"/>
  <c r="B117" i="3"/>
  <c r="R116" i="3"/>
  <c r="L116" i="3"/>
  <c r="K116" i="3"/>
  <c r="J116" i="3"/>
  <c r="S116" i="3" s="1"/>
  <c r="H116" i="3"/>
  <c r="G116" i="3"/>
  <c r="C116" i="3"/>
  <c r="B116" i="3"/>
  <c r="R115" i="3"/>
  <c r="L115" i="3"/>
  <c r="K115" i="3"/>
  <c r="J115" i="3"/>
  <c r="S115" i="3" s="1"/>
  <c r="H115" i="3"/>
  <c r="G115" i="3"/>
  <c r="C115" i="3"/>
  <c r="B115" i="3"/>
  <c r="R114" i="3"/>
  <c r="L114" i="3"/>
  <c r="K114" i="3"/>
  <c r="J114" i="3"/>
  <c r="S114" i="3" s="1"/>
  <c r="H114" i="3"/>
  <c r="G114" i="3"/>
  <c r="C114" i="3"/>
  <c r="B114" i="3"/>
  <c r="R113" i="3"/>
  <c r="L113" i="3"/>
  <c r="K113" i="3"/>
  <c r="J113" i="3"/>
  <c r="S113" i="3" s="1"/>
  <c r="H113" i="3"/>
  <c r="G113" i="3"/>
  <c r="C113" i="3"/>
  <c r="B113" i="3"/>
  <c r="R112" i="3"/>
  <c r="L112" i="3"/>
  <c r="K112" i="3"/>
  <c r="J112" i="3"/>
  <c r="S112" i="3" s="1"/>
  <c r="H112" i="3"/>
  <c r="G112" i="3"/>
  <c r="C112" i="3"/>
  <c r="B112" i="3"/>
  <c r="R111" i="3"/>
  <c r="L111" i="3"/>
  <c r="K111" i="3"/>
  <c r="J111" i="3"/>
  <c r="S111" i="3" s="1"/>
  <c r="H111" i="3"/>
  <c r="G111" i="3"/>
  <c r="C111" i="3"/>
  <c r="B111" i="3"/>
  <c r="R110" i="3"/>
  <c r="L110" i="3"/>
  <c r="K110" i="3"/>
  <c r="J110" i="3"/>
  <c r="S110" i="3" s="1"/>
  <c r="H110" i="3"/>
  <c r="G110" i="3"/>
  <c r="C110" i="3"/>
  <c r="B110" i="3"/>
  <c r="R109" i="3"/>
  <c r="L109" i="3"/>
  <c r="K109" i="3"/>
  <c r="J109" i="3"/>
  <c r="S109" i="3" s="1"/>
  <c r="H109" i="3"/>
  <c r="G109" i="3"/>
  <c r="C109" i="3"/>
  <c r="B109" i="3"/>
  <c r="R108" i="3"/>
  <c r="L108" i="3"/>
  <c r="K108" i="3"/>
  <c r="J108" i="3"/>
  <c r="S108" i="3" s="1"/>
  <c r="H108" i="3"/>
  <c r="G108" i="3"/>
  <c r="C108" i="3"/>
  <c r="B108" i="3"/>
  <c r="R107" i="3"/>
  <c r="L107" i="3"/>
  <c r="K107" i="3"/>
  <c r="J107" i="3"/>
  <c r="S107" i="3" s="1"/>
  <c r="H107" i="3"/>
  <c r="G107" i="3"/>
  <c r="C107" i="3"/>
  <c r="B107" i="3"/>
  <c r="R106" i="3"/>
  <c r="L106" i="3"/>
  <c r="K106" i="3"/>
  <c r="J106" i="3"/>
  <c r="S106" i="3" s="1"/>
  <c r="H106" i="3"/>
  <c r="G106" i="3"/>
  <c r="C106" i="3"/>
  <c r="B106" i="3"/>
  <c r="S105" i="3"/>
  <c r="R105" i="3"/>
  <c r="L105" i="3"/>
  <c r="K105" i="3"/>
  <c r="J105" i="3"/>
  <c r="H105" i="3"/>
  <c r="G105" i="3"/>
  <c r="C105" i="3"/>
  <c r="B105" i="3"/>
  <c r="R104" i="3"/>
  <c r="L104" i="3"/>
  <c r="K104" i="3"/>
  <c r="J104" i="3"/>
  <c r="S104" i="3" s="1"/>
  <c r="H104" i="3"/>
  <c r="G104" i="3"/>
  <c r="C104" i="3"/>
  <c r="B104" i="3"/>
  <c r="R103" i="3"/>
  <c r="L103" i="3"/>
  <c r="K103" i="3"/>
  <c r="J103" i="3"/>
  <c r="S103" i="3" s="1"/>
  <c r="H103" i="3"/>
  <c r="G103" i="3"/>
  <c r="C103" i="3"/>
  <c r="B103" i="3"/>
  <c r="R102" i="3"/>
  <c r="L102" i="3"/>
  <c r="K102" i="3"/>
  <c r="J102" i="3"/>
  <c r="S102" i="3" s="1"/>
  <c r="H102" i="3"/>
  <c r="G102" i="3"/>
  <c r="C102" i="3"/>
  <c r="B102" i="3"/>
  <c r="R101" i="3"/>
  <c r="L101" i="3"/>
  <c r="K101" i="3"/>
  <c r="J101" i="3"/>
  <c r="S101" i="3" s="1"/>
  <c r="H101" i="3"/>
  <c r="G101" i="3"/>
  <c r="C101" i="3"/>
  <c r="B101" i="3"/>
  <c r="R100" i="3"/>
  <c r="L100" i="3"/>
  <c r="K100" i="3"/>
  <c r="J100" i="3"/>
  <c r="S100" i="3" s="1"/>
  <c r="H100" i="3"/>
  <c r="G100" i="3"/>
  <c r="C100" i="3"/>
  <c r="B100" i="3"/>
  <c r="R99" i="3"/>
  <c r="L99" i="3"/>
  <c r="K99" i="3"/>
  <c r="J99" i="3"/>
  <c r="S99" i="3" s="1"/>
  <c r="H99" i="3"/>
  <c r="G99" i="3"/>
  <c r="C99" i="3"/>
  <c r="B99" i="3"/>
  <c r="R98" i="3"/>
  <c r="L98" i="3"/>
  <c r="K98" i="3"/>
  <c r="J98" i="3"/>
  <c r="S98" i="3" s="1"/>
  <c r="H98" i="3"/>
  <c r="G98" i="3"/>
  <c r="C98" i="3"/>
  <c r="B98" i="3"/>
  <c r="S97" i="3"/>
  <c r="R97" i="3"/>
  <c r="L97" i="3"/>
  <c r="K97" i="3"/>
  <c r="J97" i="3"/>
  <c r="H97" i="3"/>
  <c r="G97" i="3"/>
  <c r="C97" i="3"/>
  <c r="B97" i="3"/>
  <c r="R96" i="3"/>
  <c r="L96" i="3"/>
  <c r="K96" i="3"/>
  <c r="J96" i="3"/>
  <c r="S96" i="3" s="1"/>
  <c r="H96" i="3"/>
  <c r="G96" i="3"/>
  <c r="C96" i="3"/>
  <c r="B96" i="3"/>
  <c r="S95" i="3"/>
  <c r="R95" i="3"/>
  <c r="L95" i="3"/>
  <c r="K95" i="3"/>
  <c r="J95" i="3"/>
  <c r="H95" i="3"/>
  <c r="G95" i="3"/>
  <c r="C95" i="3"/>
  <c r="B95" i="3"/>
  <c r="R94" i="3"/>
  <c r="L94" i="3"/>
  <c r="K94" i="3"/>
  <c r="J94" i="3"/>
  <c r="S94" i="3" s="1"/>
  <c r="H94" i="3"/>
  <c r="G94" i="3"/>
  <c r="C94" i="3"/>
  <c r="B94" i="3"/>
  <c r="S93" i="3"/>
  <c r="R93" i="3"/>
  <c r="L93" i="3"/>
  <c r="K93" i="3"/>
  <c r="J93" i="3"/>
  <c r="H93" i="3"/>
  <c r="G93" i="3"/>
  <c r="C93" i="3"/>
  <c r="B93" i="3"/>
  <c r="R92" i="3"/>
  <c r="L92" i="3"/>
  <c r="K92" i="3"/>
  <c r="J92" i="3"/>
  <c r="S92" i="3" s="1"/>
  <c r="H92" i="3"/>
  <c r="G92" i="3"/>
  <c r="C92" i="3"/>
  <c r="B92" i="3"/>
  <c r="R91" i="3"/>
  <c r="L91" i="3"/>
  <c r="K91" i="3"/>
  <c r="J91" i="3"/>
  <c r="S91" i="3" s="1"/>
  <c r="H91" i="3"/>
  <c r="G91" i="3"/>
  <c r="C91" i="3"/>
  <c r="B91" i="3"/>
  <c r="R90" i="3"/>
  <c r="L90" i="3"/>
  <c r="K90" i="3"/>
  <c r="J90" i="3"/>
  <c r="S90" i="3" s="1"/>
  <c r="H90" i="3"/>
  <c r="G90" i="3"/>
  <c r="C90" i="3"/>
  <c r="B90" i="3"/>
  <c r="R89" i="3"/>
  <c r="L89" i="3"/>
  <c r="K89" i="3"/>
  <c r="J89" i="3"/>
  <c r="S89" i="3" s="1"/>
  <c r="H89" i="3"/>
  <c r="G89" i="3"/>
  <c r="C89" i="3"/>
  <c r="B89" i="3"/>
  <c r="R88" i="3"/>
  <c r="L88" i="3"/>
  <c r="K88" i="3"/>
  <c r="J88" i="3"/>
  <c r="S88" i="3" s="1"/>
  <c r="H88" i="3"/>
  <c r="G88" i="3"/>
  <c r="C88" i="3"/>
  <c r="B88" i="3"/>
  <c r="R87" i="3"/>
  <c r="L87" i="3"/>
  <c r="K87" i="3"/>
  <c r="J87" i="3"/>
  <c r="S87" i="3" s="1"/>
  <c r="H87" i="3"/>
  <c r="G87" i="3"/>
  <c r="C87" i="3"/>
  <c r="B87" i="3"/>
  <c r="R86" i="3"/>
  <c r="L86" i="3"/>
  <c r="K86" i="3"/>
  <c r="J86" i="3"/>
  <c r="S86" i="3" s="1"/>
  <c r="H86" i="3"/>
  <c r="G86" i="3"/>
  <c r="C86" i="3"/>
  <c r="B86" i="3"/>
  <c r="R85" i="3"/>
  <c r="L85" i="3"/>
  <c r="K85" i="3"/>
  <c r="J85" i="3"/>
  <c r="S85" i="3" s="1"/>
  <c r="H85" i="3"/>
  <c r="G85" i="3"/>
  <c r="C85" i="3"/>
  <c r="B85" i="3"/>
  <c r="R84" i="3"/>
  <c r="L84" i="3"/>
  <c r="K84" i="3"/>
  <c r="J84" i="3"/>
  <c r="S84" i="3" s="1"/>
  <c r="H84" i="3"/>
  <c r="G84" i="3"/>
  <c r="C84" i="3"/>
  <c r="B84" i="3"/>
  <c r="R83" i="3"/>
  <c r="L83" i="3"/>
  <c r="K83" i="3"/>
  <c r="J83" i="3"/>
  <c r="S83" i="3" s="1"/>
  <c r="H83" i="3"/>
  <c r="G83" i="3"/>
  <c r="C83" i="3"/>
  <c r="B83" i="3"/>
  <c r="R82" i="3"/>
  <c r="L82" i="3"/>
  <c r="K82" i="3"/>
  <c r="J82" i="3"/>
  <c r="S82" i="3" s="1"/>
  <c r="H82" i="3"/>
  <c r="G82" i="3"/>
  <c r="C82" i="3"/>
  <c r="B82" i="3"/>
  <c r="R81" i="3"/>
  <c r="L81" i="3"/>
  <c r="K81" i="3"/>
  <c r="J81" i="3"/>
  <c r="S81" i="3" s="1"/>
  <c r="H81" i="3"/>
  <c r="G81" i="3"/>
  <c r="C81" i="3"/>
  <c r="B81" i="3"/>
  <c r="R80" i="3"/>
  <c r="L80" i="3"/>
  <c r="K80" i="3"/>
  <c r="J80" i="3"/>
  <c r="S80" i="3" s="1"/>
  <c r="H80" i="3"/>
  <c r="G80" i="3"/>
  <c r="C80" i="3"/>
  <c r="B80" i="3"/>
  <c r="R79" i="3"/>
  <c r="L79" i="3"/>
  <c r="K79" i="3"/>
  <c r="J79" i="3"/>
  <c r="S79" i="3" s="1"/>
  <c r="H79" i="3"/>
  <c r="G79" i="3"/>
  <c r="C79" i="3"/>
  <c r="B79" i="3"/>
  <c r="R78" i="3"/>
  <c r="L78" i="3"/>
  <c r="K78" i="3"/>
  <c r="J78" i="3"/>
  <c r="S78" i="3" s="1"/>
  <c r="H78" i="3"/>
  <c r="G78" i="3"/>
  <c r="C78" i="3"/>
  <c r="B78" i="3"/>
  <c r="R77" i="3"/>
  <c r="L77" i="3"/>
  <c r="K77" i="3"/>
  <c r="J77" i="3"/>
  <c r="S77" i="3" s="1"/>
  <c r="H77" i="3"/>
  <c r="G77" i="3"/>
  <c r="C77" i="3"/>
  <c r="B77" i="3"/>
  <c r="S76" i="3"/>
  <c r="R76" i="3"/>
  <c r="L76" i="3"/>
  <c r="K76" i="3"/>
  <c r="J76" i="3"/>
  <c r="H76" i="3"/>
  <c r="G76" i="3"/>
  <c r="C76" i="3"/>
  <c r="B76" i="3"/>
  <c r="R75" i="3"/>
  <c r="L75" i="3"/>
  <c r="K75" i="3"/>
  <c r="J75" i="3"/>
  <c r="S75" i="3" s="1"/>
  <c r="H75" i="3"/>
  <c r="G75" i="3"/>
  <c r="C75" i="3"/>
  <c r="B75" i="3"/>
  <c r="R74" i="3"/>
  <c r="L74" i="3"/>
  <c r="K74" i="3"/>
  <c r="J74" i="3"/>
  <c r="S74" i="3" s="1"/>
  <c r="H74" i="3"/>
  <c r="G74" i="3"/>
  <c r="C74" i="3"/>
  <c r="B74" i="3"/>
  <c r="R73" i="3"/>
  <c r="L73" i="3"/>
  <c r="K73" i="3"/>
  <c r="J73" i="3"/>
  <c r="S73" i="3" s="1"/>
  <c r="H73" i="3"/>
  <c r="G73" i="3"/>
  <c r="C73" i="3"/>
  <c r="B73" i="3"/>
  <c r="R72" i="3"/>
  <c r="L72" i="3"/>
  <c r="K72" i="3"/>
  <c r="J72" i="3"/>
  <c r="S72" i="3" s="1"/>
  <c r="H72" i="3"/>
  <c r="G72" i="3"/>
  <c r="C72" i="3"/>
  <c r="B72" i="3"/>
  <c r="R71" i="3"/>
  <c r="L71" i="3"/>
  <c r="K71" i="3"/>
  <c r="J71" i="3"/>
  <c r="S71" i="3" s="1"/>
  <c r="H71" i="3"/>
  <c r="G71" i="3"/>
  <c r="C71" i="3"/>
  <c r="B71" i="3"/>
  <c r="R70" i="3"/>
  <c r="L70" i="3"/>
  <c r="K70" i="3"/>
  <c r="J70" i="3"/>
  <c r="S70" i="3" s="1"/>
  <c r="H70" i="3"/>
  <c r="G70" i="3"/>
  <c r="C70" i="3"/>
  <c r="B70" i="3"/>
  <c r="R69" i="3"/>
  <c r="L69" i="3"/>
  <c r="K69" i="3"/>
  <c r="J69" i="3"/>
  <c r="S69" i="3" s="1"/>
  <c r="H69" i="3"/>
  <c r="G69" i="3"/>
  <c r="C69" i="3"/>
  <c r="B69" i="3"/>
  <c r="R68" i="3"/>
  <c r="L68" i="3"/>
  <c r="K68" i="3"/>
  <c r="J68" i="3"/>
  <c r="S68" i="3" s="1"/>
  <c r="H68" i="3"/>
  <c r="G68" i="3"/>
  <c r="C68" i="3"/>
  <c r="B68" i="3"/>
  <c r="R67" i="3"/>
  <c r="L67" i="3"/>
  <c r="K67" i="3"/>
  <c r="J67" i="3"/>
  <c r="S67" i="3" s="1"/>
  <c r="H67" i="3"/>
  <c r="G67" i="3"/>
  <c r="C67" i="3"/>
  <c r="B67" i="3"/>
  <c r="R66" i="3"/>
  <c r="L66" i="3"/>
  <c r="K66" i="3"/>
  <c r="J66" i="3"/>
  <c r="S66" i="3" s="1"/>
  <c r="H66" i="3"/>
  <c r="G66" i="3"/>
  <c r="C66" i="3"/>
  <c r="B66" i="3"/>
  <c r="S65" i="3"/>
  <c r="R65" i="3"/>
  <c r="L65" i="3"/>
  <c r="K65" i="3"/>
  <c r="J65" i="3"/>
  <c r="H65" i="3"/>
  <c r="G65" i="3"/>
  <c r="C65" i="3"/>
  <c r="B65" i="3"/>
  <c r="R64" i="3"/>
  <c r="L64" i="3"/>
  <c r="K64" i="3"/>
  <c r="J64" i="3"/>
  <c r="S64" i="3" s="1"/>
  <c r="H64" i="3"/>
  <c r="G64" i="3"/>
  <c r="C64" i="3"/>
  <c r="B64" i="3"/>
  <c r="R63" i="3"/>
  <c r="L63" i="3"/>
  <c r="K63" i="3"/>
  <c r="J63" i="3"/>
  <c r="S63" i="3" s="1"/>
  <c r="H63" i="3"/>
  <c r="G63" i="3"/>
  <c r="C63" i="3"/>
  <c r="B63" i="3"/>
  <c r="R62" i="3"/>
  <c r="L62" i="3"/>
  <c r="K62" i="3"/>
  <c r="J62" i="3"/>
  <c r="S62" i="3" s="1"/>
  <c r="H62" i="3"/>
  <c r="G62" i="3"/>
  <c r="C62" i="3"/>
  <c r="B62" i="3"/>
  <c r="S61" i="3"/>
  <c r="R61" i="3"/>
  <c r="L61" i="3"/>
  <c r="K61" i="3"/>
  <c r="J61" i="3"/>
  <c r="H61" i="3"/>
  <c r="G61" i="3"/>
  <c r="C61" i="3"/>
  <c r="B61" i="3"/>
  <c r="R60" i="3"/>
  <c r="L60" i="3"/>
  <c r="K60" i="3"/>
  <c r="J60" i="3"/>
  <c r="S60" i="3" s="1"/>
  <c r="H60" i="3"/>
  <c r="G60" i="3"/>
  <c r="C60" i="3"/>
  <c r="B60" i="3"/>
  <c r="R59" i="3"/>
  <c r="L59" i="3"/>
  <c r="K59" i="3"/>
  <c r="J59" i="3"/>
  <c r="S59" i="3" s="1"/>
  <c r="H59" i="3"/>
  <c r="G59" i="3"/>
  <c r="C59" i="3"/>
  <c r="B59" i="3"/>
  <c r="R58" i="3"/>
  <c r="L58" i="3"/>
  <c r="K58" i="3"/>
  <c r="J58" i="3"/>
  <c r="S58" i="3" s="1"/>
  <c r="H58" i="3"/>
  <c r="G58" i="3"/>
  <c r="C58" i="3"/>
  <c r="B58" i="3"/>
  <c r="R57" i="3"/>
  <c r="L57" i="3"/>
  <c r="K57" i="3"/>
  <c r="J57" i="3"/>
  <c r="S57" i="3" s="1"/>
  <c r="H57" i="3"/>
  <c r="G57" i="3"/>
  <c r="C57" i="3"/>
  <c r="B57" i="3"/>
  <c r="R56" i="3"/>
  <c r="L56" i="3"/>
  <c r="K56" i="3"/>
  <c r="J56" i="3"/>
  <c r="S56" i="3" s="1"/>
  <c r="H56" i="3"/>
  <c r="G56" i="3"/>
  <c r="C56" i="3"/>
  <c r="B56" i="3"/>
  <c r="R55" i="3"/>
  <c r="L55" i="3"/>
  <c r="K55" i="3"/>
  <c r="J55" i="3"/>
  <c r="S55" i="3" s="1"/>
  <c r="H55" i="3"/>
  <c r="G55" i="3"/>
  <c r="C55" i="3"/>
  <c r="B55" i="3"/>
  <c r="R54" i="3"/>
  <c r="L54" i="3"/>
  <c r="K54" i="3"/>
  <c r="J54" i="3"/>
  <c r="S54" i="3" s="1"/>
  <c r="H54" i="3"/>
  <c r="G54" i="3"/>
  <c r="C54" i="3"/>
  <c r="B54" i="3"/>
  <c r="R53" i="3"/>
  <c r="L53" i="3"/>
  <c r="K53" i="3"/>
  <c r="J53" i="3"/>
  <c r="S53" i="3" s="1"/>
  <c r="H53" i="3"/>
  <c r="G53" i="3"/>
  <c r="C53" i="3"/>
  <c r="B53" i="3"/>
  <c r="R52" i="3"/>
  <c r="L52" i="3"/>
  <c r="K52" i="3"/>
  <c r="J52" i="3"/>
  <c r="S52" i="3" s="1"/>
  <c r="H52" i="3"/>
  <c r="G52" i="3"/>
  <c r="C52" i="3"/>
  <c r="B52" i="3"/>
  <c r="R51" i="3"/>
  <c r="L51" i="3"/>
  <c r="K51" i="3"/>
  <c r="J51" i="3"/>
  <c r="S51" i="3" s="1"/>
  <c r="H51" i="3"/>
  <c r="G51" i="3"/>
  <c r="C51" i="3"/>
  <c r="B51" i="3"/>
  <c r="R50" i="3"/>
  <c r="L50" i="3"/>
  <c r="K50" i="3"/>
  <c r="J50" i="3"/>
  <c r="S50" i="3" s="1"/>
  <c r="H50" i="3"/>
  <c r="G50" i="3"/>
  <c r="C50" i="3"/>
  <c r="B50" i="3"/>
  <c r="R49" i="3"/>
  <c r="L49" i="3"/>
  <c r="K49" i="3"/>
  <c r="J49" i="3"/>
  <c r="S49" i="3" s="1"/>
  <c r="H49" i="3"/>
  <c r="G49" i="3"/>
  <c r="C49" i="3"/>
  <c r="B49" i="3"/>
  <c r="R48" i="3"/>
  <c r="L48" i="3"/>
  <c r="K48" i="3"/>
  <c r="J48" i="3"/>
  <c r="S48" i="3" s="1"/>
  <c r="H48" i="3"/>
  <c r="G48" i="3"/>
  <c r="C48" i="3"/>
  <c r="B48" i="3"/>
  <c r="S47" i="3"/>
  <c r="R47" i="3"/>
  <c r="L47" i="3"/>
  <c r="K47" i="3"/>
  <c r="J47" i="3"/>
  <c r="H47" i="3"/>
  <c r="G47" i="3"/>
  <c r="C47" i="3"/>
  <c r="B47" i="3"/>
  <c r="R46" i="3"/>
  <c r="L46" i="3"/>
  <c r="K46" i="3"/>
  <c r="J46" i="3"/>
  <c r="S46" i="3" s="1"/>
  <c r="H46" i="3"/>
  <c r="G46" i="3"/>
  <c r="C46" i="3"/>
  <c r="B46" i="3"/>
  <c r="R45" i="3"/>
  <c r="L45" i="3"/>
  <c r="K45" i="3"/>
  <c r="J45" i="3"/>
  <c r="S45" i="3" s="1"/>
  <c r="H45" i="3"/>
  <c r="G45" i="3"/>
  <c r="C45" i="3"/>
  <c r="B45" i="3"/>
  <c r="S44" i="3"/>
  <c r="R44" i="3"/>
  <c r="L44" i="3"/>
  <c r="K44" i="3"/>
  <c r="J44" i="3"/>
  <c r="H44" i="3"/>
  <c r="G44" i="3"/>
  <c r="C44" i="3"/>
  <c r="B44" i="3"/>
  <c r="R43" i="3"/>
  <c r="L43" i="3"/>
  <c r="K43" i="3"/>
  <c r="J43" i="3"/>
  <c r="S43" i="3" s="1"/>
  <c r="H43" i="3"/>
  <c r="G43" i="3"/>
  <c r="C43" i="3"/>
  <c r="B43" i="3"/>
  <c r="R42" i="3"/>
  <c r="L42" i="3"/>
  <c r="K42" i="3"/>
  <c r="J42" i="3"/>
  <c r="S42" i="3" s="1"/>
  <c r="H42" i="3"/>
  <c r="G42" i="3"/>
  <c r="C42" i="3"/>
  <c r="B42" i="3"/>
  <c r="R41" i="3"/>
  <c r="L41" i="3"/>
  <c r="K41" i="3"/>
  <c r="J41" i="3"/>
  <c r="S41" i="3" s="1"/>
  <c r="H41" i="3"/>
  <c r="G41" i="3"/>
  <c r="C41" i="3"/>
  <c r="B41" i="3"/>
  <c r="S40" i="3"/>
  <c r="R40" i="3"/>
  <c r="L40" i="3"/>
  <c r="K40" i="3"/>
  <c r="J40" i="3"/>
  <c r="H40" i="3"/>
  <c r="G40" i="3"/>
  <c r="C40" i="3"/>
  <c r="B40" i="3"/>
  <c r="R39" i="3"/>
  <c r="L39" i="3"/>
  <c r="K39" i="3"/>
  <c r="J39" i="3"/>
  <c r="S39" i="3" s="1"/>
  <c r="H39" i="3"/>
  <c r="G39" i="3"/>
  <c r="C39" i="3"/>
  <c r="B39" i="3"/>
  <c r="R38" i="3"/>
  <c r="L38" i="3"/>
  <c r="K38" i="3"/>
  <c r="J38" i="3"/>
  <c r="S38" i="3" s="1"/>
  <c r="H38" i="3"/>
  <c r="G38" i="3"/>
  <c r="C38" i="3"/>
  <c r="B38" i="3"/>
  <c r="S37" i="3"/>
  <c r="R37" i="3"/>
  <c r="L37" i="3"/>
  <c r="K37" i="3"/>
  <c r="J37" i="3"/>
  <c r="H37" i="3"/>
  <c r="G37" i="3"/>
  <c r="C37" i="3"/>
  <c r="B37" i="3"/>
  <c r="R36" i="3"/>
  <c r="L36" i="3"/>
  <c r="K36" i="3"/>
  <c r="J36" i="3"/>
  <c r="S36" i="3" s="1"/>
  <c r="H36" i="3"/>
  <c r="G36" i="3"/>
  <c r="C36" i="3"/>
  <c r="B36" i="3"/>
  <c r="R35" i="3"/>
  <c r="L35" i="3"/>
  <c r="K35" i="3"/>
  <c r="J35" i="3"/>
  <c r="S35" i="3" s="1"/>
  <c r="H35" i="3"/>
  <c r="G35" i="3"/>
  <c r="C35" i="3"/>
  <c r="B35" i="3"/>
  <c r="R34" i="3"/>
  <c r="L34" i="3"/>
  <c r="K34" i="3"/>
  <c r="J34" i="3"/>
  <c r="S34" i="3" s="1"/>
  <c r="H34" i="3"/>
  <c r="G34" i="3"/>
  <c r="C34" i="3"/>
  <c r="B34" i="3"/>
  <c r="R33" i="3"/>
  <c r="L33" i="3"/>
  <c r="K33" i="3"/>
  <c r="J33" i="3"/>
  <c r="S33" i="3" s="1"/>
  <c r="H33" i="3"/>
  <c r="G33" i="3"/>
  <c r="C33" i="3"/>
  <c r="B33" i="3"/>
  <c r="R32" i="3"/>
  <c r="L32" i="3"/>
  <c r="K32" i="3"/>
  <c r="J32" i="3"/>
  <c r="S32" i="3" s="1"/>
  <c r="H32" i="3"/>
  <c r="G32" i="3"/>
  <c r="C32" i="3"/>
  <c r="B32" i="3"/>
  <c r="R31" i="3"/>
  <c r="L31" i="3"/>
  <c r="K31" i="3"/>
  <c r="J31" i="3"/>
  <c r="S31" i="3" s="1"/>
  <c r="H31" i="3"/>
  <c r="G31" i="3"/>
  <c r="C31" i="3"/>
  <c r="B31" i="3"/>
  <c r="R30" i="3"/>
  <c r="L30" i="3"/>
  <c r="K30" i="3"/>
  <c r="J30" i="3"/>
  <c r="S30" i="3" s="1"/>
  <c r="H30" i="3"/>
  <c r="G30" i="3"/>
  <c r="C30" i="3"/>
  <c r="B30" i="3"/>
  <c r="R29" i="3"/>
  <c r="L29" i="3"/>
  <c r="K29" i="3"/>
  <c r="J29" i="3"/>
  <c r="S29" i="3" s="1"/>
  <c r="H29" i="3"/>
  <c r="G29" i="3"/>
  <c r="C29" i="3"/>
  <c r="B29" i="3"/>
  <c r="R28" i="3"/>
  <c r="L28" i="3"/>
  <c r="K28" i="3"/>
  <c r="J28" i="3"/>
  <c r="S28" i="3" s="1"/>
  <c r="H28" i="3"/>
  <c r="G28" i="3"/>
  <c r="C28" i="3"/>
  <c r="B28" i="3"/>
  <c r="R27" i="3"/>
  <c r="L27" i="3"/>
  <c r="K27" i="3"/>
  <c r="J27" i="3"/>
  <c r="S27" i="3" s="1"/>
  <c r="H27" i="3"/>
  <c r="G27" i="3"/>
  <c r="C27" i="3"/>
  <c r="B27" i="3"/>
  <c r="R26" i="3"/>
  <c r="L26" i="3"/>
  <c r="K26" i="3"/>
  <c r="J26" i="3"/>
  <c r="S26" i="3" s="1"/>
  <c r="H26" i="3"/>
  <c r="G26" i="3"/>
  <c r="C26" i="3"/>
  <c r="B26" i="3"/>
  <c r="S25" i="3"/>
  <c r="R25" i="3"/>
  <c r="L25" i="3"/>
  <c r="K25" i="3"/>
  <c r="J25" i="3"/>
  <c r="H25" i="3"/>
  <c r="G25" i="3"/>
  <c r="C25" i="3"/>
  <c r="B25" i="3"/>
  <c r="R24" i="3"/>
  <c r="L24" i="3"/>
  <c r="K24" i="3"/>
  <c r="J24" i="3"/>
  <c r="S24" i="3" s="1"/>
  <c r="H24" i="3"/>
  <c r="G24" i="3"/>
  <c r="C24" i="3"/>
  <c r="B24" i="3"/>
  <c r="S23" i="3"/>
  <c r="R23" i="3"/>
  <c r="L23" i="3"/>
  <c r="K23" i="3"/>
  <c r="J23" i="3"/>
  <c r="H23" i="3"/>
  <c r="G23" i="3"/>
  <c r="C23" i="3"/>
  <c r="B23" i="3"/>
  <c r="R22" i="3"/>
  <c r="L22" i="3"/>
  <c r="K22" i="3"/>
  <c r="J22" i="3"/>
  <c r="S22" i="3" s="1"/>
  <c r="H22" i="3"/>
  <c r="G22" i="3"/>
  <c r="C22" i="3"/>
  <c r="B22" i="3"/>
  <c r="R21" i="3"/>
  <c r="L21" i="3"/>
  <c r="K21" i="3"/>
  <c r="J21" i="3"/>
  <c r="S21" i="3" s="1"/>
  <c r="H21" i="3"/>
  <c r="G21" i="3"/>
  <c r="C21" i="3"/>
  <c r="B21" i="3"/>
  <c r="S20" i="3"/>
  <c r="R20" i="3"/>
  <c r="L20" i="3"/>
  <c r="K20" i="3"/>
  <c r="J20" i="3"/>
  <c r="H20" i="3"/>
  <c r="G20" i="3"/>
  <c r="C20" i="3"/>
  <c r="B20" i="3"/>
  <c r="R19" i="3"/>
  <c r="L19" i="3"/>
  <c r="K19" i="3"/>
  <c r="J19" i="3"/>
  <c r="S19" i="3" s="1"/>
  <c r="H19" i="3"/>
  <c r="G19" i="3"/>
  <c r="C19" i="3"/>
  <c r="B19" i="3"/>
  <c r="S18" i="3"/>
  <c r="R18" i="3"/>
  <c r="L18" i="3"/>
  <c r="K18" i="3"/>
  <c r="J18" i="3"/>
  <c r="H18" i="3"/>
  <c r="G18" i="3"/>
  <c r="C18" i="3"/>
  <c r="B18" i="3"/>
  <c r="R17" i="3"/>
  <c r="L17" i="3"/>
  <c r="K17" i="3"/>
  <c r="J17" i="3"/>
  <c r="S17" i="3" s="1"/>
  <c r="H17" i="3"/>
  <c r="G17" i="3"/>
  <c r="C17" i="3"/>
  <c r="B17" i="3"/>
  <c r="R16" i="3"/>
  <c r="L16" i="3"/>
  <c r="K16" i="3"/>
  <c r="J16" i="3"/>
  <c r="S16" i="3" s="1"/>
  <c r="H16" i="3"/>
  <c r="G16" i="3"/>
  <c r="C16" i="3"/>
  <c r="B16" i="3"/>
  <c r="R15" i="3"/>
  <c r="L15" i="3"/>
  <c r="K15" i="3"/>
  <c r="J15" i="3"/>
  <c r="S15" i="3" s="1"/>
  <c r="H15" i="3"/>
  <c r="G15" i="3"/>
  <c r="C15" i="3"/>
  <c r="B15" i="3"/>
  <c r="R14" i="3"/>
  <c r="L14" i="3"/>
  <c r="K14" i="3"/>
  <c r="J14" i="3"/>
  <c r="S14" i="3" s="1"/>
  <c r="H14" i="3"/>
  <c r="G14" i="3"/>
  <c r="C14" i="3"/>
  <c r="B14" i="3"/>
  <c r="R13" i="3"/>
  <c r="L13" i="3"/>
  <c r="K13" i="3"/>
  <c r="J13" i="3"/>
  <c r="S13" i="3" s="1"/>
  <c r="H13" i="3"/>
  <c r="G13" i="3"/>
  <c r="C13" i="3"/>
  <c r="B13" i="3"/>
  <c r="R12" i="3"/>
  <c r="L12" i="3"/>
  <c r="K12" i="3"/>
  <c r="J12" i="3"/>
  <c r="S12" i="3" s="1"/>
  <c r="H12" i="3"/>
  <c r="G12" i="3"/>
  <c r="C12" i="3"/>
  <c r="B12" i="3"/>
  <c r="R11" i="3"/>
  <c r="L11" i="3"/>
  <c r="K11" i="3"/>
  <c r="J11" i="3"/>
  <c r="S11" i="3" s="1"/>
  <c r="H11" i="3"/>
  <c r="G11" i="3"/>
  <c r="C11" i="3"/>
  <c r="B11" i="3"/>
  <c r="R10" i="3"/>
  <c r="L10" i="3"/>
  <c r="K10" i="3"/>
  <c r="J10" i="3"/>
  <c r="S10" i="3" s="1"/>
  <c r="H10" i="3"/>
  <c r="G10" i="3"/>
  <c r="C10" i="3"/>
  <c r="B10" i="3"/>
  <c r="S9" i="3"/>
  <c r="R9" i="3"/>
  <c r="L9" i="3"/>
  <c r="K9" i="3"/>
  <c r="J9" i="3"/>
  <c r="H9" i="3"/>
  <c r="G9" i="3"/>
  <c r="C9" i="3"/>
  <c r="B9" i="3"/>
  <c r="R8" i="3"/>
  <c r="L8" i="3"/>
  <c r="K8" i="3"/>
  <c r="J8" i="3"/>
  <c r="S8" i="3" s="1"/>
  <c r="H8" i="3"/>
  <c r="G8" i="3"/>
  <c r="C8" i="3"/>
  <c r="B8" i="3"/>
  <c r="S7" i="3"/>
  <c r="R7" i="3"/>
  <c r="L7" i="3"/>
  <c r="K7" i="3"/>
  <c r="J7" i="3"/>
  <c r="H7" i="3"/>
  <c r="G7" i="3"/>
  <c r="C7" i="3"/>
  <c r="B7" i="3"/>
  <c r="R6" i="3"/>
  <c r="L6" i="3"/>
  <c r="K6" i="3"/>
  <c r="J6" i="3"/>
  <c r="S6" i="3" s="1"/>
  <c r="H6" i="3"/>
  <c r="G6" i="3"/>
  <c r="C6" i="3"/>
  <c r="B6" i="3"/>
  <c r="R5" i="3"/>
  <c r="L5" i="3"/>
  <c r="K5" i="3"/>
  <c r="J5" i="3"/>
  <c r="S5" i="3" s="1"/>
  <c r="H5" i="3"/>
  <c r="G5" i="3"/>
  <c r="C5" i="3"/>
  <c r="B5" i="3"/>
  <c r="S4" i="3"/>
  <c r="R4" i="3"/>
  <c r="L4" i="3"/>
  <c r="K4" i="3"/>
  <c r="J4" i="3"/>
  <c r="H4" i="3"/>
  <c r="G4" i="3"/>
  <c r="C4" i="3"/>
  <c r="B4" i="3"/>
  <c r="R3" i="3"/>
  <c r="Q3" i="3"/>
  <c r="L3" i="3"/>
  <c r="K3" i="3"/>
  <c r="J3" i="3"/>
  <c r="H3" i="3"/>
  <c r="G3" i="3"/>
  <c r="C3" i="3"/>
  <c r="B3" i="3"/>
  <c r="F12" i="2"/>
  <c r="E12" i="2"/>
  <c r="H12" i="2" s="1"/>
  <c r="L12" i="2" s="1"/>
  <c r="M12" i="2" s="1"/>
  <c r="F9" i="2"/>
  <c r="E9" i="2"/>
  <c r="H9" i="2" s="1"/>
  <c r="F8" i="2"/>
  <c r="E8" i="2"/>
  <c r="H8" i="2" s="1"/>
  <c r="H7" i="2"/>
  <c r="F7" i="2"/>
  <c r="E7" i="2"/>
  <c r="F6" i="2"/>
  <c r="E6" i="2"/>
  <c r="H6" i="2" s="1"/>
  <c r="H3" i="2"/>
  <c r="F3" i="2"/>
  <c r="E3" i="2"/>
  <c r="F2" i="2"/>
  <c r="E2" i="2"/>
  <c r="H2" i="2" s="1"/>
  <c r="L2" i="2" s="1"/>
  <c r="M2" i="2" s="1"/>
  <c r="A3" i="4"/>
  <c r="A6" i="4"/>
  <c r="A4" i="4"/>
  <c r="M3" i="3"/>
  <c r="M4" i="3" s="1"/>
  <c r="M5" i="3" s="1"/>
  <c r="M6" i="3" s="1"/>
  <c r="M7" i="3" s="1"/>
  <c r="M8" i="3" s="1"/>
  <c r="M3" i="4"/>
  <c r="M4" i="4" s="1"/>
  <c r="M9" i="3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L6" i="2" l="1"/>
  <c r="M6" i="2" s="1"/>
  <c r="G23" i="4"/>
  <c r="F23" i="4"/>
  <c r="N24" i="4"/>
  <c r="H24" i="4"/>
  <c r="G24" i="4"/>
  <c r="G39" i="4"/>
  <c r="F39" i="4"/>
  <c r="N40" i="4"/>
  <c r="H40" i="4"/>
  <c r="G40" i="4"/>
  <c r="G3" i="4"/>
  <c r="N4" i="4"/>
  <c r="N8" i="4"/>
  <c r="N15" i="4"/>
  <c r="N16" i="4"/>
  <c r="H20" i="4"/>
  <c r="G20" i="4"/>
  <c r="F21" i="4"/>
  <c r="N21" i="4"/>
  <c r="N43" i="4"/>
  <c r="F4" i="4"/>
  <c r="F8" i="4"/>
  <c r="G13" i="4"/>
  <c r="N17" i="4"/>
  <c r="N20" i="4"/>
  <c r="N23" i="4"/>
  <c r="G35" i="4"/>
  <c r="F35" i="4"/>
  <c r="N36" i="4"/>
  <c r="H36" i="4"/>
  <c r="G36" i="4"/>
  <c r="N39" i="4"/>
  <c r="F9" i="4"/>
  <c r="N10" i="4"/>
  <c r="G14" i="4"/>
  <c r="H15" i="4"/>
  <c r="F16" i="4"/>
  <c r="G17" i="4"/>
  <c r="G31" i="4"/>
  <c r="F31" i="4"/>
  <c r="N32" i="4"/>
  <c r="H32" i="4"/>
  <c r="G32" i="4"/>
  <c r="N35" i="4"/>
  <c r="G51" i="4"/>
  <c r="F51" i="4"/>
  <c r="N52" i="4"/>
  <c r="H52" i="4"/>
  <c r="G52" i="4"/>
  <c r="N6" i="4"/>
  <c r="G16" i="4"/>
  <c r="H17" i="4"/>
  <c r="G19" i="4"/>
  <c r="G21" i="4"/>
  <c r="H23" i="4"/>
  <c r="F24" i="4"/>
  <c r="H39" i="4"/>
  <c r="F40" i="4"/>
  <c r="F10" i="4"/>
  <c r="G27" i="4"/>
  <c r="F27" i="4"/>
  <c r="N28" i="4"/>
  <c r="H28" i="4"/>
  <c r="G28" i="4"/>
  <c r="G47" i="4"/>
  <c r="F47" i="4"/>
  <c r="N48" i="4"/>
  <c r="H48" i="4"/>
  <c r="G48" i="4"/>
  <c r="G43" i="4"/>
  <c r="F43" i="4"/>
  <c r="N44" i="4"/>
  <c r="H44" i="4"/>
  <c r="G44" i="4"/>
  <c r="N25" i="4"/>
  <c r="N29" i="4"/>
  <c r="N33" i="4"/>
  <c r="N37" i="4"/>
  <c r="N41" i="4"/>
  <c r="N45" i="4"/>
  <c r="N49" i="4"/>
  <c r="N53" i="4"/>
  <c r="G56" i="4"/>
  <c r="N57" i="4"/>
  <c r="G60" i="4"/>
  <c r="N61" i="4"/>
  <c r="G64" i="4"/>
  <c r="N65" i="4"/>
  <c r="G68" i="4"/>
  <c r="N69" i="4"/>
  <c r="G72" i="4"/>
  <c r="N73" i="4"/>
  <c r="G76" i="4"/>
  <c r="N77" i="4"/>
  <c r="G80" i="4"/>
  <c r="N81" i="4"/>
  <c r="G84" i="4"/>
  <c r="N85" i="4"/>
  <c r="G88" i="4"/>
  <c r="N89" i="4"/>
  <c r="G92" i="4"/>
  <c r="N93" i="4"/>
  <c r="G96" i="4"/>
  <c r="N97" i="4"/>
  <c r="G100" i="4"/>
  <c r="N101" i="4"/>
  <c r="G104" i="4"/>
  <c r="N105" i="4"/>
  <c r="G108" i="4"/>
  <c r="N109" i="4"/>
  <c r="G112" i="4"/>
  <c r="N113" i="4"/>
  <c r="G116" i="4"/>
  <c r="N117" i="4"/>
  <c r="G120" i="4"/>
  <c r="N121" i="4"/>
  <c r="H56" i="4"/>
  <c r="H60" i="4"/>
  <c r="H64" i="4"/>
  <c r="H68" i="4"/>
  <c r="H72" i="4"/>
  <c r="H76" i="4"/>
  <c r="H80" i="4"/>
  <c r="H84" i="4"/>
  <c r="H88" i="4"/>
  <c r="H92" i="4"/>
  <c r="H96" i="4"/>
  <c r="H100" i="4"/>
  <c r="H104" i="4"/>
  <c r="H108" i="4"/>
  <c r="H112" i="4"/>
  <c r="H116" i="4"/>
  <c r="H120" i="4"/>
  <c r="N67" i="4"/>
  <c r="N71" i="4"/>
  <c r="N75" i="4"/>
  <c r="N79" i="4"/>
  <c r="N87" i="4"/>
  <c r="N91" i="4"/>
  <c r="N111" i="4"/>
  <c r="F55" i="4"/>
  <c r="F59" i="4"/>
  <c r="F63" i="4"/>
  <c r="F67" i="4"/>
  <c r="F71" i="4"/>
  <c r="F75" i="4"/>
  <c r="F79" i="4"/>
  <c r="F83" i="4"/>
  <c r="F87" i="4"/>
  <c r="F91" i="4"/>
  <c r="F95" i="4"/>
  <c r="F99" i="4"/>
  <c r="F103" i="4"/>
  <c r="F107" i="4"/>
  <c r="F111" i="4"/>
  <c r="F115" i="4"/>
  <c r="F119" i="4"/>
  <c r="F123" i="4"/>
  <c r="N5" i="4"/>
  <c r="N7" i="4"/>
  <c r="H7" i="4" l="1"/>
  <c r="H5" i="4"/>
  <c r="G5" i="4"/>
  <c r="G7" i="4"/>
  <c r="J5" i="4"/>
  <c r="J7" i="4"/>
  <c r="K5" i="4"/>
  <c r="K7" i="4"/>
  <c r="M7" i="4" l="1"/>
  <c r="M5" i="4"/>
  <c r="M8" i="4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6" i="4"/>
  <c r="F7" i="4"/>
  <c r="F5" i="4"/>
</calcChain>
</file>

<file path=xl/sharedStrings.xml><?xml version="1.0" encoding="utf-8"?>
<sst xmlns="http://schemas.openxmlformats.org/spreadsheetml/2006/main" count="2741" uniqueCount="568">
  <si>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</si>
  <si>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</si>
  <si>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</si>
  <si>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</si>
  <si>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</si>
  <si>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</si>
  <si>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</si>
  <si>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</si>
  <si>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</si>
  <si>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</si>
  <si>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</si>
  <si>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</si>
  <si>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</si>
  <si>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</si>
  <si>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</si>
  <si>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</si>
  <si>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</si>
  <si>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</si>
  <si>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</si>
  <si>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</si>
  <si>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</si>
  <si>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</si>
  <si>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</si>
  <si>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</si>
  <si>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</si>
  <si>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</si>
  <si>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</si>
  <si>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</si>
  <si>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</si>
  <si>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</si>
  <si>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</si>
  <si>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</si>
  <si>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</si>
  <si>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</si>
  <si>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</si>
  <si>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</si>
  <si>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</si>
  <si>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</si>
  <si>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</si>
  <si>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</si>
  <si>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</si>
  <si>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</si>
  <si>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</si>
  <si>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</si>
  <si>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</si>
  <si>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</si>
  <si>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</si>
  <si>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</si>
  <si>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</si>
  <si>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</si>
  <si>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</si>
  <si>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</si>
  <si>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</si>
  <si>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</si>
  <si>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</si>
  <si>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</si>
  <si>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</si>
  <si>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</si>
  <si>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</si>
  <si>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</si>
  <si>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</si>
  <si>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</si>
  <si>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</si>
  <si>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</si>
  <si>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</si>
  <si>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</si>
  <si>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</si>
  <si>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</si>
  <si>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</si>
  <si>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</si>
  <si>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</si>
  <si>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</si>
  <si>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</si>
  <si>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</si>
  <si>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</si>
  <si>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</si>
  <si>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</si>
  <si>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</si>
  <si>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</si>
  <si>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</si>
  <si>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</si>
  <si>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</si>
  <si>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</si>
  <si>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</si>
  <si>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</si>
  <si>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</si>
  <si>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</si>
  <si>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</si>
  <si>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</si>
  <si>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</si>
  <si>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</si>
  <si>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</si>
  <si>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</si>
  <si>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</si>
  <si>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</si>
  <si>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</si>
  <si>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</si>
  <si>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</si>
  <si>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</si>
  <si>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</si>
  <si>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</si>
  <si>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</si>
  <si>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</si>
  <si>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</si>
  <si>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</si>
  <si>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</si>
  <si>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</si>
  <si>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</si>
  <si>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</si>
  <si>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</si>
  <si>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</si>
  <si>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</si>
  <si>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</si>
  <si>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</si>
  <si>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</si>
  <si>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</si>
  <si>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</si>
  <si>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</si>
  <si>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</si>
  <si>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</si>
  <si>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</si>
  <si>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</si>
  <si>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</si>
  <si>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</si>
  <si>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</si>
  <si>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</si>
  <si>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</si>
  <si>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</si>
  <si>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</si>
  <si>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</si>
  <si>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</si>
  <si>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</si>
  <si>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</si>
  <si>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</si>
  <si>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>Сулугуни 1,2</t>
  </si>
  <si>
    <t>Моцарелла для пиццы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</si>
  <si>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</si>
  <si>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</si>
  <si>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</si>
  <si>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</si>
  <si>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</si>
  <si>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</si>
  <si>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</si>
  <si>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</si>
  <si>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</si>
  <si>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</si>
  <si>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</si>
  <si>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</si>
  <si>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</si>
  <si>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</si>
  <si>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</si>
  <si>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</si>
  <si>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</si>
  <si>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</si>
  <si>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</si>
  <si>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</si>
  <si>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</si>
  <si>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</si>
  <si>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</si>
  <si>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</si>
  <si>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</si>
  <si>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</si>
  <si>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ВкусВилл</t>
  </si>
  <si>
    <t>Глобус</t>
  </si>
  <si>
    <t>Красная птица</t>
  </si>
  <si>
    <t>Светлый дар</t>
  </si>
  <si>
    <t>Зеленая Линия</t>
  </si>
  <si>
    <t>Foodfest</t>
  </si>
  <si>
    <t>Свежий ряд</t>
  </si>
  <si>
    <t>Unagrande</t>
  </si>
  <si>
    <t>Pretto</t>
  </si>
  <si>
    <t>Бонджорно</t>
  </si>
  <si>
    <t>Metro Chef</t>
  </si>
  <si>
    <t>Aventino</t>
  </si>
  <si>
    <t>Эсперсон</t>
  </si>
  <si>
    <t>Ваш выбор</t>
  </si>
  <si>
    <t>Orecchio Oro</t>
  </si>
  <si>
    <t>Каждый день</t>
  </si>
  <si>
    <t>Фермерская коллекция</t>
  </si>
  <si>
    <t>SPAR</t>
  </si>
  <si>
    <t>Зеленая линия</t>
  </si>
  <si>
    <t>Ungrande</t>
  </si>
  <si>
    <t>Без бренда</t>
  </si>
  <si>
    <t>Дата выработки продукции:</t>
  </si>
  <si>
    <t>Кавказский "Умалат", 45%, 0,37 кг, т/ф</t>
  </si>
  <si>
    <t>Кавказский "ВкусВилл", 45%, 0,37 кг, т/ф</t>
  </si>
  <si>
    <t>Кавказский "Глобус", 45%, 0,37 кг, т/ф (8 шт)</t>
  </si>
  <si>
    <t>Кавказский "Красная птица", 45%, 0,37 кг, в/у</t>
  </si>
  <si>
    <t>Сыр Черкесский "Умалат", 45%, 0,28 кг, т/ф</t>
  </si>
  <si>
    <t>Четук "Умалат", 45%, 0,37 кг, в/у</t>
  </si>
  <si>
    <t>Домашний "Светлый дар", 45%, 0,37 кг, в/у</t>
  </si>
  <si>
    <t>Сулугуни "Маркет Перекресток", 45%, 0,28 кг, т/ф</t>
  </si>
  <si>
    <t>Сулугуни "Умалат", 45%, 0,28 кг, т/ф, (8 шт)</t>
  </si>
  <si>
    <t>Сулугуни "Зеленая линия", 45%, 0,28 кг, т/ф</t>
  </si>
  <si>
    <t>Сулугуни "Foodfest", 45%, 0,28 кг, т/ф</t>
  </si>
  <si>
    <t>Сулугуни "ВкусВилл", 45%, 0,28 кг, т/ф</t>
  </si>
  <si>
    <t>Сулугуни "Свежий ряд", 45%, 0,28 кг, т/ф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</si>
  <si>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</si>
  <si>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</si>
  <si>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</si>
  <si>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</si>
  <si>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</si>
  <si>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</si>
  <si>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Сулугуни "Умалат", 45%, 1,2  кг, т/ф</t>
  </si>
  <si>
    <t>Моцарелла для пиццы "Unagrande", 45%, 0,46 кг, в/у</t>
  </si>
  <si>
    <t>Моцарелла палочки "Unagrande", 45%, 0,12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</si>
  <si>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</si>
  <si>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</si>
  <si>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"Unagrande", 45%, 1,2 кг, т/ф</t>
  </si>
  <si>
    <t>Моцарелла "Unagrande", 45%, 3 кг, пл/л</t>
  </si>
  <si>
    <t>Моцарелла "Unagrande", 45%, 0,12 кг, ф/п (кубики)</t>
  </si>
  <si>
    <t>Моцарелла "Pretto",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</si>
  <si>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</si>
  <si>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</si>
  <si>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палочки "Бонджорно",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</si>
  <si>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</si>
  <si>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</si>
  <si>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</si>
  <si>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</si>
  <si>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палочки "ВкусВилл", 45%, 0,12 кг, т/ф</t>
  </si>
  <si>
    <t>Моцарелла для бутербродов "Aventino", 45%, 0,2 кг, т/ф</t>
  </si>
  <si>
    <t>Качокавалло "Unagrande", 45%, 0,26 кг, в/у, (8 шт)</t>
  </si>
  <si>
    <t>Качокавалло "Unagrande", 45%, 0,8 кг</t>
  </si>
  <si>
    <t>Моцарелла, 45%, 3,5 кг, пл/л (палочки 15 г)</t>
  </si>
  <si>
    <t>Моцарелла, 45%, 3,6 кг, пл/л (палочки 7,5 г)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</si>
  <si>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</si>
  <si>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</si>
  <si>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в воде Фиор Ди Латте "Pretto", 45%, 1/1,8 кг, ф/п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</si>
  <si>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</si>
  <si>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</si>
  <si>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</si>
  <si>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</si>
  <si>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в воде Фиор Ди Латте без лактозы "Красная птица",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</si>
  <si>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</si>
  <si>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</si>
  <si>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</si>
  <si>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</si>
  <si>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</si>
  <si>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</si>
  <si>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 кг, ф/п, (8 шт)</t>
  </si>
  <si>
    <t>Моцарелла в воде Чильеджина без лактозы "Unagrande", 45%, 0,125/0,225 кг, ф/п</t>
  </si>
  <si>
    <t>Моцарелла в воде Чильеджина "Pretto", 45%, 1/1,8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</si>
  <si>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</si>
  <si>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</si>
  <si>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</si>
  <si>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</si>
  <si>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</si>
  <si>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</si>
  <si>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в воде Чильеджина без лактозы "Красная птица", 45%, 0,125/0,225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</si>
  <si>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</si>
  <si>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</si>
  <si>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</si>
  <si>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"Pretto", 45%, 0,5 кг, пл/с</t>
  </si>
  <si>
    <t>Рикотта "Pretto", 45%, 0,2 кг, пл/с</t>
  </si>
  <si>
    <t>Рикотта с ванилью "Бонджорно", 30%, 0,2 кг, пл/с</t>
  </si>
  <si>
    <t>Рикотта с шоколадом "Бонджорно", 30%, 0,2 кг, пл/с</t>
  </si>
  <si>
    <t>Рикотта с вишней "Бонджорно", 30%, 0,2 кг, пл/с</t>
  </si>
  <si>
    <t>Рикотта с медом "Бонджорно", 30%, 0,2 кг, пл/с</t>
  </si>
  <si>
    <t>Рикотта шоколадно-ореховая "Бонджорно", 35%, 0,2 кг, пл/с</t>
  </si>
  <si>
    <t>Рикотта "Aventino", 45%, 0,2 кг, п/с</t>
  </si>
  <si>
    <t>Рикотта шоколадно-ореховая "Aventino", 35%, 0,2 кг, п/с</t>
  </si>
  <si>
    <t>Рикотта "ВкусВилл", 45%, 0,2 кг, пл/с</t>
  </si>
  <si>
    <t>Рикотта шоколадно-ореховая "ВкусВилл", 35%, 0,2 кг, пл/с</t>
  </si>
  <si>
    <t>Рикотта "Красная птица", 25%, 0,25 кг, пл/с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</si>
  <si>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</si>
  <si>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</si>
  <si>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"Фермерская коллекция", 45%, 0,2 кг, пл/с</t>
  </si>
  <si>
    <t>Рикотта "SPAR", 25%, 0,2 кг, пл/с</t>
  </si>
  <si>
    <t>Рикотта "Metro Chef" 45%, 0,5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</si>
  <si>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</si>
  <si>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</si>
  <si>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</si>
  <si>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</si>
  <si>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"Unagrande", 70%, 0,2 кг, пл/с</t>
  </si>
  <si>
    <t>Кремчиз без лактозы "Unagrande", 70%, 0,14 кг, пл/с</t>
  </si>
  <si>
    <t>Кремчиз с паприкой "Pretto", 70%, 0,14 кг, пл/с</t>
  </si>
  <si>
    <t>Кремчиз с томатами "Pretto", 70%, 0,14 кг, пл/с</t>
  </si>
  <si>
    <t>Кремчиз с травами "Pretto", 70%, 0,14 кг, пл/с</t>
  </si>
  <si>
    <t>Кремчиз "Pretto", 70%, 0,2 кг, пл/с</t>
  </si>
  <si>
    <t>Кремчиз "ВкусВилл", 70%, 0,2 кг, пл/с</t>
  </si>
  <si>
    <t>Кремчиз "Красная птица", 75%, 0,2 кг, пл/с</t>
  </si>
  <si>
    <t>Кремчиз "Зеленая линия", 70%, 0,14 кг, пл/с</t>
  </si>
  <si>
    <t>Кремчиз "Фермерская коллекция", 70%, 0,2 кг, пл/с</t>
  </si>
  <si>
    <t>Творожный "Pretto", 65%, 0,2 кг, пл/с</t>
  </si>
  <si>
    <t>Робиола "Unagrande", 65%, 0,14 кг, пл/с</t>
  </si>
  <si>
    <t>Маскарпоне "Unagrande", 80%, 0,25 кг, пл/с</t>
  </si>
  <si>
    <t>Маскарпоне без лактозы "Unagrande", 80%, 0,25 кг, пл/с</t>
  </si>
  <si>
    <t>Маскарпоне "Unаgrande", 80%, 0,5 кг, пл/с</t>
  </si>
  <si>
    <t>Маскарпоне "Pretto", 80%, 0,25 кг, пл/с</t>
  </si>
  <si>
    <t>Маскарпоне "Pretto", 80%, 0,5 кг, пл/с</t>
  </si>
  <si>
    <t>Маскарпоне с шоколадом "Бонджорно", 50%, 0,2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</si>
  <si>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</si>
  <si>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</si>
  <si>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</si>
  <si>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"Зеленая Линия ", 80%, 0,25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</si>
  <si>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</si>
  <si>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</si>
  <si>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</si>
  <si>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</si>
  <si>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</si>
  <si>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</si>
  <si>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</si>
  <si>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</si>
  <si>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</si>
  <si>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</si>
  <si>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</si>
  <si>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Н0000084595</t>
  </si>
  <si>
    <t>Н0000098292</t>
  </si>
  <si>
    <t>Н0000098293</t>
  </si>
  <si>
    <t>Н0000096641</t>
  </si>
  <si>
    <t>Н0000094227</t>
  </si>
  <si>
    <t>Н0000088717</t>
  </si>
  <si>
    <t>Н0000098295</t>
  </si>
  <si>
    <t>Н0000081879</t>
  </si>
  <si>
    <t>Н0000097655</t>
  </si>
  <si>
    <t>Н0000099256</t>
  </si>
  <si>
    <t>Н0000095992</t>
  </si>
  <si>
    <t>Н0000098756</t>
  </si>
  <si>
    <t>Н0000094741</t>
  </si>
  <si>
    <t>Н0000093444</t>
  </si>
  <si>
    <t>Н0000090330</t>
  </si>
  <si>
    <t>Н0000096639</t>
  </si>
  <si>
    <t>Н0000096814</t>
  </si>
  <si>
    <t>Н0000094742</t>
  </si>
  <si>
    <t>Н0000098463</t>
  </si>
  <si>
    <t>Н0000079372</t>
  </si>
  <si>
    <t>Н0000093998</t>
  </si>
  <si>
    <t>Н0000094726</t>
  </si>
  <si>
    <t>Н0000095554</t>
  </si>
  <si>
    <t>Н0000096418</t>
  </si>
  <si>
    <t>Н0000094274</t>
  </si>
  <si>
    <t>Н0000090331</t>
  </si>
  <si>
    <t>Н0000095251</t>
  </si>
  <si>
    <t>Н0000094734</t>
  </si>
  <si>
    <t>Н0000094735</t>
  </si>
  <si>
    <t>Н0000095934</t>
  </si>
  <si>
    <t>Н0000096638</t>
  </si>
  <si>
    <t>Н0000096640</t>
  </si>
  <si>
    <t>Н0000097278</t>
  </si>
  <si>
    <t>Н0000097280</t>
  </si>
  <si>
    <t>Н0000094497</t>
  </si>
  <si>
    <t>Н0000096668</t>
  </si>
  <si>
    <t>Н0000094740</t>
  </si>
  <si>
    <t>Н0000098165</t>
  </si>
  <si>
    <t>Н0000098310</t>
  </si>
  <si>
    <t>Н0000098311</t>
  </si>
  <si>
    <t>Н0000094736</t>
  </si>
  <si>
    <t>Н0000094698</t>
  </si>
  <si>
    <t>Н0000098464</t>
  </si>
  <si>
    <t>Н0000094729</t>
  </si>
  <si>
    <t>Н0000094728</t>
  </si>
  <si>
    <t>Н0000090381</t>
  </si>
  <si>
    <t>Н0000096635</t>
  </si>
  <si>
    <t>Н0000096234</t>
  </si>
  <si>
    <t>Н0000095981</t>
  </si>
  <si>
    <t>Н0000096804</t>
  </si>
  <si>
    <t>Н0000097275</t>
  </si>
  <si>
    <t>Н0000095415</t>
  </si>
  <si>
    <t>Н0000094897</t>
  </si>
  <si>
    <t>Н0000094737</t>
  </si>
  <si>
    <t>Н0000095553</t>
  </si>
  <si>
    <t>Н0000098465</t>
  </si>
  <si>
    <t>Н0000094727</t>
  </si>
  <si>
    <t>Н0000096233</t>
  </si>
  <si>
    <t>Н0000096805</t>
  </si>
  <si>
    <t>Н0000097277</t>
  </si>
  <si>
    <t>Н0000095985</t>
  </si>
  <si>
    <t>Н0000096636</t>
  </si>
  <si>
    <t>Н0000090380</t>
  </si>
  <si>
    <t>Н0000094030</t>
  </si>
  <si>
    <t>Н0000094029</t>
  </si>
  <si>
    <t>Н0000086888</t>
  </si>
  <si>
    <t>Н0000088471</t>
  </si>
  <si>
    <t>Н0000095930</t>
  </si>
  <si>
    <t>Н0000095931</t>
  </si>
  <si>
    <t>Н0000098377</t>
  </si>
  <si>
    <t>Н0000097528</t>
  </si>
  <si>
    <t>Н0000095932</t>
  </si>
  <si>
    <t>Н0000096235</t>
  </si>
  <si>
    <t>Н0000097285</t>
  </si>
  <si>
    <t>Н0000098694</t>
  </si>
  <si>
    <t>Н0000098951</t>
  </si>
  <si>
    <t>Н0000098819</t>
  </si>
  <si>
    <t>Н0000096627</t>
  </si>
  <si>
    <t>Н0000096629</t>
  </si>
  <si>
    <t>Н0000095392</t>
  </si>
  <si>
    <t>Н0000098818</t>
  </si>
  <si>
    <t>Н0000097279</t>
  </si>
  <si>
    <t>Н0000090708</t>
  </si>
  <si>
    <t>Н0000097529</t>
  </si>
  <si>
    <t>Н0000096634</t>
  </si>
  <si>
    <t>Н0000085588</t>
  </si>
  <si>
    <t>Н0000097944</t>
  </si>
  <si>
    <t>Н0000098397</t>
  </si>
  <si>
    <t>Н0000098196</t>
  </si>
  <si>
    <t>Н0000098197</t>
  </si>
  <si>
    <t>Н0000098198</t>
  </si>
  <si>
    <t>Н0000097946</t>
  </si>
  <si>
    <t>Н0000098693</t>
  </si>
  <si>
    <t>Н0000096632</t>
  </si>
  <si>
    <t>Н0000098466</t>
  </si>
  <si>
    <t>Н0000098695</t>
  </si>
  <si>
    <t>Н0000097368</t>
  </si>
  <si>
    <t>Н0000097945</t>
  </si>
  <si>
    <t>Н0000079142</t>
  </si>
  <si>
    <t>Н0000098398</t>
  </si>
  <si>
    <t>Н0000085587</t>
  </si>
  <si>
    <t>Н0000083955</t>
  </si>
  <si>
    <t>Н0000083957</t>
  </si>
  <si>
    <t>Н0000095933</t>
  </si>
  <si>
    <t>Н0000095118</t>
  </si>
  <si>
    <t>Н0000096631</t>
  </si>
  <si>
    <t>Н0000094363</t>
  </si>
  <si>
    <t>Н0000098195</t>
  </si>
  <si>
    <t>Н0000079144</t>
  </si>
  <si>
    <t>Н0000084378</t>
  </si>
  <si>
    <t>Н0000096291</t>
  </si>
  <si>
    <t>Н0000096292</t>
  </si>
  <si>
    <t>Н0000096293</t>
  </si>
  <si>
    <t>Н0000098199</t>
  </si>
  <si>
    <t>Н0000093768</t>
  </si>
  <si>
    <t>Н0000079224</t>
  </si>
  <si>
    <t>Н0000083041</t>
  </si>
  <si>
    <t>Н0000092414</t>
  </si>
  <si>
    <t>Вес продукта в коробке: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</si>
  <si>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</si>
  <si>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</si>
  <si>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</si>
  <si>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</si>
  <si>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</si>
  <si>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</si>
  <si>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</si>
  <si>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</si>
  <si>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</si>
  <si>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</si>
  <si>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</si>
  <si>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</si>
  <si>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</si>
  <si>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</si>
  <si>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</si>
  <si>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</si>
  <si>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</si>
  <si>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</si>
  <si>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</si>
  <si>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Минимально необходимый остаток на складе ГП, кг</t>
  </si>
  <si>
    <t>Сводная заявка Департамента Продаж:</t>
  </si>
  <si>
    <t>Сводная заявка на 01.12.21</t>
  </si>
  <si>
    <t>Сводная заявка на 02.12.21</t>
  </si>
  <si>
    <t xml:space="preserve">   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</si>
  <si>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</si>
  <si>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</si>
  <si>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</si>
  <si>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</si>
  <si>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</si>
  <si>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</si>
  <si>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</si>
  <si>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</si>
  <si>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</si>
  <si>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</si>
  <si>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</si>
  <si>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</si>
  <si>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</si>
  <si>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</si>
  <si>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</si>
  <si>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</si>
  <si>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</si>
  <si>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26 ноября</t>
  </si>
  <si>
    <t>на 27 ноября</t>
  </si>
  <si>
    <t>на 28 ноября</t>
  </si>
  <si>
    <t>на 09 апреля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</si>
  <si>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</si>
  <si>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</si>
  <si>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</si>
  <si>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</si>
  <si>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</si>
  <si>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</si>
  <si>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</si>
  <si>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</si>
  <si>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</si>
  <si>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</si>
  <si>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</si>
  <si>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</si>
  <si>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</si>
  <si>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</si>
  <si>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</si>
  <si>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Н0000096419</t>
  </si>
  <si>
    <t>Н0000096420</t>
  </si>
  <si>
    <t>Н0000095252</t>
  </si>
  <si>
    <t>Н0000095120</t>
  </si>
  <si>
    <t>Н0000095121</t>
  </si>
  <si>
    <t>Н0000095396</t>
  </si>
  <si>
    <t>Н0000095119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</si>
  <si>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</si>
  <si>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</si>
  <si>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</si>
  <si>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</si>
  <si>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</si>
  <si>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</si>
  <si>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</si>
  <si>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</si>
  <si>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Продажи по SKU</t>
  </si>
  <si>
    <t>Маскарпоне 
"Зеленая Линия ", 
80%, 0,25 кг, пл/с</t>
  </si>
  <si>
    <t>Неделя</t>
  </si>
  <si>
    <t>43 к.н</t>
  </si>
  <si>
    <t>44 к.н.</t>
  </si>
  <si>
    <t>45 к.н.</t>
  </si>
  <si>
    <t>46 к.н.</t>
  </si>
  <si>
    <t>47 к.н.</t>
  </si>
  <si>
    <t>48 к.н</t>
  </si>
  <si>
    <t>Кавказский "Умалат" (Окей), 45%, кг, в/у</t>
  </si>
  <si>
    <t>Кремчиз "Pretto", 75%, 0,2 кг, пл/с</t>
  </si>
  <si>
    <t>Маскарпоне "Ungrande Professionale", 80%, 0,5 кг, пл/с</t>
  </si>
  <si>
    <t>Маскарпоне "Глобус", 80%, 0,25 кг, пл/с</t>
  </si>
  <si>
    <t>Масло сладко-сливочное Традиционное, 82,5%, 2 кг, к/к</t>
  </si>
  <si>
    <t>Моцарелла "Unagrande Professionale", 45%, 2 кг, пл/л</t>
  </si>
  <si>
    <t>Моцарелла для пиццы "Fine Life", 45%, 0,37 кг, т/ф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</si>
  <si>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</si>
  <si>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</si>
  <si>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</si>
  <si>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</si>
  <si>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"Fine Life", 45%, 0,125 кг, ф/п</t>
  </si>
  <si>
    <t>Моцарелла Чильеджина в воде "Pretto",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</si>
  <si>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</si>
  <si>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</si>
  <si>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</si>
  <si>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"Глобус", 45%, 0,25 кг, пл/с</t>
  </si>
  <si>
    <t>Робиола "Unagrande", 65%, 0,25 кг, пл/с</t>
  </si>
  <si>
    <t>Рикотта "Каждый день", 30%, 0,25 кг, пл/с</t>
  </si>
  <si>
    <t xml:space="preserve">Рикотта с шоколадом "Unagrande dolce", 30%, 0,25 кг, пл/с </t>
  </si>
  <si>
    <t>Сулугуни "Лакомо", 45%, 0,28 кг, т/ф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</si>
  <si>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</si>
  <si>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</si>
  <si>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</si>
  <si>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</si>
  <si>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</si>
  <si>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</si>
  <si>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</si>
  <si>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</si>
  <si>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</si>
  <si>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</si>
  <si>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</si>
  <si>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</si>
  <si>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</si>
  <si>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</si>
  <si>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</si>
  <si>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</si>
  <si>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</si>
  <si>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45</t>
  </si>
  <si>
    <t>Четук</t>
  </si>
  <si>
    <t>[7, 10]</t>
  </si>
  <si>
    <t>[1, 2, 3, 4]</t>
  </si>
  <si>
    <t>[5]</t>
  </si>
  <si>
    <t>Номер группы варок</t>
  </si>
  <si>
    <t>Выход с одной варки, кг</t>
  </si>
  <si>
    <t>Процент</t>
  </si>
  <si>
    <t>SKU</t>
  </si>
  <si>
    <t>КГ</t>
  </si>
  <si>
    <t>Остатки</t>
  </si>
  <si>
    <t>Разделитель</t>
  </si>
  <si>
    <t>Остатки cumsum</t>
  </si>
  <si>
    <t>Разделитель int</t>
  </si>
  <si>
    <t>Количество ванн</t>
  </si>
  <si>
    <t>Суммарно кг</t>
  </si>
  <si>
    <t>-</t>
  </si>
  <si>
    <t>Качорикотта "Unagrande", 45%, 0,37 кг, в/у</t>
  </si>
  <si>
    <t>Рикотта "Pretto" (зернистая), 30%, 0,37 кг, в/у</t>
  </si>
  <si>
    <t>Рикотта сицилийская "Unagrande", 55%, 0,3 кг, пл/с</t>
  </si>
  <si>
    <t>Качорикотта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</si>
</sst>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&quot;TRUE&quot;;&quot;TRUE&quot;;&quot;FALSE&quot;"/>
    <numFmt numFmtId="167" formatCode="yyyy\-mm\-dd\ hh:mm:ss"/>
  </numFmts>
  <fonts count="12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8"/>
      <color rgb="FF000000"/>
      <name val="Calibri"/>
    </font>
    <font>
      <sz val="7"/>
      <color rgb="FF000000"/>
      <name val="Calibri"/>
      <charset val="1"/>
    </font>
    <font>
      <sz val="7"/>
      <name val="Calibri"/>
      <charset val="1"/>
    </font>
    <font>
      <sz val="8"/>
      <color rgb="FF000000"/>
      <name val="Cambria"/>
      <charset val="1"/>
    </font>
    <font>
      <sz val="8"/>
      <color rgb="FF000000"/>
      <name val="Cambria"/>
      <family val="1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b/>
      <sz val="11"/>
      <name val="Calibri"/>
    </font>
    <font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DFCB2"/>
      </patternFill>
    </fill>
    <fill>
      <patternFill patternType="solid">
        <fgColor rgb="FFD9DDDC"/>
      </patternFill>
    </fill>
    <fill>
      <patternFill patternType="solid">
        <fgColor rgb="FFE5B7B6"/>
      </patternFill>
    </fill>
    <fill>
      <patternFill patternType="solid">
        <fgColor rgb="FFCBC0D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 applyAlignment="1"/>
    <xf numFmtId="0" fontId="0" fillId="0" borderId="0" xfId="0" applyAlignment="1"/>
    <xf numFmtId="0" fontId="10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165" fontId="0" fillId="0" borderId="0" xfId="0" applyNumberForma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5" fontId="6" fillId="0" borderId="0" xfId="0" applyNumberFormat="1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 wrapText="1"/>
    </xf>
    <xf numFmtId="165" fontId="9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65" fontId="3" fillId="0" borderId="0" xfId="0" applyNumberFormat="1" applyFont="1" applyAlignment="1"/>
    <xf numFmtId="0" fontId="3" fillId="0" borderId="0" xfId="0" applyFont="1" applyAlignment="1"/>
    <xf numFmtId="167" fontId="10" fillId="0" borderId="1" xfId="0" applyNumberFormat="1" applyFont="1" applyBorder="1" applyAlignment="1">
      <alignment horizontal="center" vertical="top"/>
    </xf>
    <xf numFmtId="167" fontId="0" fillId="0" borderId="0" xfId="0" applyNumberFormat="1"/>
    <xf numFmtId="0" fontId="11" fillId="2" borderId="1" xfId="0" applyFont="1" applyFill="1" applyBorder="1"/>
    <xf numFmtId="0" fontId="11" fillId="3" borderId="1" xfId="0" applyFont="1" applyFill="1" applyBorder="1"/>
    <xf numFmtId="0" fontId="11" fillId="4" borderId="1" xfId="0" applyFont="1" applyFill="1" applyBorder="1"/>
    <xf numFmtId="0" fontId="11" fillId="5" borderId="1" xfId="0" applyFont="1" applyFill="1" applyBorder="1"/>
    <xf numFmtId="0" fontId="11" fillId="4" borderId="0" xfId="0" applyFont="1" applyFill="1"/>
    <xf numFmtId="0" fontId="11" fillId="4" borderId="0" xfId="0" applyFont="1" applyFill="1" applyAlignment="1"/>
    <xf numFmtId="0" fontId="6" fillId="4" borderId="0" xfId="0" applyFont="1" applyFill="1" applyAlignment="1"/>
    <xf numFmtId="0" fontId="11" fillId="0" borderId="0" xfId="0" applyFont="1"/>
    <xf numFmtId="0" fontId="11" fillId="0" borderId="0" xfId="0" applyFont="1" applyAlignment="1"/>
    <xf numFmtId="0" fontId="11" fillId="5" borderId="0" xfId="0" applyFont="1" applyFill="1"/>
    <xf numFmtId="0" fontId="11" fillId="5" borderId="0" xfId="0" applyFont="1" applyFill="1" applyAlignment="1"/>
    <xf numFmtId="0" fontId="6" fillId="5" borderId="0" xfId="0" applyFont="1" applyFill="1" applyAlignment="1"/>
    <xf numFmtId="0" fontId="11" fillId="0" borderId="1" xfId="0" applyFont="1" applyBorder="1"/>
    <xf numFmtId="0" fontId="11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1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11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/>
    <xf numFmtId="0" fontId="4" fillId="0" borderId="0" xfId="0" applyFont="1" applyAlignment="1">
      <alignment horizontal="center" vertical="center" wrapText="1"/>
    </xf>
    <xf numFmtId="165" fontId="0" fillId="0" borderId="0" xfId="0" applyNumberFormat="1" applyAlignment="1"/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4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7"/>
  <sheetViews>
    <sheetView zoomScale="90" zoomScaleNormal="90" workbookViewId="0">
      <selection activeCell="L24" sqref="L24"/>
    </sheetView>
  </sheetViews>
  <sheetFormatPr defaultRowHeight="14.5" x14ac:dyDescent="0.35"/>
  <cols>
    <col min="1" max="1025" width="9.08984375" style="1" customWidth="1"/>
  </cols>
  <sheetData>
    <row r="1" spans="1:127" x14ac:dyDescent="0.35">
      <c r="A1" s="2" t="s">
        <v>0</v>
      </c>
      <c r="B1" s="31">
        <v>44531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</row>
    <row r="2" spans="1:127" x14ac:dyDescent="0.35">
      <c r="A2" s="2" t="s">
        <v>126</v>
      </c>
      <c r="B2" s="1" t="s">
        <v>127</v>
      </c>
      <c r="F2" s="1" t="s">
        <v>128</v>
      </c>
      <c r="G2" s="1" t="s">
        <v>129</v>
      </c>
      <c r="I2" s="1" t="s">
        <v>130</v>
      </c>
      <c r="O2" s="1" t="s">
        <v>131</v>
      </c>
      <c r="P2" s="1" t="s">
        <v>132</v>
      </c>
      <c r="T2" s="1" t="s">
        <v>133</v>
      </c>
      <c r="U2" s="1" t="s">
        <v>134</v>
      </c>
      <c r="V2" s="1" t="s">
        <v>135</v>
      </c>
      <c r="AM2" s="1" t="s">
        <v>136</v>
      </c>
      <c r="AO2" s="1" t="s">
        <v>137</v>
      </c>
      <c r="AQ2" s="1" t="s">
        <v>138</v>
      </c>
      <c r="BD2" s="1" t="s">
        <v>139</v>
      </c>
      <c r="BE2" s="1" t="s">
        <v>140</v>
      </c>
      <c r="BP2" s="1" t="s">
        <v>141</v>
      </c>
      <c r="CI2" s="1" t="s">
        <v>142</v>
      </c>
      <c r="CL2" s="1" t="s">
        <v>143</v>
      </c>
      <c r="CW2" s="1" t="s">
        <v>144</v>
      </c>
      <c r="CY2" s="1" t="s">
        <v>145</v>
      </c>
      <c r="DI2" s="1" t="s">
        <v>146</v>
      </c>
      <c r="DP2" s="1" t="s">
        <v>147</v>
      </c>
      <c r="DQ2" s="1" t="s">
        <v>148</v>
      </c>
      <c r="DV2" s="1" t="s">
        <v>149</v>
      </c>
      <c r="DW2" s="1" t="s">
        <v>126</v>
      </c>
    </row>
    <row r="3" spans="1:127" x14ac:dyDescent="0.35">
      <c r="A3" s="2" t="s">
        <v>150</v>
      </c>
      <c r="B3" s="1" t="s">
        <v>127</v>
      </c>
      <c r="C3" s="1" t="s">
        <v>127</v>
      </c>
      <c r="D3" s="1" t="s">
        <v>127</v>
      </c>
      <c r="E3" s="1" t="s">
        <v>127</v>
      </c>
      <c r="F3" s="1" t="s">
        <v>151</v>
      </c>
      <c r="G3" s="1" t="s">
        <v>152</v>
      </c>
      <c r="H3" s="1" t="s">
        <v>152</v>
      </c>
      <c r="I3" s="1" t="s">
        <v>153</v>
      </c>
      <c r="J3" s="1" t="s">
        <v>153</v>
      </c>
      <c r="K3" s="1" t="s">
        <v>153</v>
      </c>
      <c r="L3" s="1" t="s">
        <v>153</v>
      </c>
      <c r="M3" s="1" t="s">
        <v>153</v>
      </c>
      <c r="N3" s="1" t="s">
        <v>153</v>
      </c>
      <c r="O3" s="1" t="s">
        <v>153</v>
      </c>
      <c r="P3" s="1" t="s">
        <v>153</v>
      </c>
      <c r="Q3" s="1" t="s">
        <v>153</v>
      </c>
      <c r="R3" s="1" t="s">
        <v>153</v>
      </c>
      <c r="S3" s="1" t="s">
        <v>153</v>
      </c>
      <c r="T3" s="1" t="s">
        <v>153</v>
      </c>
      <c r="U3" s="1" t="s">
        <v>153</v>
      </c>
      <c r="V3" s="1" t="s">
        <v>154</v>
      </c>
      <c r="W3" s="1" t="s">
        <v>154</v>
      </c>
      <c r="X3" s="1" t="s">
        <v>154</v>
      </c>
      <c r="Y3" s="1" t="s">
        <v>154</v>
      </c>
      <c r="Z3" s="1" t="s">
        <v>154</v>
      </c>
      <c r="AA3" s="1" t="s">
        <v>154</v>
      </c>
      <c r="AB3" s="1" t="s">
        <v>154</v>
      </c>
      <c r="AC3" s="1" t="s">
        <v>154</v>
      </c>
      <c r="AD3" s="1" t="s">
        <v>154</v>
      </c>
      <c r="AE3" s="1" t="s">
        <v>154</v>
      </c>
      <c r="AF3" s="1" t="s">
        <v>154</v>
      </c>
      <c r="AG3" s="1" t="s">
        <v>154</v>
      </c>
      <c r="AH3" s="1" t="s">
        <v>154</v>
      </c>
      <c r="AI3" s="1" t="s">
        <v>154</v>
      </c>
      <c r="AJ3" s="1" t="s">
        <v>154</v>
      </c>
      <c r="AK3" s="1" t="s">
        <v>154</v>
      </c>
      <c r="AL3" s="1" t="s">
        <v>154</v>
      </c>
      <c r="AM3" s="1" t="s">
        <v>155</v>
      </c>
      <c r="AN3" s="1" t="s">
        <v>155</v>
      </c>
      <c r="AO3" s="1" t="s">
        <v>137</v>
      </c>
      <c r="AP3" s="1" t="s">
        <v>137</v>
      </c>
      <c r="AQ3" s="1" t="s">
        <v>156</v>
      </c>
      <c r="AR3" s="1" t="s">
        <v>156</v>
      </c>
      <c r="AS3" s="1" t="s">
        <v>156</v>
      </c>
      <c r="AT3" s="1" t="s">
        <v>156</v>
      </c>
      <c r="AU3" s="1" t="s">
        <v>156</v>
      </c>
      <c r="AV3" s="1" t="s">
        <v>156</v>
      </c>
      <c r="AW3" s="1" t="s">
        <v>156</v>
      </c>
      <c r="AX3" s="1" t="s">
        <v>156</v>
      </c>
      <c r="AY3" s="1" t="s">
        <v>156</v>
      </c>
      <c r="AZ3" s="1" t="s">
        <v>156</v>
      </c>
      <c r="BA3" s="1" t="s">
        <v>156</v>
      </c>
      <c r="BB3" s="1" t="s">
        <v>156</v>
      </c>
      <c r="BC3" s="1" t="s">
        <v>156</v>
      </c>
      <c r="BD3" s="1" t="s">
        <v>139</v>
      </c>
      <c r="BE3" s="1" t="s">
        <v>157</v>
      </c>
      <c r="BF3" s="1" t="s">
        <v>157</v>
      </c>
      <c r="BG3" s="1" t="s">
        <v>157</v>
      </c>
      <c r="BH3" s="1" t="s">
        <v>157</v>
      </c>
      <c r="BI3" s="1" t="s">
        <v>157</v>
      </c>
      <c r="BJ3" s="1" t="s">
        <v>157</v>
      </c>
      <c r="BK3" s="1" t="s">
        <v>157</v>
      </c>
      <c r="BL3" s="1" t="s">
        <v>157</v>
      </c>
      <c r="BM3" s="1" t="s">
        <v>157</v>
      </c>
      <c r="BN3" s="1" t="s">
        <v>157</v>
      </c>
      <c r="BO3" s="1" t="s">
        <v>157</v>
      </c>
      <c r="BP3" s="1" t="s">
        <v>141</v>
      </c>
      <c r="BQ3" s="1" t="s">
        <v>141</v>
      </c>
      <c r="BR3" s="1" t="s">
        <v>141</v>
      </c>
      <c r="BS3" s="1" t="s">
        <v>141</v>
      </c>
      <c r="BT3" s="1" t="s">
        <v>141</v>
      </c>
      <c r="BU3" s="1" t="s">
        <v>141</v>
      </c>
      <c r="BV3" s="1" t="s">
        <v>141</v>
      </c>
      <c r="BW3" s="1" t="s">
        <v>141</v>
      </c>
      <c r="BX3" s="1" t="s">
        <v>141</v>
      </c>
      <c r="BY3" s="1" t="s">
        <v>141</v>
      </c>
      <c r="BZ3" s="1" t="s">
        <v>141</v>
      </c>
      <c r="CA3" s="1" t="s">
        <v>141</v>
      </c>
      <c r="CB3" s="1" t="s">
        <v>141</v>
      </c>
      <c r="CC3" s="1" t="s">
        <v>141</v>
      </c>
      <c r="CD3" s="1" t="s">
        <v>141</v>
      </c>
      <c r="CE3" s="1" t="s">
        <v>141</v>
      </c>
      <c r="CF3" s="1" t="s">
        <v>141</v>
      </c>
      <c r="CG3" s="1" t="s">
        <v>141</v>
      </c>
      <c r="CH3" s="1" t="s">
        <v>141</v>
      </c>
      <c r="CI3" s="1" t="s">
        <v>142</v>
      </c>
      <c r="CJ3" s="1" t="s">
        <v>142</v>
      </c>
      <c r="CK3" s="1" t="s">
        <v>142</v>
      </c>
      <c r="CL3" s="1" t="s">
        <v>158</v>
      </c>
      <c r="CM3" s="1" t="s">
        <v>158</v>
      </c>
      <c r="CN3" s="1" t="s">
        <v>158</v>
      </c>
      <c r="CO3" s="1" t="s">
        <v>158</v>
      </c>
      <c r="CP3" s="1" t="s">
        <v>158</v>
      </c>
      <c r="CQ3" s="1" t="s">
        <v>158</v>
      </c>
      <c r="CR3" s="1" t="s">
        <v>158</v>
      </c>
      <c r="CS3" s="1" t="s">
        <v>158</v>
      </c>
      <c r="CT3" s="1" t="s">
        <v>158</v>
      </c>
      <c r="CU3" s="1" t="s">
        <v>158</v>
      </c>
      <c r="CV3" s="1" t="s">
        <v>158</v>
      </c>
      <c r="CW3" s="1" t="s">
        <v>144</v>
      </c>
      <c r="CX3" s="1" t="s">
        <v>159</v>
      </c>
      <c r="CY3" s="1" t="s">
        <v>145</v>
      </c>
      <c r="CZ3" s="1" t="s">
        <v>145</v>
      </c>
      <c r="DA3" s="1" t="s">
        <v>145</v>
      </c>
      <c r="DB3" s="1" t="s">
        <v>145</v>
      </c>
      <c r="DC3" s="1" t="s">
        <v>145</v>
      </c>
      <c r="DD3" s="1" t="s">
        <v>145</v>
      </c>
      <c r="DE3" s="1" t="s">
        <v>145</v>
      </c>
      <c r="DF3" s="1" t="s">
        <v>145</v>
      </c>
      <c r="DG3" s="1" t="s">
        <v>145</v>
      </c>
      <c r="DH3" s="1" t="s">
        <v>145</v>
      </c>
      <c r="DI3" s="1" t="s">
        <v>146</v>
      </c>
      <c r="DJ3" s="1" t="s">
        <v>146</v>
      </c>
      <c r="DK3" s="1" t="s">
        <v>146</v>
      </c>
      <c r="DL3" s="1" t="s">
        <v>146</v>
      </c>
      <c r="DM3" s="1" t="s">
        <v>146</v>
      </c>
      <c r="DN3" s="1" t="s">
        <v>146</v>
      </c>
      <c r="DO3" s="1" t="s">
        <v>146</v>
      </c>
      <c r="DP3" s="1" t="s">
        <v>147</v>
      </c>
      <c r="DQ3" s="1" t="s">
        <v>148</v>
      </c>
      <c r="DW3" s="1" t="s">
        <v>150</v>
      </c>
    </row>
    <row r="4" spans="1:127" x14ac:dyDescent="0.35">
      <c r="A4" s="2" t="s">
        <v>160</v>
      </c>
      <c r="B4" s="1" t="s">
        <v>161</v>
      </c>
      <c r="C4" s="1" t="s">
        <v>162</v>
      </c>
      <c r="D4" s="1" t="s">
        <v>163</v>
      </c>
      <c r="E4" s="1" t="s">
        <v>164</v>
      </c>
      <c r="F4" s="1" t="s">
        <v>161</v>
      </c>
      <c r="G4" s="1" t="s">
        <v>161</v>
      </c>
      <c r="H4" s="1" t="s">
        <v>165</v>
      </c>
      <c r="I4" s="1" t="s">
        <v>161</v>
      </c>
      <c r="J4" s="1" t="s">
        <v>161</v>
      </c>
      <c r="K4" s="1" t="s">
        <v>166</v>
      </c>
      <c r="L4" s="1" t="s">
        <v>167</v>
      </c>
      <c r="M4" s="1" t="s">
        <v>162</v>
      </c>
      <c r="N4" s="1" t="s">
        <v>168</v>
      </c>
      <c r="O4" s="1" t="s">
        <v>161</v>
      </c>
      <c r="P4" s="1" t="s">
        <v>161</v>
      </c>
      <c r="Q4" s="1" t="s">
        <v>161</v>
      </c>
      <c r="R4" s="1" t="s">
        <v>164</v>
      </c>
      <c r="S4" s="1" t="s">
        <v>162</v>
      </c>
      <c r="T4" s="1" t="s">
        <v>161</v>
      </c>
      <c r="U4" s="1" t="s">
        <v>161</v>
      </c>
      <c r="V4" s="1" t="s">
        <v>169</v>
      </c>
      <c r="W4" s="1" t="s">
        <v>169</v>
      </c>
      <c r="X4" s="1" t="s">
        <v>169</v>
      </c>
      <c r="Y4" s="1" t="s">
        <v>169</v>
      </c>
      <c r="Z4" s="1" t="s">
        <v>169</v>
      </c>
      <c r="AA4" s="1" t="s">
        <v>169</v>
      </c>
      <c r="AB4" s="1" t="s">
        <v>169</v>
      </c>
      <c r="AC4" s="1" t="s">
        <v>170</v>
      </c>
      <c r="AD4" s="1" t="s">
        <v>170</v>
      </c>
      <c r="AE4" s="1" t="s">
        <v>170</v>
      </c>
      <c r="AF4" s="1" t="s">
        <v>171</v>
      </c>
      <c r="AG4" s="1" t="s">
        <v>164</v>
      </c>
      <c r="AH4" s="1" t="s">
        <v>164</v>
      </c>
      <c r="AI4" s="1" t="s">
        <v>172</v>
      </c>
      <c r="AJ4" s="1" t="s">
        <v>172</v>
      </c>
      <c r="AK4" s="1" t="s">
        <v>162</v>
      </c>
      <c r="AL4" s="1" t="s">
        <v>173</v>
      </c>
      <c r="AM4" s="1" t="s">
        <v>169</v>
      </c>
      <c r="AN4" s="1" t="s">
        <v>169</v>
      </c>
      <c r="AO4" s="1" t="s">
        <v>174</v>
      </c>
      <c r="AP4" s="1" t="s">
        <v>174</v>
      </c>
      <c r="AQ4" s="1" t="s">
        <v>169</v>
      </c>
      <c r="AR4" s="1" t="s">
        <v>169</v>
      </c>
      <c r="AS4" s="1" t="s">
        <v>170</v>
      </c>
      <c r="AT4" s="1" t="s">
        <v>170</v>
      </c>
      <c r="AU4" s="1" t="s">
        <v>170</v>
      </c>
      <c r="AV4" s="1" t="s">
        <v>175</v>
      </c>
      <c r="AW4" s="1" t="s">
        <v>164</v>
      </c>
      <c r="AX4" s="1" t="s">
        <v>164</v>
      </c>
      <c r="AY4" s="1" t="s">
        <v>173</v>
      </c>
      <c r="AZ4" s="1" t="s">
        <v>176</v>
      </c>
      <c r="BA4" s="1" t="s">
        <v>177</v>
      </c>
      <c r="BB4" s="1" t="s">
        <v>172</v>
      </c>
      <c r="BC4" s="1" t="s">
        <v>162</v>
      </c>
      <c r="BD4" s="1" t="s">
        <v>169</v>
      </c>
      <c r="BE4" s="1" t="s">
        <v>169</v>
      </c>
      <c r="BF4" s="1" t="s">
        <v>169</v>
      </c>
      <c r="BG4" s="1" t="s">
        <v>170</v>
      </c>
      <c r="BH4" s="1" t="s">
        <v>170</v>
      </c>
      <c r="BI4" s="1" t="s">
        <v>173</v>
      </c>
      <c r="BJ4" s="1" t="s">
        <v>177</v>
      </c>
      <c r="BK4" s="1" t="s">
        <v>172</v>
      </c>
      <c r="BL4" s="1" t="s">
        <v>176</v>
      </c>
      <c r="BM4" s="1" t="s">
        <v>175</v>
      </c>
      <c r="BN4" s="1" t="s">
        <v>164</v>
      </c>
      <c r="BO4" s="1" t="s">
        <v>164</v>
      </c>
      <c r="BP4" s="1" t="s">
        <v>169</v>
      </c>
      <c r="BQ4" s="1" t="s">
        <v>169</v>
      </c>
      <c r="BR4" s="1" t="s">
        <v>170</v>
      </c>
      <c r="BS4" s="1" t="s">
        <v>170</v>
      </c>
      <c r="BT4" s="1" t="s">
        <v>171</v>
      </c>
      <c r="BU4" s="1" t="s">
        <v>171</v>
      </c>
      <c r="BV4" s="1" t="s">
        <v>171</v>
      </c>
      <c r="BW4" s="1" t="s">
        <v>171</v>
      </c>
      <c r="BX4" s="1" t="s">
        <v>171</v>
      </c>
      <c r="BY4" s="1" t="s">
        <v>173</v>
      </c>
      <c r="BZ4" s="1" t="s">
        <v>173</v>
      </c>
      <c r="CA4" s="1" t="s">
        <v>162</v>
      </c>
      <c r="CB4" s="1" t="s">
        <v>162</v>
      </c>
      <c r="CC4" s="1" t="s">
        <v>164</v>
      </c>
      <c r="CD4" s="1" t="s">
        <v>164</v>
      </c>
      <c r="CE4" s="1" t="s">
        <v>164</v>
      </c>
      <c r="CF4" s="1" t="s">
        <v>178</v>
      </c>
      <c r="CG4" s="1" t="s">
        <v>179</v>
      </c>
      <c r="CH4" s="1" t="s">
        <v>172</v>
      </c>
      <c r="CI4" s="1" t="s">
        <v>169</v>
      </c>
      <c r="CJ4" s="1" t="s">
        <v>169</v>
      </c>
      <c r="CK4" s="1" t="s">
        <v>164</v>
      </c>
      <c r="CL4" s="1" t="s">
        <v>169</v>
      </c>
      <c r="CM4" s="1" t="s">
        <v>169</v>
      </c>
      <c r="CN4" s="1" t="s">
        <v>169</v>
      </c>
      <c r="CO4" s="1" t="s">
        <v>170</v>
      </c>
      <c r="CP4" s="1" t="s">
        <v>170</v>
      </c>
      <c r="CQ4" s="1" t="s">
        <v>170</v>
      </c>
      <c r="CR4" s="1" t="s">
        <v>170</v>
      </c>
      <c r="CS4" s="1" t="s">
        <v>162</v>
      </c>
      <c r="CT4" s="1" t="s">
        <v>164</v>
      </c>
      <c r="CU4" s="1" t="s">
        <v>180</v>
      </c>
      <c r="CV4" s="1" t="s">
        <v>178</v>
      </c>
      <c r="CW4" s="1" t="s">
        <v>170</v>
      </c>
      <c r="CX4" s="1" t="s">
        <v>169</v>
      </c>
      <c r="CY4" s="1" t="s">
        <v>181</v>
      </c>
      <c r="CZ4" s="1" t="s">
        <v>181</v>
      </c>
      <c r="DA4" s="1" t="s">
        <v>181</v>
      </c>
      <c r="DB4" s="1" t="s">
        <v>170</v>
      </c>
      <c r="DC4" s="1" t="s">
        <v>170</v>
      </c>
      <c r="DD4" s="1" t="s">
        <v>171</v>
      </c>
      <c r="DE4" s="1" t="s">
        <v>164</v>
      </c>
      <c r="DF4" s="1" t="s">
        <v>164</v>
      </c>
      <c r="DG4" s="1" t="s">
        <v>162</v>
      </c>
      <c r="DH4" s="1" t="s">
        <v>180</v>
      </c>
      <c r="DI4" s="1" t="s">
        <v>161</v>
      </c>
      <c r="DJ4" s="1" t="s">
        <v>161</v>
      </c>
      <c r="DK4" s="1" t="s">
        <v>169</v>
      </c>
      <c r="DL4" s="1" t="s">
        <v>169</v>
      </c>
      <c r="DM4" s="1" t="s">
        <v>169</v>
      </c>
      <c r="DN4" s="1" t="s">
        <v>169</v>
      </c>
      <c r="DO4" s="1" t="s">
        <v>182</v>
      </c>
      <c r="DW4" s="1" t="s">
        <v>160</v>
      </c>
    </row>
    <row r="5" spans="1:127" x14ac:dyDescent="0.35">
      <c r="A5" s="2" t="s">
        <v>183</v>
      </c>
      <c r="B5" s="1" t="s">
        <v>184</v>
      </c>
      <c r="C5" s="1" t="s">
        <v>185</v>
      </c>
      <c r="D5" s="1" t="s">
        <v>186</v>
      </c>
      <c r="E5" s="1" t="s">
        <v>187</v>
      </c>
      <c r="F5" s="1" t="s">
        <v>188</v>
      </c>
      <c r="G5" s="1" t="s">
        <v>189</v>
      </c>
      <c r="H5" s="1" t="s">
        <v>190</v>
      </c>
      <c r="I5" s="1" t="s">
        <v>191</v>
      </c>
      <c r="J5" s="1" t="s">
        <v>192</v>
      </c>
      <c r="K5" s="1" t="s">
        <v>193</v>
      </c>
      <c r="L5" s="1" t="s">
        <v>194</v>
      </c>
      <c r="M5" s="1" t="s">
        <v>195</v>
      </c>
      <c r="N5" s="1" t="s">
        <v>196</v>
      </c>
      <c r="O5" s="1" t="s">
        <v>197</v>
      </c>
      <c r="P5" s="1" t="s">
        <v>198</v>
      </c>
      <c r="Q5" s="1" t="s">
        <v>199</v>
      </c>
      <c r="R5" s="1" t="s">
        <v>200</v>
      </c>
      <c r="S5" s="1" t="s">
        <v>201</v>
      </c>
      <c r="T5" s="1" t="s">
        <v>202</v>
      </c>
      <c r="U5" s="1" t="s">
        <v>203</v>
      </c>
      <c r="V5" s="1" t="s">
        <v>204</v>
      </c>
      <c r="W5" s="1" t="s">
        <v>205</v>
      </c>
      <c r="X5" s="1" t="s">
        <v>206</v>
      </c>
      <c r="Y5" s="1" t="s">
        <v>207</v>
      </c>
      <c r="Z5" s="1" t="s">
        <v>208</v>
      </c>
      <c r="AA5" s="1" t="s">
        <v>209</v>
      </c>
      <c r="AB5" s="1" t="s">
        <v>210</v>
      </c>
      <c r="AC5" s="1" t="s">
        <v>211</v>
      </c>
      <c r="AD5" s="1" t="s">
        <v>212</v>
      </c>
      <c r="AE5" s="1" t="s">
        <v>213</v>
      </c>
      <c r="AF5" s="1" t="s">
        <v>214</v>
      </c>
      <c r="AG5" s="1" t="s">
        <v>215</v>
      </c>
      <c r="AH5" s="1" t="s">
        <v>216</v>
      </c>
      <c r="AI5" s="1" t="s">
        <v>217</v>
      </c>
      <c r="AJ5" s="1" t="s">
        <v>218</v>
      </c>
      <c r="AK5" s="1" t="s">
        <v>219</v>
      </c>
      <c r="AL5" s="1" t="s">
        <v>220</v>
      </c>
      <c r="AM5" s="1" t="s">
        <v>221</v>
      </c>
      <c r="AN5" s="1" t="s">
        <v>222</v>
      </c>
      <c r="AO5" s="1" t="s">
        <v>223</v>
      </c>
      <c r="AP5" s="1" t="s">
        <v>224</v>
      </c>
      <c r="AQ5" s="1" t="s">
        <v>225</v>
      </c>
      <c r="AR5" s="1" t="s">
        <v>226</v>
      </c>
      <c r="AS5" s="1" t="s">
        <v>227</v>
      </c>
      <c r="AT5" s="1" t="s">
        <v>228</v>
      </c>
      <c r="AU5" s="1" t="s">
        <v>229</v>
      </c>
      <c r="AV5" s="1" t="s">
        <v>230</v>
      </c>
      <c r="AW5" s="1" t="s">
        <v>231</v>
      </c>
      <c r="AX5" s="1" t="s">
        <v>232</v>
      </c>
      <c r="AY5" s="1" t="s">
        <v>233</v>
      </c>
      <c r="AZ5" s="1" t="s">
        <v>234</v>
      </c>
      <c r="BA5" s="1" t="s">
        <v>235</v>
      </c>
      <c r="BB5" s="1" t="s">
        <v>236</v>
      </c>
      <c r="BC5" s="1" t="s">
        <v>237</v>
      </c>
      <c r="BD5" s="1" t="s">
        <v>238</v>
      </c>
      <c r="BE5" s="1" t="s">
        <v>239</v>
      </c>
      <c r="BF5" s="1" t="s">
        <v>240</v>
      </c>
      <c r="BG5" s="1" t="s">
        <v>241</v>
      </c>
      <c r="BH5" s="1" t="s">
        <v>242</v>
      </c>
      <c r="BI5" s="1" t="s">
        <v>243</v>
      </c>
      <c r="BJ5" s="1" t="s">
        <v>244</v>
      </c>
      <c r="BK5" s="1" t="s">
        <v>245</v>
      </c>
      <c r="BL5" s="1" t="s">
        <v>246</v>
      </c>
      <c r="BM5" s="1" t="s">
        <v>247</v>
      </c>
      <c r="BN5" s="1" t="s">
        <v>248</v>
      </c>
      <c r="BO5" s="1" t="s">
        <v>249</v>
      </c>
      <c r="BP5" s="1" t="s">
        <v>250</v>
      </c>
      <c r="BQ5" s="1" t="s">
        <v>251</v>
      </c>
      <c r="BR5" s="1" t="s">
        <v>252</v>
      </c>
      <c r="BS5" s="1" t="s">
        <v>253</v>
      </c>
      <c r="BT5" s="1" t="s">
        <v>254</v>
      </c>
      <c r="BU5" s="1" t="s">
        <v>255</v>
      </c>
      <c r="BV5" s="1" t="s">
        <v>256</v>
      </c>
      <c r="BW5" s="1" t="s">
        <v>257</v>
      </c>
      <c r="BX5" s="1" t="s">
        <v>258</v>
      </c>
      <c r="BY5" s="1" t="s">
        <v>259</v>
      </c>
      <c r="BZ5" s="1" t="s">
        <v>260</v>
      </c>
      <c r="CA5" s="1" t="s">
        <v>261</v>
      </c>
      <c r="CB5" s="1" t="s">
        <v>262</v>
      </c>
      <c r="CC5" s="1" t="s">
        <v>263</v>
      </c>
      <c r="CD5" s="1" t="s">
        <v>264</v>
      </c>
      <c r="CE5" s="1" t="s">
        <v>265</v>
      </c>
      <c r="CF5" s="1" t="s">
        <v>266</v>
      </c>
      <c r="CG5" s="1" t="s">
        <v>267</v>
      </c>
      <c r="CH5" s="1" t="s">
        <v>268</v>
      </c>
      <c r="CI5" s="1" t="s">
        <v>269</v>
      </c>
      <c r="CJ5" s="1" t="s">
        <v>270</v>
      </c>
      <c r="CK5" s="1" t="s">
        <v>271</v>
      </c>
      <c r="CL5" s="1" t="s">
        <v>272</v>
      </c>
      <c r="CM5" s="1" t="s">
        <v>273</v>
      </c>
      <c r="CN5" s="1" t="s">
        <v>274</v>
      </c>
      <c r="CO5" s="1" t="s">
        <v>275</v>
      </c>
      <c r="CP5" s="1" t="s">
        <v>276</v>
      </c>
      <c r="CQ5" s="1" t="s">
        <v>277</v>
      </c>
      <c r="CR5" s="1" t="s">
        <v>278</v>
      </c>
      <c r="CS5" s="1" t="s">
        <v>279</v>
      </c>
      <c r="CT5" s="1" t="s">
        <v>280</v>
      </c>
      <c r="CU5" s="1" t="s">
        <v>281</v>
      </c>
      <c r="CV5" s="1" t="s">
        <v>282</v>
      </c>
      <c r="CW5" s="1" t="s">
        <v>283</v>
      </c>
      <c r="CX5" s="1" t="s">
        <v>284</v>
      </c>
      <c r="CY5" s="1" t="s">
        <v>285</v>
      </c>
      <c r="CZ5" s="1" t="s">
        <v>286</v>
      </c>
      <c r="DA5" s="1" t="s">
        <v>287</v>
      </c>
      <c r="DB5" s="1" t="s">
        <v>288</v>
      </c>
      <c r="DC5" s="1" t="s">
        <v>289</v>
      </c>
      <c r="DD5" s="1" t="s">
        <v>290</v>
      </c>
      <c r="DE5" s="1" t="s">
        <v>291</v>
      </c>
      <c r="DF5" s="1" t="s">
        <v>292</v>
      </c>
      <c r="DG5" s="1" t="s">
        <v>293</v>
      </c>
      <c r="DH5" s="1" t="s">
        <v>294</v>
      </c>
      <c r="DI5" s="1" t="s">
        <v>295</v>
      </c>
      <c r="DJ5" s="1" t="s">
        <v>296</v>
      </c>
      <c r="DK5" s="1" t="s">
        <v>297</v>
      </c>
      <c r="DL5" s="1" t="s">
        <v>298</v>
      </c>
      <c r="DM5" s="1" t="s">
        <v>299</v>
      </c>
      <c r="DN5" s="1" t="s">
        <v>300</v>
      </c>
      <c r="DO5" s="1" t="s">
        <v>301</v>
      </c>
      <c r="DP5" s="1" t="s">
        <v>147</v>
      </c>
      <c r="DQ5" s="1" t="s">
        <v>302</v>
      </c>
      <c r="DR5" s="1" t="s">
        <v>303</v>
      </c>
      <c r="DT5" s="1" t="s">
        <v>304</v>
      </c>
      <c r="DW5" s="1" t="s">
        <v>183</v>
      </c>
    </row>
    <row r="6" spans="1:127" x14ac:dyDescent="0.35">
      <c r="A6" s="2" t="s">
        <v>305</v>
      </c>
      <c r="B6" s="1" t="s">
        <v>306</v>
      </c>
      <c r="C6" s="1" t="s">
        <v>307</v>
      </c>
      <c r="D6" s="1" t="s">
        <v>308</v>
      </c>
      <c r="E6" s="1" t="s">
        <v>309</v>
      </c>
      <c r="F6" s="1" t="s">
        <v>310</v>
      </c>
      <c r="G6" s="1" t="s">
        <v>311</v>
      </c>
      <c r="H6" s="1" t="s">
        <v>312</v>
      </c>
      <c r="I6" s="1">
        <v>3503984</v>
      </c>
      <c r="J6" s="1" t="s">
        <v>313</v>
      </c>
      <c r="K6" s="1" t="s">
        <v>314</v>
      </c>
      <c r="L6" s="1" t="s">
        <v>315</v>
      </c>
      <c r="M6" s="1" t="s">
        <v>316</v>
      </c>
      <c r="N6" s="1" t="s">
        <v>317</v>
      </c>
      <c r="O6" s="1" t="s">
        <v>318</v>
      </c>
      <c r="P6" s="1" t="s">
        <v>319</v>
      </c>
      <c r="Q6" s="1" t="s">
        <v>320</v>
      </c>
      <c r="R6" s="1" t="s">
        <v>321</v>
      </c>
      <c r="S6" s="1" t="s">
        <v>322</v>
      </c>
      <c r="T6" s="1" t="s">
        <v>323</v>
      </c>
      <c r="U6" s="1" t="s">
        <v>324</v>
      </c>
      <c r="V6" s="1" t="s">
        <v>325</v>
      </c>
      <c r="W6" s="1" t="s">
        <v>326</v>
      </c>
      <c r="X6" s="1" t="s">
        <v>327</v>
      </c>
      <c r="Y6" s="1" t="s">
        <v>328</v>
      </c>
      <c r="Z6" s="1" t="s">
        <v>329</v>
      </c>
      <c r="AA6" s="1" t="s">
        <v>330</v>
      </c>
      <c r="AB6" s="1" t="s">
        <v>331</v>
      </c>
      <c r="AC6" s="1" t="s">
        <v>332</v>
      </c>
      <c r="AD6" s="1" t="s">
        <v>333</v>
      </c>
      <c r="AE6" s="1" t="s">
        <v>334</v>
      </c>
      <c r="AF6" s="1" t="s">
        <v>335</v>
      </c>
      <c r="AG6" s="1" t="s">
        <v>336</v>
      </c>
      <c r="AH6" s="1" t="s">
        <v>337</v>
      </c>
      <c r="AI6" s="1" t="s">
        <v>338</v>
      </c>
      <c r="AJ6" s="1" t="s">
        <v>339</v>
      </c>
      <c r="AK6" s="1" t="s">
        <v>340</v>
      </c>
      <c r="AL6" s="1" t="s">
        <v>341</v>
      </c>
      <c r="AM6" s="1" t="s">
        <v>342</v>
      </c>
      <c r="AN6" s="1" t="s">
        <v>343</v>
      </c>
      <c r="AO6" s="1" t="s">
        <v>344</v>
      </c>
      <c r="AP6" s="1" t="s">
        <v>345</v>
      </c>
      <c r="AQ6" s="1" t="s">
        <v>346</v>
      </c>
      <c r="AR6" s="1" t="s">
        <v>347</v>
      </c>
      <c r="AS6" s="1" t="s">
        <v>348</v>
      </c>
      <c r="AT6" s="1" t="s">
        <v>349</v>
      </c>
      <c r="AU6" s="1" t="s">
        <v>350</v>
      </c>
      <c r="AV6" s="1">
        <v>327193010</v>
      </c>
      <c r="AW6" s="1" t="s">
        <v>351</v>
      </c>
      <c r="AX6" s="1" t="s">
        <v>352</v>
      </c>
      <c r="AY6" s="1" t="s">
        <v>353</v>
      </c>
      <c r="AZ6" s="1" t="s">
        <v>354</v>
      </c>
      <c r="BA6" s="1" t="s">
        <v>355</v>
      </c>
      <c r="BB6" s="1" t="s">
        <v>356</v>
      </c>
      <c r="BC6" s="1" t="s">
        <v>357</v>
      </c>
      <c r="BD6" s="1" t="s">
        <v>358</v>
      </c>
      <c r="BE6" s="1" t="s">
        <v>359</v>
      </c>
      <c r="BF6" s="1" t="s">
        <v>360</v>
      </c>
      <c r="BG6" s="1" t="s">
        <v>361</v>
      </c>
      <c r="BH6" s="1" t="s">
        <v>362</v>
      </c>
      <c r="BI6" s="1" t="s">
        <v>363</v>
      </c>
      <c r="BJ6" s="1" t="s">
        <v>364</v>
      </c>
      <c r="BK6" s="1" t="s">
        <v>365</v>
      </c>
      <c r="BL6" s="1" t="s">
        <v>366</v>
      </c>
      <c r="BM6" s="1">
        <v>327192013</v>
      </c>
      <c r="BN6" s="1" t="s">
        <v>367</v>
      </c>
      <c r="BO6" s="1" t="s">
        <v>368</v>
      </c>
      <c r="BP6" s="1" t="s">
        <v>369</v>
      </c>
      <c r="BQ6" s="1" t="s">
        <v>370</v>
      </c>
      <c r="BR6" s="1" t="s">
        <v>371</v>
      </c>
      <c r="BS6" s="1" t="s">
        <v>372</v>
      </c>
      <c r="BT6" s="1" t="s">
        <v>373</v>
      </c>
      <c r="BU6" s="1" t="s">
        <v>374</v>
      </c>
      <c r="BV6" s="1" t="s">
        <v>375</v>
      </c>
      <c r="BW6" s="1" t="s">
        <v>376</v>
      </c>
      <c r="BX6" s="1" t="s">
        <v>377</v>
      </c>
      <c r="BY6" s="1" t="s">
        <v>378</v>
      </c>
      <c r="BZ6" s="1" t="s">
        <v>379</v>
      </c>
      <c r="CA6" s="1" t="s">
        <v>380</v>
      </c>
      <c r="CB6" s="1" t="s">
        <v>381</v>
      </c>
      <c r="CC6" s="1" t="s">
        <v>382</v>
      </c>
      <c r="CD6" s="1" t="s">
        <v>383</v>
      </c>
      <c r="CE6" s="1" t="s">
        <v>384</v>
      </c>
      <c r="CF6" s="1" t="s">
        <v>385</v>
      </c>
      <c r="CG6" s="1" t="s">
        <v>386</v>
      </c>
      <c r="CH6" s="1" t="s">
        <v>387</v>
      </c>
      <c r="CI6" s="1" t="s">
        <v>388</v>
      </c>
      <c r="CJ6" s="1" t="s">
        <v>389</v>
      </c>
      <c r="CK6" s="1" t="s">
        <v>390</v>
      </c>
      <c r="CL6" s="1" t="s">
        <v>391</v>
      </c>
      <c r="CM6" s="1" t="s">
        <v>392</v>
      </c>
      <c r="CN6" s="1" t="s">
        <v>393</v>
      </c>
      <c r="CO6" s="1" t="s">
        <v>394</v>
      </c>
      <c r="CP6" s="1" t="s">
        <v>395</v>
      </c>
      <c r="CQ6" s="1" t="s">
        <v>396</v>
      </c>
      <c r="CR6" s="1" t="s">
        <v>397</v>
      </c>
      <c r="CS6" s="1" t="s">
        <v>398</v>
      </c>
      <c r="CT6" s="1" t="s">
        <v>399</v>
      </c>
      <c r="CU6" s="1" t="s">
        <v>400</v>
      </c>
      <c r="CV6" s="1" t="s">
        <v>401</v>
      </c>
      <c r="CW6" s="1" t="s">
        <v>402</v>
      </c>
      <c r="CX6" s="1" t="s">
        <v>403</v>
      </c>
      <c r="CY6" s="1" t="s">
        <v>404</v>
      </c>
      <c r="CZ6" s="1" t="s">
        <v>405</v>
      </c>
      <c r="DA6" s="1" t="s">
        <v>406</v>
      </c>
      <c r="DB6" s="1" t="s">
        <v>407</v>
      </c>
      <c r="DC6" s="1" t="s">
        <v>408</v>
      </c>
      <c r="DD6" s="1" t="s">
        <v>409</v>
      </c>
      <c r="DE6" s="1" t="s">
        <v>410</v>
      </c>
      <c r="DF6" s="1" t="s">
        <v>411</v>
      </c>
      <c r="DG6" s="1" t="s">
        <v>412</v>
      </c>
      <c r="DH6" s="1" t="s">
        <v>413</v>
      </c>
      <c r="DI6" s="1" t="s">
        <v>414</v>
      </c>
      <c r="DJ6" s="1" t="s">
        <v>415</v>
      </c>
      <c r="DK6" s="1" t="s">
        <v>416</v>
      </c>
      <c r="DL6" s="1" t="s">
        <v>417</v>
      </c>
      <c r="DM6" s="1" t="s">
        <v>418</v>
      </c>
      <c r="DN6" s="1" t="s">
        <v>419</v>
      </c>
      <c r="DO6" s="1" t="s">
        <v>420</v>
      </c>
      <c r="DQ6" s="1" t="s">
        <v>421</v>
      </c>
      <c r="DR6" s="1" t="s">
        <v>422</v>
      </c>
      <c r="DT6" s="1" t="s">
        <v>423</v>
      </c>
      <c r="DW6" s="1" t="s">
        <v>305</v>
      </c>
    </row>
    <row r="7" spans="1:127" x14ac:dyDescent="0.35">
      <c r="A7" s="2" t="s">
        <v>424</v>
      </c>
      <c r="B7" s="1">
        <v>2.96</v>
      </c>
      <c r="C7" s="1">
        <v>3.09</v>
      </c>
      <c r="D7" s="1">
        <v>3.09</v>
      </c>
      <c r="E7" s="1">
        <v>3.09</v>
      </c>
      <c r="F7" s="1">
        <v>2.2400000000000002</v>
      </c>
      <c r="G7" s="1">
        <v>3</v>
      </c>
      <c r="H7" s="1">
        <v>3.09</v>
      </c>
      <c r="I7" s="1">
        <v>2.2400000000000002</v>
      </c>
      <c r="J7" s="1">
        <v>2.2400000000000002</v>
      </c>
      <c r="K7" s="1">
        <v>2.4500000000000002</v>
      </c>
      <c r="L7" s="1">
        <v>2.36</v>
      </c>
      <c r="M7" s="1">
        <v>2.39</v>
      </c>
      <c r="N7" s="1">
        <v>2.36</v>
      </c>
      <c r="O7" s="1">
        <v>1.8</v>
      </c>
      <c r="P7" s="1">
        <v>1.2</v>
      </c>
      <c r="Q7" s="1">
        <v>1.35</v>
      </c>
      <c r="R7" s="1">
        <v>1.35</v>
      </c>
      <c r="S7" s="1">
        <v>1.38</v>
      </c>
      <c r="T7" s="1">
        <v>2.2200000000000002</v>
      </c>
      <c r="U7" s="1">
        <v>9.6</v>
      </c>
      <c r="V7" s="1">
        <v>2.9</v>
      </c>
      <c r="W7" s="1">
        <v>1.2</v>
      </c>
      <c r="X7" s="1">
        <v>2.2400000000000002</v>
      </c>
      <c r="Y7" s="1">
        <v>2.2400000000000002</v>
      </c>
      <c r="Z7" s="1">
        <v>9.6</v>
      </c>
      <c r="AA7" s="1">
        <v>6</v>
      </c>
      <c r="AB7" s="1">
        <v>1.35</v>
      </c>
      <c r="AC7" s="1">
        <v>9.6</v>
      </c>
      <c r="AD7" s="1">
        <v>3.68</v>
      </c>
      <c r="AE7" s="1">
        <v>1.8</v>
      </c>
      <c r="AF7" s="1">
        <v>1.35</v>
      </c>
      <c r="AG7" s="1">
        <v>1.35</v>
      </c>
      <c r="AH7" s="1">
        <v>2.4500000000000002</v>
      </c>
      <c r="AI7" s="1">
        <v>2.4</v>
      </c>
      <c r="AJ7" s="1">
        <v>9.8000000000000007</v>
      </c>
      <c r="AK7" s="1">
        <v>1.2</v>
      </c>
      <c r="AL7" s="1">
        <v>2.02</v>
      </c>
      <c r="AM7" s="1">
        <v>2.08</v>
      </c>
      <c r="AN7" s="1">
        <v>1.72</v>
      </c>
      <c r="AO7" s="1">
        <v>7.38</v>
      </c>
      <c r="AP7" s="1">
        <v>7.58</v>
      </c>
      <c r="AQ7" s="1">
        <v>1</v>
      </c>
      <c r="AR7" s="1">
        <v>1</v>
      </c>
      <c r="AS7" s="1">
        <v>3.7</v>
      </c>
      <c r="AT7" s="1">
        <v>1</v>
      </c>
      <c r="AU7" s="1">
        <v>0.8</v>
      </c>
      <c r="AV7" s="1">
        <v>1.2</v>
      </c>
      <c r="AW7" s="1">
        <v>1.5</v>
      </c>
      <c r="AX7" s="1">
        <v>1.93</v>
      </c>
      <c r="AY7" s="1">
        <v>1.57</v>
      </c>
      <c r="AZ7" s="1">
        <v>1.54</v>
      </c>
      <c r="BA7" s="1">
        <v>1.2</v>
      </c>
      <c r="BB7" s="1">
        <v>2.85</v>
      </c>
      <c r="BC7" s="1">
        <v>1</v>
      </c>
      <c r="BD7" s="1">
        <v>1.6</v>
      </c>
      <c r="BE7" s="1">
        <v>1</v>
      </c>
      <c r="BF7" s="1">
        <v>1</v>
      </c>
      <c r="BG7" s="1">
        <v>3.7</v>
      </c>
      <c r="BH7" s="1">
        <v>0.8</v>
      </c>
      <c r="BI7" s="1">
        <v>1.57</v>
      </c>
      <c r="BJ7" s="1">
        <v>1.2</v>
      </c>
      <c r="BK7" s="1">
        <v>2.85</v>
      </c>
      <c r="BL7" s="1">
        <v>1.54</v>
      </c>
      <c r="BM7" s="1">
        <v>1.2</v>
      </c>
      <c r="BN7" s="1">
        <v>1.93</v>
      </c>
      <c r="BO7" s="1">
        <v>1.5</v>
      </c>
      <c r="BP7" s="1">
        <v>1.5</v>
      </c>
      <c r="BQ7" s="1">
        <v>3</v>
      </c>
      <c r="BR7" s="1">
        <v>3</v>
      </c>
      <c r="BS7" s="1">
        <v>1.2</v>
      </c>
      <c r="BT7" s="1">
        <v>1.42</v>
      </c>
      <c r="BU7" s="1">
        <v>1.42</v>
      </c>
      <c r="BV7" s="1">
        <v>1.42</v>
      </c>
      <c r="BW7" s="1">
        <v>1.42</v>
      </c>
      <c r="BX7" s="1">
        <v>1.42</v>
      </c>
      <c r="BY7" s="1">
        <v>1.42</v>
      </c>
      <c r="BZ7" s="1">
        <v>1.42</v>
      </c>
      <c r="CA7" s="1">
        <v>1.42</v>
      </c>
      <c r="CB7" s="1">
        <v>1.38</v>
      </c>
      <c r="CC7" s="1">
        <v>1.5</v>
      </c>
      <c r="CD7" s="1">
        <v>1.42</v>
      </c>
      <c r="CE7" s="1">
        <v>1.42</v>
      </c>
      <c r="CF7" s="1">
        <v>1.2</v>
      </c>
      <c r="CG7" s="1">
        <v>1.2</v>
      </c>
      <c r="CH7" s="1">
        <v>3.25</v>
      </c>
      <c r="CI7" s="1">
        <v>3</v>
      </c>
      <c r="CJ7" s="1">
        <v>1.81</v>
      </c>
      <c r="CK7" s="1">
        <v>1.72</v>
      </c>
      <c r="CL7" s="1">
        <v>3</v>
      </c>
      <c r="CM7" s="1">
        <v>1.42</v>
      </c>
      <c r="CN7" s="1">
        <v>1.26</v>
      </c>
      <c r="CO7" s="1">
        <v>1.26</v>
      </c>
      <c r="CP7" s="1">
        <v>1.26</v>
      </c>
      <c r="CQ7" s="1">
        <v>1.26</v>
      </c>
      <c r="CR7" s="1">
        <v>1.42</v>
      </c>
      <c r="CS7" s="1">
        <v>1.42</v>
      </c>
      <c r="CT7" s="1">
        <v>1.42</v>
      </c>
      <c r="CU7" s="1">
        <v>1.26</v>
      </c>
      <c r="CV7" s="1">
        <v>1.2</v>
      </c>
      <c r="CW7" s="1">
        <v>1.42</v>
      </c>
      <c r="CX7" s="1">
        <v>1.26</v>
      </c>
      <c r="CY7" s="1">
        <v>1.5</v>
      </c>
      <c r="CZ7" s="1">
        <v>1.5</v>
      </c>
      <c r="DA7" s="1">
        <v>3</v>
      </c>
      <c r="DB7" s="1">
        <v>1.5</v>
      </c>
      <c r="DC7" s="1">
        <v>3</v>
      </c>
      <c r="DD7" s="1">
        <v>1.42</v>
      </c>
      <c r="DE7" s="1">
        <v>1.5</v>
      </c>
      <c r="DF7" s="1">
        <v>1.42</v>
      </c>
      <c r="DG7" s="1">
        <v>1.5</v>
      </c>
      <c r="DH7" s="1">
        <v>3.25</v>
      </c>
      <c r="DI7" s="1">
        <v>3</v>
      </c>
      <c r="DJ7" s="1">
        <v>6</v>
      </c>
      <c r="DK7" s="1">
        <v>3</v>
      </c>
      <c r="DL7" s="1">
        <v>3</v>
      </c>
      <c r="DM7" s="1">
        <v>3</v>
      </c>
      <c r="DN7" s="1">
        <v>6</v>
      </c>
      <c r="DO7" s="1">
        <v>6</v>
      </c>
      <c r="DW7" s="1" t="s">
        <v>424</v>
      </c>
    </row>
    <row r="8" spans="1:127" x14ac:dyDescent="0.35">
      <c r="A8" s="2" t="s">
        <v>425</v>
      </c>
      <c r="B8" s="1" t="s">
        <v>426</v>
      </c>
      <c r="BS8" s="1" t="s">
        <v>427</v>
      </c>
      <c r="DR8" s="1" t="s">
        <v>428</v>
      </c>
      <c r="DS8" s="1" t="s">
        <v>429</v>
      </c>
      <c r="DT8" s="1" t="s">
        <v>428</v>
      </c>
      <c r="DU8" s="1" t="s">
        <v>429</v>
      </c>
      <c r="DW8" s="1" t="s">
        <v>425</v>
      </c>
    </row>
    <row r="9" spans="1:127" x14ac:dyDescent="0.35">
      <c r="A9" s="31">
        <v>44488</v>
      </c>
      <c r="B9" s="1" t="s">
        <v>427</v>
      </c>
      <c r="C9" s="1" t="s">
        <v>427</v>
      </c>
      <c r="D9" s="1" t="s">
        <v>427</v>
      </c>
      <c r="E9" s="1" t="s">
        <v>427</v>
      </c>
      <c r="F9" s="1" t="s">
        <v>427</v>
      </c>
      <c r="J9" s="1" t="s">
        <v>427</v>
      </c>
      <c r="M9" s="1" t="s">
        <v>427</v>
      </c>
      <c r="R9" s="1" t="s">
        <v>427</v>
      </c>
      <c r="U9" s="1" t="s">
        <v>427</v>
      </c>
      <c r="V9" s="1" t="s">
        <v>427</v>
      </c>
      <c r="W9" s="1" t="s">
        <v>427</v>
      </c>
      <c r="X9" s="1" t="s">
        <v>427</v>
      </c>
      <c r="Z9" s="1" t="s">
        <v>427</v>
      </c>
      <c r="AA9" s="1" t="s">
        <v>427</v>
      </c>
      <c r="AC9" s="1" t="s">
        <v>427</v>
      </c>
      <c r="AE9" s="1" t="s">
        <v>427</v>
      </c>
      <c r="AF9" s="1" t="s">
        <v>427</v>
      </c>
      <c r="AG9" s="1" t="s">
        <v>427</v>
      </c>
      <c r="AI9" s="1" t="s">
        <v>427</v>
      </c>
      <c r="AL9" s="1" t="s">
        <v>427</v>
      </c>
      <c r="AM9" s="1" t="s">
        <v>427</v>
      </c>
      <c r="AN9" s="1" t="s">
        <v>427</v>
      </c>
      <c r="AQ9" s="1" t="s">
        <v>427</v>
      </c>
      <c r="AR9" s="1" t="s">
        <v>427</v>
      </c>
      <c r="AS9" s="1" t="s">
        <v>427</v>
      </c>
      <c r="AT9" s="1" t="s">
        <v>427</v>
      </c>
      <c r="AU9" s="1" t="s">
        <v>427</v>
      </c>
      <c r="AV9" s="1" t="s">
        <v>427</v>
      </c>
      <c r="AW9" s="1" t="s">
        <v>427</v>
      </c>
      <c r="AX9" s="1" t="s">
        <v>427</v>
      </c>
      <c r="AY9" s="1" t="s">
        <v>427</v>
      </c>
      <c r="AZ9" s="1" t="s">
        <v>427</v>
      </c>
      <c r="BA9" s="1" t="s">
        <v>427</v>
      </c>
      <c r="BC9" s="1" t="s">
        <v>427</v>
      </c>
      <c r="BD9" s="1" t="s">
        <v>427</v>
      </c>
      <c r="BE9" s="1" t="s">
        <v>427</v>
      </c>
      <c r="BF9" s="1" t="s">
        <v>427</v>
      </c>
      <c r="BH9" s="1" t="s">
        <v>427</v>
      </c>
      <c r="BI9" s="1" t="s">
        <v>427</v>
      </c>
      <c r="BJ9" s="1" t="s">
        <v>427</v>
      </c>
      <c r="BK9" s="1" t="s">
        <v>427</v>
      </c>
      <c r="BL9" s="1" t="s">
        <v>427</v>
      </c>
      <c r="BM9" s="1" t="s">
        <v>427</v>
      </c>
      <c r="BN9" s="1" t="s">
        <v>427</v>
      </c>
      <c r="BO9" s="1" t="s">
        <v>427</v>
      </c>
      <c r="BP9" s="1" t="s">
        <v>427</v>
      </c>
      <c r="BS9" s="1" t="s">
        <v>427</v>
      </c>
      <c r="BY9" s="1" t="s">
        <v>427</v>
      </c>
      <c r="CB9" s="1" t="s">
        <v>427</v>
      </c>
      <c r="CG9" s="1" t="s">
        <v>427</v>
      </c>
      <c r="CW9" s="1" t="s">
        <v>427</v>
      </c>
      <c r="CY9" s="1" t="s">
        <v>427</v>
      </c>
      <c r="DA9" s="1" t="s">
        <v>427</v>
      </c>
      <c r="DB9" s="1" t="s">
        <v>427</v>
      </c>
      <c r="DC9" s="1" t="s">
        <v>427</v>
      </c>
      <c r="DE9" s="1" t="s">
        <v>427</v>
      </c>
      <c r="DF9" s="1" t="s">
        <v>427</v>
      </c>
      <c r="DG9" s="1" t="s">
        <v>427</v>
      </c>
      <c r="DI9" s="1" t="s">
        <v>427</v>
      </c>
      <c r="DJ9" s="1" t="s">
        <v>427</v>
      </c>
      <c r="DL9" s="1" t="s">
        <v>427</v>
      </c>
      <c r="DV9" s="1">
        <v>0</v>
      </c>
      <c r="DW9" s="32">
        <v>44488</v>
      </c>
    </row>
    <row r="10" spans="1:127" x14ac:dyDescent="0.35">
      <c r="A10" s="31">
        <v>44489</v>
      </c>
      <c r="D10" s="1" t="s">
        <v>427</v>
      </c>
      <c r="E10" s="1" t="s">
        <v>427</v>
      </c>
      <c r="G10" s="1" t="s">
        <v>427</v>
      </c>
      <c r="Y10" s="1" t="s">
        <v>427</v>
      </c>
      <c r="AE10" s="1" t="s">
        <v>427</v>
      </c>
      <c r="AF10" s="1" t="s">
        <v>427</v>
      </c>
      <c r="AL10" s="1" t="s">
        <v>427</v>
      </c>
      <c r="AR10" s="1" t="s">
        <v>427</v>
      </c>
      <c r="AS10" s="1" t="s">
        <v>427</v>
      </c>
      <c r="AT10" s="1" t="s">
        <v>427</v>
      </c>
      <c r="AV10" s="1" t="s">
        <v>427</v>
      </c>
      <c r="AW10" s="1" t="s">
        <v>427</v>
      </c>
      <c r="AX10" s="1" t="s">
        <v>427</v>
      </c>
      <c r="AZ10" s="1" t="s">
        <v>427</v>
      </c>
      <c r="BB10" s="1" t="s">
        <v>427</v>
      </c>
      <c r="BH10" s="1" t="s">
        <v>427</v>
      </c>
      <c r="BK10" s="1" t="s">
        <v>427</v>
      </c>
      <c r="BL10" s="1" t="s">
        <v>427</v>
      </c>
      <c r="BM10" s="1" t="s">
        <v>427</v>
      </c>
      <c r="BN10" s="1" t="s">
        <v>427</v>
      </c>
      <c r="BO10" s="1" t="s">
        <v>427</v>
      </c>
      <c r="BS10" s="1" t="s">
        <v>427</v>
      </c>
      <c r="BU10" s="1" t="s">
        <v>427</v>
      </c>
      <c r="BW10" s="1" t="s">
        <v>427</v>
      </c>
      <c r="BY10" s="1" t="s">
        <v>427</v>
      </c>
      <c r="CD10" s="1" t="s">
        <v>427</v>
      </c>
      <c r="CI10" s="1" t="s">
        <v>427</v>
      </c>
      <c r="CK10" s="1" t="s">
        <v>427</v>
      </c>
      <c r="DB10" s="1" t="s">
        <v>427</v>
      </c>
      <c r="DV10" s="1">
        <v>0</v>
      </c>
      <c r="DW10" s="32">
        <v>44489</v>
      </c>
    </row>
    <row r="11" spans="1:127" x14ac:dyDescent="0.35">
      <c r="A11" s="31">
        <v>44490</v>
      </c>
      <c r="CY11" s="1" t="s">
        <v>427</v>
      </c>
      <c r="DA11" s="1" t="s">
        <v>427</v>
      </c>
      <c r="DB11" s="1" t="s">
        <v>427</v>
      </c>
      <c r="DC11" s="1" t="s">
        <v>427</v>
      </c>
      <c r="DD11" s="1" t="s">
        <v>427</v>
      </c>
      <c r="DE11" s="1" t="s">
        <v>427</v>
      </c>
      <c r="DG11" s="1" t="s">
        <v>427</v>
      </c>
      <c r="DI11" s="1" t="s">
        <v>427</v>
      </c>
      <c r="DJ11" s="1" t="s">
        <v>427</v>
      </c>
      <c r="DN11" s="1" t="s">
        <v>427</v>
      </c>
      <c r="DV11" s="1">
        <v>0</v>
      </c>
      <c r="DW11" s="32">
        <v>44490</v>
      </c>
    </row>
    <row r="12" spans="1:127" x14ac:dyDescent="0.35">
      <c r="A12" s="31">
        <v>44491</v>
      </c>
      <c r="E12" s="1" t="s">
        <v>427</v>
      </c>
      <c r="F12" s="1" t="s">
        <v>427</v>
      </c>
      <c r="I12" s="1" t="s">
        <v>427</v>
      </c>
      <c r="J12" s="1" t="s">
        <v>427</v>
      </c>
      <c r="K12" s="1" t="s">
        <v>427</v>
      </c>
      <c r="M12" s="1" t="s">
        <v>427</v>
      </c>
      <c r="N12" s="1" t="s">
        <v>427</v>
      </c>
      <c r="S12" s="1" t="s">
        <v>427</v>
      </c>
      <c r="T12" s="1" t="s">
        <v>427</v>
      </c>
      <c r="V12" s="1" t="s">
        <v>427</v>
      </c>
      <c r="X12" s="1" t="s">
        <v>427</v>
      </c>
      <c r="AA12" s="1" t="s">
        <v>427</v>
      </c>
      <c r="AC12" s="1" t="s">
        <v>427</v>
      </c>
      <c r="AD12" s="1" t="s">
        <v>427</v>
      </c>
      <c r="AH12" s="1" t="s">
        <v>427</v>
      </c>
      <c r="AJ12" s="1" t="s">
        <v>427</v>
      </c>
      <c r="AN12" s="1" t="s">
        <v>427</v>
      </c>
      <c r="AQ12" s="1" t="s">
        <v>427</v>
      </c>
      <c r="BD12" s="1" t="s">
        <v>427</v>
      </c>
      <c r="BE12" s="1" t="s">
        <v>427</v>
      </c>
      <c r="BG12" s="1" t="s">
        <v>427</v>
      </c>
      <c r="BH12" s="1" t="s">
        <v>427</v>
      </c>
      <c r="BI12" s="1" t="s">
        <v>427</v>
      </c>
      <c r="BJ12" s="1" t="s">
        <v>427</v>
      </c>
      <c r="BK12" s="1" t="s">
        <v>427</v>
      </c>
      <c r="BL12" s="1" t="s">
        <v>427</v>
      </c>
      <c r="BM12" s="1" t="s">
        <v>427</v>
      </c>
      <c r="BO12" s="1" t="s">
        <v>427</v>
      </c>
      <c r="BP12" s="1" t="s">
        <v>427</v>
      </c>
      <c r="BS12" s="1" t="s">
        <v>427</v>
      </c>
      <c r="BT12" s="1" t="s">
        <v>427</v>
      </c>
      <c r="BX12" s="1" t="s">
        <v>427</v>
      </c>
      <c r="CB12" s="1" t="s">
        <v>427</v>
      </c>
      <c r="CL12" s="1" t="s">
        <v>427</v>
      </c>
      <c r="CM12" s="1" t="s">
        <v>427</v>
      </c>
      <c r="CQ12" s="1" t="s">
        <v>427</v>
      </c>
      <c r="CT12" s="1" t="s">
        <v>427</v>
      </c>
      <c r="CU12" s="1" t="s">
        <v>427</v>
      </c>
      <c r="DV12" s="1">
        <v>0</v>
      </c>
      <c r="DW12" s="32">
        <v>44491</v>
      </c>
    </row>
    <row r="13" spans="1:127" x14ac:dyDescent="0.35">
      <c r="A13" s="31">
        <v>44492</v>
      </c>
      <c r="B13" s="1" t="s">
        <v>427</v>
      </c>
      <c r="C13" s="1" t="s">
        <v>427</v>
      </c>
      <c r="D13" s="1" t="s">
        <v>427</v>
      </c>
      <c r="E13" s="1" t="s">
        <v>427</v>
      </c>
      <c r="F13" s="1" t="s">
        <v>427</v>
      </c>
      <c r="H13" s="1" t="s">
        <v>427</v>
      </c>
      <c r="J13" s="1" t="s">
        <v>427</v>
      </c>
      <c r="O13" s="1" t="s">
        <v>427</v>
      </c>
      <c r="R13" s="1" t="s">
        <v>427</v>
      </c>
      <c r="V13" s="1" t="s">
        <v>427</v>
      </c>
      <c r="W13" s="1" t="s">
        <v>427</v>
      </c>
      <c r="AE13" s="1" t="s">
        <v>427</v>
      </c>
      <c r="AF13" s="1" t="s">
        <v>427</v>
      </c>
      <c r="AG13" s="1" t="s">
        <v>427</v>
      </c>
      <c r="AK13" s="1" t="s">
        <v>427</v>
      </c>
      <c r="AL13" s="1" t="s">
        <v>427</v>
      </c>
      <c r="AQ13" s="1" t="s">
        <v>427</v>
      </c>
      <c r="AR13" s="1" t="s">
        <v>427</v>
      </c>
      <c r="AS13" s="1" t="s">
        <v>427</v>
      </c>
      <c r="AT13" s="1" t="s">
        <v>427</v>
      </c>
      <c r="AU13" s="1" t="s">
        <v>427</v>
      </c>
      <c r="AV13" s="1" t="s">
        <v>427</v>
      </c>
      <c r="AW13" s="1" t="s">
        <v>427</v>
      </c>
      <c r="AX13" s="1" t="s">
        <v>427</v>
      </c>
      <c r="AY13" s="1" t="s">
        <v>427</v>
      </c>
      <c r="AZ13" s="1" t="s">
        <v>427</v>
      </c>
      <c r="BA13" s="1" t="s">
        <v>427</v>
      </c>
      <c r="BB13" s="1" t="s">
        <v>427</v>
      </c>
      <c r="BC13" s="1" t="s">
        <v>427</v>
      </c>
      <c r="BD13" s="1" t="s">
        <v>427</v>
      </c>
      <c r="BE13" s="1" t="s">
        <v>427</v>
      </c>
      <c r="BF13" s="1" t="s">
        <v>427</v>
      </c>
      <c r="BG13" s="1" t="s">
        <v>427</v>
      </c>
      <c r="BH13" s="1" t="s">
        <v>427</v>
      </c>
      <c r="BI13" s="1" t="s">
        <v>427</v>
      </c>
      <c r="BJ13" s="1" t="s">
        <v>427</v>
      </c>
      <c r="BK13" s="1" t="s">
        <v>427</v>
      </c>
      <c r="BL13" s="1" t="s">
        <v>427</v>
      </c>
      <c r="BN13" s="1" t="s">
        <v>427</v>
      </c>
      <c r="BO13" s="1" t="s">
        <v>427</v>
      </c>
      <c r="BP13" s="1" t="s">
        <v>427</v>
      </c>
      <c r="BS13" s="1" t="s">
        <v>427</v>
      </c>
      <c r="BZ13" s="1" t="s">
        <v>427</v>
      </c>
      <c r="CF13" s="1" t="s">
        <v>427</v>
      </c>
      <c r="CI13" s="1" t="s">
        <v>427</v>
      </c>
      <c r="CJ13" s="1" t="s">
        <v>427</v>
      </c>
      <c r="CQ13" s="1" t="s">
        <v>427</v>
      </c>
      <c r="CR13" s="1" t="s">
        <v>427</v>
      </c>
      <c r="CT13" s="1" t="s">
        <v>427</v>
      </c>
      <c r="CU13" s="1" t="s">
        <v>427</v>
      </c>
      <c r="CV13" s="1" t="s">
        <v>427</v>
      </c>
      <c r="CZ13" s="1" t="s">
        <v>427</v>
      </c>
      <c r="DA13" s="1" t="s">
        <v>427</v>
      </c>
      <c r="DB13" s="1" t="s">
        <v>427</v>
      </c>
      <c r="DC13" s="1" t="s">
        <v>427</v>
      </c>
      <c r="DH13" s="1" t="s">
        <v>427</v>
      </c>
      <c r="DV13" s="1">
        <v>0</v>
      </c>
      <c r="DW13" s="32">
        <v>44492</v>
      </c>
    </row>
    <row r="14" spans="1:127" x14ac:dyDescent="0.35">
      <c r="A14" s="31">
        <v>44493</v>
      </c>
      <c r="I14" s="1" t="s">
        <v>427</v>
      </c>
      <c r="J14" s="1" t="s">
        <v>427</v>
      </c>
      <c r="K14" s="1" t="s">
        <v>427</v>
      </c>
      <c r="T14" s="1" t="s">
        <v>427</v>
      </c>
      <c r="U14" s="1" t="s">
        <v>427</v>
      </c>
      <c r="X14" s="1" t="s">
        <v>427</v>
      </c>
      <c r="Y14" s="1" t="s">
        <v>427</v>
      </c>
      <c r="AC14" s="1" t="s">
        <v>427</v>
      </c>
      <c r="AE14" s="1" t="s">
        <v>427</v>
      </c>
      <c r="AJ14" s="1" t="s">
        <v>427</v>
      </c>
      <c r="AU14" s="1" t="s">
        <v>427</v>
      </c>
      <c r="AZ14" s="1" t="s">
        <v>427</v>
      </c>
      <c r="BE14" s="1" t="s">
        <v>427</v>
      </c>
      <c r="BH14" s="1" t="s">
        <v>427</v>
      </c>
      <c r="BL14" s="1" t="s">
        <v>427</v>
      </c>
      <c r="BS14" s="1" t="s">
        <v>427</v>
      </c>
      <c r="BW14" s="1" t="s">
        <v>427</v>
      </c>
      <c r="CL14" s="1" t="s">
        <v>427</v>
      </c>
      <c r="CM14" s="1" t="s">
        <v>427</v>
      </c>
      <c r="CR14" s="1" t="s">
        <v>427</v>
      </c>
      <c r="CY14" s="1" t="s">
        <v>427</v>
      </c>
      <c r="DA14" s="1" t="s">
        <v>427</v>
      </c>
      <c r="DB14" s="1" t="s">
        <v>427</v>
      </c>
      <c r="DC14" s="1" t="s">
        <v>427</v>
      </c>
      <c r="DE14" s="1" t="s">
        <v>427</v>
      </c>
      <c r="DV14" s="1">
        <v>0</v>
      </c>
      <c r="DW14" s="32">
        <v>44493</v>
      </c>
    </row>
    <row r="15" spans="1:127" x14ac:dyDescent="0.35">
      <c r="A15" s="31">
        <v>44494</v>
      </c>
      <c r="CO15" s="1" t="s">
        <v>427</v>
      </c>
      <c r="CP15" s="1" t="s">
        <v>427</v>
      </c>
      <c r="CQ15" s="1" t="s">
        <v>427</v>
      </c>
      <c r="CT15" s="1" t="s">
        <v>427</v>
      </c>
      <c r="CU15" s="1" t="s">
        <v>427</v>
      </c>
      <c r="DV15" s="1">
        <v>0</v>
      </c>
      <c r="DW15" s="32">
        <v>44494</v>
      </c>
    </row>
    <row r="16" spans="1:127" x14ac:dyDescent="0.35">
      <c r="A16" s="31">
        <v>44495</v>
      </c>
      <c r="B16" s="1" t="s">
        <v>427</v>
      </c>
      <c r="C16" s="1" t="s">
        <v>427</v>
      </c>
      <c r="D16" s="1" t="s">
        <v>427</v>
      </c>
      <c r="E16" s="1" t="s">
        <v>427</v>
      </c>
      <c r="F16" s="1" t="s">
        <v>427</v>
      </c>
      <c r="J16" s="1" t="s">
        <v>427</v>
      </c>
      <c r="N16" s="1" t="s">
        <v>427</v>
      </c>
      <c r="O16" s="1" t="s">
        <v>427</v>
      </c>
      <c r="S16" s="1" t="s">
        <v>427</v>
      </c>
      <c r="U16" s="1" t="s">
        <v>427</v>
      </c>
      <c r="V16" s="1" t="s">
        <v>427</v>
      </c>
      <c r="W16" s="1" t="s">
        <v>427</v>
      </c>
      <c r="AA16" s="1" t="s">
        <v>427</v>
      </c>
      <c r="AC16" s="1" t="s">
        <v>427</v>
      </c>
      <c r="AE16" s="1" t="s">
        <v>427</v>
      </c>
      <c r="AF16" s="1" t="s">
        <v>427</v>
      </c>
      <c r="AG16" s="1" t="s">
        <v>427</v>
      </c>
      <c r="AH16" s="1" t="s">
        <v>427</v>
      </c>
      <c r="AK16" s="1" t="s">
        <v>427</v>
      </c>
      <c r="AN16" s="1" t="s">
        <v>427</v>
      </c>
      <c r="AQ16" s="1" t="s">
        <v>427</v>
      </c>
      <c r="AR16" s="1" t="s">
        <v>427</v>
      </c>
      <c r="AS16" s="1" t="s">
        <v>427</v>
      </c>
      <c r="AT16" s="1" t="s">
        <v>427</v>
      </c>
      <c r="AV16" s="1" t="s">
        <v>427</v>
      </c>
      <c r="AW16" s="1" t="s">
        <v>427</v>
      </c>
      <c r="AX16" s="1" t="s">
        <v>427</v>
      </c>
      <c r="AY16" s="1" t="s">
        <v>427</v>
      </c>
      <c r="AZ16" s="1" t="s">
        <v>427</v>
      </c>
      <c r="BA16" s="1" t="s">
        <v>427</v>
      </c>
      <c r="BC16" s="1" t="s">
        <v>427</v>
      </c>
      <c r="BD16" s="1" t="s">
        <v>427</v>
      </c>
      <c r="BE16" s="1" t="s">
        <v>427</v>
      </c>
      <c r="BF16" s="1" t="s">
        <v>427</v>
      </c>
      <c r="BH16" s="1" t="s">
        <v>427</v>
      </c>
      <c r="BI16" s="1" t="s">
        <v>427</v>
      </c>
      <c r="BJ16" s="1" t="s">
        <v>427</v>
      </c>
      <c r="BL16" s="1" t="s">
        <v>427</v>
      </c>
      <c r="BM16" s="1" t="s">
        <v>427</v>
      </c>
      <c r="BN16" s="1" t="s">
        <v>427</v>
      </c>
      <c r="BO16" s="1" t="s">
        <v>427</v>
      </c>
      <c r="BP16" s="1" t="s">
        <v>427</v>
      </c>
      <c r="BR16" s="1" t="s">
        <v>427</v>
      </c>
      <c r="BT16" s="1" t="s">
        <v>427</v>
      </c>
      <c r="BU16" s="1" t="s">
        <v>427</v>
      </c>
      <c r="BV16" s="1" t="s">
        <v>427</v>
      </c>
      <c r="CM16" s="1" t="s">
        <v>427</v>
      </c>
      <c r="CR16" s="1" t="s">
        <v>427</v>
      </c>
      <c r="CW16" s="1" t="s">
        <v>427</v>
      </c>
      <c r="CY16" s="1" t="s">
        <v>427</v>
      </c>
      <c r="DC16" s="1" t="s">
        <v>427</v>
      </c>
      <c r="DD16" s="1" t="s">
        <v>427</v>
      </c>
      <c r="DE16" s="1" t="s">
        <v>427</v>
      </c>
      <c r="DH16" s="1" t="s">
        <v>427</v>
      </c>
      <c r="DV16" s="1">
        <v>0</v>
      </c>
      <c r="DW16" s="32">
        <v>44495</v>
      </c>
    </row>
    <row r="17" spans="1:127" x14ac:dyDescent="0.35">
      <c r="A17" s="31">
        <v>44496</v>
      </c>
      <c r="D17" s="1" t="s">
        <v>427</v>
      </c>
      <c r="E17" s="1" t="s">
        <v>427</v>
      </c>
      <c r="G17" s="1" t="s">
        <v>427</v>
      </c>
      <c r="H17" s="1" t="s">
        <v>427</v>
      </c>
      <c r="AA17" s="1" t="s">
        <v>427</v>
      </c>
      <c r="AH17" s="1" t="s">
        <v>427</v>
      </c>
      <c r="AW17" s="1" t="s">
        <v>427</v>
      </c>
      <c r="BM17" s="1" t="s">
        <v>427</v>
      </c>
      <c r="BO17" s="1" t="s">
        <v>427</v>
      </c>
      <c r="BP17" s="1" t="s">
        <v>427</v>
      </c>
      <c r="BR17" s="1" t="s">
        <v>427</v>
      </c>
      <c r="BT17" s="1" t="s">
        <v>427</v>
      </c>
      <c r="CI17" s="1" t="s">
        <v>427</v>
      </c>
      <c r="CJ17" s="1" t="s">
        <v>427</v>
      </c>
      <c r="CM17" s="1" t="s">
        <v>427</v>
      </c>
      <c r="DD17" s="1" t="s">
        <v>427</v>
      </c>
      <c r="DL17" s="1" t="s">
        <v>427</v>
      </c>
      <c r="DV17" s="1">
        <v>0</v>
      </c>
      <c r="DW17" s="32">
        <v>44496</v>
      </c>
    </row>
    <row r="18" spans="1:127" x14ac:dyDescent="0.35">
      <c r="A18" s="31">
        <v>44497</v>
      </c>
      <c r="O18" s="1" t="s">
        <v>427</v>
      </c>
      <c r="S18" s="1" t="s">
        <v>427</v>
      </c>
      <c r="AN18" s="1" t="s">
        <v>427</v>
      </c>
      <c r="BR18" s="1" t="s">
        <v>427</v>
      </c>
      <c r="BT18" s="1" t="s">
        <v>427</v>
      </c>
      <c r="DI18" s="1" t="s">
        <v>427</v>
      </c>
      <c r="DJ18" s="1" t="s">
        <v>427</v>
      </c>
      <c r="DN18" s="1" t="s">
        <v>427</v>
      </c>
      <c r="DV18" s="1">
        <v>0</v>
      </c>
      <c r="DW18" s="32">
        <v>44497</v>
      </c>
    </row>
    <row r="19" spans="1:127" x14ac:dyDescent="0.35">
      <c r="A19" s="31">
        <v>44498</v>
      </c>
      <c r="B19" s="1" t="s">
        <v>427</v>
      </c>
      <c r="C19" s="1" t="s">
        <v>427</v>
      </c>
      <c r="D19" s="1" t="s">
        <v>427</v>
      </c>
      <c r="E19" s="1" t="s">
        <v>427</v>
      </c>
      <c r="F19" s="1" t="s">
        <v>427</v>
      </c>
      <c r="I19" s="1" t="s">
        <v>427</v>
      </c>
      <c r="J19" s="1" t="s">
        <v>427</v>
      </c>
      <c r="K19" s="1" t="s">
        <v>427</v>
      </c>
      <c r="O19" s="1" t="s">
        <v>427</v>
      </c>
      <c r="Q19" s="1" t="s">
        <v>427</v>
      </c>
      <c r="U19" s="1" t="s">
        <v>427</v>
      </c>
      <c r="V19" s="1" t="s">
        <v>427</v>
      </c>
      <c r="X19" s="1" t="s">
        <v>427</v>
      </c>
      <c r="Z19" s="1" t="s">
        <v>427</v>
      </c>
      <c r="AA19" s="1" t="s">
        <v>427</v>
      </c>
      <c r="AC19" s="1" t="s">
        <v>427</v>
      </c>
      <c r="AL19" s="1" t="s">
        <v>427</v>
      </c>
      <c r="AN19" s="1" t="s">
        <v>427</v>
      </c>
      <c r="AQ19" s="1" t="s">
        <v>427</v>
      </c>
      <c r="AS19" s="1" t="s">
        <v>427</v>
      </c>
      <c r="AT19" s="1" t="s">
        <v>427</v>
      </c>
      <c r="BA19" s="1" t="s">
        <v>427</v>
      </c>
      <c r="BD19" s="1" t="s">
        <v>427</v>
      </c>
      <c r="BH19" s="1" t="s">
        <v>427</v>
      </c>
      <c r="BI19" s="1" t="s">
        <v>427</v>
      </c>
      <c r="BL19" s="1" t="s">
        <v>427</v>
      </c>
      <c r="BO19" s="1" t="s">
        <v>427</v>
      </c>
      <c r="BP19" s="1" t="s">
        <v>427</v>
      </c>
      <c r="BS19" s="1" t="s">
        <v>427</v>
      </c>
      <c r="BT19" s="1" t="s">
        <v>427</v>
      </c>
      <c r="CA19" s="1" t="s">
        <v>427</v>
      </c>
      <c r="CB19" s="1" t="s">
        <v>427</v>
      </c>
      <c r="CL19" s="1" t="s">
        <v>427</v>
      </c>
      <c r="DB19" s="1" t="s">
        <v>427</v>
      </c>
      <c r="DE19" s="1" t="s">
        <v>427</v>
      </c>
      <c r="DG19" s="1" t="s">
        <v>427</v>
      </c>
      <c r="DH19" s="1" t="s">
        <v>427</v>
      </c>
      <c r="DJ19" s="1" t="s">
        <v>427</v>
      </c>
      <c r="DV19" s="1">
        <v>0</v>
      </c>
      <c r="DW19" s="32">
        <v>44498</v>
      </c>
    </row>
    <row r="20" spans="1:127" x14ac:dyDescent="0.35">
      <c r="A20" s="31">
        <v>44499</v>
      </c>
      <c r="B20" s="1" t="s">
        <v>427</v>
      </c>
      <c r="F20" s="1" t="s">
        <v>427</v>
      </c>
      <c r="G20" s="1" t="s">
        <v>427</v>
      </c>
      <c r="P20" s="1" t="s">
        <v>427</v>
      </c>
      <c r="R20" s="1" t="s">
        <v>427</v>
      </c>
      <c r="S20" s="1" t="s">
        <v>427</v>
      </c>
      <c r="AG20" s="1" t="s">
        <v>427</v>
      </c>
      <c r="AK20" s="1" t="s">
        <v>427</v>
      </c>
      <c r="AL20" s="1" t="s">
        <v>427</v>
      </c>
      <c r="AN20" s="1" t="s">
        <v>427</v>
      </c>
      <c r="AQ20" s="1" t="s">
        <v>427</v>
      </c>
      <c r="AR20" s="1" t="s">
        <v>427</v>
      </c>
      <c r="AS20" s="1" t="s">
        <v>427</v>
      </c>
      <c r="AT20" s="1" t="s">
        <v>427</v>
      </c>
      <c r="AW20" s="1" t="s">
        <v>427</v>
      </c>
      <c r="AX20" s="1" t="s">
        <v>427</v>
      </c>
      <c r="AY20" s="1" t="s">
        <v>427</v>
      </c>
      <c r="AZ20" s="1" t="s">
        <v>427</v>
      </c>
      <c r="BC20" s="1" t="s">
        <v>427</v>
      </c>
      <c r="BD20" s="1" t="s">
        <v>427</v>
      </c>
      <c r="BE20" s="1" t="s">
        <v>427</v>
      </c>
      <c r="BF20" s="1" t="s">
        <v>427</v>
      </c>
      <c r="BN20" s="1" t="s">
        <v>427</v>
      </c>
      <c r="CF20" s="1" t="s">
        <v>427</v>
      </c>
      <c r="CI20" s="1" t="s">
        <v>427</v>
      </c>
      <c r="CK20" s="1" t="s">
        <v>427</v>
      </c>
      <c r="CS20" s="1" t="s">
        <v>427</v>
      </c>
      <c r="CU20" s="1" t="s">
        <v>427</v>
      </c>
      <c r="DB20" s="1" t="s">
        <v>427</v>
      </c>
      <c r="DC20" s="1" t="s">
        <v>427</v>
      </c>
      <c r="DD20" s="1" t="s">
        <v>427</v>
      </c>
      <c r="DE20" s="1" t="s">
        <v>427</v>
      </c>
      <c r="DF20" s="1" t="s">
        <v>427</v>
      </c>
      <c r="DV20" s="1">
        <v>0</v>
      </c>
      <c r="DW20" s="32">
        <v>44499</v>
      </c>
    </row>
    <row r="21" spans="1:127" x14ac:dyDescent="0.35">
      <c r="A21" s="31">
        <v>44500</v>
      </c>
      <c r="B21" s="1" t="s">
        <v>427</v>
      </c>
      <c r="F21" s="1" t="s">
        <v>427</v>
      </c>
      <c r="I21" s="1" t="s">
        <v>427</v>
      </c>
      <c r="V21" s="1" t="s">
        <v>427</v>
      </c>
      <c r="AA21" s="1" t="s">
        <v>427</v>
      </c>
      <c r="AM21" s="1" t="s">
        <v>427</v>
      </c>
      <c r="BJ21" s="1" t="s">
        <v>427</v>
      </c>
      <c r="BL21" s="1" t="s">
        <v>427</v>
      </c>
      <c r="BO21" s="1" t="s">
        <v>427</v>
      </c>
      <c r="BR21" s="1" t="s">
        <v>427</v>
      </c>
      <c r="CP21" s="1" t="s">
        <v>427</v>
      </c>
      <c r="CS21" s="1" t="s">
        <v>427</v>
      </c>
      <c r="DC21" s="1" t="s">
        <v>427</v>
      </c>
      <c r="DF21" s="1" t="s">
        <v>427</v>
      </c>
      <c r="DV21" s="1">
        <v>0</v>
      </c>
      <c r="DW21" s="32">
        <v>44500</v>
      </c>
    </row>
    <row r="22" spans="1:127" x14ac:dyDescent="0.35">
      <c r="A22" s="31">
        <v>44501</v>
      </c>
      <c r="DV22" s="1">
        <v>0</v>
      </c>
      <c r="DW22" s="32">
        <v>44501</v>
      </c>
    </row>
    <row r="23" spans="1:127" x14ac:dyDescent="0.35">
      <c r="A23" s="31">
        <v>44502</v>
      </c>
      <c r="C23" s="1" t="s">
        <v>427</v>
      </c>
      <c r="I23" s="1" t="s">
        <v>427</v>
      </c>
      <c r="K23" s="1" t="s">
        <v>427</v>
      </c>
      <c r="M23" s="1" t="s">
        <v>427</v>
      </c>
      <c r="R23" s="1" t="s">
        <v>427</v>
      </c>
      <c r="S23" s="1" t="s">
        <v>427</v>
      </c>
      <c r="T23" s="1" t="s">
        <v>427</v>
      </c>
      <c r="AG23" s="1" t="s">
        <v>427</v>
      </c>
      <c r="AK23" s="1" t="s">
        <v>427</v>
      </c>
      <c r="AL23" s="1" t="s">
        <v>427</v>
      </c>
      <c r="AM23" s="1" t="s">
        <v>427</v>
      </c>
      <c r="AN23" s="1" t="s">
        <v>427</v>
      </c>
      <c r="AS23" s="1" t="s">
        <v>427</v>
      </c>
      <c r="AX23" s="1" t="s">
        <v>427</v>
      </c>
      <c r="AY23" s="1" t="s">
        <v>427</v>
      </c>
      <c r="BA23" s="1" t="s">
        <v>427</v>
      </c>
      <c r="BC23" s="1" t="s">
        <v>427</v>
      </c>
      <c r="BF23" s="1" t="s">
        <v>427</v>
      </c>
      <c r="BR23" s="1" t="s">
        <v>427</v>
      </c>
      <c r="BU23" s="1" t="s">
        <v>427</v>
      </c>
      <c r="CA23" s="1" t="s">
        <v>427</v>
      </c>
      <c r="CB23" s="1" t="s">
        <v>427</v>
      </c>
      <c r="CD23" s="1" t="s">
        <v>427</v>
      </c>
      <c r="CL23" s="1" t="s">
        <v>427</v>
      </c>
      <c r="CU23" s="1" t="s">
        <v>427</v>
      </c>
      <c r="CW23" s="1" t="s">
        <v>427</v>
      </c>
      <c r="DC23" s="1" t="s">
        <v>427</v>
      </c>
      <c r="DG23" s="1" t="s">
        <v>427</v>
      </c>
      <c r="DH23" s="1" t="s">
        <v>427</v>
      </c>
      <c r="DV23" s="1">
        <v>0</v>
      </c>
      <c r="DW23" s="32">
        <v>44502</v>
      </c>
    </row>
    <row r="24" spans="1:127" x14ac:dyDescent="0.35">
      <c r="A24" s="31">
        <v>44503</v>
      </c>
      <c r="B24" s="1" t="s">
        <v>427</v>
      </c>
      <c r="C24" s="1" t="s">
        <v>427</v>
      </c>
      <c r="F24" s="1" t="s">
        <v>427</v>
      </c>
      <c r="G24" s="1" t="s">
        <v>427</v>
      </c>
      <c r="K24" s="1" t="s">
        <v>427</v>
      </c>
      <c r="R24" s="1" t="s">
        <v>427</v>
      </c>
      <c r="S24" s="1" t="s">
        <v>427</v>
      </c>
      <c r="W24" s="1" t="s">
        <v>427</v>
      </c>
      <c r="AA24" s="1" t="s">
        <v>427</v>
      </c>
      <c r="AD24" s="1" t="s">
        <v>427</v>
      </c>
      <c r="AH24" s="1" t="s">
        <v>427</v>
      </c>
      <c r="AQ24" s="1" t="s">
        <v>427</v>
      </c>
      <c r="AR24" s="1" t="s">
        <v>427</v>
      </c>
      <c r="AS24" s="1" t="s">
        <v>427</v>
      </c>
      <c r="AX24" s="1" t="s">
        <v>427</v>
      </c>
      <c r="AY24" s="1" t="s">
        <v>427</v>
      </c>
      <c r="BA24" s="1" t="s">
        <v>427</v>
      </c>
      <c r="BD24" s="1" t="s">
        <v>427</v>
      </c>
      <c r="BE24" s="1" t="s">
        <v>427</v>
      </c>
      <c r="BL24" s="1" t="s">
        <v>427</v>
      </c>
      <c r="BN24" s="1" t="s">
        <v>427</v>
      </c>
      <c r="BQ24" s="1" t="s">
        <v>427</v>
      </c>
      <c r="BR24" s="1" t="s">
        <v>427</v>
      </c>
      <c r="BS24" s="1" t="s">
        <v>427</v>
      </c>
      <c r="CI24" s="1" t="s">
        <v>427</v>
      </c>
      <c r="CS24" s="1" t="s">
        <v>427</v>
      </c>
      <c r="CZ24" s="1" t="s">
        <v>427</v>
      </c>
      <c r="DC24" s="1" t="s">
        <v>427</v>
      </c>
      <c r="DV24" s="1">
        <v>0</v>
      </c>
      <c r="DW24" s="32">
        <v>44503</v>
      </c>
    </row>
    <row r="25" spans="1:127" x14ac:dyDescent="0.35">
      <c r="A25" s="31">
        <v>44504</v>
      </c>
      <c r="DI25" s="1" t="s">
        <v>427</v>
      </c>
      <c r="DV25" s="1">
        <v>0</v>
      </c>
      <c r="DW25" s="32">
        <v>44504</v>
      </c>
    </row>
    <row r="26" spans="1:127" x14ac:dyDescent="0.35">
      <c r="A26" s="31">
        <v>44505</v>
      </c>
      <c r="I26" s="1" t="s">
        <v>427</v>
      </c>
      <c r="M26" s="1" t="s">
        <v>427</v>
      </c>
      <c r="AO26" s="1" t="s">
        <v>427</v>
      </c>
      <c r="AX26" s="1" t="s">
        <v>427</v>
      </c>
      <c r="BD26" s="1" t="s">
        <v>427</v>
      </c>
      <c r="BE26" s="1" t="s">
        <v>427</v>
      </c>
      <c r="BM26" s="1" t="s">
        <v>427</v>
      </c>
      <c r="BP26" s="1" t="s">
        <v>427</v>
      </c>
      <c r="BU26" s="1" t="s">
        <v>427</v>
      </c>
      <c r="CA26" s="1" t="s">
        <v>427</v>
      </c>
      <c r="CJ26" s="1" t="s">
        <v>427</v>
      </c>
      <c r="CK26" s="1" t="s">
        <v>427</v>
      </c>
      <c r="CZ26" s="1" t="s">
        <v>427</v>
      </c>
      <c r="DG26" s="1" t="s">
        <v>427</v>
      </c>
      <c r="DV26" s="1">
        <v>0</v>
      </c>
      <c r="DW26" s="32">
        <v>44505</v>
      </c>
    </row>
    <row r="27" spans="1:127" x14ac:dyDescent="0.35">
      <c r="A27" s="31">
        <v>44506</v>
      </c>
      <c r="C27" s="1" t="s">
        <v>427</v>
      </c>
      <c r="E27" s="1" t="s">
        <v>427</v>
      </c>
      <c r="P27" s="1" t="s">
        <v>427</v>
      </c>
      <c r="R27" s="1" t="s">
        <v>427</v>
      </c>
      <c r="W27" s="1" t="s">
        <v>427</v>
      </c>
      <c r="AF27" s="1" t="s">
        <v>427</v>
      </c>
      <c r="AG27" s="1" t="s">
        <v>427</v>
      </c>
      <c r="AL27" s="1" t="s">
        <v>427</v>
      </c>
      <c r="AV27" s="1" t="s">
        <v>427</v>
      </c>
      <c r="AY27" s="1" t="s">
        <v>427</v>
      </c>
      <c r="AZ27" s="1" t="s">
        <v>427</v>
      </c>
      <c r="BF27" s="1" t="s">
        <v>427</v>
      </c>
      <c r="BN27" s="1" t="s">
        <v>427</v>
      </c>
      <c r="BO27" s="1" t="s">
        <v>427</v>
      </c>
      <c r="BY27" s="1" t="s">
        <v>427</v>
      </c>
      <c r="CR27" s="1" t="s">
        <v>427</v>
      </c>
      <c r="CS27" s="1" t="s">
        <v>427</v>
      </c>
      <c r="CT27" s="1" t="s">
        <v>427</v>
      </c>
      <c r="CU27" s="1" t="s">
        <v>427</v>
      </c>
      <c r="DC27" s="1" t="s">
        <v>427</v>
      </c>
      <c r="DE27" s="1" t="s">
        <v>427</v>
      </c>
      <c r="DN27" s="1" t="s">
        <v>427</v>
      </c>
      <c r="DV27" s="1">
        <v>0</v>
      </c>
      <c r="DW27" s="32">
        <v>44506</v>
      </c>
    </row>
    <row r="28" spans="1:127" x14ac:dyDescent="0.35">
      <c r="A28" s="31">
        <v>44507</v>
      </c>
      <c r="B28" s="1" t="s">
        <v>427</v>
      </c>
      <c r="F28" s="1" t="s">
        <v>427</v>
      </c>
      <c r="K28" s="1" t="s">
        <v>427</v>
      </c>
      <c r="V28" s="1" t="s">
        <v>427</v>
      </c>
      <c r="X28" s="1" t="s">
        <v>427</v>
      </c>
      <c r="Z28" s="1" t="s">
        <v>427</v>
      </c>
      <c r="AA28" s="1" t="s">
        <v>427</v>
      </c>
      <c r="AC28" s="1" t="s">
        <v>427</v>
      </c>
      <c r="AQ28" s="1" t="s">
        <v>427</v>
      </c>
      <c r="AT28" s="1" t="s">
        <v>427</v>
      </c>
      <c r="BH28" s="1" t="s">
        <v>427</v>
      </c>
      <c r="BR28" s="1" t="s">
        <v>427</v>
      </c>
      <c r="BS28" s="1" t="s">
        <v>427</v>
      </c>
      <c r="BV28" s="1" t="s">
        <v>427</v>
      </c>
      <c r="BX28" s="1" t="s">
        <v>427</v>
      </c>
      <c r="CM28" s="1" t="s">
        <v>427</v>
      </c>
      <c r="CR28" s="1" t="s">
        <v>427</v>
      </c>
      <c r="CS28" s="1" t="s">
        <v>427</v>
      </c>
      <c r="CY28" s="1" t="s">
        <v>427</v>
      </c>
      <c r="DH28" s="1" t="s">
        <v>427</v>
      </c>
      <c r="DJ28" s="1" t="s">
        <v>427</v>
      </c>
      <c r="DV28" s="1">
        <v>0</v>
      </c>
      <c r="DW28" s="32">
        <v>44507</v>
      </c>
    </row>
    <row r="29" spans="1:127" x14ac:dyDescent="0.35">
      <c r="A29" s="31">
        <v>44508</v>
      </c>
      <c r="CL29" s="1" t="s">
        <v>427</v>
      </c>
      <c r="CN29" s="1" t="s">
        <v>427</v>
      </c>
      <c r="CS29" s="1" t="s">
        <v>427</v>
      </c>
      <c r="DO29" s="1" t="s">
        <v>427</v>
      </c>
      <c r="DV29" s="1">
        <v>0</v>
      </c>
      <c r="DW29" s="32">
        <v>44508</v>
      </c>
    </row>
    <row r="30" spans="1:127" x14ac:dyDescent="0.35">
      <c r="A30" s="31">
        <v>44509</v>
      </c>
      <c r="B30" s="1" t="s">
        <v>427</v>
      </c>
      <c r="C30" s="1" t="s">
        <v>427</v>
      </c>
      <c r="F30" s="1" t="s">
        <v>427</v>
      </c>
      <c r="J30" s="1" t="s">
        <v>427</v>
      </c>
      <c r="M30" s="1" t="s">
        <v>427</v>
      </c>
      <c r="P30" s="1" t="s">
        <v>427</v>
      </c>
      <c r="R30" s="1" t="s">
        <v>427</v>
      </c>
      <c r="S30" s="1" t="s">
        <v>427</v>
      </c>
      <c r="T30" s="1" t="s">
        <v>427</v>
      </c>
      <c r="Y30" s="1" t="s">
        <v>427</v>
      </c>
      <c r="AA30" s="1" t="s">
        <v>427</v>
      </c>
      <c r="AD30" s="1" t="s">
        <v>427</v>
      </c>
      <c r="AF30" s="1" t="s">
        <v>427</v>
      </c>
      <c r="AH30" s="1" t="s">
        <v>427</v>
      </c>
      <c r="AK30" s="1" t="s">
        <v>427</v>
      </c>
      <c r="AL30" s="1" t="s">
        <v>427</v>
      </c>
      <c r="AM30" s="1" t="s">
        <v>427</v>
      </c>
      <c r="AS30" s="1" t="s">
        <v>427</v>
      </c>
      <c r="AV30" s="1" t="s">
        <v>427</v>
      </c>
      <c r="BC30" s="1" t="s">
        <v>427</v>
      </c>
      <c r="BD30" s="1" t="s">
        <v>427</v>
      </c>
      <c r="BH30" s="1" t="s">
        <v>427</v>
      </c>
      <c r="BI30" s="1" t="s">
        <v>427</v>
      </c>
      <c r="BR30" s="1" t="s">
        <v>427</v>
      </c>
      <c r="CA30" s="1" t="s">
        <v>427</v>
      </c>
      <c r="CB30" s="1" t="s">
        <v>427</v>
      </c>
      <c r="CI30" s="1" t="s">
        <v>427</v>
      </c>
      <c r="CJ30" s="1" t="s">
        <v>427</v>
      </c>
      <c r="CK30" s="1" t="s">
        <v>427</v>
      </c>
      <c r="CN30" s="1" t="s">
        <v>427</v>
      </c>
      <c r="DB30" s="1" t="s">
        <v>427</v>
      </c>
      <c r="DE30" s="1" t="s">
        <v>427</v>
      </c>
      <c r="DG30" s="1" t="s">
        <v>427</v>
      </c>
      <c r="DI30" s="1" t="s">
        <v>427</v>
      </c>
      <c r="DL30" s="1" t="s">
        <v>427</v>
      </c>
      <c r="DV30" s="1">
        <v>0</v>
      </c>
      <c r="DW30" s="32">
        <v>44509</v>
      </c>
    </row>
    <row r="31" spans="1:127" x14ac:dyDescent="0.35">
      <c r="A31" s="31">
        <v>44510</v>
      </c>
      <c r="D31" s="1" t="s">
        <v>427</v>
      </c>
      <c r="E31" s="1" t="s">
        <v>427</v>
      </c>
      <c r="I31" s="1" t="s">
        <v>427</v>
      </c>
      <c r="K31" s="1" t="s">
        <v>427</v>
      </c>
      <c r="R31" s="1" t="s">
        <v>427</v>
      </c>
      <c r="AD31" s="1" t="s">
        <v>427</v>
      </c>
      <c r="AM31" s="1" t="s">
        <v>427</v>
      </c>
      <c r="AQ31" s="1" t="s">
        <v>427</v>
      </c>
      <c r="AR31" s="1" t="s">
        <v>427</v>
      </c>
      <c r="AT31" s="1" t="s">
        <v>427</v>
      </c>
      <c r="AU31" s="1" t="s">
        <v>427</v>
      </c>
      <c r="AV31" s="1" t="s">
        <v>427</v>
      </c>
      <c r="AX31" s="1" t="s">
        <v>427</v>
      </c>
      <c r="AZ31" s="1" t="s">
        <v>427</v>
      </c>
      <c r="BA31" s="1" t="s">
        <v>427</v>
      </c>
      <c r="BD31" s="1" t="s">
        <v>427</v>
      </c>
      <c r="BE31" s="1" t="s">
        <v>427</v>
      </c>
      <c r="BF31" s="1" t="s">
        <v>427</v>
      </c>
      <c r="BG31" s="1" t="s">
        <v>427</v>
      </c>
      <c r="BJ31" s="1" t="s">
        <v>427</v>
      </c>
      <c r="BL31" s="1" t="s">
        <v>427</v>
      </c>
      <c r="BM31" s="1" t="s">
        <v>427</v>
      </c>
      <c r="BN31" s="1" t="s">
        <v>427</v>
      </c>
      <c r="BP31" s="1" t="s">
        <v>427</v>
      </c>
      <c r="BR31" s="1" t="s">
        <v>427</v>
      </c>
      <c r="BS31" s="1" t="s">
        <v>427</v>
      </c>
      <c r="BU31" s="1" t="s">
        <v>427</v>
      </c>
      <c r="CC31" s="1">
        <v>60</v>
      </c>
      <c r="CU31" s="1" t="s">
        <v>427</v>
      </c>
      <c r="CW31" s="1" t="s">
        <v>427</v>
      </c>
      <c r="DA31" s="1" t="s">
        <v>427</v>
      </c>
      <c r="DB31" s="1" t="s">
        <v>427</v>
      </c>
      <c r="DC31" s="1" t="s">
        <v>427</v>
      </c>
      <c r="DD31" s="1" t="s">
        <v>427</v>
      </c>
      <c r="DF31" s="1" t="s">
        <v>427</v>
      </c>
      <c r="DM31" s="1" t="s">
        <v>427</v>
      </c>
      <c r="DV31" s="1">
        <v>60</v>
      </c>
      <c r="DW31" s="32">
        <v>44510</v>
      </c>
    </row>
    <row r="32" spans="1:127" x14ac:dyDescent="0.35">
      <c r="A32" s="31">
        <v>44511</v>
      </c>
      <c r="DV32" s="1">
        <v>0</v>
      </c>
      <c r="DW32" s="32">
        <v>44511</v>
      </c>
    </row>
    <row r="33" spans="1:127" x14ac:dyDescent="0.35">
      <c r="A33" s="31">
        <v>44512</v>
      </c>
      <c r="C33" s="1" t="s">
        <v>427</v>
      </c>
      <c r="D33" s="1" t="s">
        <v>427</v>
      </c>
      <c r="E33" s="1" t="s">
        <v>427</v>
      </c>
      <c r="F33" s="1" t="s">
        <v>427</v>
      </c>
      <c r="G33" s="1" t="s">
        <v>427</v>
      </c>
      <c r="I33" s="1" t="s">
        <v>427</v>
      </c>
      <c r="M33" s="1" t="s">
        <v>427</v>
      </c>
      <c r="Q33" s="1" t="s">
        <v>427</v>
      </c>
      <c r="S33" s="1" t="s">
        <v>427</v>
      </c>
      <c r="T33" s="1" t="s">
        <v>427</v>
      </c>
      <c r="AA33" s="1" t="s">
        <v>427</v>
      </c>
      <c r="AC33" s="1" t="s">
        <v>427</v>
      </c>
      <c r="AH33" s="1" t="s">
        <v>427</v>
      </c>
      <c r="AI33" s="1" t="s">
        <v>427</v>
      </c>
      <c r="AJ33" s="1" t="s">
        <v>427</v>
      </c>
      <c r="AN33" s="1" t="s">
        <v>427</v>
      </c>
      <c r="AS33" s="1" t="s">
        <v>427</v>
      </c>
      <c r="BG33" s="1" t="s">
        <v>427</v>
      </c>
      <c r="BJ33" s="1" t="s">
        <v>427</v>
      </c>
      <c r="BM33" s="1" t="s">
        <v>427</v>
      </c>
      <c r="BO33" s="1" t="s">
        <v>427</v>
      </c>
      <c r="CA33" s="1" t="s">
        <v>427</v>
      </c>
      <c r="CL33" s="1" t="s">
        <v>427</v>
      </c>
      <c r="CM33" s="1" t="s">
        <v>427</v>
      </c>
      <c r="CX33" s="1" t="s">
        <v>427</v>
      </c>
      <c r="DB33" s="1" t="s">
        <v>427</v>
      </c>
      <c r="DE33" s="1" t="s">
        <v>427</v>
      </c>
      <c r="DO33" s="1" t="s">
        <v>427</v>
      </c>
      <c r="DV33" s="1">
        <v>0</v>
      </c>
      <c r="DW33" s="32">
        <v>44512</v>
      </c>
    </row>
    <row r="34" spans="1:127" x14ac:dyDescent="0.35">
      <c r="A34" s="31">
        <v>44513</v>
      </c>
      <c r="O34" s="1" t="s">
        <v>427</v>
      </c>
      <c r="P34" s="1" t="s">
        <v>427</v>
      </c>
      <c r="R34" s="1" t="s">
        <v>427</v>
      </c>
      <c r="W34" s="1" t="s">
        <v>427</v>
      </c>
      <c r="AE34" s="1" t="s">
        <v>427</v>
      </c>
      <c r="AG34" s="1" t="s">
        <v>427</v>
      </c>
      <c r="AK34" s="1" t="s">
        <v>427</v>
      </c>
      <c r="AR34" s="1" t="s">
        <v>427</v>
      </c>
      <c r="AT34" s="1" t="s">
        <v>427</v>
      </c>
      <c r="AV34" s="1" t="s">
        <v>427</v>
      </c>
      <c r="AW34" s="1" t="s">
        <v>427</v>
      </c>
      <c r="AY34" s="1" t="s">
        <v>427</v>
      </c>
      <c r="AZ34" s="1" t="s">
        <v>427</v>
      </c>
      <c r="BA34" s="1" t="s">
        <v>427</v>
      </c>
      <c r="BC34" s="1" t="s">
        <v>427</v>
      </c>
      <c r="BD34" s="1" t="s">
        <v>427</v>
      </c>
      <c r="BE34" s="1" t="s">
        <v>427</v>
      </c>
      <c r="BF34" s="1" t="s">
        <v>427</v>
      </c>
      <c r="BJ34" s="1" t="s">
        <v>427</v>
      </c>
      <c r="BL34" s="1" t="s">
        <v>427</v>
      </c>
      <c r="BN34" s="1" t="s">
        <v>427</v>
      </c>
      <c r="BP34" s="1" t="s">
        <v>427</v>
      </c>
      <c r="BQ34" s="1" t="s">
        <v>427</v>
      </c>
      <c r="BT34" s="1" t="s">
        <v>427</v>
      </c>
      <c r="BX34" s="1" t="s">
        <v>427</v>
      </c>
      <c r="BY34" s="1" t="s">
        <v>427</v>
      </c>
      <c r="CD34" s="1" t="s">
        <v>427</v>
      </c>
      <c r="CE34" s="1" t="s">
        <v>427</v>
      </c>
      <c r="CG34" s="1" t="s">
        <v>427</v>
      </c>
      <c r="CI34" s="1" t="s">
        <v>427</v>
      </c>
      <c r="CJ34" s="1" t="s">
        <v>427</v>
      </c>
      <c r="CK34" s="1" t="s">
        <v>427</v>
      </c>
      <c r="CM34" s="1" t="s">
        <v>427</v>
      </c>
      <c r="CO34" s="1" t="s">
        <v>427</v>
      </c>
      <c r="CP34" s="1" t="s">
        <v>427</v>
      </c>
      <c r="CQ34" s="1" t="s">
        <v>427</v>
      </c>
      <c r="CR34" s="1" t="s">
        <v>427</v>
      </c>
      <c r="CY34" s="1" t="s">
        <v>427</v>
      </c>
      <c r="DB34" s="1" t="s">
        <v>427</v>
      </c>
      <c r="DC34" s="1" t="s">
        <v>427</v>
      </c>
      <c r="DD34" s="1" t="s">
        <v>427</v>
      </c>
      <c r="DI34" s="1" t="s">
        <v>427</v>
      </c>
      <c r="DK34" s="1" t="s">
        <v>427</v>
      </c>
      <c r="DV34" s="1">
        <v>0</v>
      </c>
      <c r="DW34" s="32">
        <v>44513</v>
      </c>
    </row>
    <row r="35" spans="1:127" x14ac:dyDescent="0.35">
      <c r="A35" s="31">
        <v>44514</v>
      </c>
      <c r="B35" s="1" t="s">
        <v>427</v>
      </c>
      <c r="E35" s="1" t="s">
        <v>427</v>
      </c>
      <c r="K35" s="1" t="s">
        <v>427</v>
      </c>
      <c r="X35" s="1" t="s">
        <v>427</v>
      </c>
      <c r="AA35" s="1" t="s">
        <v>427</v>
      </c>
      <c r="AQ35" s="1" t="s">
        <v>427</v>
      </c>
      <c r="AU35" s="1" t="s">
        <v>427</v>
      </c>
      <c r="BE35" s="1" t="s">
        <v>427</v>
      </c>
      <c r="BH35" s="1" t="s">
        <v>427</v>
      </c>
      <c r="BI35" s="1" t="s">
        <v>427</v>
      </c>
      <c r="BR35" s="1" t="s">
        <v>427</v>
      </c>
      <c r="DJ35" s="1" t="s">
        <v>427</v>
      </c>
      <c r="DN35" s="1" t="s">
        <v>427</v>
      </c>
      <c r="DV35" s="1">
        <v>0</v>
      </c>
      <c r="DW35" s="32">
        <v>44514</v>
      </c>
    </row>
    <row r="36" spans="1:127" x14ac:dyDescent="0.35">
      <c r="A36" s="31">
        <v>44515</v>
      </c>
      <c r="DI36" s="1" t="s">
        <v>427</v>
      </c>
      <c r="DJ36" s="1" t="s">
        <v>427</v>
      </c>
      <c r="DN36" s="1" t="s">
        <v>427</v>
      </c>
      <c r="DO36" s="1" t="s">
        <v>427</v>
      </c>
      <c r="DV36" s="1">
        <v>0</v>
      </c>
      <c r="DW36" s="32">
        <v>44515</v>
      </c>
    </row>
    <row r="37" spans="1:127" x14ac:dyDescent="0.35">
      <c r="A37" s="31">
        <v>44516</v>
      </c>
      <c r="C37" s="1" t="s">
        <v>427</v>
      </c>
      <c r="D37" s="1" t="s">
        <v>427</v>
      </c>
      <c r="E37" s="1" t="s">
        <v>427</v>
      </c>
      <c r="F37" s="1" t="s">
        <v>427</v>
      </c>
      <c r="G37" s="1" t="s">
        <v>427</v>
      </c>
      <c r="I37" s="1" t="s">
        <v>427</v>
      </c>
      <c r="M37" s="1" t="s">
        <v>427</v>
      </c>
      <c r="R37" s="1" t="s">
        <v>427</v>
      </c>
      <c r="T37" s="1" t="s">
        <v>427</v>
      </c>
      <c r="W37" s="1" t="s">
        <v>427</v>
      </c>
      <c r="AA37" s="1" t="s">
        <v>427</v>
      </c>
      <c r="AC37" s="1" t="s">
        <v>427</v>
      </c>
      <c r="AE37" s="1" t="s">
        <v>427</v>
      </c>
      <c r="AH37" s="1" t="s">
        <v>427</v>
      </c>
      <c r="AJ37" s="1" t="s">
        <v>427</v>
      </c>
      <c r="AK37" s="1" t="s">
        <v>427</v>
      </c>
      <c r="AL37" s="1" t="s">
        <v>427</v>
      </c>
      <c r="AM37" s="1" t="s">
        <v>427</v>
      </c>
      <c r="AN37" s="1" t="s">
        <v>427</v>
      </c>
      <c r="AQ37" s="1" t="s">
        <v>427</v>
      </c>
      <c r="AR37" s="1" t="s">
        <v>427</v>
      </c>
      <c r="AS37" s="1" t="s">
        <v>427</v>
      </c>
      <c r="AU37" s="1" t="s">
        <v>427</v>
      </c>
      <c r="AV37" s="1" t="s">
        <v>427</v>
      </c>
      <c r="AW37" s="1" t="s">
        <v>427</v>
      </c>
      <c r="AX37" s="1" t="s">
        <v>427</v>
      </c>
      <c r="AZ37" s="1" t="s">
        <v>427</v>
      </c>
      <c r="BA37" s="1" t="s">
        <v>427</v>
      </c>
      <c r="BB37" s="1" t="s">
        <v>427</v>
      </c>
      <c r="BC37" s="1" t="s">
        <v>427</v>
      </c>
      <c r="BF37" s="1" t="s">
        <v>427</v>
      </c>
      <c r="BH37" s="1" t="s">
        <v>427</v>
      </c>
      <c r="BI37" s="1" t="s">
        <v>427</v>
      </c>
      <c r="BJ37" s="1" t="s">
        <v>427</v>
      </c>
      <c r="BL37" s="1" t="s">
        <v>427</v>
      </c>
      <c r="BM37" s="1" t="s">
        <v>427</v>
      </c>
      <c r="BN37" s="1" t="s">
        <v>427</v>
      </c>
      <c r="BO37" s="1" t="s">
        <v>427</v>
      </c>
      <c r="BP37" s="1" t="s">
        <v>427</v>
      </c>
      <c r="CA37" s="1" t="s">
        <v>427</v>
      </c>
      <c r="CD37" s="1" t="s">
        <v>427</v>
      </c>
      <c r="CS37" s="1" t="s">
        <v>427</v>
      </c>
      <c r="CT37" s="1" t="s">
        <v>427</v>
      </c>
      <c r="CV37" s="1" t="s">
        <v>427</v>
      </c>
      <c r="CW37" s="1" t="s">
        <v>427</v>
      </c>
      <c r="CX37" s="1" t="s">
        <v>427</v>
      </c>
      <c r="CY37" s="1" t="s">
        <v>427</v>
      </c>
      <c r="DA37" s="1" t="s">
        <v>427</v>
      </c>
      <c r="DF37" s="1" t="s">
        <v>427</v>
      </c>
      <c r="DG37" s="1" t="s">
        <v>427</v>
      </c>
      <c r="DJ37" s="1" t="s">
        <v>427</v>
      </c>
      <c r="DV37" s="1">
        <v>0</v>
      </c>
      <c r="DW37" s="32">
        <v>44516</v>
      </c>
    </row>
    <row r="38" spans="1:127" x14ac:dyDescent="0.35">
      <c r="A38" s="31">
        <v>44517</v>
      </c>
      <c r="D38" s="1" t="s">
        <v>427</v>
      </c>
      <c r="E38" s="1" t="s">
        <v>427</v>
      </c>
      <c r="G38" s="1" t="s">
        <v>427</v>
      </c>
      <c r="H38" s="1" t="s">
        <v>427</v>
      </c>
      <c r="J38" s="1" t="s">
        <v>427</v>
      </c>
      <c r="P38" s="1" t="s">
        <v>427</v>
      </c>
      <c r="T38" s="1" t="s">
        <v>427</v>
      </c>
      <c r="V38" s="1" t="s">
        <v>427</v>
      </c>
      <c r="Z38" s="1" t="s">
        <v>427</v>
      </c>
      <c r="AA38" s="1" t="s">
        <v>427</v>
      </c>
      <c r="AE38" s="1" t="s">
        <v>427</v>
      </c>
      <c r="AG38" s="1" t="s">
        <v>427</v>
      </c>
      <c r="AH38" s="1" t="s">
        <v>427</v>
      </c>
      <c r="AL38" s="1" t="s">
        <v>427</v>
      </c>
      <c r="AM38" s="1" t="s">
        <v>427</v>
      </c>
      <c r="AN38" s="1" t="s">
        <v>427</v>
      </c>
      <c r="AS38" s="1" t="s">
        <v>427</v>
      </c>
      <c r="AV38" s="1" t="s">
        <v>427</v>
      </c>
      <c r="AW38" s="1" t="s">
        <v>427</v>
      </c>
      <c r="AX38" s="1" t="s">
        <v>427</v>
      </c>
      <c r="BB38" s="1" t="s">
        <v>427</v>
      </c>
      <c r="BG38" s="1" t="s">
        <v>427</v>
      </c>
      <c r="BH38" s="1" t="s">
        <v>427</v>
      </c>
      <c r="BI38" s="1" t="s">
        <v>427</v>
      </c>
      <c r="BJ38" s="1" t="s">
        <v>427</v>
      </c>
      <c r="BM38" s="1" t="s">
        <v>427</v>
      </c>
      <c r="BP38" s="1" t="s">
        <v>427</v>
      </c>
      <c r="BR38" s="1" t="s">
        <v>427</v>
      </c>
      <c r="BS38" s="1" t="s">
        <v>427</v>
      </c>
      <c r="BV38" s="1">
        <v>7.2</v>
      </c>
      <c r="CK38" s="1" t="s">
        <v>427</v>
      </c>
      <c r="CL38" s="1" t="s">
        <v>427</v>
      </c>
      <c r="CM38" s="1" t="s">
        <v>427</v>
      </c>
      <c r="CP38" s="1" t="s">
        <v>427</v>
      </c>
      <c r="CR38" s="1" t="s">
        <v>427</v>
      </c>
      <c r="DA38" s="1" t="s">
        <v>427</v>
      </c>
      <c r="DI38" s="1" t="s">
        <v>427</v>
      </c>
      <c r="DL38" s="1" t="s">
        <v>427</v>
      </c>
      <c r="DN38" s="1" t="s">
        <v>427</v>
      </c>
      <c r="DV38" s="1">
        <v>7.2</v>
      </c>
      <c r="DW38" s="32">
        <v>44517</v>
      </c>
    </row>
    <row r="39" spans="1:127" x14ac:dyDescent="0.35">
      <c r="A39" s="31">
        <v>44518</v>
      </c>
      <c r="DI39" s="1" t="s">
        <v>427</v>
      </c>
      <c r="DJ39" s="1" t="s">
        <v>427</v>
      </c>
      <c r="DN39" s="1" t="s">
        <v>427</v>
      </c>
      <c r="DV39" s="1">
        <v>0</v>
      </c>
      <c r="DW39" s="32">
        <v>44518</v>
      </c>
    </row>
    <row r="40" spans="1:127" x14ac:dyDescent="0.35">
      <c r="A40" s="31">
        <v>44519</v>
      </c>
      <c r="B40" s="1" t="s">
        <v>427</v>
      </c>
      <c r="C40" s="1" t="s">
        <v>427</v>
      </c>
      <c r="D40" s="1" t="s">
        <v>427</v>
      </c>
      <c r="E40" s="1" t="s">
        <v>427</v>
      </c>
      <c r="F40" s="1" t="s">
        <v>427</v>
      </c>
      <c r="G40" s="1" t="s">
        <v>427</v>
      </c>
      <c r="H40" s="1" t="s">
        <v>427</v>
      </c>
      <c r="I40" s="1" t="s">
        <v>427</v>
      </c>
      <c r="J40" s="1" t="s">
        <v>427</v>
      </c>
      <c r="K40" s="1" t="s">
        <v>427</v>
      </c>
      <c r="M40" s="1" t="s">
        <v>427</v>
      </c>
      <c r="O40" s="1" t="s">
        <v>427</v>
      </c>
      <c r="S40" s="1" t="s">
        <v>427</v>
      </c>
      <c r="Y40" s="1" t="s">
        <v>427</v>
      </c>
      <c r="Z40" s="1" t="s">
        <v>427</v>
      </c>
      <c r="AA40" s="1" t="s">
        <v>427</v>
      </c>
      <c r="AB40" s="1" t="s">
        <v>427</v>
      </c>
      <c r="AC40" s="1" t="s">
        <v>427</v>
      </c>
      <c r="AD40" s="1" t="s">
        <v>427</v>
      </c>
      <c r="AI40" s="1" t="s">
        <v>427</v>
      </c>
      <c r="AJ40" s="1" t="s">
        <v>427</v>
      </c>
      <c r="AL40" s="1" t="s">
        <v>427</v>
      </c>
      <c r="AQ40" s="1" t="s">
        <v>427</v>
      </c>
      <c r="AR40" s="1" t="s">
        <v>427</v>
      </c>
      <c r="AT40" s="1" t="s">
        <v>427</v>
      </c>
      <c r="AW40" s="1" t="s">
        <v>427</v>
      </c>
      <c r="AX40" s="1" t="s">
        <v>427</v>
      </c>
      <c r="BC40" s="1" t="s">
        <v>427</v>
      </c>
      <c r="BF40" s="1" t="s">
        <v>427</v>
      </c>
      <c r="BH40" s="1" t="s">
        <v>427</v>
      </c>
      <c r="BJ40" s="1" t="s">
        <v>427</v>
      </c>
      <c r="BK40" s="1" t="s">
        <v>427</v>
      </c>
      <c r="BL40" s="1" t="s">
        <v>427</v>
      </c>
      <c r="BN40" s="1" t="s">
        <v>427</v>
      </c>
      <c r="BO40" s="1" t="s">
        <v>427</v>
      </c>
      <c r="BP40" s="1" t="s">
        <v>427</v>
      </c>
      <c r="BQ40" s="1" t="s">
        <v>427</v>
      </c>
      <c r="BR40" s="1" t="s">
        <v>427</v>
      </c>
      <c r="BS40" s="1" t="s">
        <v>427</v>
      </c>
      <c r="BT40" s="1" t="s">
        <v>427</v>
      </c>
      <c r="BU40" s="1" t="s">
        <v>427</v>
      </c>
      <c r="BW40" s="1">
        <v>10.8</v>
      </c>
      <c r="CA40" s="1" t="s">
        <v>427</v>
      </c>
      <c r="CF40" s="1" t="s">
        <v>427</v>
      </c>
      <c r="CH40" s="1" t="s">
        <v>427</v>
      </c>
      <c r="CI40" s="1" t="s">
        <v>427</v>
      </c>
      <c r="CK40" s="1" t="s">
        <v>427</v>
      </c>
      <c r="CL40" s="1" t="s">
        <v>427</v>
      </c>
      <c r="CM40" s="1" t="s">
        <v>427</v>
      </c>
      <c r="CQ40" s="1" t="s">
        <v>427</v>
      </c>
      <c r="CS40" s="1" t="s">
        <v>427</v>
      </c>
      <c r="CT40" s="1" t="s">
        <v>427</v>
      </c>
      <c r="CU40" s="1" t="s">
        <v>427</v>
      </c>
      <c r="CV40" s="1" t="s">
        <v>427</v>
      </c>
      <c r="DB40" s="1" t="s">
        <v>427</v>
      </c>
      <c r="DC40" s="1" t="s">
        <v>427</v>
      </c>
      <c r="DD40" s="1" t="s">
        <v>427</v>
      </c>
      <c r="DE40" s="1" t="s">
        <v>427</v>
      </c>
      <c r="DG40" s="1" t="s">
        <v>427</v>
      </c>
      <c r="DH40" s="1" t="s">
        <v>427</v>
      </c>
      <c r="DI40" s="1" t="s">
        <v>427</v>
      </c>
      <c r="DJ40" s="1" t="s">
        <v>427</v>
      </c>
      <c r="DL40" s="1">
        <v>426</v>
      </c>
      <c r="DV40" s="1">
        <v>436.8</v>
      </c>
      <c r="DW40" s="32">
        <v>44519</v>
      </c>
    </row>
    <row r="41" spans="1:127" x14ac:dyDescent="0.35">
      <c r="A41" s="31">
        <v>44520</v>
      </c>
      <c r="J41" s="1" t="s">
        <v>427</v>
      </c>
      <c r="K41" s="1" t="s">
        <v>427</v>
      </c>
      <c r="P41" s="1" t="s">
        <v>427</v>
      </c>
      <c r="R41" s="1" t="s">
        <v>427</v>
      </c>
      <c r="W41" s="1" t="s">
        <v>427</v>
      </c>
      <c r="AE41" s="1" t="s">
        <v>427</v>
      </c>
      <c r="AF41" s="1" t="s">
        <v>427</v>
      </c>
      <c r="AG41" s="1" t="s">
        <v>427</v>
      </c>
      <c r="AK41" s="1" t="s">
        <v>427</v>
      </c>
      <c r="AL41" s="1" t="s">
        <v>427</v>
      </c>
      <c r="AS41" s="1" t="s">
        <v>427</v>
      </c>
      <c r="AT41" s="1" t="s">
        <v>427</v>
      </c>
      <c r="AU41" s="1" t="s">
        <v>427</v>
      </c>
      <c r="AV41" s="1" t="s">
        <v>427</v>
      </c>
      <c r="AW41" s="1" t="s">
        <v>427</v>
      </c>
      <c r="AY41" s="1" t="s">
        <v>427</v>
      </c>
      <c r="AZ41" s="1" t="s">
        <v>427</v>
      </c>
      <c r="BA41" s="1" t="s">
        <v>427</v>
      </c>
      <c r="BB41" s="1" t="s">
        <v>427</v>
      </c>
      <c r="BD41" s="1" t="s">
        <v>427</v>
      </c>
      <c r="BE41" s="1" t="s">
        <v>427</v>
      </c>
      <c r="BH41" s="1" t="s">
        <v>427</v>
      </c>
      <c r="BM41" s="1" t="s">
        <v>427</v>
      </c>
      <c r="BP41" s="1" t="s">
        <v>427</v>
      </c>
      <c r="BQ41" s="1" t="s">
        <v>427</v>
      </c>
      <c r="BR41" s="1" t="s">
        <v>427</v>
      </c>
      <c r="BS41" s="1" t="s">
        <v>427</v>
      </c>
      <c r="BY41" s="1" t="s">
        <v>427</v>
      </c>
      <c r="CH41" s="1" t="s">
        <v>427</v>
      </c>
      <c r="CN41" s="1" t="s">
        <v>427</v>
      </c>
      <c r="CS41" s="1" t="s">
        <v>427</v>
      </c>
      <c r="CW41" s="1">
        <v>8.4</v>
      </c>
      <c r="CZ41" s="1" t="s">
        <v>427</v>
      </c>
      <c r="DA41" s="1" t="s">
        <v>427</v>
      </c>
      <c r="DD41" s="1" t="s">
        <v>427</v>
      </c>
      <c r="DK41" s="1">
        <v>300</v>
      </c>
      <c r="DV41" s="1">
        <v>308.39999999999998</v>
      </c>
      <c r="DW41" s="32">
        <v>44520</v>
      </c>
    </row>
    <row r="42" spans="1:127" x14ac:dyDescent="0.35">
      <c r="A42" s="31">
        <v>44521</v>
      </c>
      <c r="E42" s="1" t="s">
        <v>427</v>
      </c>
      <c r="J42" s="1" t="s">
        <v>427</v>
      </c>
      <c r="O42" s="1" t="s">
        <v>427</v>
      </c>
      <c r="V42" s="1" t="s">
        <v>427</v>
      </c>
      <c r="AA42" s="1" t="s">
        <v>427</v>
      </c>
      <c r="AC42" s="1" t="s">
        <v>427</v>
      </c>
      <c r="AD42" s="1" t="s">
        <v>427</v>
      </c>
      <c r="AE42" s="1" t="s">
        <v>427</v>
      </c>
      <c r="AI42" s="1" t="s">
        <v>427</v>
      </c>
      <c r="AJ42" s="1" t="s">
        <v>427</v>
      </c>
      <c r="AR42" s="1" t="s">
        <v>427</v>
      </c>
      <c r="AU42" s="1" t="s">
        <v>427</v>
      </c>
      <c r="AX42" s="1" t="s">
        <v>427</v>
      </c>
      <c r="BF42" s="1" t="s">
        <v>427</v>
      </c>
      <c r="BH42" s="1" t="s">
        <v>427</v>
      </c>
      <c r="BI42" s="1" t="s">
        <v>427</v>
      </c>
      <c r="BJ42" s="1" t="s">
        <v>427</v>
      </c>
      <c r="BK42" s="1" t="s">
        <v>427</v>
      </c>
      <c r="BL42" s="1" t="s">
        <v>427</v>
      </c>
      <c r="BT42" s="1" t="s">
        <v>427</v>
      </c>
      <c r="BU42" s="1" t="s">
        <v>427</v>
      </c>
      <c r="CB42" s="1" t="s">
        <v>427</v>
      </c>
      <c r="DJ42" s="1" t="s">
        <v>427</v>
      </c>
      <c r="DM42" s="1">
        <v>183</v>
      </c>
      <c r="DV42" s="1">
        <v>183</v>
      </c>
      <c r="DW42" s="32">
        <v>44521</v>
      </c>
    </row>
    <row r="43" spans="1:127" x14ac:dyDescent="0.35">
      <c r="A43" s="31">
        <v>44522</v>
      </c>
      <c r="DI43" s="1">
        <v>192</v>
      </c>
      <c r="DV43" s="1">
        <v>192</v>
      </c>
      <c r="DW43" s="32">
        <v>44522</v>
      </c>
    </row>
    <row r="44" spans="1:127" x14ac:dyDescent="0.35">
      <c r="A44" s="31">
        <v>44523</v>
      </c>
      <c r="E44" s="1" t="s">
        <v>427</v>
      </c>
      <c r="F44" s="1" t="s">
        <v>427</v>
      </c>
      <c r="G44" s="1">
        <v>340.4</v>
      </c>
      <c r="H44" s="1" t="s">
        <v>427</v>
      </c>
      <c r="I44" s="1" t="s">
        <v>427</v>
      </c>
      <c r="K44" s="1" t="s">
        <v>427</v>
      </c>
      <c r="M44" s="1" t="s">
        <v>427</v>
      </c>
      <c r="R44" s="1" t="s">
        <v>427</v>
      </c>
      <c r="U44" s="1" t="s">
        <v>427</v>
      </c>
      <c r="Y44" s="1" t="s">
        <v>427</v>
      </c>
      <c r="Z44" s="1" t="s">
        <v>427</v>
      </c>
      <c r="AA44" s="1">
        <v>6</v>
      </c>
      <c r="AC44" s="1" t="s">
        <v>427</v>
      </c>
      <c r="AG44" s="1" t="s">
        <v>427</v>
      </c>
      <c r="AH44" s="1" t="s">
        <v>427</v>
      </c>
      <c r="AJ44" s="1" t="s">
        <v>427</v>
      </c>
      <c r="AK44" s="1" t="s">
        <v>427</v>
      </c>
      <c r="AM44" s="1" t="s">
        <v>427</v>
      </c>
      <c r="AN44" s="1" t="s">
        <v>427</v>
      </c>
      <c r="AQ44" s="1" t="s">
        <v>427</v>
      </c>
      <c r="AS44" s="1" t="s">
        <v>427</v>
      </c>
      <c r="AV44" s="1" t="s">
        <v>427</v>
      </c>
      <c r="AW44" s="1" t="s">
        <v>427</v>
      </c>
      <c r="AX44" s="1" t="s">
        <v>427</v>
      </c>
      <c r="AZ44" s="1" t="s">
        <v>427</v>
      </c>
      <c r="BA44" s="1" t="s">
        <v>427</v>
      </c>
      <c r="BB44" s="1" t="s">
        <v>427</v>
      </c>
      <c r="BC44" s="1" t="s">
        <v>427</v>
      </c>
      <c r="BD44" s="1" t="s">
        <v>427</v>
      </c>
      <c r="BE44" s="1" t="s">
        <v>427</v>
      </c>
      <c r="BG44" s="1" t="s">
        <v>427</v>
      </c>
      <c r="BH44" s="1" t="s">
        <v>427</v>
      </c>
      <c r="BJ44" s="1" t="s">
        <v>427</v>
      </c>
      <c r="BK44" s="1" t="s">
        <v>427</v>
      </c>
      <c r="BL44" s="1" t="s">
        <v>427</v>
      </c>
      <c r="BM44" s="1" t="s">
        <v>427</v>
      </c>
      <c r="BN44" s="1" t="s">
        <v>427</v>
      </c>
      <c r="BO44" s="1" t="s">
        <v>427</v>
      </c>
      <c r="BP44" s="1" t="s">
        <v>427</v>
      </c>
      <c r="BS44" s="1" t="s">
        <v>427</v>
      </c>
      <c r="CA44" s="1" t="s">
        <v>427</v>
      </c>
      <c r="CB44" s="1" t="s">
        <v>427</v>
      </c>
      <c r="CE44" s="1" t="s">
        <v>427</v>
      </c>
      <c r="CG44" s="1">
        <v>334.8</v>
      </c>
      <c r="CJ44" s="1" t="s">
        <v>427</v>
      </c>
      <c r="CM44" s="1" t="s">
        <v>427</v>
      </c>
      <c r="CO44" s="1" t="s">
        <v>427</v>
      </c>
      <c r="CQ44" s="1" t="s">
        <v>427</v>
      </c>
      <c r="CT44" s="1" t="s">
        <v>427</v>
      </c>
      <c r="CZ44" s="1">
        <v>43.5</v>
      </c>
      <c r="DA44" s="1" t="s">
        <v>427</v>
      </c>
      <c r="DE44" s="1" t="s">
        <v>427</v>
      </c>
      <c r="DG44" s="1" t="s">
        <v>427</v>
      </c>
      <c r="DN44" s="1" t="s">
        <v>427</v>
      </c>
      <c r="DO44" s="1">
        <v>114</v>
      </c>
      <c r="DV44" s="1">
        <v>838.7</v>
      </c>
      <c r="DW44" s="32">
        <v>44523</v>
      </c>
    </row>
    <row r="45" spans="1:127" x14ac:dyDescent="0.35">
      <c r="A45" s="31">
        <v>44524</v>
      </c>
      <c r="I45" s="1" t="s">
        <v>427</v>
      </c>
      <c r="O45" s="1" t="s">
        <v>427</v>
      </c>
      <c r="R45" s="1" t="s">
        <v>427</v>
      </c>
      <c r="W45" s="1" t="s">
        <v>427</v>
      </c>
      <c r="AA45" s="1" t="s">
        <v>427</v>
      </c>
      <c r="AC45" s="1" t="s">
        <v>427</v>
      </c>
      <c r="AF45" s="1" t="s">
        <v>427</v>
      </c>
      <c r="AL45" s="1" t="s">
        <v>427</v>
      </c>
      <c r="AM45" s="1">
        <v>45.76</v>
      </c>
      <c r="AR45" s="1" t="s">
        <v>427</v>
      </c>
      <c r="AS45" s="1" t="s">
        <v>427</v>
      </c>
      <c r="AV45" s="1" t="s">
        <v>427</v>
      </c>
      <c r="AW45" s="1" t="s">
        <v>427</v>
      </c>
      <c r="AY45" s="1" t="s">
        <v>427</v>
      </c>
      <c r="AZ45" s="1" t="s">
        <v>427</v>
      </c>
      <c r="BA45" s="1" t="s">
        <v>427</v>
      </c>
      <c r="BE45" s="1" t="s">
        <v>427</v>
      </c>
      <c r="BH45" s="1" t="s">
        <v>427</v>
      </c>
      <c r="BM45" s="1" t="s">
        <v>427</v>
      </c>
      <c r="BN45" s="1" t="s">
        <v>427</v>
      </c>
      <c r="BP45" s="1" t="s">
        <v>427</v>
      </c>
      <c r="BT45" s="1" t="s">
        <v>427</v>
      </c>
      <c r="BU45" s="1" t="s">
        <v>427</v>
      </c>
      <c r="CD45" s="1" t="s">
        <v>427</v>
      </c>
      <c r="CF45" s="1" t="s">
        <v>427</v>
      </c>
      <c r="CG45" s="1" t="s">
        <v>426</v>
      </c>
      <c r="CO45" s="1" t="s">
        <v>427</v>
      </c>
      <c r="CP45" s="1" t="s">
        <v>427</v>
      </c>
      <c r="CR45" s="1" t="s">
        <v>427</v>
      </c>
      <c r="CS45" s="1">
        <v>332.4</v>
      </c>
      <c r="CT45" s="1" t="s">
        <v>427</v>
      </c>
      <c r="CV45" s="1" t="s">
        <v>427</v>
      </c>
      <c r="DB45" s="1" t="s">
        <v>427</v>
      </c>
      <c r="DC45" s="1" t="s">
        <v>427</v>
      </c>
      <c r="DF45" s="1">
        <v>32.4</v>
      </c>
      <c r="DJ45" s="1">
        <v>252</v>
      </c>
      <c r="DV45" s="1">
        <v>662.56</v>
      </c>
      <c r="DW45" s="32">
        <v>44524</v>
      </c>
    </row>
    <row r="46" spans="1:127" x14ac:dyDescent="0.35">
      <c r="A46" s="31">
        <v>44525</v>
      </c>
      <c r="BO46" s="1" t="s">
        <v>427</v>
      </c>
      <c r="DI46" s="1">
        <v>396</v>
      </c>
      <c r="DN46" s="1">
        <v>270</v>
      </c>
      <c r="DV46" s="1">
        <v>666</v>
      </c>
      <c r="DW46" s="32">
        <v>44525</v>
      </c>
    </row>
    <row r="47" spans="1:127" x14ac:dyDescent="0.35">
      <c r="A47" s="31">
        <v>44526</v>
      </c>
      <c r="B47" s="1" t="s">
        <v>427</v>
      </c>
      <c r="C47" s="1" t="s">
        <v>427</v>
      </c>
      <c r="E47" s="1" t="s">
        <v>427</v>
      </c>
      <c r="F47" s="1">
        <v>192.64</v>
      </c>
      <c r="G47" s="1">
        <v>296</v>
      </c>
      <c r="H47" s="1" t="s">
        <v>427</v>
      </c>
      <c r="I47" s="1">
        <v>33.6</v>
      </c>
      <c r="J47" s="1" t="s">
        <v>427</v>
      </c>
      <c r="K47" s="1">
        <v>13.44</v>
      </c>
      <c r="M47" s="1">
        <v>2.2400000000000002</v>
      </c>
      <c r="Q47" s="1">
        <v>73.2</v>
      </c>
      <c r="S47" s="1">
        <v>1.2</v>
      </c>
      <c r="T47" s="1">
        <v>293.04000000000002</v>
      </c>
      <c r="U47" s="1" t="s">
        <v>427</v>
      </c>
      <c r="V47" s="1" t="s">
        <v>427</v>
      </c>
      <c r="X47" s="1">
        <v>188.16</v>
      </c>
      <c r="Z47" s="1" t="s">
        <v>427</v>
      </c>
      <c r="AB47" s="1">
        <v>12</v>
      </c>
      <c r="AC47" s="1" t="s">
        <v>427</v>
      </c>
      <c r="AD47" s="1">
        <v>342.24</v>
      </c>
      <c r="AE47" s="1" t="s">
        <v>427</v>
      </c>
      <c r="AH47" s="1" t="s">
        <v>427</v>
      </c>
      <c r="AI47" s="1" t="s">
        <v>427</v>
      </c>
      <c r="AJ47" s="1">
        <v>38.4</v>
      </c>
      <c r="AL47" s="1" t="s">
        <v>427</v>
      </c>
      <c r="AN47" s="1" t="s">
        <v>427</v>
      </c>
      <c r="AU47" s="1" t="s">
        <v>427</v>
      </c>
      <c r="BP47" s="1" t="s">
        <v>427</v>
      </c>
      <c r="BQ47" s="1">
        <v>141</v>
      </c>
      <c r="BR47" s="1" t="s">
        <v>427</v>
      </c>
      <c r="BS47" s="1" t="s">
        <v>427</v>
      </c>
      <c r="BX47" s="1">
        <v>87.6</v>
      </c>
      <c r="BY47" s="1" t="s">
        <v>427</v>
      </c>
      <c r="CA47" s="1">
        <v>40.799999999999997</v>
      </c>
      <c r="CB47" s="1">
        <v>103.2</v>
      </c>
      <c r="CE47" s="1">
        <v>8.4</v>
      </c>
      <c r="CH47" s="1" t="s">
        <v>427</v>
      </c>
      <c r="CI47" s="1">
        <v>72</v>
      </c>
      <c r="CJ47" s="1">
        <v>64.5</v>
      </c>
      <c r="CK47" s="1">
        <v>31.5</v>
      </c>
      <c r="CL47" s="1" t="s">
        <v>427</v>
      </c>
      <c r="CM47" s="1" t="s">
        <v>427</v>
      </c>
      <c r="CU47" s="1" t="s">
        <v>427</v>
      </c>
      <c r="CW47" s="1">
        <v>124.8</v>
      </c>
      <c r="CX47" s="1">
        <v>104.16</v>
      </c>
      <c r="CY47" s="1" t="s">
        <v>427</v>
      </c>
      <c r="DA47" s="1" t="s">
        <v>427</v>
      </c>
      <c r="DB47" s="1">
        <v>703.5</v>
      </c>
      <c r="DC47" s="1">
        <v>123</v>
      </c>
      <c r="DD47" s="1">
        <v>220.8</v>
      </c>
      <c r="DE47" s="1" t="s">
        <v>427</v>
      </c>
      <c r="DG47" s="1">
        <v>57</v>
      </c>
      <c r="DH47" s="1">
        <v>30</v>
      </c>
      <c r="DJ47" s="1">
        <v>522</v>
      </c>
      <c r="DO47" s="1">
        <v>402</v>
      </c>
      <c r="DV47" s="1">
        <v>4322.42</v>
      </c>
      <c r="DW47" s="32">
        <v>44526</v>
      </c>
    </row>
    <row r="48" spans="1:127" x14ac:dyDescent="0.35">
      <c r="A48" s="31">
        <v>44527</v>
      </c>
      <c r="J48" s="1">
        <v>452.48</v>
      </c>
      <c r="K48" s="1" t="s">
        <v>427</v>
      </c>
      <c r="L48" s="1">
        <v>11.2</v>
      </c>
      <c r="P48" s="1">
        <v>168</v>
      </c>
      <c r="R48" s="1">
        <v>48</v>
      </c>
      <c r="W48" s="1">
        <v>186</v>
      </c>
      <c r="AC48" s="1" t="s">
        <v>427</v>
      </c>
      <c r="AE48" s="1" t="s">
        <v>427</v>
      </c>
      <c r="AF48" s="1">
        <v>158.4</v>
      </c>
      <c r="AG48" s="1">
        <v>1.2</v>
      </c>
      <c r="AH48" s="1">
        <v>2.2400000000000002</v>
      </c>
      <c r="AK48" s="1">
        <v>1.2</v>
      </c>
      <c r="AL48" s="1">
        <v>1.8</v>
      </c>
      <c r="AQ48" s="1" t="s">
        <v>427</v>
      </c>
      <c r="AR48" s="1">
        <v>4</v>
      </c>
      <c r="AS48" s="1" t="s">
        <v>427</v>
      </c>
      <c r="AT48" s="1" t="s">
        <v>427</v>
      </c>
      <c r="AU48" s="1">
        <v>437.6</v>
      </c>
      <c r="AV48" s="1" t="s">
        <v>427</v>
      </c>
      <c r="AW48" s="1" t="s">
        <v>427</v>
      </c>
      <c r="AX48" s="1">
        <v>1</v>
      </c>
      <c r="AY48" s="1" t="s">
        <v>427</v>
      </c>
      <c r="AZ48" s="1">
        <v>15.2</v>
      </c>
      <c r="BA48" s="1">
        <v>2.4</v>
      </c>
      <c r="BB48" s="1" t="s">
        <v>427</v>
      </c>
      <c r="BC48" s="1" t="s">
        <v>427</v>
      </c>
      <c r="BD48" s="1">
        <v>17.600000000000001</v>
      </c>
      <c r="BE48" s="1" t="s">
        <v>427</v>
      </c>
      <c r="BF48" s="1" t="s">
        <v>427</v>
      </c>
      <c r="BH48" s="1" t="s">
        <v>427</v>
      </c>
      <c r="BI48" s="1">
        <v>4</v>
      </c>
      <c r="BJ48" s="1">
        <v>3.6</v>
      </c>
      <c r="BK48" s="1">
        <v>6</v>
      </c>
      <c r="BL48" s="1">
        <v>5.6</v>
      </c>
      <c r="BM48" s="1">
        <v>1.2</v>
      </c>
      <c r="BN48" s="1">
        <v>3</v>
      </c>
      <c r="BO48" s="1" t="s">
        <v>427</v>
      </c>
      <c r="BP48" s="1">
        <v>126</v>
      </c>
      <c r="BQ48" s="1">
        <v>63</v>
      </c>
      <c r="BR48" s="1" t="s">
        <v>427</v>
      </c>
      <c r="BS48" s="1" t="s">
        <v>427</v>
      </c>
      <c r="BY48" s="1">
        <v>10.8</v>
      </c>
      <c r="CF48" s="1">
        <v>13.2</v>
      </c>
      <c r="CH48" s="1">
        <v>48</v>
      </c>
      <c r="CO48" s="1" t="s">
        <v>427</v>
      </c>
      <c r="CP48" s="1" t="s">
        <v>427</v>
      </c>
      <c r="CQ48" s="1" t="s">
        <v>427</v>
      </c>
      <c r="CT48" s="1">
        <v>4.8</v>
      </c>
      <c r="CU48" s="1">
        <v>48.16</v>
      </c>
      <c r="CV48" s="1">
        <v>3.6</v>
      </c>
      <c r="CY48" s="1">
        <v>316.5</v>
      </c>
      <c r="DA48" s="1">
        <v>342</v>
      </c>
      <c r="DC48" s="1">
        <v>1350</v>
      </c>
      <c r="DE48" s="1">
        <v>226.5</v>
      </c>
      <c r="DN48" s="1">
        <v>828</v>
      </c>
      <c r="DV48" s="1">
        <v>4912.2800000000007</v>
      </c>
      <c r="DW48" s="32">
        <v>44527</v>
      </c>
    </row>
    <row r="49" spans="1:127" x14ac:dyDescent="0.35">
      <c r="A49" s="31">
        <v>44528</v>
      </c>
      <c r="B49" s="1">
        <v>778.48</v>
      </c>
      <c r="E49" s="1">
        <v>11.84</v>
      </c>
      <c r="J49" s="1">
        <v>4518.08</v>
      </c>
      <c r="O49" s="1">
        <v>108</v>
      </c>
      <c r="U49" s="1">
        <v>57.6</v>
      </c>
      <c r="V49" s="1">
        <v>284.27999999999997</v>
      </c>
      <c r="X49" s="1">
        <v>371.84</v>
      </c>
      <c r="Y49" s="1">
        <v>445.76</v>
      </c>
      <c r="Z49" s="1">
        <v>38.4</v>
      </c>
      <c r="AA49" s="1" t="s">
        <v>427</v>
      </c>
      <c r="AC49" s="1">
        <v>1238.4000000000001</v>
      </c>
      <c r="AE49" s="1">
        <v>2034</v>
      </c>
      <c r="AI49" s="1" t="s">
        <v>427</v>
      </c>
      <c r="AJ49" s="1">
        <v>28.8</v>
      </c>
      <c r="AN49" s="1">
        <v>1.6</v>
      </c>
      <c r="AQ49" s="1">
        <v>46</v>
      </c>
      <c r="AR49" s="1">
        <v>17</v>
      </c>
      <c r="AT49" s="1">
        <v>17</v>
      </c>
      <c r="AY49" s="1">
        <v>4.8</v>
      </c>
      <c r="BD49" s="1">
        <v>35.200000000000003</v>
      </c>
      <c r="BE49" s="1">
        <v>543</v>
      </c>
      <c r="BF49" s="1">
        <v>15</v>
      </c>
      <c r="BH49" s="1">
        <v>1263.2</v>
      </c>
      <c r="BR49" s="1">
        <v>2205</v>
      </c>
      <c r="BS49" s="1">
        <v>1737.6</v>
      </c>
      <c r="BT49" s="1">
        <v>306</v>
      </c>
      <c r="BU49" s="1">
        <v>138</v>
      </c>
      <c r="CD49" s="1">
        <v>51.6</v>
      </c>
      <c r="CL49" s="1">
        <v>6</v>
      </c>
      <c r="CM49" s="1">
        <v>3.6</v>
      </c>
      <c r="CN49" s="1">
        <v>154.56</v>
      </c>
      <c r="CO49" s="1">
        <v>51.52</v>
      </c>
      <c r="CP49" s="1">
        <v>29.12</v>
      </c>
      <c r="CQ49" s="1">
        <v>252</v>
      </c>
      <c r="CR49" s="1">
        <v>13.2</v>
      </c>
      <c r="DI49" s="1">
        <v>483</v>
      </c>
      <c r="DJ49" s="1">
        <v>1002</v>
      </c>
      <c r="DM49" s="1">
        <v>387</v>
      </c>
      <c r="DV49" s="1">
        <v>18678.48</v>
      </c>
      <c r="DW49" s="32">
        <v>44528</v>
      </c>
    </row>
    <row r="50" spans="1:127" x14ac:dyDescent="0.35">
      <c r="A50" s="31">
        <v>44529</v>
      </c>
      <c r="CL50" s="1">
        <v>516</v>
      </c>
      <c r="CM50" s="1">
        <v>445.2</v>
      </c>
      <c r="CO50" s="1">
        <v>533.12</v>
      </c>
      <c r="CP50" s="1">
        <v>474.88</v>
      </c>
      <c r="CZ50" s="1">
        <v>273</v>
      </c>
      <c r="DV50" s="1">
        <v>2242.1999999999998</v>
      </c>
      <c r="DW50" s="32">
        <v>44529</v>
      </c>
    </row>
    <row r="51" spans="1:127" x14ac:dyDescent="0.35">
      <c r="A51" s="31">
        <v>44530</v>
      </c>
      <c r="B51" s="1">
        <v>44.4</v>
      </c>
      <c r="C51" s="1">
        <v>301.92</v>
      </c>
      <c r="D51" s="1">
        <v>23.68</v>
      </c>
      <c r="E51" s="1">
        <v>171.68</v>
      </c>
      <c r="F51" s="1">
        <v>537.6</v>
      </c>
      <c r="I51" s="1">
        <v>851.2</v>
      </c>
      <c r="J51" s="1">
        <v>6023.36</v>
      </c>
      <c r="K51" s="1">
        <v>656.32</v>
      </c>
      <c r="M51" s="1">
        <v>421.12</v>
      </c>
      <c r="N51" s="1">
        <v>403.2</v>
      </c>
      <c r="P51" s="1">
        <v>685.2</v>
      </c>
      <c r="R51" s="1">
        <v>100.8</v>
      </c>
      <c r="S51" s="1">
        <v>900</v>
      </c>
      <c r="T51" s="1">
        <v>690.42</v>
      </c>
      <c r="U51" s="1">
        <v>105.6</v>
      </c>
      <c r="V51" s="1">
        <v>883.2</v>
      </c>
      <c r="AA51" s="1">
        <v>798</v>
      </c>
      <c r="AE51" s="1">
        <v>1688.4</v>
      </c>
      <c r="AG51" s="1">
        <v>102</v>
      </c>
      <c r="AH51" s="1">
        <v>203.84</v>
      </c>
      <c r="AI51" s="1">
        <v>184.26</v>
      </c>
      <c r="AJ51" s="1">
        <v>931.2</v>
      </c>
      <c r="AK51" s="1">
        <v>876</v>
      </c>
      <c r="AL51" s="1">
        <v>16.2</v>
      </c>
      <c r="AM51" s="1">
        <v>156</v>
      </c>
      <c r="AN51" s="1">
        <v>22.4</v>
      </c>
      <c r="AQ51" s="1">
        <v>658</v>
      </c>
      <c r="AR51" s="1">
        <v>150</v>
      </c>
      <c r="AS51" s="1">
        <v>460</v>
      </c>
      <c r="AT51" s="1">
        <v>129</v>
      </c>
      <c r="AV51" s="1">
        <v>138</v>
      </c>
      <c r="AW51" s="1">
        <v>181.5</v>
      </c>
      <c r="AX51" s="1">
        <v>35</v>
      </c>
      <c r="AY51" s="1">
        <v>319.2</v>
      </c>
      <c r="AZ51" s="1">
        <v>80</v>
      </c>
      <c r="BA51" s="1">
        <v>142.80000000000001</v>
      </c>
      <c r="BB51" s="1">
        <v>99</v>
      </c>
      <c r="BC51" s="1">
        <v>530</v>
      </c>
      <c r="BD51" s="1">
        <v>134.4</v>
      </c>
      <c r="BE51" s="1">
        <v>2390</v>
      </c>
      <c r="BF51" s="1">
        <v>70</v>
      </c>
      <c r="BG51" s="1">
        <v>4</v>
      </c>
      <c r="BH51" s="1">
        <v>344.8</v>
      </c>
      <c r="BI51" s="1">
        <v>40</v>
      </c>
      <c r="BJ51" s="1">
        <v>247.2</v>
      </c>
      <c r="BK51" s="1">
        <v>82.5</v>
      </c>
      <c r="BL51" s="1">
        <v>48</v>
      </c>
      <c r="BM51" s="1">
        <v>276</v>
      </c>
      <c r="BN51" s="1">
        <v>40</v>
      </c>
      <c r="BO51" s="1">
        <v>211.5</v>
      </c>
      <c r="BP51" s="1">
        <v>600</v>
      </c>
      <c r="BQ51" s="1">
        <v>309</v>
      </c>
      <c r="BR51" s="1">
        <v>7641</v>
      </c>
      <c r="BS51" s="1">
        <v>1075.2</v>
      </c>
      <c r="BY51" s="1">
        <v>70.8</v>
      </c>
      <c r="CA51" s="1">
        <v>1161.5999999999999</v>
      </c>
      <c r="CH51" s="1">
        <v>120</v>
      </c>
      <c r="CI51" s="1">
        <v>165</v>
      </c>
      <c r="CJ51" s="1">
        <v>40.5</v>
      </c>
      <c r="CK51" s="1">
        <v>51</v>
      </c>
      <c r="CQ51" s="1">
        <v>81.760000000000005</v>
      </c>
      <c r="CR51" s="1">
        <v>200.4</v>
      </c>
      <c r="CS51" s="1">
        <v>456</v>
      </c>
      <c r="CT51" s="1">
        <v>100.8</v>
      </c>
      <c r="CU51" s="1">
        <v>220.64</v>
      </c>
      <c r="CW51" s="1">
        <v>376.8</v>
      </c>
      <c r="CX51" s="1">
        <v>200.48</v>
      </c>
      <c r="DB51" s="1">
        <v>1317</v>
      </c>
      <c r="DD51" s="1">
        <v>216</v>
      </c>
      <c r="DE51" s="1">
        <v>606</v>
      </c>
      <c r="DF51" s="1">
        <v>80.400000000000006</v>
      </c>
      <c r="DG51" s="1">
        <v>1315.5</v>
      </c>
      <c r="DH51" s="1">
        <v>201</v>
      </c>
      <c r="DI51" s="1">
        <v>426</v>
      </c>
      <c r="DO51" s="1">
        <v>402</v>
      </c>
      <c r="DV51" s="1">
        <v>42023.780000000021</v>
      </c>
      <c r="DW51" s="32">
        <v>44530</v>
      </c>
    </row>
    <row r="52" spans="1:127" x14ac:dyDescent="0.35">
      <c r="A52" s="31">
        <v>44531</v>
      </c>
      <c r="DV52" s="1">
        <v>0</v>
      </c>
      <c r="DW52" s="32">
        <v>44531</v>
      </c>
    </row>
    <row r="53" spans="1:127" x14ac:dyDescent="0.35">
      <c r="A53" s="31">
        <v>44532</v>
      </c>
      <c r="DV53" s="1">
        <v>0</v>
      </c>
      <c r="DW53" s="32">
        <v>44532</v>
      </c>
    </row>
    <row r="54" spans="1:127" x14ac:dyDescent="0.35">
      <c r="A54" s="31">
        <v>44533</v>
      </c>
      <c r="DV54" s="1">
        <v>0</v>
      </c>
      <c r="DW54" s="32">
        <v>44533</v>
      </c>
    </row>
    <row r="55" spans="1:127" x14ac:dyDescent="0.35">
      <c r="A55" s="31">
        <v>44534</v>
      </c>
      <c r="DV55" s="1">
        <v>0</v>
      </c>
      <c r="DW55" s="32">
        <v>44534</v>
      </c>
    </row>
    <row r="56" spans="1:127" x14ac:dyDescent="0.35">
      <c r="A56" s="31">
        <v>44535</v>
      </c>
      <c r="DV56" s="1">
        <v>0</v>
      </c>
      <c r="DW56" s="32">
        <v>44535</v>
      </c>
    </row>
    <row r="57" spans="1:127" x14ac:dyDescent="0.35">
      <c r="A57" s="31">
        <v>44536</v>
      </c>
      <c r="DV57" s="1">
        <v>0</v>
      </c>
      <c r="DW57" s="32">
        <v>44536</v>
      </c>
    </row>
    <row r="58" spans="1:127" x14ac:dyDescent="0.35">
      <c r="A58" s="31">
        <v>44537</v>
      </c>
      <c r="DV58" s="1">
        <v>0</v>
      </c>
      <c r="DW58" s="32">
        <v>44537</v>
      </c>
    </row>
    <row r="59" spans="1:127" x14ac:dyDescent="0.35">
      <c r="A59" s="31">
        <v>44538</v>
      </c>
      <c r="DV59" s="1">
        <v>0</v>
      </c>
      <c r="DW59" s="32">
        <v>44538</v>
      </c>
    </row>
    <row r="60" spans="1:127" x14ac:dyDescent="0.35">
      <c r="A60" s="31">
        <v>44539</v>
      </c>
      <c r="DV60" s="1">
        <v>0</v>
      </c>
      <c r="DW60" s="32">
        <v>44539</v>
      </c>
    </row>
    <row r="61" spans="1:127" x14ac:dyDescent="0.35">
      <c r="A61" s="31">
        <v>44540</v>
      </c>
      <c r="DV61" s="1">
        <v>0</v>
      </c>
      <c r="DW61" s="32">
        <v>44540</v>
      </c>
    </row>
    <row r="62" spans="1:127" x14ac:dyDescent="0.35">
      <c r="A62" s="31">
        <v>44541</v>
      </c>
      <c r="DV62" s="1">
        <v>0</v>
      </c>
      <c r="DW62" s="32">
        <v>44541</v>
      </c>
    </row>
    <row r="63" spans="1:127" x14ac:dyDescent="0.35">
      <c r="A63" s="31">
        <v>44542</v>
      </c>
      <c r="DV63" s="1">
        <v>0</v>
      </c>
      <c r="DW63" s="32">
        <v>44542</v>
      </c>
    </row>
    <row r="64" spans="1:127" x14ac:dyDescent="0.35">
      <c r="A64" s="31">
        <v>44543</v>
      </c>
      <c r="DV64" s="1">
        <v>0</v>
      </c>
      <c r="DW64" s="32">
        <v>44543</v>
      </c>
    </row>
    <row r="65" spans="1:127" x14ac:dyDescent="0.35">
      <c r="A65" s="31">
        <v>44544</v>
      </c>
      <c r="DV65" s="1">
        <v>0</v>
      </c>
      <c r="DW65" s="32">
        <v>44544</v>
      </c>
    </row>
    <row r="66" spans="1:127" x14ac:dyDescent="0.35">
      <c r="A66" s="31">
        <v>44545</v>
      </c>
      <c r="DV66" s="1">
        <v>0</v>
      </c>
      <c r="DW66" s="32">
        <v>44545</v>
      </c>
    </row>
    <row r="67" spans="1:127" x14ac:dyDescent="0.35">
      <c r="A67" s="31">
        <v>44546</v>
      </c>
      <c r="DV67" s="1">
        <v>0</v>
      </c>
      <c r="DW67" s="32">
        <v>44546</v>
      </c>
    </row>
    <row r="68" spans="1:127" x14ac:dyDescent="0.35">
      <c r="A68" s="31">
        <v>44547</v>
      </c>
      <c r="DV68" s="1">
        <v>0</v>
      </c>
      <c r="DW68" s="32">
        <v>44547</v>
      </c>
    </row>
    <row r="69" spans="1:127" x14ac:dyDescent="0.35">
      <c r="A69" s="31">
        <v>44548</v>
      </c>
      <c r="DV69" s="1">
        <v>0</v>
      </c>
      <c r="DW69" s="32">
        <v>44548</v>
      </c>
    </row>
    <row r="70" spans="1:127" x14ac:dyDescent="0.35">
      <c r="A70" s="31">
        <v>44549</v>
      </c>
      <c r="DV70" s="1">
        <v>0</v>
      </c>
      <c r="DW70" s="32">
        <v>44549</v>
      </c>
    </row>
    <row r="71" spans="1:127" x14ac:dyDescent="0.35">
      <c r="A71" s="31">
        <v>44550</v>
      </c>
      <c r="DV71" s="1">
        <v>0</v>
      </c>
      <c r="DW71" s="32">
        <v>44550</v>
      </c>
    </row>
    <row r="72" spans="1:127" x14ac:dyDescent="0.35">
      <c r="A72" s="31">
        <v>44551</v>
      </c>
      <c r="B72" s="1" t="s">
        <v>427</v>
      </c>
      <c r="DV72" s="1">
        <v>0</v>
      </c>
      <c r="DW72" s="32">
        <v>44551</v>
      </c>
    </row>
    <row r="73" spans="1:127" x14ac:dyDescent="0.35">
      <c r="A73" s="31">
        <v>44552</v>
      </c>
      <c r="DV73" s="1">
        <v>0</v>
      </c>
      <c r="DW73" s="32">
        <v>44552</v>
      </c>
    </row>
    <row r="74" spans="1:127" x14ac:dyDescent="0.35">
      <c r="A74" s="31">
        <v>44553</v>
      </c>
      <c r="B74" s="1" t="s">
        <v>427</v>
      </c>
      <c r="C74" s="1" t="s">
        <v>427</v>
      </c>
      <c r="DV74" s="1">
        <v>0</v>
      </c>
      <c r="DW74" s="32">
        <v>44553</v>
      </c>
    </row>
    <row r="75" spans="1:127" x14ac:dyDescent="0.35">
      <c r="A75" s="31">
        <v>44554</v>
      </c>
      <c r="DV75" s="1">
        <v>0</v>
      </c>
      <c r="DW75" s="32">
        <v>44554</v>
      </c>
    </row>
    <row r="76" spans="1:127" x14ac:dyDescent="0.35">
      <c r="A76" s="31">
        <v>44555</v>
      </c>
      <c r="DV76" s="1">
        <v>0</v>
      </c>
      <c r="DW76" s="32">
        <v>44555</v>
      </c>
    </row>
    <row r="77" spans="1:127" x14ac:dyDescent="0.35">
      <c r="A77" s="31">
        <v>44556</v>
      </c>
      <c r="DV77" s="1">
        <v>0</v>
      </c>
      <c r="DW77" s="32">
        <v>44556</v>
      </c>
    </row>
    <row r="78" spans="1:127" x14ac:dyDescent="0.35">
      <c r="A78" s="31">
        <v>44557</v>
      </c>
      <c r="DV78" s="1">
        <v>0</v>
      </c>
      <c r="DW78" s="32">
        <v>44557</v>
      </c>
    </row>
    <row r="79" spans="1:127" x14ac:dyDescent="0.35">
      <c r="A79" s="31">
        <v>44558</v>
      </c>
      <c r="DV79" s="1">
        <v>0</v>
      </c>
      <c r="DW79" s="32">
        <v>44558</v>
      </c>
    </row>
    <row r="80" spans="1:127" x14ac:dyDescent="0.35">
      <c r="A80" s="31">
        <v>44559</v>
      </c>
      <c r="DV80" s="1">
        <v>0</v>
      </c>
      <c r="DW80" s="32">
        <v>44559</v>
      </c>
    </row>
    <row r="81" spans="1:127" x14ac:dyDescent="0.35">
      <c r="A81" s="31">
        <v>44560</v>
      </c>
      <c r="DV81" s="1">
        <v>0</v>
      </c>
      <c r="DW81" s="32">
        <v>44560</v>
      </c>
    </row>
    <row r="82" spans="1:127" x14ac:dyDescent="0.35">
      <c r="A82" s="31">
        <v>44561</v>
      </c>
      <c r="DV82" s="1">
        <v>0</v>
      </c>
      <c r="DW82" s="32">
        <v>44561</v>
      </c>
    </row>
    <row r="83" spans="1:127" x14ac:dyDescent="0.35">
      <c r="A83" s="31">
        <v>44562</v>
      </c>
      <c r="DV83" s="1">
        <v>0</v>
      </c>
      <c r="DW83" s="32">
        <v>44562</v>
      </c>
    </row>
    <row r="84" spans="1:127" x14ac:dyDescent="0.35">
      <c r="A84" s="31">
        <v>44563</v>
      </c>
      <c r="DV84" s="1">
        <v>0</v>
      </c>
      <c r="DW84" s="32">
        <v>44563</v>
      </c>
    </row>
    <row r="85" spans="1:127" x14ac:dyDescent="0.35">
      <c r="A85" s="31">
        <v>44564</v>
      </c>
      <c r="DV85" s="1">
        <v>0</v>
      </c>
      <c r="DW85" s="32">
        <v>44564</v>
      </c>
    </row>
    <row r="86" spans="1:127" x14ac:dyDescent="0.35">
      <c r="A86" s="31">
        <v>44565</v>
      </c>
      <c r="DV86" s="1">
        <v>0</v>
      </c>
      <c r="DW86" s="32">
        <v>44565</v>
      </c>
    </row>
    <row r="87" spans="1:127" x14ac:dyDescent="0.35">
      <c r="A87" s="31">
        <v>44566</v>
      </c>
      <c r="DV87" s="1">
        <v>0</v>
      </c>
      <c r="DW87" s="32">
        <v>44566</v>
      </c>
    </row>
    <row r="88" spans="1:127" x14ac:dyDescent="0.35">
      <c r="A88" s="31">
        <v>44567</v>
      </c>
      <c r="DV88" s="1">
        <v>0</v>
      </c>
      <c r="DW88" s="32">
        <v>44567</v>
      </c>
    </row>
    <row r="89" spans="1:127" x14ac:dyDescent="0.35">
      <c r="A89" s="31">
        <v>44568</v>
      </c>
      <c r="DV89" s="1">
        <v>0</v>
      </c>
      <c r="DW89" s="32">
        <v>44568</v>
      </c>
    </row>
    <row r="90" spans="1:127" x14ac:dyDescent="0.35">
      <c r="A90" s="31">
        <v>44569</v>
      </c>
      <c r="DV90" s="1">
        <v>0</v>
      </c>
      <c r="DW90" s="32">
        <v>44569</v>
      </c>
    </row>
    <row r="91" spans="1:127" x14ac:dyDescent="0.35">
      <c r="A91" s="31">
        <v>44570</v>
      </c>
      <c r="DV91" s="1">
        <v>0</v>
      </c>
      <c r="DW91" s="32">
        <v>44570</v>
      </c>
    </row>
    <row r="92" spans="1:127" x14ac:dyDescent="0.35">
      <c r="A92" s="31">
        <v>44571</v>
      </c>
      <c r="DV92" s="1">
        <v>0</v>
      </c>
      <c r="DW92" s="32">
        <v>44571</v>
      </c>
    </row>
    <row r="93" spans="1:127" x14ac:dyDescent="0.35">
      <c r="A93" s="31">
        <v>44572</v>
      </c>
      <c r="DV93" s="1">
        <v>0</v>
      </c>
      <c r="DW93" s="32">
        <v>44572</v>
      </c>
    </row>
    <row r="94" spans="1:127" x14ac:dyDescent="0.35">
      <c r="A94" s="31">
        <v>44573</v>
      </c>
      <c r="DV94" s="1">
        <v>0</v>
      </c>
      <c r="DW94" s="32">
        <v>44573</v>
      </c>
    </row>
    <row r="95" spans="1:127" x14ac:dyDescent="0.35">
      <c r="A95" s="31">
        <v>44574</v>
      </c>
      <c r="DV95" s="1">
        <v>0</v>
      </c>
      <c r="DW95" s="32">
        <v>44574</v>
      </c>
    </row>
    <row r="96" spans="1:127" x14ac:dyDescent="0.35">
      <c r="A96" s="31">
        <v>44575</v>
      </c>
      <c r="DV96" s="1">
        <v>0</v>
      </c>
      <c r="DW96" s="32">
        <v>44575</v>
      </c>
    </row>
    <row r="97" spans="1:127" x14ac:dyDescent="0.35">
      <c r="A97" s="31">
        <v>44576</v>
      </c>
      <c r="DV97" s="1">
        <v>0</v>
      </c>
      <c r="DW97" s="32">
        <v>44576</v>
      </c>
    </row>
    <row r="98" spans="1:127" x14ac:dyDescent="0.35">
      <c r="A98" s="31">
        <v>44577</v>
      </c>
      <c r="DV98" s="1">
        <v>0</v>
      </c>
      <c r="DW98" s="32">
        <v>44577</v>
      </c>
    </row>
    <row r="99" spans="1:127" x14ac:dyDescent="0.35">
      <c r="A99" s="31">
        <v>44578</v>
      </c>
      <c r="DV99" s="1">
        <v>0</v>
      </c>
      <c r="DW99" s="32">
        <v>44578</v>
      </c>
    </row>
    <row r="100" spans="1:127" x14ac:dyDescent="0.35">
      <c r="A100" s="31">
        <v>44579</v>
      </c>
      <c r="DV100" s="1">
        <v>0</v>
      </c>
      <c r="DW100" s="32">
        <v>44579</v>
      </c>
    </row>
    <row r="101" spans="1:127" x14ac:dyDescent="0.35">
      <c r="A101" s="31">
        <v>44580</v>
      </c>
      <c r="DV101" s="1">
        <v>0</v>
      </c>
      <c r="DW101" s="32">
        <v>44580</v>
      </c>
    </row>
    <row r="102" spans="1:127" x14ac:dyDescent="0.35">
      <c r="A102" s="31">
        <v>44581</v>
      </c>
      <c r="DV102" s="1">
        <v>0</v>
      </c>
      <c r="DW102" s="32">
        <v>44581</v>
      </c>
    </row>
    <row r="103" spans="1:127" x14ac:dyDescent="0.35">
      <c r="A103" s="31">
        <v>44582</v>
      </c>
      <c r="DV103" s="1">
        <v>0</v>
      </c>
      <c r="DW103" s="32">
        <v>44582</v>
      </c>
    </row>
    <row r="104" spans="1:127" x14ac:dyDescent="0.35">
      <c r="A104" s="2"/>
    </row>
    <row r="105" spans="1:127" x14ac:dyDescent="0.35">
      <c r="A105" s="2" t="s">
        <v>430</v>
      </c>
      <c r="B105" s="1">
        <v>822.88</v>
      </c>
      <c r="C105" s="1">
        <v>301.92</v>
      </c>
      <c r="D105" s="1">
        <v>23.68</v>
      </c>
      <c r="E105" s="1">
        <v>183.52</v>
      </c>
      <c r="F105" s="1">
        <v>730.24</v>
      </c>
      <c r="G105" s="1">
        <v>636.4</v>
      </c>
      <c r="H105" s="1">
        <v>0</v>
      </c>
      <c r="I105" s="1">
        <v>884.80000000000007</v>
      </c>
      <c r="J105" s="1">
        <v>10993.92</v>
      </c>
      <c r="K105" s="1">
        <v>669.7600000000001</v>
      </c>
      <c r="L105" s="1">
        <v>11.2</v>
      </c>
      <c r="M105" s="1">
        <v>423.36</v>
      </c>
      <c r="N105" s="1">
        <v>403.2</v>
      </c>
      <c r="O105" s="1">
        <v>108</v>
      </c>
      <c r="P105" s="1">
        <v>853.2</v>
      </c>
      <c r="Q105" s="1">
        <v>73.2</v>
      </c>
      <c r="R105" s="1">
        <v>148.80000000000001</v>
      </c>
      <c r="S105" s="1">
        <v>901.2</v>
      </c>
      <c r="T105" s="1">
        <v>983.46</v>
      </c>
      <c r="U105" s="1">
        <v>163.19999999999999</v>
      </c>
      <c r="V105" s="1">
        <v>1167.48</v>
      </c>
      <c r="W105" s="1">
        <v>186</v>
      </c>
      <c r="X105" s="1">
        <v>560</v>
      </c>
      <c r="Y105" s="1">
        <v>445.76</v>
      </c>
      <c r="Z105" s="1">
        <v>38.4</v>
      </c>
      <c r="AA105" s="1">
        <v>804</v>
      </c>
      <c r="AB105" s="1">
        <v>12</v>
      </c>
      <c r="AC105" s="1">
        <v>1238.4000000000001</v>
      </c>
      <c r="AD105" s="1">
        <v>342.24</v>
      </c>
      <c r="AE105" s="1">
        <v>3722.4</v>
      </c>
      <c r="AF105" s="1">
        <v>158.4</v>
      </c>
      <c r="AG105" s="1">
        <v>103.2</v>
      </c>
      <c r="AH105" s="1">
        <v>206.08</v>
      </c>
      <c r="AI105" s="1">
        <v>184.26</v>
      </c>
      <c r="AJ105" s="1">
        <v>998.40000000000009</v>
      </c>
      <c r="AK105" s="1">
        <v>877.2</v>
      </c>
      <c r="AL105" s="1">
        <v>18</v>
      </c>
      <c r="AM105" s="1">
        <v>201.76</v>
      </c>
      <c r="AN105" s="1">
        <v>24</v>
      </c>
      <c r="AO105" s="1">
        <v>0</v>
      </c>
      <c r="AP105" s="1">
        <v>0</v>
      </c>
      <c r="AQ105" s="1">
        <v>704</v>
      </c>
      <c r="AR105" s="1">
        <v>171</v>
      </c>
      <c r="AS105" s="1">
        <v>460</v>
      </c>
      <c r="AT105" s="1">
        <v>146</v>
      </c>
      <c r="AU105" s="1">
        <v>437.6</v>
      </c>
      <c r="AV105" s="1">
        <v>138</v>
      </c>
      <c r="AW105" s="1">
        <v>181.5</v>
      </c>
      <c r="AX105" s="1">
        <v>36</v>
      </c>
      <c r="AY105" s="1">
        <v>324</v>
      </c>
      <c r="AZ105" s="1">
        <v>95.2</v>
      </c>
      <c r="BA105" s="1">
        <v>145.19999999999999</v>
      </c>
      <c r="BB105" s="1">
        <v>99</v>
      </c>
      <c r="BC105" s="1">
        <v>530</v>
      </c>
      <c r="BD105" s="1">
        <v>187.2</v>
      </c>
      <c r="BE105" s="1">
        <v>2933</v>
      </c>
      <c r="BF105" s="1">
        <v>85</v>
      </c>
      <c r="BG105" s="1">
        <v>4</v>
      </c>
      <c r="BH105" s="1">
        <v>1608</v>
      </c>
      <c r="BI105" s="1">
        <v>44</v>
      </c>
      <c r="BJ105" s="1">
        <v>250.8</v>
      </c>
      <c r="BK105" s="1">
        <v>88.5</v>
      </c>
      <c r="BL105" s="1">
        <v>53.6</v>
      </c>
      <c r="BM105" s="1">
        <v>277.2</v>
      </c>
      <c r="BN105" s="1">
        <v>43</v>
      </c>
      <c r="BO105" s="1">
        <v>211.5</v>
      </c>
      <c r="BP105" s="1">
        <v>726</v>
      </c>
      <c r="BQ105" s="1">
        <v>513</v>
      </c>
      <c r="BR105" s="1">
        <v>9846</v>
      </c>
      <c r="BS105" s="1">
        <v>2812.8</v>
      </c>
      <c r="BT105" s="1">
        <v>306</v>
      </c>
      <c r="BU105" s="1">
        <v>138</v>
      </c>
      <c r="BV105" s="1">
        <v>7.2</v>
      </c>
      <c r="BW105" s="1">
        <v>10.8</v>
      </c>
      <c r="BX105" s="1">
        <v>87.6</v>
      </c>
      <c r="BY105" s="1">
        <v>81.599999999999994</v>
      </c>
      <c r="BZ105" s="1">
        <v>0</v>
      </c>
      <c r="CA105" s="1">
        <v>1202.4000000000001</v>
      </c>
      <c r="CB105" s="1">
        <v>103.2</v>
      </c>
      <c r="CC105" s="1">
        <v>60</v>
      </c>
      <c r="CD105" s="1">
        <v>51.6</v>
      </c>
      <c r="CE105" s="1">
        <v>8.4</v>
      </c>
      <c r="CF105" s="1">
        <v>13.2</v>
      </c>
      <c r="CG105" s="1">
        <v>334.8</v>
      </c>
      <c r="CH105" s="1">
        <v>168</v>
      </c>
      <c r="CI105" s="1">
        <v>237</v>
      </c>
      <c r="CJ105" s="1">
        <v>105</v>
      </c>
      <c r="CK105" s="1">
        <v>82.5</v>
      </c>
      <c r="CL105" s="1">
        <v>522</v>
      </c>
      <c r="CM105" s="1">
        <v>448.8</v>
      </c>
      <c r="CN105" s="1">
        <v>154.56</v>
      </c>
      <c r="CO105" s="1">
        <v>584.64</v>
      </c>
      <c r="CP105" s="1">
        <v>504</v>
      </c>
      <c r="CQ105" s="1">
        <v>333.76</v>
      </c>
      <c r="CR105" s="1">
        <v>213.6</v>
      </c>
      <c r="CS105" s="1">
        <v>788.4</v>
      </c>
      <c r="CT105" s="1">
        <v>105.6</v>
      </c>
      <c r="CU105" s="1">
        <v>268.8</v>
      </c>
      <c r="CV105" s="1">
        <v>3.6</v>
      </c>
      <c r="CW105" s="1">
        <v>510</v>
      </c>
      <c r="CX105" s="1">
        <v>304.64</v>
      </c>
      <c r="CY105" s="1">
        <v>316.5</v>
      </c>
      <c r="CZ105" s="1">
        <v>316.5</v>
      </c>
      <c r="DA105" s="1">
        <v>342</v>
      </c>
      <c r="DB105" s="1">
        <v>2020.5</v>
      </c>
      <c r="DC105" s="1">
        <v>1473</v>
      </c>
      <c r="DD105" s="1">
        <v>436.8</v>
      </c>
      <c r="DE105" s="1">
        <v>832.5</v>
      </c>
      <c r="DF105" s="1">
        <v>112.8</v>
      </c>
      <c r="DG105" s="1">
        <v>1372.5</v>
      </c>
      <c r="DH105" s="1">
        <v>231</v>
      </c>
      <c r="DI105" s="1">
        <v>1497</v>
      </c>
      <c r="DJ105" s="1">
        <v>1776</v>
      </c>
      <c r="DK105" s="1">
        <v>300</v>
      </c>
      <c r="DL105" s="1">
        <v>426</v>
      </c>
      <c r="DM105" s="1">
        <v>570</v>
      </c>
      <c r="DN105" s="1">
        <v>1098</v>
      </c>
      <c r="DO105" s="1">
        <v>918</v>
      </c>
      <c r="DP105" s="1">
        <v>0</v>
      </c>
      <c r="DV105" s="1">
        <v>75533.820000000007</v>
      </c>
      <c r="DW105" s="1" t="s">
        <v>430</v>
      </c>
    </row>
    <row r="106" spans="1:127" x14ac:dyDescent="0.35">
      <c r="A106" s="2" t="s">
        <v>431</v>
      </c>
      <c r="B106" s="1">
        <v>822.88</v>
      </c>
      <c r="C106" s="1">
        <v>301.92</v>
      </c>
      <c r="D106" s="1">
        <v>23.68</v>
      </c>
      <c r="E106" s="1">
        <v>183.52</v>
      </c>
      <c r="F106" s="1">
        <v>730.24</v>
      </c>
      <c r="G106" s="1">
        <v>636.4</v>
      </c>
      <c r="H106" s="1">
        <v>0</v>
      </c>
      <c r="I106" s="1">
        <v>884.80000000000007</v>
      </c>
      <c r="J106" s="1">
        <v>10993.92</v>
      </c>
      <c r="K106" s="1">
        <v>669.7600000000001</v>
      </c>
      <c r="L106" s="1">
        <v>11.2</v>
      </c>
      <c r="M106" s="1">
        <v>423.36</v>
      </c>
      <c r="N106" s="1">
        <v>403.2</v>
      </c>
      <c r="O106" s="1">
        <v>108</v>
      </c>
      <c r="P106" s="1">
        <v>853.2</v>
      </c>
      <c r="Q106" s="1">
        <v>73.2</v>
      </c>
      <c r="R106" s="1">
        <v>148.80000000000001</v>
      </c>
      <c r="S106" s="1">
        <v>901.2</v>
      </c>
      <c r="T106" s="1">
        <v>983.46</v>
      </c>
      <c r="U106" s="1">
        <v>163.19999999999999</v>
      </c>
      <c r="V106" s="1">
        <v>1167.48</v>
      </c>
      <c r="W106" s="1">
        <v>186</v>
      </c>
      <c r="X106" s="1">
        <v>560</v>
      </c>
      <c r="Y106" s="1">
        <v>445.76</v>
      </c>
      <c r="Z106" s="1">
        <v>38.4</v>
      </c>
      <c r="AA106" s="1">
        <v>804</v>
      </c>
      <c r="AB106" s="1">
        <v>12</v>
      </c>
      <c r="AC106" s="1">
        <v>1238.4000000000001</v>
      </c>
      <c r="AD106" s="1">
        <v>342.24</v>
      </c>
      <c r="AE106" s="1">
        <v>3722.4</v>
      </c>
      <c r="AF106" s="1">
        <v>158.4</v>
      </c>
      <c r="AG106" s="1">
        <v>103.2</v>
      </c>
      <c r="AH106" s="1">
        <v>206.08</v>
      </c>
      <c r="AI106" s="1">
        <v>184.26</v>
      </c>
      <c r="AJ106" s="1">
        <v>998.40000000000009</v>
      </c>
      <c r="AK106" s="1">
        <v>877.2</v>
      </c>
      <c r="AL106" s="1">
        <v>18</v>
      </c>
      <c r="AM106" s="1">
        <v>201.76</v>
      </c>
      <c r="AN106" s="1">
        <v>24</v>
      </c>
      <c r="AO106" s="1">
        <v>0</v>
      </c>
      <c r="AP106" s="1">
        <v>0</v>
      </c>
      <c r="AQ106" s="1">
        <v>704</v>
      </c>
      <c r="AR106" s="1">
        <v>171</v>
      </c>
      <c r="AS106" s="1">
        <v>460</v>
      </c>
      <c r="AT106" s="1">
        <v>146</v>
      </c>
      <c r="AU106" s="1">
        <v>437.6</v>
      </c>
      <c r="AV106" s="1">
        <v>138</v>
      </c>
      <c r="AW106" s="1">
        <v>181.5</v>
      </c>
      <c r="AX106" s="1">
        <v>36</v>
      </c>
      <c r="AY106" s="1">
        <v>324</v>
      </c>
      <c r="AZ106" s="1">
        <v>95.2</v>
      </c>
      <c r="BA106" s="1">
        <v>145.19999999999999</v>
      </c>
      <c r="BB106" s="1">
        <v>99</v>
      </c>
      <c r="BC106" s="1">
        <v>530</v>
      </c>
      <c r="BD106" s="1">
        <v>187.2</v>
      </c>
      <c r="BE106" s="1">
        <v>2933</v>
      </c>
      <c r="BF106" s="1">
        <v>85</v>
      </c>
      <c r="BG106" s="1">
        <v>4</v>
      </c>
      <c r="BH106" s="1">
        <v>1608</v>
      </c>
      <c r="BI106" s="1">
        <v>44</v>
      </c>
      <c r="BJ106" s="1">
        <v>250.8</v>
      </c>
      <c r="BK106" s="1">
        <v>88.5</v>
      </c>
      <c r="BL106" s="1">
        <v>53.6</v>
      </c>
      <c r="BM106" s="1">
        <v>277.2</v>
      </c>
      <c r="BN106" s="1">
        <v>43</v>
      </c>
      <c r="BO106" s="1">
        <v>211.5</v>
      </c>
      <c r="BP106" s="1">
        <v>726</v>
      </c>
      <c r="BQ106" s="1">
        <v>513</v>
      </c>
      <c r="BR106" s="1">
        <v>9846</v>
      </c>
      <c r="BS106" s="1">
        <v>2812.8</v>
      </c>
      <c r="BT106" s="1">
        <v>306</v>
      </c>
      <c r="BU106" s="1">
        <v>138</v>
      </c>
      <c r="BV106" s="1">
        <v>7.2</v>
      </c>
      <c r="BW106" s="1">
        <v>10.8</v>
      </c>
      <c r="BX106" s="1">
        <v>87.6</v>
      </c>
      <c r="BY106" s="1">
        <v>81.599999999999994</v>
      </c>
      <c r="BZ106" s="1">
        <v>0</v>
      </c>
      <c r="CA106" s="1">
        <v>1202.4000000000001</v>
      </c>
      <c r="CB106" s="1">
        <v>103.2</v>
      </c>
      <c r="CC106" s="1">
        <v>60</v>
      </c>
      <c r="CD106" s="1">
        <v>51.6</v>
      </c>
      <c r="CE106" s="1">
        <v>8.4</v>
      </c>
      <c r="CF106" s="1">
        <v>13.2</v>
      </c>
      <c r="CG106" s="1">
        <v>334.8</v>
      </c>
      <c r="CH106" s="1">
        <v>168</v>
      </c>
      <c r="CI106" s="1">
        <v>237</v>
      </c>
      <c r="CJ106" s="1">
        <v>105</v>
      </c>
      <c r="CK106" s="1">
        <v>82.5</v>
      </c>
      <c r="CL106" s="1">
        <v>522</v>
      </c>
      <c r="CM106" s="1">
        <v>448.8</v>
      </c>
      <c r="CN106" s="1">
        <v>154.56</v>
      </c>
      <c r="CO106" s="1">
        <v>584.64</v>
      </c>
      <c r="CP106" s="1">
        <v>504</v>
      </c>
      <c r="CQ106" s="1">
        <v>333.76</v>
      </c>
      <c r="CR106" s="1">
        <v>213.6</v>
      </c>
      <c r="CS106" s="1">
        <v>788.4</v>
      </c>
      <c r="CT106" s="1">
        <v>105.6</v>
      </c>
      <c r="CU106" s="1">
        <v>268.8</v>
      </c>
      <c r="CV106" s="1">
        <v>3.6</v>
      </c>
      <c r="CW106" s="1">
        <v>510</v>
      </c>
      <c r="CX106" s="1">
        <v>304.64</v>
      </c>
      <c r="CY106" s="1">
        <v>316.5</v>
      </c>
      <c r="CZ106" s="1">
        <v>316.5</v>
      </c>
      <c r="DA106" s="1">
        <v>342</v>
      </c>
      <c r="DB106" s="1">
        <v>2020.5</v>
      </c>
      <c r="DC106" s="1">
        <v>1473</v>
      </c>
      <c r="DD106" s="1">
        <v>436.8</v>
      </c>
      <c r="DE106" s="1">
        <v>832.5</v>
      </c>
      <c r="DF106" s="1">
        <v>112.8</v>
      </c>
      <c r="DG106" s="1">
        <v>1372.5</v>
      </c>
      <c r="DH106" s="1">
        <v>231</v>
      </c>
      <c r="DI106" s="1">
        <v>1497</v>
      </c>
      <c r="DJ106" s="1">
        <v>1776</v>
      </c>
      <c r="DK106" s="1">
        <v>300</v>
      </c>
      <c r="DL106" s="1">
        <v>426</v>
      </c>
      <c r="DM106" s="1">
        <v>570</v>
      </c>
      <c r="DN106" s="1">
        <v>1098</v>
      </c>
      <c r="DO106" s="1">
        <v>918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75533.820000000022</v>
      </c>
      <c r="DW106" s="1" t="s">
        <v>431</v>
      </c>
    </row>
    <row r="107" spans="1:127" x14ac:dyDescent="0.35">
      <c r="A107" s="2" t="s">
        <v>432</v>
      </c>
      <c r="DV107" s="1">
        <v>0</v>
      </c>
      <c r="DW107" s="1" t="s">
        <v>432</v>
      </c>
    </row>
    <row r="108" spans="1:127" x14ac:dyDescent="0.35">
      <c r="A108" s="2"/>
      <c r="DV108" s="1">
        <v>0</v>
      </c>
    </row>
    <row r="109" spans="1:127" x14ac:dyDescent="0.35">
      <c r="A109" s="2"/>
      <c r="DV109" s="1">
        <v>0</v>
      </c>
    </row>
    <row r="110" spans="1:127" x14ac:dyDescent="0.35">
      <c r="A110" s="2" t="s">
        <v>433</v>
      </c>
      <c r="DV110" s="1">
        <v>0</v>
      </c>
      <c r="DW110" s="1" t="s">
        <v>433</v>
      </c>
    </row>
    <row r="111" spans="1:127" x14ac:dyDescent="0.35">
      <c r="A111" s="2" t="s">
        <v>434</v>
      </c>
      <c r="DQ111" s="1">
        <v>0</v>
      </c>
      <c r="DR111" s="1">
        <v>0</v>
      </c>
      <c r="DT111" s="1">
        <v>0</v>
      </c>
      <c r="DV111" s="1">
        <v>0</v>
      </c>
      <c r="DW111" s="1" t="s">
        <v>434</v>
      </c>
    </row>
    <row r="112" spans="1:127" x14ac:dyDescent="0.35">
      <c r="A112" s="2"/>
    </row>
    <row r="113" spans="1:127" x14ac:dyDescent="0.35">
      <c r="A113" s="2" t="s">
        <v>435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 t="s">
        <v>435</v>
      </c>
    </row>
    <row r="114" spans="1:127" x14ac:dyDescent="0.35">
      <c r="A114" s="2" t="s">
        <v>431</v>
      </c>
      <c r="DV114" s="1">
        <v>0</v>
      </c>
      <c r="DW114" s="1" t="s">
        <v>436</v>
      </c>
    </row>
    <row r="115" spans="1:127" x14ac:dyDescent="0.35">
      <c r="A115" s="2" t="s">
        <v>432</v>
      </c>
      <c r="DV115" s="1">
        <v>0</v>
      </c>
      <c r="DW115" s="1" t="s">
        <v>437</v>
      </c>
    </row>
    <row r="116" spans="1:127" x14ac:dyDescent="0.35">
      <c r="A116" s="2"/>
      <c r="DV116" s="1">
        <v>0</v>
      </c>
    </row>
    <row r="117" spans="1:127" x14ac:dyDescent="0.35">
      <c r="A117" s="2"/>
      <c r="DV117" s="1">
        <v>0</v>
      </c>
    </row>
    <row r="118" spans="1:127" x14ac:dyDescent="0.35">
      <c r="A118" s="2" t="s">
        <v>433</v>
      </c>
      <c r="DV118" s="1">
        <v>0</v>
      </c>
      <c r="DW118" s="1" t="s">
        <v>438</v>
      </c>
    </row>
    <row r="119" spans="1:127" x14ac:dyDescent="0.35">
      <c r="A119" s="2" t="s">
        <v>434</v>
      </c>
      <c r="DV119" s="1">
        <v>0</v>
      </c>
      <c r="DW119" s="1" t="s">
        <v>439</v>
      </c>
    </row>
    <row r="120" spans="1:127" x14ac:dyDescent="0.35">
      <c r="A120" s="2"/>
    </row>
    <row r="121" spans="1:127" x14ac:dyDescent="0.35">
      <c r="A121" s="2" t="s">
        <v>440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 t="s">
        <v>440</v>
      </c>
    </row>
    <row r="122" spans="1:127" x14ac:dyDescent="0.35">
      <c r="A122" s="2" t="s">
        <v>431</v>
      </c>
      <c r="DV122" s="1">
        <v>0</v>
      </c>
      <c r="DW122" s="1" t="s">
        <v>436</v>
      </c>
    </row>
    <row r="123" spans="1:127" x14ac:dyDescent="0.35">
      <c r="A123" s="2" t="s">
        <v>432</v>
      </c>
      <c r="DV123" s="1">
        <v>0</v>
      </c>
      <c r="DW123" s="1" t="s">
        <v>437</v>
      </c>
    </row>
    <row r="124" spans="1:127" x14ac:dyDescent="0.35">
      <c r="A124" s="2">
        <v>0</v>
      </c>
      <c r="DV124" s="1">
        <v>0</v>
      </c>
      <c r="DW124" s="1">
        <v>0</v>
      </c>
    </row>
    <row r="125" spans="1:127" x14ac:dyDescent="0.35">
      <c r="A125" s="2">
        <v>0</v>
      </c>
      <c r="DV125" s="1">
        <v>0</v>
      </c>
      <c r="DW125" s="1">
        <v>0</v>
      </c>
    </row>
    <row r="126" spans="1:127" x14ac:dyDescent="0.35">
      <c r="A126" s="2" t="s">
        <v>433</v>
      </c>
      <c r="DW126" s="1" t="s">
        <v>438</v>
      </c>
    </row>
    <row r="127" spans="1:127" x14ac:dyDescent="0.35">
      <c r="A127" s="2" t="s">
        <v>434</v>
      </c>
      <c r="DV127" s="1">
        <v>0</v>
      </c>
      <c r="DW127" s="1" t="s">
        <v>439</v>
      </c>
    </row>
    <row r="128" spans="1:127" x14ac:dyDescent="0.35">
      <c r="A128" s="2"/>
    </row>
    <row r="129" spans="1:127" x14ac:dyDescent="0.35">
      <c r="A129" s="2" t="s">
        <v>441</v>
      </c>
      <c r="B129" s="1">
        <v>822.88</v>
      </c>
      <c r="C129" s="1">
        <v>301.92</v>
      </c>
      <c r="D129" s="1">
        <v>23.68</v>
      </c>
      <c r="E129" s="1">
        <v>183.52</v>
      </c>
      <c r="F129" s="1">
        <v>730.24</v>
      </c>
      <c r="G129" s="1">
        <v>636.4</v>
      </c>
      <c r="H129" s="1">
        <v>0</v>
      </c>
      <c r="I129" s="1">
        <v>884.80000000000007</v>
      </c>
      <c r="J129" s="1">
        <v>10993.92</v>
      </c>
      <c r="K129" s="1">
        <v>669.7600000000001</v>
      </c>
      <c r="M129" s="1">
        <v>423.36</v>
      </c>
      <c r="N129" s="1">
        <v>403.2</v>
      </c>
      <c r="O129" s="1">
        <v>108</v>
      </c>
      <c r="P129" s="1">
        <v>853.2</v>
      </c>
      <c r="Q129" s="1">
        <v>73.2</v>
      </c>
      <c r="R129" s="1">
        <v>148.80000000000001</v>
      </c>
      <c r="S129" s="1">
        <v>901.2</v>
      </c>
      <c r="T129" s="1">
        <v>983.46</v>
      </c>
      <c r="U129" s="1">
        <v>163.19999999999999</v>
      </c>
      <c r="V129" s="1">
        <v>1167.48</v>
      </c>
      <c r="W129" s="1">
        <v>186</v>
      </c>
      <c r="X129" s="1">
        <v>560</v>
      </c>
      <c r="Y129" s="1">
        <v>445.76</v>
      </c>
      <c r="Z129" s="1">
        <v>38.4</v>
      </c>
      <c r="AA129" s="1">
        <v>804</v>
      </c>
      <c r="AB129" s="1">
        <v>12</v>
      </c>
      <c r="AC129" s="1">
        <v>1238.4000000000001</v>
      </c>
      <c r="AD129" s="1">
        <v>342.24</v>
      </c>
      <c r="AE129" s="1">
        <v>3722.4</v>
      </c>
      <c r="AF129" s="1">
        <v>158.4</v>
      </c>
      <c r="AG129" s="1">
        <v>103.2</v>
      </c>
      <c r="AH129" s="1">
        <v>206.08</v>
      </c>
      <c r="AI129" s="1">
        <v>184.26</v>
      </c>
      <c r="AJ129" s="1">
        <v>998.40000000000009</v>
      </c>
      <c r="AK129" s="1">
        <v>877.2</v>
      </c>
      <c r="AL129" s="1">
        <v>18</v>
      </c>
      <c r="AM129" s="1">
        <v>201.76</v>
      </c>
      <c r="AN129" s="1">
        <v>24</v>
      </c>
      <c r="AO129" s="1">
        <v>0</v>
      </c>
      <c r="AP129" s="1">
        <v>0</v>
      </c>
      <c r="AQ129" s="1">
        <v>704</v>
      </c>
      <c r="AR129" s="1">
        <v>171</v>
      </c>
      <c r="AS129" s="1">
        <v>460</v>
      </c>
      <c r="AT129" s="1">
        <v>146</v>
      </c>
      <c r="AU129" s="1">
        <v>437.6</v>
      </c>
      <c r="AV129" s="1">
        <v>138</v>
      </c>
      <c r="AW129" s="1">
        <v>181.5</v>
      </c>
      <c r="AX129" s="1">
        <v>36</v>
      </c>
      <c r="AY129" s="1">
        <v>324</v>
      </c>
      <c r="AZ129" s="1">
        <v>95.2</v>
      </c>
      <c r="BA129" s="1">
        <v>145.19999999999999</v>
      </c>
      <c r="BB129" s="1">
        <v>99</v>
      </c>
      <c r="BC129" s="1">
        <v>530</v>
      </c>
      <c r="BD129" s="1">
        <v>187.2</v>
      </c>
      <c r="BE129" s="1">
        <v>2933</v>
      </c>
      <c r="BF129" s="1">
        <v>85</v>
      </c>
      <c r="BG129" s="1">
        <v>4</v>
      </c>
      <c r="BH129" s="1">
        <v>1608</v>
      </c>
      <c r="BI129" s="1">
        <v>44</v>
      </c>
      <c r="BJ129" s="1">
        <v>250.8</v>
      </c>
      <c r="BK129" s="1">
        <v>88.5</v>
      </c>
      <c r="BL129" s="1">
        <v>53.6</v>
      </c>
      <c r="BM129" s="1">
        <v>277.2</v>
      </c>
      <c r="BN129" s="1">
        <v>43</v>
      </c>
      <c r="BO129" s="1">
        <v>211.5</v>
      </c>
      <c r="BP129" s="1">
        <v>726</v>
      </c>
      <c r="BQ129" s="1">
        <v>513</v>
      </c>
      <c r="BR129" s="1">
        <v>9846</v>
      </c>
      <c r="BS129" s="1">
        <v>2812.8</v>
      </c>
      <c r="BT129" s="1">
        <v>306</v>
      </c>
      <c r="BU129" s="1">
        <v>138</v>
      </c>
      <c r="BV129" s="1">
        <v>7.2</v>
      </c>
      <c r="BW129" s="1">
        <v>10.8</v>
      </c>
      <c r="BX129" s="1">
        <v>87.6</v>
      </c>
      <c r="BY129" s="1">
        <v>81.599999999999994</v>
      </c>
      <c r="BZ129" s="1">
        <v>0</v>
      </c>
      <c r="CA129" s="1">
        <v>1202.4000000000001</v>
      </c>
      <c r="CB129" s="1">
        <v>103.2</v>
      </c>
      <c r="CC129" s="1">
        <v>60</v>
      </c>
      <c r="CD129" s="1">
        <v>51.6</v>
      </c>
      <c r="CE129" s="1">
        <v>8.4</v>
      </c>
      <c r="CF129" s="1">
        <v>13.2</v>
      </c>
      <c r="CG129" s="1">
        <v>334.8</v>
      </c>
      <c r="CH129" s="1">
        <v>168</v>
      </c>
      <c r="CI129" s="1">
        <v>237</v>
      </c>
      <c r="CJ129" s="1">
        <v>105</v>
      </c>
      <c r="CK129" s="1">
        <v>82.5</v>
      </c>
      <c r="CL129" s="1">
        <v>522</v>
      </c>
      <c r="CM129" s="1">
        <v>448.8</v>
      </c>
      <c r="CN129" s="1">
        <v>154.56</v>
      </c>
      <c r="CO129" s="1">
        <v>584.64</v>
      </c>
      <c r="CP129" s="1">
        <v>504</v>
      </c>
      <c r="CQ129" s="1">
        <v>333.76</v>
      </c>
      <c r="CR129" s="1">
        <v>213.6</v>
      </c>
      <c r="CS129" s="1">
        <v>788.4</v>
      </c>
      <c r="CT129" s="1">
        <v>105.6</v>
      </c>
      <c r="CU129" s="1">
        <v>268.8</v>
      </c>
      <c r="CV129" s="1">
        <v>3.6</v>
      </c>
      <c r="CW129" s="1">
        <v>510</v>
      </c>
      <c r="CX129" s="1">
        <v>304.64</v>
      </c>
      <c r="CY129" s="1">
        <v>316.5</v>
      </c>
      <c r="CZ129" s="1">
        <v>316.5</v>
      </c>
      <c r="DA129" s="1">
        <v>342</v>
      </c>
      <c r="DB129" s="1">
        <v>2020.5</v>
      </c>
      <c r="DC129" s="1">
        <v>1473</v>
      </c>
      <c r="DD129" s="1">
        <v>436.8</v>
      </c>
      <c r="DE129" s="1">
        <v>832.5</v>
      </c>
      <c r="DF129" s="1">
        <v>112.8</v>
      </c>
      <c r="DG129" s="1">
        <v>1372.5</v>
      </c>
      <c r="DH129" s="1">
        <v>231</v>
      </c>
      <c r="DI129" s="1">
        <v>1497</v>
      </c>
      <c r="DJ129" s="1">
        <v>1776</v>
      </c>
      <c r="DK129" s="1">
        <v>300</v>
      </c>
      <c r="DL129" s="1">
        <v>426</v>
      </c>
      <c r="DM129" s="1">
        <v>570</v>
      </c>
      <c r="DN129" s="1">
        <v>1098</v>
      </c>
      <c r="DO129" s="1">
        <v>918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75522.62</v>
      </c>
      <c r="DW129" s="1" t="s">
        <v>441</v>
      </c>
    </row>
    <row r="130" spans="1:127" x14ac:dyDescent="0.35">
      <c r="A130" s="2" t="s">
        <v>431</v>
      </c>
      <c r="B130" s="1">
        <v>822.88</v>
      </c>
      <c r="C130" s="1">
        <v>301.92</v>
      </c>
      <c r="D130" s="1">
        <v>23.68</v>
      </c>
      <c r="E130" s="1">
        <v>183.52</v>
      </c>
      <c r="F130" s="1">
        <v>730.24</v>
      </c>
      <c r="G130" s="1">
        <v>636.4</v>
      </c>
      <c r="H130" s="1">
        <v>0</v>
      </c>
      <c r="I130" s="1">
        <v>884.80000000000007</v>
      </c>
      <c r="J130" s="1">
        <v>10993.92</v>
      </c>
      <c r="K130" s="1">
        <v>669.7600000000001</v>
      </c>
      <c r="M130" s="1">
        <v>423.36</v>
      </c>
      <c r="N130" s="1">
        <v>403.2</v>
      </c>
      <c r="O130" s="1">
        <v>108</v>
      </c>
      <c r="P130" s="1">
        <v>853.2</v>
      </c>
      <c r="Q130" s="1">
        <v>73.2</v>
      </c>
      <c r="R130" s="1">
        <v>148.80000000000001</v>
      </c>
      <c r="S130" s="1">
        <v>901.2</v>
      </c>
      <c r="T130" s="1">
        <v>983.46</v>
      </c>
      <c r="U130" s="1">
        <v>163.19999999999999</v>
      </c>
      <c r="V130" s="1">
        <v>1167.48</v>
      </c>
      <c r="W130" s="1">
        <v>186</v>
      </c>
      <c r="X130" s="1">
        <v>560</v>
      </c>
      <c r="Y130" s="1">
        <v>445.76</v>
      </c>
      <c r="Z130" s="1">
        <v>38.4</v>
      </c>
      <c r="AA130" s="1">
        <v>804</v>
      </c>
      <c r="AB130" s="1">
        <v>12</v>
      </c>
      <c r="AC130" s="1">
        <v>1238.4000000000001</v>
      </c>
      <c r="AD130" s="1">
        <v>342.24</v>
      </c>
      <c r="AE130" s="1">
        <v>3722.4</v>
      </c>
      <c r="AF130" s="1">
        <v>158.4</v>
      </c>
      <c r="AG130" s="1">
        <v>103.2</v>
      </c>
      <c r="AH130" s="1">
        <v>206.08</v>
      </c>
      <c r="AI130" s="1">
        <v>184.26</v>
      </c>
      <c r="AJ130" s="1">
        <v>998.40000000000009</v>
      </c>
      <c r="AK130" s="1">
        <v>877.2</v>
      </c>
      <c r="AL130" s="1">
        <v>18</v>
      </c>
      <c r="AM130" s="1">
        <v>201.76</v>
      </c>
      <c r="AN130" s="1">
        <v>24</v>
      </c>
      <c r="AO130" s="1">
        <v>0</v>
      </c>
      <c r="AP130" s="1">
        <v>0</v>
      </c>
      <c r="AQ130" s="1">
        <v>704</v>
      </c>
      <c r="AR130" s="1">
        <v>171</v>
      </c>
      <c r="AS130" s="1">
        <v>460</v>
      </c>
      <c r="AT130" s="1">
        <v>146</v>
      </c>
      <c r="AU130" s="1">
        <v>437.6</v>
      </c>
      <c r="AV130" s="1">
        <v>138</v>
      </c>
      <c r="AW130" s="1">
        <v>181.5</v>
      </c>
      <c r="AX130" s="1">
        <v>36</v>
      </c>
      <c r="AY130" s="1">
        <v>324</v>
      </c>
      <c r="AZ130" s="1">
        <v>95.2</v>
      </c>
      <c r="BA130" s="1">
        <v>145.19999999999999</v>
      </c>
      <c r="BB130" s="1">
        <v>99</v>
      </c>
      <c r="BC130" s="1">
        <v>530</v>
      </c>
      <c r="BD130" s="1">
        <v>187.2</v>
      </c>
      <c r="BE130" s="1">
        <v>2933</v>
      </c>
      <c r="BF130" s="1">
        <v>85</v>
      </c>
      <c r="BG130" s="1">
        <v>4</v>
      </c>
      <c r="BH130" s="1">
        <v>1608</v>
      </c>
      <c r="BI130" s="1">
        <v>44</v>
      </c>
      <c r="BJ130" s="1">
        <v>250.8</v>
      </c>
      <c r="BK130" s="1">
        <v>88.5</v>
      </c>
      <c r="BL130" s="1">
        <v>53.6</v>
      </c>
      <c r="BM130" s="1">
        <v>277.2</v>
      </c>
      <c r="BN130" s="1">
        <v>43</v>
      </c>
      <c r="BO130" s="1">
        <v>211.5</v>
      </c>
      <c r="BP130" s="1">
        <v>726</v>
      </c>
      <c r="BQ130" s="1">
        <v>513</v>
      </c>
      <c r="BR130" s="1">
        <v>9846</v>
      </c>
      <c r="BS130" s="1">
        <v>2812.8</v>
      </c>
      <c r="BT130" s="1">
        <v>306</v>
      </c>
      <c r="BU130" s="1">
        <v>138</v>
      </c>
      <c r="BV130" s="1">
        <v>7.2</v>
      </c>
      <c r="BW130" s="1">
        <v>10.8</v>
      </c>
      <c r="BX130" s="1">
        <v>87.6</v>
      </c>
      <c r="BY130" s="1">
        <v>81.599999999999994</v>
      </c>
      <c r="BZ130" s="1">
        <v>0</v>
      </c>
      <c r="CA130" s="1">
        <v>1202.4000000000001</v>
      </c>
      <c r="CB130" s="1">
        <v>103.2</v>
      </c>
      <c r="CC130" s="1">
        <v>60</v>
      </c>
      <c r="CD130" s="1">
        <v>51.6</v>
      </c>
      <c r="CE130" s="1">
        <v>8.4</v>
      </c>
      <c r="CF130" s="1">
        <v>13.2</v>
      </c>
      <c r="CG130" s="1">
        <v>334.8</v>
      </c>
      <c r="CH130" s="1">
        <v>168</v>
      </c>
      <c r="CI130" s="1">
        <v>237</v>
      </c>
      <c r="CJ130" s="1">
        <v>105</v>
      </c>
      <c r="CK130" s="1">
        <v>82.5</v>
      </c>
      <c r="CL130" s="1">
        <v>522</v>
      </c>
      <c r="CM130" s="1">
        <v>448.8</v>
      </c>
      <c r="CN130" s="1">
        <v>154.56</v>
      </c>
      <c r="CO130" s="1">
        <v>584.64</v>
      </c>
      <c r="CP130" s="1">
        <v>504</v>
      </c>
      <c r="CQ130" s="1">
        <v>333.76</v>
      </c>
      <c r="CR130" s="1">
        <v>213.6</v>
      </c>
      <c r="CS130" s="1">
        <v>788.4</v>
      </c>
      <c r="CT130" s="1">
        <v>105.6</v>
      </c>
      <c r="CU130" s="1">
        <v>268.8</v>
      </c>
      <c r="CV130" s="1">
        <v>3.6</v>
      </c>
      <c r="CW130" s="1">
        <v>510</v>
      </c>
      <c r="CX130" s="1">
        <v>304.64</v>
      </c>
      <c r="CY130" s="1">
        <v>316.5</v>
      </c>
      <c r="CZ130" s="1">
        <v>316.5</v>
      </c>
      <c r="DA130" s="1">
        <v>342</v>
      </c>
      <c r="DB130" s="1">
        <v>2020.5</v>
      </c>
      <c r="DC130" s="1">
        <v>1473</v>
      </c>
      <c r="DD130" s="1">
        <v>436.8</v>
      </c>
      <c r="DE130" s="1">
        <v>832.5</v>
      </c>
      <c r="DF130" s="1">
        <v>112.8</v>
      </c>
      <c r="DG130" s="1">
        <v>1372.5</v>
      </c>
      <c r="DH130" s="1">
        <v>231</v>
      </c>
      <c r="DI130" s="1">
        <v>1497</v>
      </c>
      <c r="DJ130" s="1">
        <v>1776</v>
      </c>
      <c r="DK130" s="1">
        <v>300</v>
      </c>
      <c r="DL130" s="1">
        <v>426</v>
      </c>
      <c r="DM130" s="1">
        <v>570</v>
      </c>
      <c r="DN130" s="1">
        <v>1098</v>
      </c>
      <c r="DO130" s="1">
        <v>918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75522.62</v>
      </c>
      <c r="DW130" s="1" t="s">
        <v>436</v>
      </c>
    </row>
    <row r="131" spans="1:127" x14ac:dyDescent="0.35">
      <c r="A131" s="2" t="s">
        <v>432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 t="s">
        <v>437</v>
      </c>
    </row>
    <row r="132" spans="1:127" x14ac:dyDescent="0.35">
      <c r="A132" s="2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</row>
    <row r="133" spans="1:127" x14ac:dyDescent="0.35">
      <c r="A133" s="2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</row>
    <row r="134" spans="1:127" x14ac:dyDescent="0.35">
      <c r="A134" s="2" t="s">
        <v>433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 t="s">
        <v>438</v>
      </c>
    </row>
    <row r="135" spans="1:127" x14ac:dyDescent="0.35">
      <c r="A135" s="2" t="s">
        <v>434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 t="s">
        <v>439</v>
      </c>
    </row>
    <row r="136" spans="1:127" x14ac:dyDescent="0.35">
      <c r="A136" s="2"/>
    </row>
    <row r="137" spans="1:127" x14ac:dyDescent="0.35">
      <c r="A137" s="2" t="s">
        <v>442</v>
      </c>
      <c r="B137" s="1">
        <v>278</v>
      </c>
      <c r="C137" s="1">
        <v>97.708737864077676</v>
      </c>
      <c r="D137" s="1">
        <v>7.6634304207119754</v>
      </c>
      <c r="E137" s="1">
        <v>59.391585760517813</v>
      </c>
      <c r="F137" s="1">
        <v>326</v>
      </c>
      <c r="G137" s="1">
        <v>212.1333333333333</v>
      </c>
      <c r="H137" s="1">
        <v>0</v>
      </c>
      <c r="I137" s="1">
        <v>395</v>
      </c>
      <c r="J137" s="1">
        <v>4907.9999999999991</v>
      </c>
      <c r="K137" s="1">
        <v>273.37142857142862</v>
      </c>
      <c r="L137" s="1">
        <v>0</v>
      </c>
      <c r="M137" s="1">
        <v>177.13807531380749</v>
      </c>
      <c r="N137" s="1">
        <v>170.84745762711859</v>
      </c>
      <c r="O137" s="1">
        <v>60</v>
      </c>
      <c r="P137" s="1">
        <v>711.00000000000011</v>
      </c>
      <c r="Q137" s="1">
        <v>54.222222222222221</v>
      </c>
      <c r="R137" s="1">
        <v>110.2222222222222</v>
      </c>
      <c r="S137" s="1">
        <v>653.04347826086962</v>
      </c>
      <c r="T137" s="1">
        <v>443.00000000000011</v>
      </c>
      <c r="U137" s="1">
        <v>17</v>
      </c>
      <c r="V137" s="1">
        <v>402.5793103448276</v>
      </c>
      <c r="W137" s="1">
        <v>155</v>
      </c>
      <c r="X137" s="1">
        <v>250</v>
      </c>
      <c r="Y137" s="1">
        <v>199</v>
      </c>
      <c r="Z137" s="1">
        <v>4</v>
      </c>
      <c r="AA137" s="1">
        <v>134</v>
      </c>
      <c r="AB137" s="1">
        <v>8.8888888888888875</v>
      </c>
      <c r="AC137" s="1">
        <v>129</v>
      </c>
      <c r="AD137" s="1">
        <v>93</v>
      </c>
      <c r="AE137" s="1">
        <v>2068</v>
      </c>
      <c r="AF137" s="1">
        <v>117.3333333333333</v>
      </c>
      <c r="AG137" s="1">
        <v>76.444444444444443</v>
      </c>
      <c r="AH137" s="1">
        <v>84.114285714285714</v>
      </c>
      <c r="AI137" s="1">
        <v>76.775000000000006</v>
      </c>
      <c r="AJ137" s="1">
        <v>101.87755102040821</v>
      </c>
      <c r="AK137" s="1">
        <v>731.00000000000011</v>
      </c>
      <c r="AL137" s="1">
        <v>8.9108910891089117</v>
      </c>
      <c r="AM137" s="1">
        <v>96.999999999999986</v>
      </c>
      <c r="AN137" s="1">
        <v>13.95348837209302</v>
      </c>
      <c r="AO137" s="1">
        <v>0</v>
      </c>
      <c r="AP137" s="1">
        <v>0</v>
      </c>
      <c r="AQ137" s="1">
        <v>704</v>
      </c>
      <c r="AR137" s="1">
        <v>171</v>
      </c>
      <c r="AS137" s="1">
        <v>124.32432432432429</v>
      </c>
      <c r="AT137" s="1">
        <v>146</v>
      </c>
      <c r="AU137" s="1">
        <v>547</v>
      </c>
      <c r="AV137" s="1">
        <v>115</v>
      </c>
      <c r="AW137" s="1">
        <v>121</v>
      </c>
      <c r="AX137" s="1">
        <v>18.652849740932641</v>
      </c>
      <c r="AY137" s="1">
        <v>206.36942675159241</v>
      </c>
      <c r="AZ137" s="1">
        <v>61.81818181818182</v>
      </c>
      <c r="BA137" s="1">
        <v>121</v>
      </c>
      <c r="BB137" s="1">
        <v>34.736842105263158</v>
      </c>
      <c r="BC137" s="1">
        <v>530</v>
      </c>
      <c r="BD137" s="1">
        <v>117</v>
      </c>
      <c r="BE137" s="1">
        <v>2933</v>
      </c>
      <c r="BF137" s="1">
        <v>85</v>
      </c>
      <c r="BG137" s="1">
        <v>1.0810810810810809</v>
      </c>
      <c r="BH137" s="1">
        <v>2010</v>
      </c>
      <c r="BI137" s="1">
        <v>28.02547770700637</v>
      </c>
      <c r="BJ137" s="1">
        <v>209</v>
      </c>
      <c r="BK137" s="1">
        <v>31.05263157894737</v>
      </c>
      <c r="BL137" s="1">
        <v>34.805194805194809</v>
      </c>
      <c r="BM137" s="1">
        <v>231</v>
      </c>
      <c r="BN137" s="1">
        <v>22.279792746113991</v>
      </c>
      <c r="BO137" s="1">
        <v>141</v>
      </c>
      <c r="BP137" s="1">
        <v>484</v>
      </c>
      <c r="BQ137" s="1">
        <v>171</v>
      </c>
      <c r="BR137" s="1">
        <v>3282</v>
      </c>
      <c r="BS137" s="1">
        <v>2344</v>
      </c>
      <c r="BT137" s="1">
        <v>215.49295774647891</v>
      </c>
      <c r="BU137" s="1">
        <v>97.183098591549296</v>
      </c>
      <c r="BV137" s="1">
        <v>5.070422535211268</v>
      </c>
      <c r="BW137" s="1">
        <v>7.6056338028169019</v>
      </c>
      <c r="BX137" s="1">
        <v>61.690140845070417</v>
      </c>
      <c r="BY137" s="1">
        <v>57.464788732394368</v>
      </c>
      <c r="BZ137" s="1">
        <v>0</v>
      </c>
      <c r="CA137" s="1">
        <v>846.76056338028161</v>
      </c>
      <c r="CB137" s="1">
        <v>74.782608695652186</v>
      </c>
      <c r="CC137" s="1">
        <v>40</v>
      </c>
      <c r="CD137" s="1">
        <v>36.338028169014088</v>
      </c>
      <c r="CE137" s="1">
        <v>5.915492957746479</v>
      </c>
      <c r="CF137" s="1">
        <v>11</v>
      </c>
      <c r="CG137" s="1">
        <v>279</v>
      </c>
      <c r="CH137" s="1">
        <v>51.692307692307693</v>
      </c>
      <c r="CI137" s="1">
        <v>79</v>
      </c>
      <c r="CJ137" s="1">
        <v>58.011049723756898</v>
      </c>
      <c r="CK137" s="1">
        <v>47.965116279069768</v>
      </c>
      <c r="CL137" s="1">
        <v>174</v>
      </c>
      <c r="CM137" s="1">
        <v>316.05633802816902</v>
      </c>
      <c r="CN137" s="1">
        <v>122.6666666666667</v>
      </c>
      <c r="CO137" s="1">
        <v>464</v>
      </c>
      <c r="CP137" s="1">
        <v>400</v>
      </c>
      <c r="CQ137" s="1">
        <v>264.88888888888891</v>
      </c>
      <c r="CR137" s="1">
        <v>150.42253521126759</v>
      </c>
      <c r="CS137" s="1">
        <v>555.21126760563379</v>
      </c>
      <c r="CT137" s="1">
        <v>74.366197183098592</v>
      </c>
      <c r="CU137" s="1">
        <v>213.33333333333329</v>
      </c>
      <c r="CV137" s="1">
        <v>3</v>
      </c>
      <c r="CW137" s="1">
        <v>359.15492957746483</v>
      </c>
      <c r="CX137" s="1">
        <v>241.7777777777778</v>
      </c>
      <c r="CY137" s="1">
        <v>211</v>
      </c>
      <c r="CZ137" s="1">
        <v>211</v>
      </c>
      <c r="DA137" s="1">
        <v>114</v>
      </c>
      <c r="DB137" s="1">
        <v>1347</v>
      </c>
      <c r="DC137" s="1">
        <v>491</v>
      </c>
      <c r="DD137" s="1">
        <v>307.6056338028169</v>
      </c>
      <c r="DE137" s="1">
        <v>555</v>
      </c>
      <c r="DF137" s="1">
        <v>79.436619718309871</v>
      </c>
      <c r="DG137" s="1">
        <v>915</v>
      </c>
      <c r="DH137" s="1">
        <v>71.07692307692308</v>
      </c>
      <c r="DI137" s="1">
        <v>499</v>
      </c>
      <c r="DJ137" s="1">
        <v>296</v>
      </c>
      <c r="DK137" s="1">
        <v>100</v>
      </c>
      <c r="DL137" s="1">
        <v>142</v>
      </c>
      <c r="DM137" s="1">
        <v>190</v>
      </c>
      <c r="DN137" s="1">
        <v>183</v>
      </c>
      <c r="DO137" s="1">
        <v>153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39908.734287484047</v>
      </c>
      <c r="DW137" s="1" t="s">
        <v>442</v>
      </c>
    </row>
    <row r="138" spans="1:127" x14ac:dyDescent="0.35">
      <c r="A138" s="2"/>
    </row>
    <row r="139" spans="1:127" x14ac:dyDescent="0.35">
      <c r="A139" s="2" t="s">
        <v>443</v>
      </c>
      <c r="B139" s="1">
        <v>1034.678571428572</v>
      </c>
      <c r="C139" s="1">
        <v>0</v>
      </c>
      <c r="D139" s="1">
        <v>0</v>
      </c>
      <c r="E139" s="1">
        <v>0</v>
      </c>
      <c r="F139" s="1">
        <v>626.67999999999995</v>
      </c>
      <c r="G139" s="1">
        <v>205.06809523809531</v>
      </c>
      <c r="H139" s="1">
        <v>0</v>
      </c>
      <c r="I139" s="1">
        <v>493.44000000000011</v>
      </c>
      <c r="J139" s="1">
        <v>6114.2133333333331</v>
      </c>
      <c r="K139" s="1">
        <v>0</v>
      </c>
      <c r="L139" s="1">
        <v>0</v>
      </c>
      <c r="M139" s="1">
        <v>0</v>
      </c>
      <c r="N139" s="1">
        <v>0</v>
      </c>
      <c r="O139" s="1">
        <v>210.76190476190479</v>
      </c>
      <c r="P139" s="1">
        <v>296.38285714285718</v>
      </c>
      <c r="Q139" s="1">
        <v>310.39999999999998</v>
      </c>
      <c r="R139" s="1">
        <v>0</v>
      </c>
      <c r="S139" s="1">
        <v>0</v>
      </c>
      <c r="T139" s="1">
        <v>314.5</v>
      </c>
      <c r="U139" s="1">
        <v>170.05714285714279</v>
      </c>
      <c r="V139" s="1">
        <v>1527.2</v>
      </c>
      <c r="W139" s="1">
        <v>470.92571428571432</v>
      </c>
      <c r="X139" s="1">
        <v>574.93333333333339</v>
      </c>
      <c r="Y139" s="1">
        <v>285.97333333333341</v>
      </c>
      <c r="Z139" s="1">
        <v>626.40000000000009</v>
      </c>
      <c r="AA139" s="1">
        <v>692.28571428571433</v>
      </c>
      <c r="AB139" s="1">
        <v>6.4571428571428582</v>
      </c>
      <c r="AC139" s="1">
        <v>2253.8285714285721</v>
      </c>
      <c r="AD139" s="1">
        <v>412.07238095238102</v>
      </c>
      <c r="AE139" s="1">
        <v>4025.1619047619051</v>
      </c>
      <c r="AF139" s="1">
        <v>139.98857142857139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316.23428571428559</v>
      </c>
      <c r="AN139" s="1">
        <v>42.05714285714285</v>
      </c>
      <c r="AO139" s="1">
        <v>120.3333333333333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1343.5</v>
      </c>
      <c r="BQ139" s="1">
        <v>423.21428571428578</v>
      </c>
      <c r="BR139" s="1">
        <v>15902.142857142861</v>
      </c>
      <c r="BS139" s="1">
        <v>12073.37142857143</v>
      </c>
      <c r="BT139" s="1">
        <v>530.0857142857144</v>
      </c>
      <c r="BU139" s="1">
        <v>785.40000000000009</v>
      </c>
      <c r="BV139" s="1">
        <v>2213.8000000000002</v>
      </c>
      <c r="BW139" s="1">
        <v>114.05714285714291</v>
      </c>
      <c r="BX139" s="1">
        <v>369.94285714285718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84.88095238095238</v>
      </c>
      <c r="CJ139" s="1">
        <v>49.80952380952381</v>
      </c>
      <c r="CK139" s="1">
        <v>0</v>
      </c>
      <c r="CL139" s="1">
        <v>592.07142857142856</v>
      </c>
      <c r="CM139" s="1">
        <v>913.71428571428578</v>
      </c>
      <c r="CN139" s="1">
        <v>91.44</v>
      </c>
      <c r="CO139" s="1">
        <v>121.84</v>
      </c>
      <c r="CP139" s="1">
        <v>140.16</v>
      </c>
      <c r="CQ139" s="1">
        <v>636.38</v>
      </c>
      <c r="CR139" s="1">
        <v>695.48571428571438</v>
      </c>
      <c r="CS139" s="1">
        <v>0</v>
      </c>
      <c r="CT139" s="1">
        <v>0</v>
      </c>
      <c r="CU139" s="1">
        <v>0</v>
      </c>
      <c r="CV139" s="1">
        <v>0</v>
      </c>
      <c r="CW139" s="1">
        <v>522.05714285714282</v>
      </c>
      <c r="CX139" s="1">
        <v>173.48</v>
      </c>
      <c r="CY139" s="1">
        <v>904.67857142857133</v>
      </c>
      <c r="CZ139" s="1">
        <v>730.14285714285711</v>
      </c>
      <c r="DA139" s="1">
        <v>462</v>
      </c>
      <c r="DB139" s="1">
        <v>4936.5714285714294</v>
      </c>
      <c r="DC139" s="1">
        <v>4272.9285714285716</v>
      </c>
      <c r="DD139" s="1">
        <v>587.5428571428572</v>
      </c>
      <c r="DE139" s="1">
        <v>0</v>
      </c>
      <c r="DF139" s="1">
        <v>0</v>
      </c>
      <c r="DG139" s="1">
        <v>0</v>
      </c>
      <c r="DH139" s="1">
        <v>0</v>
      </c>
      <c r="DI139" s="1">
        <v>496.28571428571428</v>
      </c>
      <c r="DJ139" s="1">
        <v>800.95238095238096</v>
      </c>
      <c r="DK139" s="1">
        <v>136.28571428571431</v>
      </c>
      <c r="DL139" s="1">
        <v>81.523809523809518</v>
      </c>
      <c r="DM139" s="1">
        <v>112.5714285714286</v>
      </c>
      <c r="DN139" s="1">
        <v>679.04761904761904</v>
      </c>
      <c r="DO139" s="1">
        <v>330.85714285714278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73578.254761904769</v>
      </c>
      <c r="DW139" s="1" t="s">
        <v>443</v>
      </c>
    </row>
    <row r="140" spans="1:127" x14ac:dyDescent="0.35">
      <c r="A140" s="2"/>
    </row>
    <row r="141" spans="1:127" x14ac:dyDescent="0.35">
      <c r="A141" s="2" t="s">
        <v>444</v>
      </c>
      <c r="B141" s="1">
        <v>689.78571428571433</v>
      </c>
      <c r="C141" s="1">
        <v>0</v>
      </c>
      <c r="D141" s="1">
        <v>0</v>
      </c>
      <c r="E141" s="1">
        <v>0</v>
      </c>
      <c r="F141" s="1">
        <v>417.78666666666658</v>
      </c>
      <c r="G141" s="1">
        <v>136.71206349206349</v>
      </c>
      <c r="H141" s="1">
        <v>0</v>
      </c>
      <c r="I141" s="1">
        <v>328.96</v>
      </c>
      <c r="J141" s="1">
        <v>4076.1422222222218</v>
      </c>
      <c r="K141" s="1">
        <v>0</v>
      </c>
      <c r="L141" s="1">
        <v>0</v>
      </c>
      <c r="M141" s="1">
        <v>0</v>
      </c>
      <c r="N141" s="1">
        <v>0</v>
      </c>
      <c r="O141" s="1">
        <v>140.50793650793651</v>
      </c>
      <c r="P141" s="1">
        <v>197.58857142857141</v>
      </c>
      <c r="Q141" s="1">
        <v>206.93333333333339</v>
      </c>
      <c r="R141" s="1">
        <v>0</v>
      </c>
      <c r="S141" s="1">
        <v>0</v>
      </c>
      <c r="T141" s="1">
        <v>209.66666666666671</v>
      </c>
      <c r="U141" s="1">
        <v>113.37142857142859</v>
      </c>
      <c r="V141" s="1">
        <v>1018.133333333334</v>
      </c>
      <c r="W141" s="1">
        <v>313.95047619047619</v>
      </c>
      <c r="X141" s="1">
        <v>383.28888888888889</v>
      </c>
      <c r="Y141" s="1">
        <v>190.64888888888891</v>
      </c>
      <c r="Z141" s="1">
        <v>417.60000000000008</v>
      </c>
      <c r="AA141" s="1">
        <v>461.52380952380958</v>
      </c>
      <c r="AB141" s="1">
        <v>4.3047619047619046</v>
      </c>
      <c r="AC141" s="1">
        <v>1502.5523809523811</v>
      </c>
      <c r="AD141" s="1">
        <v>274.71492063492059</v>
      </c>
      <c r="AE141" s="1">
        <v>2683.4412698412698</v>
      </c>
      <c r="AF141" s="1">
        <v>93.325714285714284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210.82285714285709</v>
      </c>
      <c r="AN141" s="1">
        <v>28.038095238095231</v>
      </c>
      <c r="AO141" s="1">
        <v>80.222222222222214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895.66666666666663</v>
      </c>
      <c r="BQ141" s="1">
        <v>282.14285714285722</v>
      </c>
      <c r="BR141" s="1">
        <v>10601.428571428571</v>
      </c>
      <c r="BS141" s="1">
        <v>8048.9142857142861</v>
      </c>
      <c r="BT141" s="1">
        <v>353.39047619047619</v>
      </c>
      <c r="BU141" s="1">
        <v>523.6</v>
      </c>
      <c r="BV141" s="1">
        <v>1475.866666666667</v>
      </c>
      <c r="BW141" s="1">
        <v>76.038095238095252</v>
      </c>
      <c r="BX141" s="1">
        <v>246.62857142857149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56.587301587301589</v>
      </c>
      <c r="CJ141" s="1">
        <v>33.206349206349209</v>
      </c>
      <c r="CK141" s="1">
        <v>0</v>
      </c>
      <c r="CL141" s="1">
        <v>394.71428571428572</v>
      </c>
      <c r="CM141" s="1">
        <v>609.14285714285722</v>
      </c>
      <c r="CN141" s="1">
        <v>60.96</v>
      </c>
      <c r="CO141" s="1">
        <v>81.226666666666659</v>
      </c>
      <c r="CP141" s="1">
        <v>93.439999999999984</v>
      </c>
      <c r="CQ141" s="1">
        <v>424.25333333333327</v>
      </c>
      <c r="CR141" s="1">
        <v>463.6571428571429</v>
      </c>
      <c r="CS141" s="1">
        <v>0</v>
      </c>
      <c r="CT141" s="1">
        <v>0</v>
      </c>
      <c r="CU141" s="1">
        <v>0</v>
      </c>
      <c r="CV141" s="1">
        <v>0</v>
      </c>
      <c r="CW141" s="1">
        <v>348.0380952380952</v>
      </c>
      <c r="CX141" s="1">
        <v>115.65333333333329</v>
      </c>
      <c r="CY141" s="1">
        <v>603.11904761904759</v>
      </c>
      <c r="CZ141" s="1">
        <v>486.76190476190482</v>
      </c>
      <c r="DA141" s="1">
        <v>308</v>
      </c>
      <c r="DB141" s="1">
        <v>3291.0476190476202</v>
      </c>
      <c r="DC141" s="1">
        <v>2848.6190476190482</v>
      </c>
      <c r="DD141" s="1">
        <v>391.69523809523821</v>
      </c>
      <c r="DE141" s="1">
        <v>0</v>
      </c>
      <c r="DF141" s="1">
        <v>0</v>
      </c>
      <c r="DG141" s="1">
        <v>0</v>
      </c>
      <c r="DH141" s="1">
        <v>0</v>
      </c>
      <c r="DI141" s="1">
        <v>330.85714285714278</v>
      </c>
      <c r="DJ141" s="1">
        <v>533.96825396825398</v>
      </c>
      <c r="DK141" s="1">
        <v>90.857142857142847</v>
      </c>
      <c r="DL141" s="1">
        <v>54.349206349206348</v>
      </c>
      <c r="DM141" s="1">
        <v>75.047619047619051</v>
      </c>
      <c r="DN141" s="1">
        <v>452.69841269841271</v>
      </c>
      <c r="DO141" s="1">
        <v>220.57142857142861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49052.169841269832</v>
      </c>
      <c r="DW141" s="1" t="s">
        <v>444</v>
      </c>
    </row>
    <row r="142" spans="1:127" x14ac:dyDescent="0.35">
      <c r="A142" s="2"/>
    </row>
    <row r="143" spans="1:127" x14ac:dyDescent="0.35">
      <c r="A143" s="2" t="s">
        <v>445</v>
      </c>
      <c r="O143" s="1" t="s">
        <v>427</v>
      </c>
      <c r="DW143" s="1" t="s">
        <v>445</v>
      </c>
    </row>
    <row r="144" spans="1:127" x14ac:dyDescent="0.35">
      <c r="A144" s="2" t="s">
        <v>446</v>
      </c>
      <c r="B144" s="1">
        <v>461.39</v>
      </c>
      <c r="C144" s="1">
        <v>145.04</v>
      </c>
      <c r="D144" s="1">
        <v>20.72</v>
      </c>
      <c r="E144" s="1">
        <v>180.56</v>
      </c>
      <c r="F144" s="1">
        <v>439.32</v>
      </c>
      <c r="G144" s="1">
        <v>166.13</v>
      </c>
      <c r="H144" s="1">
        <v>0</v>
      </c>
      <c r="I144" s="1">
        <v>607.04</v>
      </c>
      <c r="J144" s="1">
        <v>4869.76</v>
      </c>
      <c r="K144" s="1">
        <v>488.32</v>
      </c>
      <c r="L144" s="1">
        <v>0</v>
      </c>
      <c r="M144" s="1">
        <v>423.36</v>
      </c>
      <c r="N144" s="1">
        <v>400.96</v>
      </c>
      <c r="O144" s="1">
        <v>52.2</v>
      </c>
      <c r="P144" s="1">
        <v>217.92</v>
      </c>
      <c r="Q144" s="1">
        <v>56.52</v>
      </c>
      <c r="R144" s="1">
        <v>67.2</v>
      </c>
      <c r="S144" s="1">
        <v>900</v>
      </c>
      <c r="T144" s="1">
        <v>499.87</v>
      </c>
      <c r="U144" s="1">
        <v>99.6</v>
      </c>
      <c r="V144" s="1">
        <v>635.26</v>
      </c>
      <c r="W144" s="1">
        <v>82.32</v>
      </c>
      <c r="X144" s="1">
        <v>177.24</v>
      </c>
      <c r="Y144" s="1">
        <v>189.28</v>
      </c>
      <c r="Z144" s="1">
        <v>0</v>
      </c>
      <c r="AA144" s="1">
        <v>801</v>
      </c>
      <c r="AB144" s="1">
        <v>2.52</v>
      </c>
      <c r="AC144" s="1">
        <v>230.4</v>
      </c>
      <c r="AD144" s="1">
        <v>180.32</v>
      </c>
      <c r="AE144" s="1">
        <v>1990.8</v>
      </c>
      <c r="AF144" s="1">
        <v>58.2</v>
      </c>
      <c r="AG144" s="1">
        <v>50.4</v>
      </c>
      <c r="AH144" s="1">
        <v>107.52</v>
      </c>
      <c r="AI144" s="1">
        <v>170.94</v>
      </c>
      <c r="AJ144" s="1">
        <v>681.6</v>
      </c>
      <c r="AK144" s="1">
        <v>876</v>
      </c>
      <c r="AL144" s="1">
        <v>18</v>
      </c>
      <c r="AM144" s="1">
        <v>143.78</v>
      </c>
      <c r="AN144" s="1">
        <v>23.2</v>
      </c>
      <c r="AO144" s="1">
        <v>0</v>
      </c>
      <c r="AP144" s="1">
        <v>0</v>
      </c>
      <c r="AQ144" s="1">
        <v>641.875</v>
      </c>
      <c r="AR144" s="1">
        <v>164.5</v>
      </c>
      <c r="AS144" s="1">
        <v>460</v>
      </c>
      <c r="AT144" s="1">
        <v>146</v>
      </c>
      <c r="AU144" s="1">
        <v>263.2</v>
      </c>
      <c r="AV144" s="1">
        <v>135.6</v>
      </c>
      <c r="AW144" s="1">
        <v>175.5</v>
      </c>
      <c r="AX144" s="1">
        <v>34</v>
      </c>
      <c r="AY144" s="1">
        <v>296</v>
      </c>
      <c r="AZ144" s="1">
        <v>72.900000000000006</v>
      </c>
      <c r="BA144" s="1">
        <v>136.80000000000001</v>
      </c>
      <c r="BB144" s="1">
        <v>96</v>
      </c>
      <c r="BC144" s="1">
        <v>530</v>
      </c>
      <c r="BD144" s="1">
        <v>118.6</v>
      </c>
      <c r="BE144" s="1">
        <v>2459.375</v>
      </c>
      <c r="BF144" s="1">
        <v>64.5</v>
      </c>
      <c r="BG144" s="1">
        <v>4</v>
      </c>
      <c r="BH144" s="1">
        <v>772</v>
      </c>
      <c r="BI144" s="1">
        <v>40</v>
      </c>
      <c r="BJ144" s="1">
        <v>246</v>
      </c>
      <c r="BK144" s="1">
        <v>82.5</v>
      </c>
      <c r="BL144" s="1">
        <v>49.7</v>
      </c>
      <c r="BM144" s="1">
        <v>277.2</v>
      </c>
      <c r="BN144" s="1">
        <v>43</v>
      </c>
      <c r="BO144" s="1">
        <v>219</v>
      </c>
      <c r="BP144" s="1">
        <v>522.75</v>
      </c>
      <c r="BQ144" s="1">
        <v>354</v>
      </c>
      <c r="BR144" s="1">
        <v>474</v>
      </c>
      <c r="BS144" s="1">
        <v>1068</v>
      </c>
      <c r="BT144" s="1">
        <v>111.8</v>
      </c>
      <c r="BU144" s="1">
        <v>117.8</v>
      </c>
      <c r="BV144" s="1">
        <v>14.6</v>
      </c>
      <c r="BW144" s="1">
        <v>9.8000000000000007</v>
      </c>
      <c r="BX144" s="1">
        <v>66.2</v>
      </c>
      <c r="BY144" s="1">
        <v>48</v>
      </c>
      <c r="BZ144" s="1">
        <v>0</v>
      </c>
      <c r="CA144" s="1">
        <v>1116</v>
      </c>
      <c r="CB144" s="1">
        <v>204</v>
      </c>
      <c r="CC144" s="1">
        <v>0</v>
      </c>
      <c r="CD144" s="1">
        <v>39.6</v>
      </c>
      <c r="CE144" s="1">
        <v>33.6</v>
      </c>
      <c r="CF144" s="1">
        <v>0</v>
      </c>
      <c r="CG144" s="1">
        <v>240</v>
      </c>
      <c r="CH144" s="1">
        <v>153</v>
      </c>
      <c r="CI144" s="1">
        <v>122</v>
      </c>
      <c r="CJ144" s="1">
        <v>37.75</v>
      </c>
      <c r="CK144" s="1">
        <v>45</v>
      </c>
      <c r="CL144" s="1">
        <v>159</v>
      </c>
      <c r="CM144" s="1">
        <v>127.4</v>
      </c>
      <c r="CN144" s="1">
        <v>9.52</v>
      </c>
      <c r="CO144" s="1">
        <v>346.92</v>
      </c>
      <c r="CP144" s="1">
        <v>353.64</v>
      </c>
      <c r="CQ144" s="1">
        <v>333.48</v>
      </c>
      <c r="CR144" s="1">
        <v>132</v>
      </c>
      <c r="CS144" s="1">
        <v>678</v>
      </c>
      <c r="CT144" s="1">
        <v>56.4</v>
      </c>
      <c r="CU144" s="1">
        <v>146.72</v>
      </c>
      <c r="CV144" s="1">
        <v>0</v>
      </c>
      <c r="CW144" s="1">
        <v>109.2</v>
      </c>
      <c r="CX144" s="1">
        <v>61.74</v>
      </c>
      <c r="CY144" s="1">
        <v>256.25</v>
      </c>
      <c r="CZ144" s="1">
        <v>11.5</v>
      </c>
      <c r="DA144" s="1">
        <v>279</v>
      </c>
      <c r="DB144" s="1">
        <v>1461</v>
      </c>
      <c r="DC144" s="1">
        <v>711</v>
      </c>
      <c r="DD144" s="1">
        <v>191</v>
      </c>
      <c r="DE144" s="1">
        <v>376.5</v>
      </c>
      <c r="DF144" s="1">
        <v>43.2</v>
      </c>
      <c r="DG144" s="1">
        <v>907.5</v>
      </c>
      <c r="DH144" s="1">
        <v>118.5</v>
      </c>
      <c r="DI144" s="1">
        <v>309.5</v>
      </c>
      <c r="DJ144" s="1">
        <v>234</v>
      </c>
      <c r="DK144" s="1">
        <v>63.5</v>
      </c>
      <c r="DL144" s="1">
        <v>9</v>
      </c>
      <c r="DM144" s="1">
        <v>11</v>
      </c>
      <c r="DN144" s="1">
        <v>80</v>
      </c>
      <c r="DO144" s="1">
        <v>24</v>
      </c>
      <c r="DP144" s="1" t="s">
        <v>427</v>
      </c>
      <c r="DU144" s="1" t="s">
        <v>427</v>
      </c>
      <c r="DV144" s="1">
        <v>36421.31</v>
      </c>
    </row>
    <row r="145" spans="1:127" x14ac:dyDescent="0.35">
      <c r="A145" s="2" t="s">
        <v>447</v>
      </c>
      <c r="B145" s="1">
        <v>436.6</v>
      </c>
      <c r="C145" s="1">
        <v>0</v>
      </c>
      <c r="D145" s="1">
        <v>2.96</v>
      </c>
      <c r="E145" s="1">
        <v>88.8</v>
      </c>
      <c r="F145" s="1">
        <v>378.56</v>
      </c>
      <c r="G145" s="1">
        <v>94.72</v>
      </c>
      <c r="H145" s="1">
        <v>0</v>
      </c>
      <c r="I145" s="1">
        <v>62.72</v>
      </c>
      <c r="J145" s="1">
        <v>4471.04</v>
      </c>
      <c r="K145" s="1">
        <v>2.2400000000000002</v>
      </c>
      <c r="L145" s="1">
        <v>0</v>
      </c>
      <c r="M145" s="1">
        <v>0</v>
      </c>
      <c r="N145" s="1">
        <v>0</v>
      </c>
      <c r="O145" s="1">
        <v>72.8</v>
      </c>
      <c r="P145" s="1">
        <v>270</v>
      </c>
      <c r="Q145" s="1">
        <v>30</v>
      </c>
      <c r="R145" s="1">
        <v>18</v>
      </c>
      <c r="S145" s="1">
        <v>0</v>
      </c>
      <c r="T145" s="1">
        <v>315.24</v>
      </c>
      <c r="U145" s="1">
        <v>288</v>
      </c>
      <c r="V145" s="1">
        <v>612.72</v>
      </c>
      <c r="W145" s="1">
        <v>195.6</v>
      </c>
      <c r="X145" s="1">
        <v>181.44</v>
      </c>
      <c r="Y145" s="1">
        <v>44.8</v>
      </c>
      <c r="Z145" s="1">
        <v>316.8</v>
      </c>
      <c r="AA145" s="1">
        <v>414</v>
      </c>
      <c r="AB145" s="1">
        <v>15.6</v>
      </c>
      <c r="AC145" s="1">
        <v>163.19999999999999</v>
      </c>
      <c r="AD145" s="1">
        <v>73.599999999999994</v>
      </c>
      <c r="AE145" s="1">
        <v>3765.6</v>
      </c>
      <c r="AF145" s="1">
        <v>30</v>
      </c>
      <c r="AG145" s="1">
        <v>12</v>
      </c>
      <c r="AH145" s="1">
        <v>56</v>
      </c>
      <c r="AI145" s="1">
        <v>8.8800000000000008</v>
      </c>
      <c r="AJ145" s="1">
        <v>9.6</v>
      </c>
      <c r="AK145" s="1">
        <v>0</v>
      </c>
      <c r="AL145" s="1">
        <v>36</v>
      </c>
      <c r="AM145" s="1">
        <v>123.76</v>
      </c>
      <c r="AN145" s="1">
        <v>4.8</v>
      </c>
      <c r="AO145" s="1">
        <v>0</v>
      </c>
      <c r="AP145" s="1">
        <v>0</v>
      </c>
      <c r="AQ145" s="1">
        <v>796.5</v>
      </c>
      <c r="AR145" s="1">
        <v>128</v>
      </c>
      <c r="AS145" s="1">
        <v>200</v>
      </c>
      <c r="AT145" s="1">
        <v>97</v>
      </c>
      <c r="AU145" s="1">
        <v>344.8</v>
      </c>
      <c r="AV145" s="1">
        <v>57.6</v>
      </c>
      <c r="AW145" s="1">
        <v>46.5</v>
      </c>
      <c r="AX145" s="1">
        <v>30</v>
      </c>
      <c r="AY145" s="1">
        <v>0</v>
      </c>
      <c r="AZ145" s="1">
        <v>136.80000000000001</v>
      </c>
      <c r="BA145" s="1">
        <v>57.6</v>
      </c>
      <c r="BB145" s="1">
        <v>7.5</v>
      </c>
      <c r="BC145" s="1">
        <v>0</v>
      </c>
      <c r="BD145" s="1">
        <v>73.599999999999994</v>
      </c>
      <c r="BE145" s="1">
        <v>6557.5</v>
      </c>
      <c r="BF145" s="1">
        <v>101</v>
      </c>
      <c r="BG145" s="1">
        <v>30</v>
      </c>
      <c r="BH145" s="1">
        <v>2264</v>
      </c>
      <c r="BI145" s="1">
        <v>50.4</v>
      </c>
      <c r="BJ145" s="1">
        <v>104.4</v>
      </c>
      <c r="BK145" s="1">
        <v>9</v>
      </c>
      <c r="BL145" s="1">
        <v>230.4</v>
      </c>
      <c r="BM145" s="1">
        <v>111.6</v>
      </c>
      <c r="BN145" s="1">
        <v>39</v>
      </c>
      <c r="BO145" s="1">
        <v>82.5</v>
      </c>
      <c r="BP145" s="1">
        <v>622</v>
      </c>
      <c r="BQ145" s="1">
        <v>21</v>
      </c>
      <c r="BR145" s="1">
        <v>5565</v>
      </c>
      <c r="BS145" s="1">
        <v>5020.8</v>
      </c>
      <c r="BT145" s="1">
        <v>167.6</v>
      </c>
      <c r="BU145" s="1">
        <v>328.8</v>
      </c>
      <c r="BV145" s="1">
        <v>42.8</v>
      </c>
      <c r="BW145" s="1">
        <v>3.2</v>
      </c>
      <c r="BX145" s="1">
        <v>57.6</v>
      </c>
      <c r="BY145" s="1">
        <v>27.6</v>
      </c>
      <c r="BZ145" s="1">
        <v>0</v>
      </c>
      <c r="CA145" s="1">
        <v>0</v>
      </c>
      <c r="CB145" s="1">
        <v>0</v>
      </c>
      <c r="CC145" s="1">
        <v>42</v>
      </c>
      <c r="CD145" s="1">
        <v>15.6</v>
      </c>
      <c r="CE145" s="1">
        <v>14.4</v>
      </c>
      <c r="CF145" s="1">
        <v>96</v>
      </c>
      <c r="CG145" s="1">
        <v>0</v>
      </c>
      <c r="CH145" s="1">
        <v>12</v>
      </c>
      <c r="CI145" s="1">
        <v>84</v>
      </c>
      <c r="CJ145" s="1">
        <v>63</v>
      </c>
      <c r="CK145" s="1">
        <v>34.5</v>
      </c>
      <c r="CL145" s="1">
        <v>30</v>
      </c>
      <c r="CM145" s="1">
        <v>387.2</v>
      </c>
      <c r="CN145" s="1">
        <v>19.04</v>
      </c>
      <c r="CO145" s="1">
        <v>12.88</v>
      </c>
      <c r="CP145" s="1">
        <v>27.44</v>
      </c>
      <c r="CQ145" s="1">
        <v>31.92</v>
      </c>
      <c r="CR145" s="1">
        <v>27.6</v>
      </c>
      <c r="CS145" s="1">
        <v>0</v>
      </c>
      <c r="CT145" s="1">
        <v>32.4</v>
      </c>
      <c r="CU145" s="1">
        <v>17.920000000000002</v>
      </c>
      <c r="CV145" s="1">
        <v>96</v>
      </c>
      <c r="CW145" s="1">
        <v>139.19999999999999</v>
      </c>
      <c r="CX145" s="1">
        <v>81.760000000000005</v>
      </c>
      <c r="CY145" s="1">
        <v>139</v>
      </c>
      <c r="CZ145" s="1">
        <v>36</v>
      </c>
      <c r="DA145" s="1">
        <v>231</v>
      </c>
      <c r="DB145" s="1">
        <v>3786</v>
      </c>
      <c r="DC145" s="1">
        <v>375</v>
      </c>
      <c r="DD145" s="1">
        <v>87.6</v>
      </c>
      <c r="DE145" s="1">
        <v>223.5</v>
      </c>
      <c r="DF145" s="1">
        <v>31.2</v>
      </c>
      <c r="DG145" s="1">
        <v>0</v>
      </c>
      <c r="DH145" s="1">
        <v>18</v>
      </c>
      <c r="DI145" s="1">
        <v>257</v>
      </c>
      <c r="DJ145" s="1">
        <v>168</v>
      </c>
      <c r="DK145" s="1">
        <v>75</v>
      </c>
      <c r="DL145" s="1">
        <v>75</v>
      </c>
      <c r="DM145" s="1">
        <v>42</v>
      </c>
      <c r="DN145" s="1">
        <v>30</v>
      </c>
      <c r="DO145" s="1">
        <v>12</v>
      </c>
      <c r="DR145" s="1" t="s">
        <v>427</v>
      </c>
      <c r="DU145" s="1" t="s">
        <v>427</v>
      </c>
      <c r="DV145" s="1">
        <v>42859.34</v>
      </c>
    </row>
    <row r="146" spans="1:127" x14ac:dyDescent="0.35">
      <c r="A146" s="2" t="s">
        <v>427</v>
      </c>
      <c r="B146" s="1" t="s">
        <v>427</v>
      </c>
      <c r="C146" s="1" t="s">
        <v>427</v>
      </c>
      <c r="D146" s="1" t="s">
        <v>427</v>
      </c>
      <c r="E146" s="1" t="s">
        <v>427</v>
      </c>
      <c r="F146" s="1" t="s">
        <v>427</v>
      </c>
      <c r="G146" s="1" t="s">
        <v>427</v>
      </c>
      <c r="H146" s="1" t="s">
        <v>427</v>
      </c>
      <c r="I146" s="1" t="s">
        <v>427</v>
      </c>
      <c r="J146" s="1" t="s">
        <v>427</v>
      </c>
      <c r="K146" s="1" t="s">
        <v>427</v>
      </c>
      <c r="L146" s="1" t="s">
        <v>427</v>
      </c>
      <c r="M146" s="1" t="s">
        <v>427</v>
      </c>
      <c r="N146" s="1" t="s">
        <v>427</v>
      </c>
      <c r="O146" s="1" t="s">
        <v>427</v>
      </c>
      <c r="P146" s="1" t="s">
        <v>427</v>
      </c>
      <c r="Q146" s="1" t="s">
        <v>427</v>
      </c>
      <c r="R146" s="1" t="s">
        <v>427</v>
      </c>
      <c r="S146" s="1" t="s">
        <v>427</v>
      </c>
      <c r="T146" s="1" t="s">
        <v>427</v>
      </c>
      <c r="U146" s="1" t="s">
        <v>427</v>
      </c>
      <c r="V146" s="1" t="s">
        <v>427</v>
      </c>
      <c r="W146" s="1" t="s">
        <v>427</v>
      </c>
      <c r="X146" s="1" t="s">
        <v>427</v>
      </c>
      <c r="Y146" s="1" t="s">
        <v>427</v>
      </c>
      <c r="Z146" s="1" t="s">
        <v>427</v>
      </c>
      <c r="AA146" s="1" t="s">
        <v>427</v>
      </c>
      <c r="AB146" s="1" t="s">
        <v>427</v>
      </c>
      <c r="AC146" s="1" t="s">
        <v>427</v>
      </c>
      <c r="AD146" s="1" t="s">
        <v>427</v>
      </c>
      <c r="AE146" s="1" t="s">
        <v>427</v>
      </c>
      <c r="AF146" s="1" t="s">
        <v>427</v>
      </c>
      <c r="AG146" s="1" t="s">
        <v>427</v>
      </c>
      <c r="AH146" s="1" t="s">
        <v>427</v>
      </c>
      <c r="AI146" s="1" t="s">
        <v>427</v>
      </c>
      <c r="AJ146" s="1" t="s">
        <v>427</v>
      </c>
      <c r="AK146" s="1" t="s">
        <v>427</v>
      </c>
      <c r="AL146" s="1" t="s">
        <v>427</v>
      </c>
      <c r="AM146" s="1" t="s">
        <v>427</v>
      </c>
      <c r="AN146" s="1" t="s">
        <v>427</v>
      </c>
      <c r="AO146" s="1" t="s">
        <v>427</v>
      </c>
      <c r="AP146" s="1" t="s">
        <v>427</v>
      </c>
      <c r="AQ146" s="1" t="s">
        <v>427</v>
      </c>
      <c r="AR146" s="1" t="s">
        <v>427</v>
      </c>
      <c r="AS146" s="1" t="s">
        <v>427</v>
      </c>
      <c r="AT146" s="1" t="s">
        <v>427</v>
      </c>
      <c r="AU146" s="1" t="s">
        <v>427</v>
      </c>
      <c r="AV146" s="1" t="s">
        <v>427</v>
      </c>
      <c r="AW146" s="1" t="s">
        <v>427</v>
      </c>
      <c r="AX146" s="1" t="s">
        <v>427</v>
      </c>
      <c r="AY146" s="1" t="s">
        <v>427</v>
      </c>
      <c r="AZ146" s="1" t="s">
        <v>427</v>
      </c>
      <c r="BA146" s="1" t="s">
        <v>427</v>
      </c>
      <c r="BB146" s="1" t="s">
        <v>427</v>
      </c>
      <c r="BC146" s="1" t="s">
        <v>427</v>
      </c>
      <c r="BD146" s="1" t="s">
        <v>427</v>
      </c>
      <c r="BE146" s="1" t="s">
        <v>427</v>
      </c>
      <c r="BF146" s="1" t="s">
        <v>427</v>
      </c>
      <c r="BG146" s="1" t="s">
        <v>427</v>
      </c>
      <c r="BH146" s="1" t="s">
        <v>427</v>
      </c>
      <c r="BI146" s="1" t="s">
        <v>427</v>
      </c>
      <c r="BJ146" s="1" t="s">
        <v>427</v>
      </c>
      <c r="BK146" s="1" t="s">
        <v>427</v>
      </c>
      <c r="BL146" s="1" t="s">
        <v>427</v>
      </c>
      <c r="BM146" s="1" t="s">
        <v>427</v>
      </c>
      <c r="BN146" s="1" t="s">
        <v>427</v>
      </c>
      <c r="BO146" s="1" t="s">
        <v>427</v>
      </c>
      <c r="BP146" s="1" t="s">
        <v>427</v>
      </c>
      <c r="BQ146" s="1" t="s">
        <v>427</v>
      </c>
      <c r="BR146" s="1" t="s">
        <v>427</v>
      </c>
      <c r="BS146" s="1" t="s">
        <v>427</v>
      </c>
      <c r="BT146" s="1" t="s">
        <v>427</v>
      </c>
      <c r="BU146" s="1" t="s">
        <v>427</v>
      </c>
      <c r="BV146" s="1" t="s">
        <v>427</v>
      </c>
      <c r="BW146" s="1" t="s">
        <v>427</v>
      </c>
      <c r="BX146" s="1" t="s">
        <v>427</v>
      </c>
      <c r="BY146" s="1" t="s">
        <v>427</v>
      </c>
      <c r="BZ146" s="1" t="s">
        <v>427</v>
      </c>
      <c r="CA146" s="1" t="s">
        <v>427</v>
      </c>
      <c r="CB146" s="1" t="s">
        <v>427</v>
      </c>
      <c r="CC146" s="1" t="s">
        <v>427</v>
      </c>
      <c r="CD146" s="1" t="s">
        <v>427</v>
      </c>
      <c r="CE146" s="1" t="s">
        <v>427</v>
      </c>
      <c r="CF146" s="1" t="s">
        <v>427</v>
      </c>
      <c r="CG146" s="1" t="s">
        <v>427</v>
      </c>
      <c r="CH146" s="1" t="s">
        <v>427</v>
      </c>
      <c r="CI146" s="1" t="s">
        <v>427</v>
      </c>
      <c r="CJ146" s="1" t="s">
        <v>427</v>
      </c>
      <c r="CK146" s="1" t="s">
        <v>427</v>
      </c>
      <c r="CL146" s="1" t="s">
        <v>427</v>
      </c>
      <c r="CM146" s="1" t="s">
        <v>427</v>
      </c>
      <c r="CN146" s="1" t="s">
        <v>427</v>
      </c>
      <c r="CO146" s="1" t="s">
        <v>427</v>
      </c>
      <c r="CP146" s="1" t="s">
        <v>427</v>
      </c>
      <c r="CQ146" s="1" t="s">
        <v>427</v>
      </c>
      <c r="CR146" s="1" t="s">
        <v>427</v>
      </c>
      <c r="CS146" s="1" t="s">
        <v>427</v>
      </c>
      <c r="CT146" s="1" t="s">
        <v>427</v>
      </c>
      <c r="CU146" s="1" t="s">
        <v>427</v>
      </c>
      <c r="CV146" s="1" t="s">
        <v>427</v>
      </c>
      <c r="CW146" s="1" t="s">
        <v>427</v>
      </c>
      <c r="CX146" s="1" t="s">
        <v>427</v>
      </c>
      <c r="CY146" s="1" t="s">
        <v>427</v>
      </c>
      <c r="CZ146" s="1" t="s">
        <v>427</v>
      </c>
      <c r="DA146" s="1" t="s">
        <v>427</v>
      </c>
      <c r="DB146" s="1" t="s">
        <v>427</v>
      </c>
      <c r="DC146" s="1" t="s">
        <v>427</v>
      </c>
      <c r="DD146" s="1" t="s">
        <v>427</v>
      </c>
      <c r="DE146" s="1" t="s">
        <v>427</v>
      </c>
      <c r="DF146" s="1" t="s">
        <v>427</v>
      </c>
      <c r="DG146" s="1" t="s">
        <v>427</v>
      </c>
      <c r="DH146" s="1" t="s">
        <v>427</v>
      </c>
      <c r="DI146" s="1" t="s">
        <v>427</v>
      </c>
      <c r="DJ146" s="1" t="s">
        <v>427</v>
      </c>
      <c r="DK146" s="1" t="s">
        <v>427</v>
      </c>
      <c r="DL146" s="1" t="s">
        <v>427</v>
      </c>
      <c r="DM146" s="1" t="s">
        <v>427</v>
      </c>
      <c r="DN146" s="1" t="s">
        <v>427</v>
      </c>
      <c r="DO146" s="1" t="s">
        <v>427</v>
      </c>
      <c r="DQ146" s="1" t="s">
        <v>427</v>
      </c>
      <c r="DV146" s="1">
        <v>0</v>
      </c>
    </row>
    <row r="147" spans="1:127" x14ac:dyDescent="0.35">
      <c r="A147" s="2" t="s">
        <v>427</v>
      </c>
      <c r="B147" s="1" t="s">
        <v>427</v>
      </c>
      <c r="C147" s="1" t="s">
        <v>427</v>
      </c>
      <c r="D147" s="1" t="s">
        <v>427</v>
      </c>
      <c r="E147" s="1" t="s">
        <v>427</v>
      </c>
      <c r="F147" s="1" t="s">
        <v>427</v>
      </c>
      <c r="G147" s="1" t="s">
        <v>427</v>
      </c>
      <c r="H147" s="1" t="s">
        <v>427</v>
      </c>
      <c r="I147" s="1" t="s">
        <v>427</v>
      </c>
      <c r="J147" s="1" t="s">
        <v>427</v>
      </c>
      <c r="K147" s="1" t="s">
        <v>427</v>
      </c>
      <c r="L147" s="1" t="s">
        <v>427</v>
      </c>
      <c r="M147" s="1" t="s">
        <v>427</v>
      </c>
      <c r="N147" s="1" t="s">
        <v>427</v>
      </c>
      <c r="O147" s="1" t="s">
        <v>427</v>
      </c>
      <c r="P147" s="1" t="s">
        <v>427</v>
      </c>
      <c r="Q147" s="1" t="s">
        <v>427</v>
      </c>
      <c r="R147" s="1" t="s">
        <v>427</v>
      </c>
      <c r="S147" s="1" t="s">
        <v>427</v>
      </c>
      <c r="T147" s="1" t="s">
        <v>427</v>
      </c>
      <c r="U147" s="1" t="s">
        <v>427</v>
      </c>
      <c r="V147" s="1" t="s">
        <v>427</v>
      </c>
      <c r="W147" s="1" t="s">
        <v>427</v>
      </c>
      <c r="X147" s="1" t="s">
        <v>427</v>
      </c>
      <c r="Y147" s="1" t="s">
        <v>427</v>
      </c>
      <c r="Z147" s="1" t="s">
        <v>427</v>
      </c>
      <c r="AA147" s="1" t="s">
        <v>427</v>
      </c>
      <c r="AB147" s="1" t="s">
        <v>427</v>
      </c>
      <c r="AC147" s="1" t="s">
        <v>427</v>
      </c>
      <c r="AD147" s="1" t="s">
        <v>427</v>
      </c>
      <c r="AE147" s="1" t="s">
        <v>427</v>
      </c>
      <c r="AF147" s="1" t="s">
        <v>427</v>
      </c>
      <c r="AG147" s="1" t="s">
        <v>427</v>
      </c>
      <c r="AH147" s="1" t="s">
        <v>427</v>
      </c>
      <c r="AI147" s="1" t="s">
        <v>427</v>
      </c>
      <c r="AJ147" s="1" t="s">
        <v>427</v>
      </c>
      <c r="AK147" s="1" t="s">
        <v>427</v>
      </c>
      <c r="AL147" s="1" t="s">
        <v>427</v>
      </c>
      <c r="AM147" s="1" t="s">
        <v>427</v>
      </c>
      <c r="AN147" s="1" t="s">
        <v>427</v>
      </c>
      <c r="AO147" s="1" t="s">
        <v>427</v>
      </c>
      <c r="AP147" s="1" t="s">
        <v>427</v>
      </c>
      <c r="AQ147" s="1" t="s">
        <v>427</v>
      </c>
      <c r="AR147" s="1" t="s">
        <v>427</v>
      </c>
      <c r="AS147" s="1" t="s">
        <v>427</v>
      </c>
      <c r="AT147" s="1" t="s">
        <v>427</v>
      </c>
      <c r="AU147" s="1" t="s">
        <v>427</v>
      </c>
      <c r="AV147" s="1" t="s">
        <v>427</v>
      </c>
      <c r="AW147" s="1" t="s">
        <v>427</v>
      </c>
      <c r="AX147" s="1" t="s">
        <v>427</v>
      </c>
      <c r="AY147" s="1" t="s">
        <v>427</v>
      </c>
      <c r="AZ147" s="1" t="s">
        <v>427</v>
      </c>
      <c r="BA147" s="1" t="s">
        <v>427</v>
      </c>
      <c r="BB147" s="1" t="s">
        <v>427</v>
      </c>
      <c r="BC147" s="1" t="s">
        <v>427</v>
      </c>
      <c r="BD147" s="1" t="s">
        <v>427</v>
      </c>
      <c r="BE147" s="1" t="s">
        <v>427</v>
      </c>
      <c r="BF147" s="1" t="s">
        <v>427</v>
      </c>
      <c r="BG147" s="1" t="s">
        <v>427</v>
      </c>
      <c r="BH147" s="1" t="s">
        <v>427</v>
      </c>
      <c r="BI147" s="1" t="s">
        <v>427</v>
      </c>
      <c r="BJ147" s="1" t="s">
        <v>427</v>
      </c>
      <c r="BK147" s="1" t="s">
        <v>427</v>
      </c>
      <c r="BL147" s="1" t="s">
        <v>427</v>
      </c>
      <c r="BM147" s="1" t="s">
        <v>427</v>
      </c>
      <c r="BN147" s="1" t="s">
        <v>427</v>
      </c>
      <c r="BO147" s="1" t="s">
        <v>427</v>
      </c>
      <c r="BP147" s="1" t="s">
        <v>427</v>
      </c>
      <c r="BQ147" s="1" t="s">
        <v>427</v>
      </c>
      <c r="BR147" s="1" t="s">
        <v>427</v>
      </c>
      <c r="BS147" s="1" t="s">
        <v>427</v>
      </c>
      <c r="BT147" s="1" t="s">
        <v>427</v>
      </c>
      <c r="BU147" s="1" t="s">
        <v>427</v>
      </c>
      <c r="BV147" s="1" t="s">
        <v>427</v>
      </c>
      <c r="BW147" s="1" t="s">
        <v>427</v>
      </c>
      <c r="BX147" s="1" t="s">
        <v>427</v>
      </c>
      <c r="BY147" s="1" t="s">
        <v>427</v>
      </c>
      <c r="BZ147" s="1" t="s">
        <v>427</v>
      </c>
      <c r="CA147" s="1" t="s">
        <v>427</v>
      </c>
      <c r="CB147" s="1" t="s">
        <v>427</v>
      </c>
      <c r="CC147" s="1" t="s">
        <v>427</v>
      </c>
      <c r="CD147" s="1" t="s">
        <v>427</v>
      </c>
      <c r="CE147" s="1" t="s">
        <v>427</v>
      </c>
      <c r="CF147" s="1" t="s">
        <v>427</v>
      </c>
      <c r="CG147" s="1" t="s">
        <v>427</v>
      </c>
      <c r="CH147" s="1" t="s">
        <v>427</v>
      </c>
      <c r="CI147" s="1" t="s">
        <v>427</v>
      </c>
      <c r="CJ147" s="1" t="s">
        <v>427</v>
      </c>
      <c r="CK147" s="1" t="s">
        <v>427</v>
      </c>
      <c r="CL147" s="1" t="s">
        <v>427</v>
      </c>
      <c r="CM147" s="1" t="s">
        <v>427</v>
      </c>
      <c r="CN147" s="1" t="s">
        <v>427</v>
      </c>
      <c r="CO147" s="1" t="s">
        <v>427</v>
      </c>
      <c r="CP147" s="1" t="s">
        <v>427</v>
      </c>
      <c r="CQ147" s="1" t="s">
        <v>427</v>
      </c>
      <c r="CR147" s="1" t="s">
        <v>427</v>
      </c>
      <c r="CS147" s="1" t="s">
        <v>427</v>
      </c>
      <c r="CT147" s="1" t="s">
        <v>427</v>
      </c>
      <c r="CU147" s="1" t="s">
        <v>427</v>
      </c>
      <c r="CV147" s="1" t="s">
        <v>427</v>
      </c>
      <c r="CW147" s="1" t="s">
        <v>427</v>
      </c>
      <c r="CX147" s="1" t="s">
        <v>427</v>
      </c>
      <c r="CY147" s="1" t="s">
        <v>427</v>
      </c>
      <c r="CZ147" s="1" t="s">
        <v>427</v>
      </c>
      <c r="DA147" s="1" t="s">
        <v>427</v>
      </c>
      <c r="DB147" s="1" t="s">
        <v>427</v>
      </c>
      <c r="DC147" s="1" t="s">
        <v>427</v>
      </c>
      <c r="DD147" s="1" t="s">
        <v>427</v>
      </c>
      <c r="DE147" s="1" t="s">
        <v>427</v>
      </c>
      <c r="DF147" s="1" t="s">
        <v>427</v>
      </c>
      <c r="DG147" s="1" t="s">
        <v>427</v>
      </c>
      <c r="DH147" s="1" t="s">
        <v>427</v>
      </c>
      <c r="DI147" s="1" t="s">
        <v>427</v>
      </c>
      <c r="DJ147" s="1" t="s">
        <v>427</v>
      </c>
      <c r="DK147" s="1" t="s">
        <v>427</v>
      </c>
      <c r="DL147" s="1" t="s">
        <v>427</v>
      </c>
      <c r="DM147" s="1" t="s">
        <v>427</v>
      </c>
      <c r="DN147" s="1" t="s">
        <v>427</v>
      </c>
      <c r="DO147" s="1" t="s">
        <v>427</v>
      </c>
      <c r="DP147" s="1" t="s">
        <v>427</v>
      </c>
      <c r="DQ147" s="1" t="s">
        <v>427</v>
      </c>
      <c r="DV147" s="1">
        <v>0</v>
      </c>
      <c r="DW147" s="1" t="s">
        <v>427</v>
      </c>
    </row>
    <row r="148" spans="1:127" x14ac:dyDescent="0.35">
      <c r="A148" s="2"/>
      <c r="DV148" s="1">
        <v>0</v>
      </c>
      <c r="DW148" s="1" t="s">
        <v>427</v>
      </c>
    </row>
    <row r="149" spans="1:127" x14ac:dyDescent="0.35">
      <c r="A149" s="2" t="s">
        <v>427</v>
      </c>
      <c r="B149" s="1" t="s">
        <v>427</v>
      </c>
      <c r="C149" s="1" t="s">
        <v>427</v>
      </c>
      <c r="D149" s="1" t="s">
        <v>427</v>
      </c>
      <c r="E149" s="1" t="s">
        <v>427</v>
      </c>
      <c r="F149" s="1" t="s">
        <v>427</v>
      </c>
      <c r="G149" s="1" t="s">
        <v>427</v>
      </c>
      <c r="H149" s="1" t="s">
        <v>427</v>
      </c>
      <c r="I149" s="1" t="s">
        <v>427</v>
      </c>
      <c r="J149" s="1" t="s">
        <v>427</v>
      </c>
      <c r="K149" s="1" t="s">
        <v>427</v>
      </c>
      <c r="M149" s="1" t="s">
        <v>427</v>
      </c>
      <c r="O149" s="1" t="s">
        <v>427</v>
      </c>
      <c r="P149" s="1" t="s">
        <v>427</v>
      </c>
      <c r="Q149" s="1" t="s">
        <v>427</v>
      </c>
      <c r="R149" s="1" t="s">
        <v>427</v>
      </c>
      <c r="S149" s="1" t="s">
        <v>427</v>
      </c>
      <c r="T149" s="1" t="s">
        <v>427</v>
      </c>
      <c r="V149" s="1" t="s">
        <v>427</v>
      </c>
      <c r="W149" s="1" t="s">
        <v>427</v>
      </c>
      <c r="X149" s="1" t="s">
        <v>427</v>
      </c>
      <c r="Y149" s="1" t="s">
        <v>427</v>
      </c>
      <c r="Z149" s="1" t="s">
        <v>427</v>
      </c>
      <c r="AA149" s="1" t="s">
        <v>427</v>
      </c>
      <c r="AB149" s="1" t="s">
        <v>427</v>
      </c>
      <c r="AC149" s="1" t="s">
        <v>427</v>
      </c>
      <c r="AD149" s="1" t="s">
        <v>427</v>
      </c>
      <c r="AE149" s="1" t="s">
        <v>427</v>
      </c>
      <c r="AF149" s="1" t="s">
        <v>427</v>
      </c>
      <c r="AG149" s="1" t="s">
        <v>427</v>
      </c>
      <c r="AH149" s="1" t="s">
        <v>427</v>
      </c>
      <c r="AI149" s="1" t="s">
        <v>427</v>
      </c>
      <c r="AJ149" s="1" t="s">
        <v>427</v>
      </c>
      <c r="AK149" s="1" t="s">
        <v>427</v>
      </c>
      <c r="AL149" s="1" t="s">
        <v>427</v>
      </c>
      <c r="AN149" s="1" t="s">
        <v>427</v>
      </c>
      <c r="AO149" s="1" t="s">
        <v>427</v>
      </c>
      <c r="AP149" s="1" t="s">
        <v>427</v>
      </c>
      <c r="AQ149" s="1" t="s">
        <v>427</v>
      </c>
      <c r="AR149" s="1" t="s">
        <v>427</v>
      </c>
      <c r="AT149" s="1" t="s">
        <v>427</v>
      </c>
      <c r="AU149" s="1" t="s">
        <v>427</v>
      </c>
      <c r="AV149" s="1" t="s">
        <v>427</v>
      </c>
      <c r="AW149" s="1" t="s">
        <v>427</v>
      </c>
      <c r="AX149" s="1" t="s">
        <v>427</v>
      </c>
      <c r="AY149" s="1" t="s">
        <v>427</v>
      </c>
      <c r="AZ149" s="1" t="s">
        <v>427</v>
      </c>
      <c r="BA149" s="1" t="s">
        <v>427</v>
      </c>
      <c r="BB149" s="1" t="s">
        <v>427</v>
      </c>
      <c r="BC149" s="1" t="s">
        <v>427</v>
      </c>
      <c r="BD149" s="1" t="s">
        <v>427</v>
      </c>
      <c r="BE149" s="1" t="s">
        <v>427</v>
      </c>
      <c r="BF149" s="1" t="s">
        <v>427</v>
      </c>
      <c r="BH149" s="1" t="s">
        <v>427</v>
      </c>
      <c r="BI149" s="1" t="s">
        <v>427</v>
      </c>
      <c r="BJ149" s="1" t="s">
        <v>427</v>
      </c>
      <c r="BK149" s="1" t="s">
        <v>427</v>
      </c>
      <c r="BL149" s="1" t="s">
        <v>427</v>
      </c>
      <c r="BM149" s="1" t="s">
        <v>427</v>
      </c>
      <c r="BN149" s="1" t="s">
        <v>427</v>
      </c>
      <c r="BO149" s="1" t="s">
        <v>427</v>
      </c>
      <c r="BP149" s="1" t="s">
        <v>427</v>
      </c>
      <c r="BQ149" s="1" t="s">
        <v>427</v>
      </c>
      <c r="BR149" s="1" t="s">
        <v>427</v>
      </c>
      <c r="BS149" s="1" t="s">
        <v>427</v>
      </c>
      <c r="BT149" s="1" t="s">
        <v>427</v>
      </c>
      <c r="BU149" s="1" t="s">
        <v>427</v>
      </c>
      <c r="BV149" s="1" t="s">
        <v>427</v>
      </c>
      <c r="BW149" s="1" t="s">
        <v>427</v>
      </c>
      <c r="BX149" s="1" t="s">
        <v>427</v>
      </c>
      <c r="BY149" s="1" t="s">
        <v>427</v>
      </c>
      <c r="BZ149" s="1" t="s">
        <v>427</v>
      </c>
      <c r="CA149" s="1" t="s">
        <v>427</v>
      </c>
      <c r="CD149" s="1" t="s">
        <v>427</v>
      </c>
      <c r="CE149" s="1" t="s">
        <v>427</v>
      </c>
      <c r="CF149" s="1" t="s">
        <v>427</v>
      </c>
      <c r="CH149" s="1" t="s">
        <v>427</v>
      </c>
      <c r="CI149" s="1" t="s">
        <v>427</v>
      </c>
      <c r="CJ149" s="1" t="s">
        <v>427</v>
      </c>
      <c r="CK149" s="1" t="s">
        <v>427</v>
      </c>
      <c r="CL149" s="1" t="s">
        <v>427</v>
      </c>
      <c r="CM149" s="1" t="s">
        <v>427</v>
      </c>
      <c r="CN149" s="1" t="s">
        <v>427</v>
      </c>
      <c r="CO149" s="1" t="s">
        <v>427</v>
      </c>
      <c r="CP149" s="1" t="s">
        <v>427</v>
      </c>
      <c r="CQ149" s="1" t="s">
        <v>427</v>
      </c>
      <c r="CR149" s="1" t="s">
        <v>427</v>
      </c>
      <c r="CS149" s="1" t="s">
        <v>427</v>
      </c>
      <c r="CT149" s="1" t="s">
        <v>427</v>
      </c>
      <c r="CU149" s="1" t="s">
        <v>427</v>
      </c>
      <c r="CW149" s="1" t="s">
        <v>427</v>
      </c>
      <c r="CX149" s="1" t="s">
        <v>427</v>
      </c>
      <c r="CY149" s="1" t="s">
        <v>427</v>
      </c>
      <c r="CZ149" s="1" t="s">
        <v>448</v>
      </c>
      <c r="DA149" s="1" t="s">
        <v>427</v>
      </c>
      <c r="DB149" s="1" t="s">
        <v>427</v>
      </c>
      <c r="DC149" s="1" t="s">
        <v>427</v>
      </c>
      <c r="DD149" s="1" t="s">
        <v>427</v>
      </c>
      <c r="DE149" s="1" t="s">
        <v>427</v>
      </c>
      <c r="DF149" s="1" t="s">
        <v>427</v>
      </c>
      <c r="DG149" s="1" t="s">
        <v>427</v>
      </c>
      <c r="DH149" s="1" t="s">
        <v>427</v>
      </c>
      <c r="DI149" s="1" t="s">
        <v>427</v>
      </c>
      <c r="DJ149" s="1" t="s">
        <v>427</v>
      </c>
      <c r="DK149" s="1" t="s">
        <v>427</v>
      </c>
      <c r="DL149" s="1" t="s">
        <v>427</v>
      </c>
      <c r="DM149" s="1" t="s">
        <v>427</v>
      </c>
      <c r="DN149" s="1" t="s">
        <v>427</v>
      </c>
      <c r="DO149" s="1" t="s">
        <v>427</v>
      </c>
      <c r="DP149" s="1" t="s">
        <v>426</v>
      </c>
      <c r="DQ149" s="1" t="s">
        <v>427</v>
      </c>
      <c r="DV149" s="1">
        <v>0</v>
      </c>
      <c r="DW149" s="1" t="s">
        <v>427</v>
      </c>
    </row>
    <row r="150" spans="1:127" x14ac:dyDescent="0.35">
      <c r="A150" s="2" t="s">
        <v>427</v>
      </c>
      <c r="B150" s="1" t="s">
        <v>427</v>
      </c>
      <c r="E150" s="1" t="s">
        <v>427</v>
      </c>
      <c r="F150" s="1" t="s">
        <v>427</v>
      </c>
      <c r="G150" s="1" t="s">
        <v>427</v>
      </c>
      <c r="I150" s="1" t="s">
        <v>427</v>
      </c>
      <c r="J150" s="1" t="s">
        <v>427</v>
      </c>
      <c r="K150" s="1" t="s">
        <v>427</v>
      </c>
      <c r="M150" s="1" t="s">
        <v>427</v>
      </c>
      <c r="O150" s="1" t="s">
        <v>427</v>
      </c>
      <c r="P150" s="1" t="s">
        <v>427</v>
      </c>
      <c r="Q150" s="1" t="s">
        <v>427</v>
      </c>
      <c r="R150" s="1" t="s">
        <v>427</v>
      </c>
      <c r="S150" s="1" t="s">
        <v>427</v>
      </c>
      <c r="T150" s="1" t="s">
        <v>427</v>
      </c>
      <c r="W150" s="1" t="s">
        <v>427</v>
      </c>
      <c r="X150" s="1" t="s">
        <v>427</v>
      </c>
      <c r="Y150" s="1" t="s">
        <v>427</v>
      </c>
      <c r="Z150" s="1" t="s">
        <v>427</v>
      </c>
      <c r="AA150" s="1" t="s">
        <v>427</v>
      </c>
      <c r="AB150" s="1" t="s">
        <v>427</v>
      </c>
      <c r="AC150" s="1" t="s">
        <v>427</v>
      </c>
      <c r="AD150" s="1" t="s">
        <v>427</v>
      </c>
      <c r="AE150" s="1" t="s">
        <v>427</v>
      </c>
      <c r="AF150" s="1" t="s">
        <v>427</v>
      </c>
      <c r="AG150" s="1" t="s">
        <v>427</v>
      </c>
      <c r="AH150" s="1" t="s">
        <v>427</v>
      </c>
      <c r="AI150" s="1" t="s">
        <v>427</v>
      </c>
      <c r="AJ150" s="1" t="s">
        <v>427</v>
      </c>
      <c r="AK150" s="1" t="s">
        <v>427</v>
      </c>
      <c r="AL150" s="1" t="s">
        <v>427</v>
      </c>
      <c r="AM150" s="1" t="s">
        <v>427</v>
      </c>
      <c r="AQ150" s="1" t="s">
        <v>427</v>
      </c>
      <c r="AR150" s="1" t="s">
        <v>427</v>
      </c>
      <c r="AT150" s="1" t="s">
        <v>427</v>
      </c>
      <c r="AU150" s="1" t="s">
        <v>427</v>
      </c>
      <c r="AV150" s="1" t="s">
        <v>427</v>
      </c>
      <c r="AW150" s="1" t="s">
        <v>427</v>
      </c>
      <c r="AX150" s="1" t="s">
        <v>427</v>
      </c>
      <c r="AY150" s="1" t="s">
        <v>427</v>
      </c>
      <c r="AZ150" s="1" t="s">
        <v>427</v>
      </c>
      <c r="BA150" s="1" t="s">
        <v>427</v>
      </c>
      <c r="BB150" s="1" t="s">
        <v>427</v>
      </c>
      <c r="BC150" s="1" t="s">
        <v>427</v>
      </c>
      <c r="BD150" s="1" t="s">
        <v>427</v>
      </c>
      <c r="BE150" s="1" t="s">
        <v>427</v>
      </c>
      <c r="BF150" s="1" t="s">
        <v>427</v>
      </c>
      <c r="BH150" s="1" t="s">
        <v>427</v>
      </c>
      <c r="BI150" s="1" t="s">
        <v>427</v>
      </c>
      <c r="BJ150" s="1" t="s">
        <v>427</v>
      </c>
      <c r="BK150" s="1" t="s">
        <v>427</v>
      </c>
      <c r="BL150" s="1" t="s">
        <v>427</v>
      </c>
      <c r="BM150" s="1" t="s">
        <v>427</v>
      </c>
      <c r="BN150" s="1" t="s">
        <v>427</v>
      </c>
      <c r="BO150" s="1" t="s">
        <v>427</v>
      </c>
      <c r="BP150" s="1" t="s">
        <v>427</v>
      </c>
      <c r="BQ150" s="1" t="s">
        <v>427</v>
      </c>
      <c r="BR150" s="1" t="s">
        <v>427</v>
      </c>
      <c r="BS150" s="1" t="s">
        <v>427</v>
      </c>
      <c r="BT150" s="1" t="s">
        <v>427</v>
      </c>
      <c r="BU150" s="1" t="s">
        <v>427</v>
      </c>
      <c r="BW150" s="1" t="s">
        <v>427</v>
      </c>
      <c r="BX150" s="1" t="s">
        <v>427</v>
      </c>
      <c r="BY150" s="1" t="s">
        <v>427</v>
      </c>
      <c r="BZ150" s="1" t="s">
        <v>427</v>
      </c>
      <c r="CA150" s="1" t="s">
        <v>427</v>
      </c>
      <c r="CD150" s="1" t="s">
        <v>427</v>
      </c>
      <c r="CE150" s="1" t="s">
        <v>427</v>
      </c>
      <c r="CF150" s="1" t="s">
        <v>427</v>
      </c>
      <c r="CH150" s="1" t="s">
        <v>427</v>
      </c>
      <c r="CI150" s="1" t="s">
        <v>427</v>
      </c>
      <c r="CJ150" s="1" t="s">
        <v>427</v>
      </c>
      <c r="CK150" s="1" t="s">
        <v>427</v>
      </c>
      <c r="CL150" s="1" t="s">
        <v>427</v>
      </c>
      <c r="CT150" s="1" t="s">
        <v>427</v>
      </c>
      <c r="CU150" s="1" t="s">
        <v>427</v>
      </c>
      <c r="CW150" s="1" t="s">
        <v>427</v>
      </c>
      <c r="CY150" s="1" t="s">
        <v>427</v>
      </c>
      <c r="DA150" s="1" t="s">
        <v>427</v>
      </c>
      <c r="DB150" s="1" t="s">
        <v>427</v>
      </c>
      <c r="DC150" s="1" t="s">
        <v>427</v>
      </c>
      <c r="DD150" s="1" t="s">
        <v>427</v>
      </c>
      <c r="DE150" s="1" t="s">
        <v>427</v>
      </c>
      <c r="DF150" s="1" t="s">
        <v>427</v>
      </c>
      <c r="DG150" s="1" t="s">
        <v>427</v>
      </c>
      <c r="DH150" s="1" t="s">
        <v>427</v>
      </c>
      <c r="DI150" s="1" t="s">
        <v>427</v>
      </c>
      <c r="DJ150" s="1" t="s">
        <v>427</v>
      </c>
      <c r="DK150" s="1" t="s">
        <v>427</v>
      </c>
      <c r="DL150" s="1" t="s">
        <v>427</v>
      </c>
      <c r="DM150" s="1" t="s">
        <v>427</v>
      </c>
      <c r="DO150" s="1" t="s">
        <v>427</v>
      </c>
      <c r="DV150" s="1">
        <v>0</v>
      </c>
      <c r="DW150" s="1" t="s">
        <v>427</v>
      </c>
    </row>
    <row r="151" spans="1:127" x14ac:dyDescent="0.35">
      <c r="A151" s="2" t="s">
        <v>449</v>
      </c>
      <c r="B151" s="1">
        <v>897.99</v>
      </c>
      <c r="C151" s="1">
        <v>145.04</v>
      </c>
      <c r="D151" s="1">
        <v>23.68</v>
      </c>
      <c r="E151" s="1">
        <v>269.36</v>
      </c>
      <c r="F151" s="1">
        <v>817.88</v>
      </c>
      <c r="G151" s="1">
        <v>260.85000000000002</v>
      </c>
      <c r="H151" s="1">
        <v>0</v>
      </c>
      <c r="I151" s="1">
        <v>669.76</v>
      </c>
      <c r="J151" s="1">
        <v>9340.7999999999993</v>
      </c>
      <c r="K151" s="1">
        <v>490.56</v>
      </c>
      <c r="L151" s="1">
        <v>0</v>
      </c>
      <c r="M151" s="1">
        <v>423.36</v>
      </c>
      <c r="N151" s="1">
        <v>400.96</v>
      </c>
      <c r="O151" s="1">
        <v>125</v>
      </c>
      <c r="P151" s="1">
        <v>487.92</v>
      </c>
      <c r="Q151" s="1">
        <v>86.52000000000001</v>
      </c>
      <c r="R151" s="1">
        <v>85.2</v>
      </c>
      <c r="S151" s="1">
        <v>900</v>
      </c>
      <c r="T151" s="1">
        <v>815.11</v>
      </c>
      <c r="U151" s="1">
        <v>387.6</v>
      </c>
      <c r="V151" s="1">
        <v>1247.98</v>
      </c>
      <c r="W151" s="1">
        <v>277.92</v>
      </c>
      <c r="X151" s="1">
        <v>358.68</v>
      </c>
      <c r="Y151" s="1">
        <v>234.08</v>
      </c>
      <c r="Z151" s="1">
        <v>316.8</v>
      </c>
      <c r="AA151" s="1">
        <v>1215</v>
      </c>
      <c r="AB151" s="1">
        <v>18.12</v>
      </c>
      <c r="AC151" s="1">
        <v>393.6</v>
      </c>
      <c r="AD151" s="1">
        <v>253.92</v>
      </c>
      <c r="AE151" s="1">
        <v>5756.4</v>
      </c>
      <c r="AF151" s="1">
        <v>88.2</v>
      </c>
      <c r="AG151" s="1">
        <v>62.4</v>
      </c>
      <c r="AH151" s="1">
        <v>163.52000000000001</v>
      </c>
      <c r="AI151" s="1">
        <v>179.82</v>
      </c>
      <c r="AJ151" s="1">
        <v>691.2</v>
      </c>
      <c r="AK151" s="1">
        <v>876</v>
      </c>
      <c r="AL151" s="1">
        <v>54</v>
      </c>
      <c r="AM151" s="1">
        <v>267.54000000000002</v>
      </c>
      <c r="AN151" s="1">
        <v>28</v>
      </c>
      <c r="AO151" s="1">
        <v>0</v>
      </c>
      <c r="AP151" s="1">
        <v>0</v>
      </c>
      <c r="AQ151" s="1">
        <v>1438.375</v>
      </c>
      <c r="AR151" s="1">
        <v>292.5</v>
      </c>
      <c r="AS151" s="1">
        <v>660</v>
      </c>
      <c r="AT151" s="1">
        <v>243</v>
      </c>
      <c r="AU151" s="1">
        <v>608</v>
      </c>
      <c r="AV151" s="1">
        <v>193.2</v>
      </c>
      <c r="AW151" s="1">
        <v>222</v>
      </c>
      <c r="AX151" s="1">
        <v>64</v>
      </c>
      <c r="AY151" s="1">
        <v>296</v>
      </c>
      <c r="AZ151" s="1">
        <v>209.7</v>
      </c>
      <c r="BA151" s="1">
        <v>194.4</v>
      </c>
      <c r="BB151" s="1">
        <v>103.5</v>
      </c>
      <c r="BC151" s="1">
        <v>530</v>
      </c>
      <c r="BD151" s="1">
        <v>192.2</v>
      </c>
      <c r="BE151" s="1">
        <v>9016.875</v>
      </c>
      <c r="BF151" s="1">
        <v>165.5</v>
      </c>
      <c r="BG151" s="1">
        <v>34</v>
      </c>
      <c r="BH151" s="1">
        <v>3036</v>
      </c>
      <c r="BI151" s="1">
        <v>90.4</v>
      </c>
      <c r="BJ151" s="1">
        <v>350.4</v>
      </c>
      <c r="BK151" s="1">
        <v>91.5</v>
      </c>
      <c r="BL151" s="1">
        <v>280.10000000000002</v>
      </c>
      <c r="BM151" s="1">
        <v>388.8</v>
      </c>
      <c r="BN151" s="1">
        <v>82</v>
      </c>
      <c r="BO151" s="1">
        <v>301.5</v>
      </c>
      <c r="BP151" s="1">
        <v>1144.75</v>
      </c>
      <c r="BQ151" s="1">
        <v>375</v>
      </c>
      <c r="BR151" s="1">
        <v>6039</v>
      </c>
      <c r="BS151" s="1">
        <v>6088.8</v>
      </c>
      <c r="BT151" s="1">
        <v>279.39999999999998</v>
      </c>
      <c r="BU151" s="1">
        <v>446.6</v>
      </c>
      <c r="BV151" s="1">
        <v>57.4</v>
      </c>
      <c r="BW151" s="1">
        <v>13</v>
      </c>
      <c r="BX151" s="1">
        <v>123.8</v>
      </c>
      <c r="BY151" s="1">
        <v>75.599999999999994</v>
      </c>
      <c r="BZ151" s="1">
        <v>0</v>
      </c>
      <c r="CA151" s="1">
        <v>1116</v>
      </c>
      <c r="CB151" s="1">
        <v>204</v>
      </c>
      <c r="CC151" s="1">
        <v>42</v>
      </c>
      <c r="CD151" s="1">
        <v>55.2</v>
      </c>
      <c r="CE151" s="1">
        <v>48</v>
      </c>
      <c r="CF151" s="1">
        <v>96</v>
      </c>
      <c r="CG151" s="1">
        <v>240</v>
      </c>
      <c r="CH151" s="1">
        <v>165</v>
      </c>
      <c r="CI151" s="1">
        <v>206</v>
      </c>
      <c r="CJ151" s="1">
        <v>100.75</v>
      </c>
      <c r="CK151" s="1">
        <v>79.5</v>
      </c>
      <c r="CL151" s="1">
        <v>189</v>
      </c>
      <c r="CM151" s="1">
        <v>514.6</v>
      </c>
      <c r="CN151" s="1">
        <v>28.56</v>
      </c>
      <c r="CO151" s="1">
        <v>359.8</v>
      </c>
      <c r="CP151" s="1">
        <v>381.08</v>
      </c>
      <c r="CQ151" s="1">
        <v>365.4</v>
      </c>
      <c r="CR151" s="1">
        <v>159.6</v>
      </c>
      <c r="CS151" s="1">
        <v>678</v>
      </c>
      <c r="CT151" s="1">
        <v>88.8</v>
      </c>
      <c r="CU151" s="1">
        <v>164.64</v>
      </c>
      <c r="CV151" s="1">
        <v>96</v>
      </c>
      <c r="CW151" s="1">
        <v>248.4</v>
      </c>
      <c r="CX151" s="1">
        <v>143.5</v>
      </c>
      <c r="CY151" s="1">
        <v>395.25</v>
      </c>
      <c r="CZ151" s="1">
        <v>47.5</v>
      </c>
      <c r="DA151" s="1">
        <v>510</v>
      </c>
      <c r="DB151" s="1">
        <v>5247</v>
      </c>
      <c r="DC151" s="1">
        <v>1086</v>
      </c>
      <c r="DD151" s="1">
        <v>278.60000000000002</v>
      </c>
      <c r="DE151" s="1">
        <v>600</v>
      </c>
      <c r="DF151" s="1">
        <v>74.400000000000006</v>
      </c>
      <c r="DG151" s="1">
        <v>907.5</v>
      </c>
      <c r="DH151" s="1">
        <v>136.5</v>
      </c>
      <c r="DI151" s="1">
        <v>566.5</v>
      </c>
      <c r="DJ151" s="1">
        <v>402</v>
      </c>
      <c r="DK151" s="1">
        <v>138.5</v>
      </c>
      <c r="DL151" s="1">
        <v>84</v>
      </c>
      <c r="DM151" s="1">
        <v>53</v>
      </c>
      <c r="DN151" s="1">
        <v>110</v>
      </c>
      <c r="DO151" s="1">
        <v>36</v>
      </c>
      <c r="DP151" s="1">
        <v>0</v>
      </c>
      <c r="DQ151" s="1">
        <v>0</v>
      </c>
      <c r="DU151" s="1">
        <v>0</v>
      </c>
      <c r="DV151" s="1">
        <v>79280.650000000009</v>
      </c>
      <c r="DW151" s="1" t="s">
        <v>449</v>
      </c>
    </row>
    <row r="152" spans="1:127" x14ac:dyDescent="0.35">
      <c r="A152" s="2" t="s">
        <v>450</v>
      </c>
      <c r="B152" s="1">
        <v>303.375</v>
      </c>
      <c r="C152" s="1">
        <v>46.938511326860841</v>
      </c>
      <c r="D152" s="1">
        <v>7.6634304207119754</v>
      </c>
      <c r="E152" s="1">
        <v>87.171521035598715</v>
      </c>
      <c r="F152" s="1">
        <v>365.12499999999989</v>
      </c>
      <c r="G152" s="1">
        <v>86.95</v>
      </c>
      <c r="H152" s="1">
        <v>0</v>
      </c>
      <c r="I152" s="1">
        <v>298.99999999999989</v>
      </c>
      <c r="J152" s="1">
        <v>4169.9999999999991</v>
      </c>
      <c r="K152" s="1">
        <v>200.2285714285714</v>
      </c>
      <c r="L152" s="1">
        <v>0</v>
      </c>
      <c r="M152" s="1">
        <v>177.13807531380749</v>
      </c>
      <c r="N152" s="1">
        <v>169.8983050847458</v>
      </c>
      <c r="O152" s="1">
        <v>69.444444444444443</v>
      </c>
      <c r="P152" s="1">
        <v>406.6</v>
      </c>
      <c r="Q152" s="1">
        <v>64.088888888888889</v>
      </c>
      <c r="R152" s="1">
        <v>63.111111111111107</v>
      </c>
      <c r="S152" s="1">
        <v>652.17391304347836</v>
      </c>
      <c r="T152" s="1">
        <v>367.16666666666669</v>
      </c>
      <c r="U152" s="1">
        <v>40.375000000000007</v>
      </c>
      <c r="V152" s="1">
        <v>430.33793103448278</v>
      </c>
      <c r="W152" s="1">
        <v>231.6</v>
      </c>
      <c r="X152" s="1">
        <v>160.125</v>
      </c>
      <c r="Y152" s="1">
        <v>104.5</v>
      </c>
      <c r="Z152" s="1">
        <v>33</v>
      </c>
      <c r="AA152" s="1">
        <v>202.5</v>
      </c>
      <c r="AB152" s="1">
        <v>13.422222222222221</v>
      </c>
      <c r="AC152" s="1">
        <v>41.000000000000007</v>
      </c>
      <c r="AD152" s="1">
        <v>69</v>
      </c>
      <c r="AE152" s="1">
        <v>3198</v>
      </c>
      <c r="AF152" s="1">
        <v>65.333333333333329</v>
      </c>
      <c r="AG152" s="1">
        <v>46.222222222222221</v>
      </c>
      <c r="AH152" s="1">
        <v>66.742857142857133</v>
      </c>
      <c r="AI152" s="1">
        <v>74.924999999999997</v>
      </c>
      <c r="AJ152" s="1">
        <v>70.530612244897952</v>
      </c>
      <c r="AK152" s="1">
        <v>730</v>
      </c>
      <c r="AL152" s="1">
        <v>26.732673267326732</v>
      </c>
      <c r="AM152" s="1">
        <v>128.625</v>
      </c>
      <c r="AN152" s="1">
        <v>16.279069767441861</v>
      </c>
      <c r="AO152" s="1">
        <v>0</v>
      </c>
      <c r="AP152" s="1">
        <v>0</v>
      </c>
      <c r="AQ152" s="1">
        <v>1438.375</v>
      </c>
      <c r="AR152" s="1">
        <v>292.5</v>
      </c>
      <c r="AS152" s="1">
        <v>178.37837837837839</v>
      </c>
      <c r="AT152" s="1">
        <v>243</v>
      </c>
      <c r="AU152" s="1">
        <v>760</v>
      </c>
      <c r="AV152" s="1">
        <v>161</v>
      </c>
      <c r="AW152" s="1">
        <v>148</v>
      </c>
      <c r="AX152" s="1">
        <v>33.160621761658042</v>
      </c>
      <c r="AY152" s="1">
        <v>188.53503184713381</v>
      </c>
      <c r="AZ152" s="1">
        <v>136.16883116883119</v>
      </c>
      <c r="BA152" s="1">
        <v>162</v>
      </c>
      <c r="BB152" s="1">
        <v>36.315789473684212</v>
      </c>
      <c r="BC152" s="1">
        <v>530</v>
      </c>
      <c r="BD152" s="1">
        <v>120.125</v>
      </c>
      <c r="BE152" s="1">
        <v>9016.875</v>
      </c>
      <c r="BF152" s="1">
        <v>165.5</v>
      </c>
      <c r="BG152" s="1">
        <v>9.1891891891891895</v>
      </c>
      <c r="BH152" s="1">
        <v>3795</v>
      </c>
      <c r="BI152" s="1">
        <v>57.579617834394902</v>
      </c>
      <c r="BJ152" s="1">
        <v>292</v>
      </c>
      <c r="BK152" s="1">
        <v>32.105263157894733</v>
      </c>
      <c r="BL152" s="1">
        <v>181.88311688311691</v>
      </c>
      <c r="BM152" s="1">
        <v>324</v>
      </c>
      <c r="BN152" s="1">
        <v>42.487046632124347</v>
      </c>
      <c r="BO152" s="1">
        <v>201</v>
      </c>
      <c r="BP152" s="1">
        <v>763.16666666666663</v>
      </c>
      <c r="BQ152" s="1">
        <v>125</v>
      </c>
      <c r="BR152" s="1">
        <v>2013</v>
      </c>
      <c r="BS152" s="1">
        <v>5074</v>
      </c>
      <c r="BT152" s="1">
        <v>196.7605633802817</v>
      </c>
      <c r="BU152" s="1">
        <v>314.50704225352109</v>
      </c>
      <c r="BV152" s="1">
        <v>40.422535211267608</v>
      </c>
      <c r="BW152" s="1">
        <v>9.1549295774647899</v>
      </c>
      <c r="BX152" s="1">
        <v>87.18309859154931</v>
      </c>
      <c r="BY152" s="1">
        <v>53.239436619718312</v>
      </c>
      <c r="BZ152" s="1">
        <v>0</v>
      </c>
      <c r="CA152" s="1">
        <v>785.91549295774655</v>
      </c>
      <c r="CB152" s="1">
        <v>147.82608695652169</v>
      </c>
      <c r="CC152" s="1">
        <v>28</v>
      </c>
      <c r="CD152" s="1">
        <v>38.87323943661972</v>
      </c>
      <c r="CE152" s="1">
        <v>33.802816901408463</v>
      </c>
      <c r="CF152" s="1">
        <v>80</v>
      </c>
      <c r="CG152" s="1">
        <v>200</v>
      </c>
      <c r="CH152" s="1">
        <v>50.769230769230766</v>
      </c>
      <c r="CI152" s="1">
        <v>68.666666666666671</v>
      </c>
      <c r="CJ152" s="1">
        <v>55.66298342541436</v>
      </c>
      <c r="CK152" s="1">
        <v>46.220930232558139</v>
      </c>
      <c r="CL152" s="1">
        <v>63</v>
      </c>
      <c r="CM152" s="1">
        <v>362.39436619718322</v>
      </c>
      <c r="CN152" s="1">
        <v>22.666666666666661</v>
      </c>
      <c r="CO152" s="1">
        <v>285.55555555555549</v>
      </c>
      <c r="CP152" s="1">
        <v>302.44444444444451</v>
      </c>
      <c r="CQ152" s="1">
        <v>290</v>
      </c>
      <c r="CR152" s="1">
        <v>112.3943661971831</v>
      </c>
      <c r="CS152" s="1">
        <v>477.46478873239442</v>
      </c>
      <c r="CT152" s="1">
        <v>62.535211267605632</v>
      </c>
      <c r="CU152" s="1">
        <v>130.66666666666671</v>
      </c>
      <c r="CV152" s="1">
        <v>80</v>
      </c>
      <c r="CW152" s="1">
        <v>174.92957746478871</v>
      </c>
      <c r="CX152" s="1">
        <v>113.8888888888889</v>
      </c>
      <c r="CY152" s="1">
        <v>263.5</v>
      </c>
      <c r="CZ152" s="1">
        <v>31.666666666666671</v>
      </c>
      <c r="DA152" s="1">
        <v>170</v>
      </c>
      <c r="DB152" s="1">
        <v>3498</v>
      </c>
      <c r="DC152" s="1">
        <v>362</v>
      </c>
      <c r="DD152" s="1">
        <v>196.19718309859161</v>
      </c>
      <c r="DE152" s="1">
        <v>400</v>
      </c>
      <c r="DF152" s="1">
        <v>52.394366197183103</v>
      </c>
      <c r="DG152" s="1">
        <v>605</v>
      </c>
      <c r="DH152" s="1">
        <v>42</v>
      </c>
      <c r="DI152" s="1">
        <v>188.83333333333329</v>
      </c>
      <c r="DJ152" s="1">
        <v>67</v>
      </c>
      <c r="DK152" s="1">
        <v>46.166666666666657</v>
      </c>
      <c r="DL152" s="1">
        <v>28</v>
      </c>
      <c r="DM152" s="1">
        <v>17.666666666666671</v>
      </c>
      <c r="DN152" s="1">
        <v>18.333333333333329</v>
      </c>
      <c r="DO152" s="1">
        <v>6</v>
      </c>
      <c r="DP152" s="1">
        <v>0</v>
      </c>
      <c r="DQ152" s="1">
        <v>0</v>
      </c>
      <c r="DU152" s="1">
        <v>0</v>
      </c>
      <c r="DV152" s="1">
        <v>50513.372714016543</v>
      </c>
      <c r="DW152" s="1" t="s">
        <v>450</v>
      </c>
    </row>
    <row r="153" spans="1:127" x14ac:dyDescent="0.35">
      <c r="A153" s="2"/>
      <c r="DV153" s="1">
        <v>0</v>
      </c>
    </row>
    <row r="154" spans="1:127" x14ac:dyDescent="0.35">
      <c r="A154" s="2" t="s">
        <v>451</v>
      </c>
      <c r="B154" s="1">
        <v>-75.110000000000014</v>
      </c>
      <c r="C154" s="1">
        <v>156.88</v>
      </c>
      <c r="D154" s="1">
        <v>0</v>
      </c>
      <c r="E154" s="1">
        <v>-85.84</v>
      </c>
      <c r="F154" s="1">
        <v>-87.639999999999986</v>
      </c>
      <c r="G154" s="1">
        <v>375.55</v>
      </c>
      <c r="H154" s="1">
        <v>0</v>
      </c>
      <c r="I154" s="1">
        <v>215.04000000000011</v>
      </c>
      <c r="J154" s="1">
        <v>1653.119999999999</v>
      </c>
      <c r="K154" s="1">
        <v>179.2000000000001</v>
      </c>
      <c r="L154" s="1">
        <v>11.2</v>
      </c>
      <c r="M154" s="1">
        <v>0</v>
      </c>
      <c r="N154" s="1">
        <v>2.2400000000000091</v>
      </c>
      <c r="O154" s="1">
        <v>-17</v>
      </c>
      <c r="P154" s="1">
        <v>365.28000000000009</v>
      </c>
      <c r="Q154" s="1">
        <v>-13.320000000000009</v>
      </c>
      <c r="R154" s="1">
        <v>63.600000000000009</v>
      </c>
      <c r="S154" s="1">
        <v>1.200000000000045</v>
      </c>
      <c r="T154" s="1">
        <v>168.35</v>
      </c>
      <c r="U154" s="1">
        <v>-224.4</v>
      </c>
      <c r="V154" s="1">
        <v>-80.5</v>
      </c>
      <c r="W154" s="1">
        <v>-91.919999999999959</v>
      </c>
      <c r="X154" s="1">
        <v>201.32</v>
      </c>
      <c r="Y154" s="1">
        <v>211.68</v>
      </c>
      <c r="Z154" s="1">
        <v>-278.39999999999998</v>
      </c>
      <c r="AA154" s="1">
        <v>-411</v>
      </c>
      <c r="AB154" s="1">
        <v>-6.120000000000001</v>
      </c>
      <c r="AC154" s="1">
        <v>844.80000000000007</v>
      </c>
      <c r="AD154" s="1">
        <v>88.320000000000022</v>
      </c>
      <c r="AE154" s="1">
        <v>-2034</v>
      </c>
      <c r="AF154" s="1">
        <v>70.2</v>
      </c>
      <c r="AG154" s="1">
        <v>40.799999999999997</v>
      </c>
      <c r="AH154" s="1">
        <v>42.560000000000031</v>
      </c>
      <c r="AI154" s="1">
        <v>4.4399999999999977</v>
      </c>
      <c r="AJ154" s="1">
        <v>307.2</v>
      </c>
      <c r="AK154" s="1">
        <v>1.200000000000045</v>
      </c>
      <c r="AL154" s="1">
        <v>-36</v>
      </c>
      <c r="AM154" s="1">
        <v>-65.78000000000003</v>
      </c>
      <c r="AN154" s="1">
        <v>-4</v>
      </c>
      <c r="AO154" s="1">
        <v>0</v>
      </c>
      <c r="AP154" s="1">
        <v>0</v>
      </c>
      <c r="AQ154" s="1">
        <v>-734.375</v>
      </c>
      <c r="AR154" s="1">
        <v>-121.5</v>
      </c>
      <c r="AS154" s="1">
        <v>-200</v>
      </c>
      <c r="AT154" s="1">
        <v>-97</v>
      </c>
      <c r="AU154" s="1">
        <v>-170.4</v>
      </c>
      <c r="AV154" s="1">
        <v>-55.199999999999989</v>
      </c>
      <c r="AW154" s="1">
        <v>-40.5</v>
      </c>
      <c r="AX154" s="1">
        <v>-28</v>
      </c>
      <c r="AY154" s="1">
        <v>28</v>
      </c>
      <c r="AZ154" s="1">
        <v>-114.5</v>
      </c>
      <c r="BA154" s="1">
        <v>-49.199999999999989</v>
      </c>
      <c r="BB154" s="1">
        <v>-4.5</v>
      </c>
      <c r="BC154" s="1">
        <v>0</v>
      </c>
      <c r="BD154" s="1">
        <v>-4.9999999999999716</v>
      </c>
      <c r="BE154" s="1">
        <v>-6083.875</v>
      </c>
      <c r="BF154" s="1">
        <v>-80.5</v>
      </c>
      <c r="BG154" s="1">
        <v>-30</v>
      </c>
      <c r="BH154" s="1">
        <v>-1428</v>
      </c>
      <c r="BI154" s="1">
        <v>-46.400000000000013</v>
      </c>
      <c r="BJ154" s="1">
        <v>-99.6</v>
      </c>
      <c r="BK154" s="1">
        <v>-3</v>
      </c>
      <c r="BL154" s="1">
        <v>-226.5</v>
      </c>
      <c r="BM154" s="1">
        <v>-111.6</v>
      </c>
      <c r="BN154" s="1">
        <v>-39</v>
      </c>
      <c r="BO154" s="1">
        <v>-90</v>
      </c>
      <c r="BP154" s="1">
        <v>-418.75</v>
      </c>
      <c r="BQ154" s="1">
        <v>138</v>
      </c>
      <c r="BR154" s="1">
        <v>3807</v>
      </c>
      <c r="BS154" s="1">
        <v>-3276</v>
      </c>
      <c r="BT154" s="1">
        <v>26.600000000000019</v>
      </c>
      <c r="BU154" s="1">
        <v>-308.60000000000002</v>
      </c>
      <c r="BV154" s="1">
        <v>-50.2</v>
      </c>
      <c r="BW154" s="1">
        <v>-2.1999999999999988</v>
      </c>
      <c r="BX154" s="1">
        <v>-36.200000000000017</v>
      </c>
      <c r="BY154" s="1">
        <v>6</v>
      </c>
      <c r="BZ154" s="1">
        <v>0</v>
      </c>
      <c r="CA154" s="1">
        <v>86.399999999999864</v>
      </c>
      <c r="CB154" s="1">
        <v>-100.8</v>
      </c>
      <c r="CC154" s="1">
        <v>18</v>
      </c>
      <c r="CD154" s="1">
        <v>-3.600000000000001</v>
      </c>
      <c r="CE154" s="1">
        <v>-39.6</v>
      </c>
      <c r="CF154" s="1">
        <v>-82.8</v>
      </c>
      <c r="CG154" s="1">
        <v>94.800000000000011</v>
      </c>
      <c r="CH154" s="1">
        <v>3</v>
      </c>
      <c r="CI154" s="1">
        <v>31</v>
      </c>
      <c r="CJ154" s="1">
        <v>4.25</v>
      </c>
      <c r="CK154" s="1">
        <v>3</v>
      </c>
      <c r="CL154" s="1">
        <v>333</v>
      </c>
      <c r="CM154" s="1">
        <v>-65.800000000000011</v>
      </c>
      <c r="CN154" s="1">
        <v>126</v>
      </c>
      <c r="CO154" s="1">
        <v>224.84</v>
      </c>
      <c r="CP154" s="1">
        <v>122.92</v>
      </c>
      <c r="CQ154" s="1">
        <v>-31.64000000000004</v>
      </c>
      <c r="CR154" s="1">
        <v>54</v>
      </c>
      <c r="CS154" s="1">
        <v>110.4</v>
      </c>
      <c r="CT154" s="1">
        <v>16.8</v>
      </c>
      <c r="CU154" s="1">
        <v>104.16</v>
      </c>
      <c r="CV154" s="1">
        <v>-92.4</v>
      </c>
      <c r="CW154" s="1">
        <v>261.60000000000002</v>
      </c>
      <c r="CX154" s="1">
        <v>161.13999999999999</v>
      </c>
      <c r="CY154" s="1">
        <v>-78.75</v>
      </c>
      <c r="CZ154" s="1">
        <v>269</v>
      </c>
      <c r="DA154" s="1">
        <v>-168</v>
      </c>
      <c r="DB154" s="1">
        <v>-3226.5</v>
      </c>
      <c r="DC154" s="1">
        <v>387</v>
      </c>
      <c r="DD154" s="1">
        <v>158.19999999999999</v>
      </c>
      <c r="DE154" s="1">
        <v>232.5</v>
      </c>
      <c r="DF154" s="1">
        <v>38.400000000000013</v>
      </c>
      <c r="DG154" s="1">
        <v>465</v>
      </c>
      <c r="DH154" s="1">
        <v>94.5</v>
      </c>
      <c r="DI154" s="1">
        <v>930.5</v>
      </c>
      <c r="DJ154" s="1">
        <v>1374</v>
      </c>
      <c r="DK154" s="1">
        <v>161.5</v>
      </c>
      <c r="DL154" s="1">
        <v>342</v>
      </c>
      <c r="DM154" s="1">
        <v>517</v>
      </c>
      <c r="DN154" s="1">
        <v>988</v>
      </c>
      <c r="DO154" s="1">
        <v>882</v>
      </c>
      <c r="DP154" s="1">
        <v>0</v>
      </c>
      <c r="DQ154" s="1">
        <v>0</v>
      </c>
      <c r="DR154" s="1">
        <v>0</v>
      </c>
      <c r="DT154" s="1">
        <v>0</v>
      </c>
      <c r="DU154" s="1">
        <v>0</v>
      </c>
      <c r="DV154" s="1">
        <v>-3746.8300000000022</v>
      </c>
      <c r="DW154" s="1" t="s">
        <v>451</v>
      </c>
    </row>
    <row r="155" spans="1:127" x14ac:dyDescent="0.35">
      <c r="A155" s="2"/>
    </row>
    <row r="156" spans="1:127" x14ac:dyDescent="0.35">
      <c r="A156" s="2" t="s">
        <v>452</v>
      </c>
      <c r="B156" s="1" t="s">
        <v>453</v>
      </c>
      <c r="G156" s="1" t="s">
        <v>454</v>
      </c>
      <c r="I156" s="1" t="s">
        <v>455</v>
      </c>
      <c r="AQ156" s="1" t="s">
        <v>456</v>
      </c>
      <c r="BP156" s="1" t="s">
        <v>457</v>
      </c>
      <c r="CI156" s="1" t="s">
        <v>142</v>
      </c>
      <c r="CL156" s="1" t="s">
        <v>458</v>
      </c>
      <c r="CY156" s="1" t="s">
        <v>145</v>
      </c>
      <c r="DI156" s="1" t="s">
        <v>459</v>
      </c>
      <c r="DW156" s="1" t="s">
        <v>452</v>
      </c>
    </row>
    <row r="157" spans="1:127" x14ac:dyDescent="0.35">
      <c r="A157" s="2" t="s">
        <v>460</v>
      </c>
      <c r="B157" s="1">
        <v>2062.2399999999998</v>
      </c>
      <c r="G157" s="1">
        <v>636.4</v>
      </c>
      <c r="I157" s="1">
        <v>27905.28000000001</v>
      </c>
      <c r="AQ157" s="1">
        <v>9253.2999999999993</v>
      </c>
      <c r="BP157" s="1">
        <v>16470.599999999999</v>
      </c>
      <c r="CI157" s="1">
        <v>424.5</v>
      </c>
      <c r="CL157" s="1">
        <v>4742.4000000000005</v>
      </c>
      <c r="CY157" s="1">
        <v>7454.1</v>
      </c>
      <c r="DI157" s="1">
        <v>6585</v>
      </c>
      <c r="DV157" s="1">
        <v>75533.820000000007</v>
      </c>
      <c r="DW157" s="1" t="s">
        <v>460</v>
      </c>
    </row>
    <row r="158" spans="1:127" x14ac:dyDescent="0.35">
      <c r="A158" s="2" t="s">
        <v>461</v>
      </c>
      <c r="B158" s="1">
        <v>2153.9499999999998</v>
      </c>
      <c r="G158" s="1">
        <v>260.85000000000002</v>
      </c>
      <c r="I158" s="1">
        <v>26695.97</v>
      </c>
      <c r="AQ158" s="1">
        <v>19083.95</v>
      </c>
      <c r="BP158" s="1">
        <v>16609.55</v>
      </c>
      <c r="CI158" s="1">
        <v>386.25</v>
      </c>
      <c r="CL158" s="1">
        <v>3417.38</v>
      </c>
      <c r="CY158" s="1">
        <v>9282.75</v>
      </c>
      <c r="DI158" s="1">
        <v>1390</v>
      </c>
      <c r="DV158" s="1">
        <v>79280.650000000009</v>
      </c>
      <c r="DW158" s="1" t="s">
        <v>461</v>
      </c>
    </row>
    <row r="159" spans="1:127" x14ac:dyDescent="0.35">
      <c r="A159" s="2" t="s">
        <v>427</v>
      </c>
      <c r="DW159" s="1" t="s">
        <v>427</v>
      </c>
    </row>
    <row r="160" spans="1:127" x14ac:dyDescent="0.35">
      <c r="A160" s="2" t="s">
        <v>462</v>
      </c>
      <c r="Q160" s="1">
        <v>73.2</v>
      </c>
      <c r="AM160" s="1">
        <v>201.76</v>
      </c>
      <c r="CY160" s="1">
        <v>7223.1</v>
      </c>
      <c r="DI160" s="1">
        <v>3273</v>
      </c>
      <c r="DP160" s="1">
        <v>0</v>
      </c>
      <c r="DV160" s="1">
        <v>10771.06</v>
      </c>
      <c r="DW160" s="1" t="s">
        <v>462</v>
      </c>
    </row>
    <row r="161" spans="1:127" x14ac:dyDescent="0.35">
      <c r="A161" s="2"/>
    </row>
    <row r="162" spans="1:127" x14ac:dyDescent="0.35">
      <c r="A162" s="2" t="s">
        <v>463</v>
      </c>
      <c r="Q162" s="1">
        <v>310.39999999999998</v>
      </c>
      <c r="AM162" s="1">
        <v>316.23428571428559</v>
      </c>
      <c r="CY162" s="1">
        <v>11893.86428571429</v>
      </c>
      <c r="DI162" s="1">
        <v>1297.238095238095</v>
      </c>
      <c r="DP162" s="1">
        <v>0</v>
      </c>
      <c r="DV162" s="1">
        <v>13817.736666666669</v>
      </c>
      <c r="DW162" s="1" t="s">
        <v>463</v>
      </c>
    </row>
    <row r="163" spans="1:127" x14ac:dyDescent="0.35">
      <c r="A163" s="2"/>
    </row>
    <row r="164" spans="1:127" x14ac:dyDescent="0.35">
      <c r="A164" s="2" t="s">
        <v>464</v>
      </c>
      <c r="Q164" s="1">
        <v>-237.2</v>
      </c>
      <c r="AM164" s="1">
        <v>-114.4742857142857</v>
      </c>
      <c r="CY164" s="1">
        <v>-4670.7642857142864</v>
      </c>
      <c r="DI164" s="1">
        <v>1975.761904761905</v>
      </c>
      <c r="DP164" s="1">
        <v>0</v>
      </c>
      <c r="DW164" s="1" t="s">
        <v>464</v>
      </c>
    </row>
    <row r="165" spans="1:127" x14ac:dyDescent="0.35">
      <c r="A165" s="2"/>
    </row>
    <row r="166" spans="1:127" x14ac:dyDescent="0.35">
      <c r="A166" s="2"/>
      <c r="T166" s="1">
        <v>1630.22</v>
      </c>
      <c r="AD166" s="1">
        <v>507.83999999999992</v>
      </c>
      <c r="AM166" s="1">
        <v>535.08000000000004</v>
      </c>
      <c r="AQ166" s="1">
        <v>2876.75</v>
      </c>
      <c r="AT166" s="1">
        <v>486</v>
      </c>
      <c r="AU166" s="1">
        <v>1216</v>
      </c>
      <c r="BD166" s="1">
        <v>384.4</v>
      </c>
      <c r="BE166" s="1">
        <v>18033.75</v>
      </c>
      <c r="BH166" s="1">
        <v>6072</v>
      </c>
      <c r="CY166" s="1">
        <v>790.5</v>
      </c>
      <c r="DI166" s="1">
        <v>1133</v>
      </c>
      <c r="DP166" s="1">
        <v>0</v>
      </c>
      <c r="DV166" s="1">
        <v>33665.54</v>
      </c>
    </row>
    <row r="167" spans="1:127" x14ac:dyDescent="0.35">
      <c r="A167" s="2" t="s">
        <v>465</v>
      </c>
      <c r="B167" s="1">
        <v>4569.4527517506012</v>
      </c>
      <c r="C167" s="1">
        <v>435.49000000000012</v>
      </c>
      <c r="D167" s="1">
        <v>100</v>
      </c>
      <c r="E167" s="1">
        <v>304.88000000000011</v>
      </c>
      <c r="F167" s="1">
        <v>1959.3043224932251</v>
      </c>
      <c r="G167" s="1">
        <v>597.32824647823531</v>
      </c>
      <c r="H167" s="1">
        <v>149.11000000000001</v>
      </c>
      <c r="I167" s="1">
        <v>945.45345132743319</v>
      </c>
      <c r="J167" s="1">
        <v>16828.115592210681</v>
      </c>
      <c r="K167" s="1">
        <v>636.30000000000007</v>
      </c>
      <c r="L167" s="1">
        <v>548.80000000000007</v>
      </c>
      <c r="M167" s="1">
        <v>699.44000000000017</v>
      </c>
      <c r="N167" s="1">
        <v>1242.92</v>
      </c>
      <c r="O167" s="1">
        <v>625.52678571428578</v>
      </c>
      <c r="P167" s="1">
        <v>997.67151919723585</v>
      </c>
      <c r="Q167" s="1">
        <v>1106.636363636364</v>
      </c>
      <c r="R167" s="1">
        <v>136.94999999999999</v>
      </c>
      <c r="S167" s="1">
        <v>1541.25</v>
      </c>
      <c r="T167" s="1">
        <v>1110.5274389443291</v>
      </c>
      <c r="U167" s="1">
        <v>455.99999999999989</v>
      </c>
      <c r="V167" s="1">
        <v>3096.7133556650242</v>
      </c>
      <c r="W167" s="1">
        <v>818.88106030780204</v>
      </c>
      <c r="X167" s="1">
        <v>1309.470202898551</v>
      </c>
      <c r="Y167" s="1">
        <v>1291.3800000000001</v>
      </c>
      <c r="Z167" s="1">
        <v>964.95</v>
      </c>
      <c r="AA167" s="1">
        <v>2531.25</v>
      </c>
      <c r="AB167" s="1">
        <v>22.5</v>
      </c>
      <c r="AC167" s="1">
        <v>3975.5979107142848</v>
      </c>
      <c r="AD167" s="1">
        <v>428.30476794621518</v>
      </c>
      <c r="AE167" s="1">
        <v>7344.1529374688544</v>
      </c>
      <c r="AF167" s="1">
        <v>228.35114583333331</v>
      </c>
      <c r="AG167" s="1">
        <v>96.59999999999998</v>
      </c>
      <c r="AH167" s="1">
        <v>315.28000000000009</v>
      </c>
      <c r="AI167" s="1">
        <v>146.7975000000005</v>
      </c>
      <c r="AJ167" s="1">
        <v>421.00622009569258</v>
      </c>
      <c r="AK167" s="1">
        <v>2041.65</v>
      </c>
      <c r="AL167" s="1">
        <v>494.65817307692299</v>
      </c>
      <c r="AM167" s="1">
        <v>503.35444677871158</v>
      </c>
      <c r="AN167" s="1">
        <v>45.266666666666652</v>
      </c>
      <c r="AO167" s="1">
        <v>0</v>
      </c>
      <c r="AP167" s="1">
        <v>0</v>
      </c>
      <c r="AQ167" s="1">
        <v>4600.7769952688332</v>
      </c>
      <c r="AR167" s="1">
        <v>1305.9702330293819</v>
      </c>
      <c r="AS167" s="1">
        <v>1243.7222222222219</v>
      </c>
      <c r="AT167" s="1">
        <v>629.6351351351351</v>
      </c>
      <c r="AU167" s="1">
        <v>1145.8025991656571</v>
      </c>
      <c r="AV167" s="1">
        <v>100</v>
      </c>
      <c r="AW167" s="1">
        <v>430.46913109756088</v>
      </c>
      <c r="AX167" s="1">
        <v>106.25</v>
      </c>
      <c r="AY167" s="1">
        <v>400</v>
      </c>
      <c r="AZ167" s="1">
        <v>500.6999999999997</v>
      </c>
      <c r="BA167" s="1">
        <v>304.10250000000008</v>
      </c>
      <c r="BB167" s="1">
        <v>88.6875</v>
      </c>
      <c r="BC167" s="1">
        <v>937.5</v>
      </c>
      <c r="BD167" s="1">
        <v>334.07008403361368</v>
      </c>
      <c r="BE167" s="1">
        <v>10567.67603383459</v>
      </c>
      <c r="BF167" s="1">
        <v>767.5826309523809</v>
      </c>
      <c r="BG167" s="1">
        <v>37.75</v>
      </c>
      <c r="BH167" s="1">
        <v>3843.5222909723561</v>
      </c>
      <c r="BI167" s="1">
        <v>884.37540983606539</v>
      </c>
      <c r="BJ167" s="1">
        <v>531.74999999999977</v>
      </c>
      <c r="BK167" s="1">
        <v>94.6875</v>
      </c>
      <c r="BL167" s="1">
        <v>643.7999999999995</v>
      </c>
      <c r="BM167" s="1">
        <v>553.25</v>
      </c>
      <c r="BN167" s="1">
        <v>118.25</v>
      </c>
      <c r="BO167" s="1">
        <v>483.95723684210532</v>
      </c>
      <c r="BP167" s="1">
        <v>1947.853552350427</v>
      </c>
      <c r="BQ167" s="1">
        <v>992.8125</v>
      </c>
      <c r="BR167" s="1">
        <v>19474.07909088588</v>
      </c>
      <c r="BS167" s="1">
        <v>9668.1649294586714</v>
      </c>
      <c r="BT167" s="1">
        <v>489.70793103448278</v>
      </c>
      <c r="BU167" s="1">
        <v>882.08090618834331</v>
      </c>
      <c r="BV167" s="1">
        <v>115.8461739130434</v>
      </c>
      <c r="BW167" s="1">
        <v>217.82058823529411</v>
      </c>
      <c r="BX167" s="1">
        <v>352.89008620689651</v>
      </c>
      <c r="BY167" s="1">
        <v>404.4</v>
      </c>
      <c r="BZ167" s="1">
        <v>400</v>
      </c>
      <c r="CA167" s="1">
        <v>2500</v>
      </c>
      <c r="CB167" s="1">
        <v>624.29999999999995</v>
      </c>
      <c r="CC167" s="1">
        <v>3000</v>
      </c>
      <c r="CD167" s="1">
        <v>84.75</v>
      </c>
      <c r="CE167" s="1">
        <v>340.65</v>
      </c>
      <c r="CF167" s="1">
        <v>214.5</v>
      </c>
      <c r="CG167" s="1">
        <v>319.5</v>
      </c>
      <c r="CH167" s="1">
        <v>60.749999999999993</v>
      </c>
      <c r="CI167" s="1">
        <v>349.2490118577075</v>
      </c>
      <c r="CJ167" s="1">
        <v>175.30848214285709</v>
      </c>
      <c r="CK167" s="1">
        <v>126.9375</v>
      </c>
      <c r="CL167" s="1">
        <v>678.17499999999995</v>
      </c>
      <c r="CM167" s="1">
        <v>1275.117107664234</v>
      </c>
      <c r="CN167" s="1">
        <v>101.01666666666669</v>
      </c>
      <c r="CO167" s="1">
        <v>126.1866666666667</v>
      </c>
      <c r="CP167" s="1">
        <v>144.19649999999999</v>
      </c>
      <c r="CQ167" s="1">
        <v>193.9191666666666</v>
      </c>
      <c r="CR167" s="1">
        <v>2132.7509447004609</v>
      </c>
      <c r="CS167" s="1">
        <v>1900</v>
      </c>
      <c r="CT167" s="1">
        <v>443.65</v>
      </c>
      <c r="CU167" s="1">
        <v>357.32977777777768</v>
      </c>
      <c r="CV167" s="1">
        <v>112.35</v>
      </c>
      <c r="CW167" s="1">
        <v>630.26690074052658</v>
      </c>
      <c r="CX167" s="1">
        <v>209.3329097909791</v>
      </c>
      <c r="CY167" s="1">
        <v>1754.6006076565291</v>
      </c>
      <c r="CZ167" s="1">
        <v>85.66477272727272</v>
      </c>
      <c r="DA167" s="1">
        <v>538.79464285714289</v>
      </c>
      <c r="DB167" s="1">
        <v>9411.3599318358447</v>
      </c>
      <c r="DC167" s="1">
        <v>4283.9635651725048</v>
      </c>
      <c r="DD167" s="1">
        <v>560.09529607191712</v>
      </c>
      <c r="DE167" s="1">
        <v>713.03378378378375</v>
      </c>
      <c r="DF167" s="1">
        <v>84.749999999999986</v>
      </c>
      <c r="DG167" s="1">
        <v>1579.8671875</v>
      </c>
      <c r="DH167" s="1">
        <v>304.34249999999997</v>
      </c>
      <c r="DI167" s="1">
        <v>837.65988588610526</v>
      </c>
      <c r="DJ167" s="1">
        <v>1234.1934523809521</v>
      </c>
      <c r="DK167" s="1">
        <v>229.25</v>
      </c>
      <c r="DL167" s="1">
        <v>151.75</v>
      </c>
      <c r="DM167" s="1">
        <v>189</v>
      </c>
      <c r="DN167" s="1">
        <v>1111.5</v>
      </c>
      <c r="DO167" s="1">
        <v>564</v>
      </c>
      <c r="DP167" s="1">
        <v>0</v>
      </c>
      <c r="DQ167" s="1">
        <v>0</v>
      </c>
      <c r="DR167" s="1">
        <v>0</v>
      </c>
      <c r="DT167" s="1">
        <v>0</v>
      </c>
      <c r="DU167" s="1">
        <v>0</v>
      </c>
      <c r="DV167" s="1">
        <v>166401.32638041399</v>
      </c>
      <c r="DW167" s="1" t="s">
        <v>465</v>
      </c>
    </row>
    <row r="168" spans="1:127" x14ac:dyDescent="0.35">
      <c r="A168" s="2" t="s">
        <v>466</v>
      </c>
      <c r="DV168" s="1">
        <v>0</v>
      </c>
      <c r="DW168" s="1" t="s">
        <v>466</v>
      </c>
    </row>
    <row r="169" spans="1:127" x14ac:dyDescent="0.35">
      <c r="A169" s="2" t="s">
        <v>467</v>
      </c>
      <c r="DV169" s="1">
        <v>0</v>
      </c>
      <c r="DW169" s="1" t="s">
        <v>467</v>
      </c>
    </row>
    <row r="170" spans="1:127" x14ac:dyDescent="0.35">
      <c r="A170" s="2" t="s">
        <v>468</v>
      </c>
      <c r="DV170" s="1">
        <v>0</v>
      </c>
      <c r="DW170" s="1" t="s">
        <v>468</v>
      </c>
    </row>
    <row r="171" spans="1:127" x14ac:dyDescent="0.35">
      <c r="A171" s="2" t="s">
        <v>469</v>
      </c>
      <c r="DV171" s="1">
        <v>0</v>
      </c>
    </row>
    <row r="172" spans="1:127" x14ac:dyDescent="0.35">
      <c r="A172" s="2" t="s">
        <v>469</v>
      </c>
      <c r="DV172" s="1">
        <v>0</v>
      </c>
    </row>
    <row r="173" spans="1:127" x14ac:dyDescent="0.35">
      <c r="A173" s="2" t="s">
        <v>470</v>
      </c>
      <c r="B173" s="1">
        <v>4569.4527517506012</v>
      </c>
      <c r="C173" s="1">
        <v>435.49000000000012</v>
      </c>
      <c r="D173" s="1">
        <v>100</v>
      </c>
      <c r="E173" s="1">
        <v>304.88000000000011</v>
      </c>
      <c r="F173" s="1">
        <v>1959.3043224932251</v>
      </c>
      <c r="G173" s="1">
        <v>597.32824647823531</v>
      </c>
      <c r="H173" s="1">
        <v>149.11000000000001</v>
      </c>
      <c r="I173" s="1">
        <v>945.45345132743319</v>
      </c>
      <c r="J173" s="1">
        <v>16828.115592210681</v>
      </c>
      <c r="K173" s="1">
        <v>636.30000000000007</v>
      </c>
      <c r="L173" s="1">
        <v>548.80000000000007</v>
      </c>
      <c r="M173" s="1">
        <v>699.44000000000017</v>
      </c>
      <c r="N173" s="1">
        <v>1242.92</v>
      </c>
      <c r="O173" s="1">
        <v>625.52678571428578</v>
      </c>
      <c r="P173" s="1">
        <v>997.67151919723585</v>
      </c>
      <c r="Q173" s="1">
        <v>1106.636363636364</v>
      </c>
      <c r="R173" s="1">
        <v>136.94999999999999</v>
      </c>
      <c r="S173" s="1">
        <v>1541.25</v>
      </c>
      <c r="T173" s="1">
        <v>1110.5274389443291</v>
      </c>
      <c r="U173" s="1">
        <v>455.99999999999989</v>
      </c>
      <c r="V173" s="1">
        <v>3096.7133556650242</v>
      </c>
      <c r="W173" s="1">
        <v>818.88106030780204</v>
      </c>
      <c r="X173" s="1">
        <v>1309.470202898551</v>
      </c>
      <c r="Y173" s="1">
        <v>1291.3800000000001</v>
      </c>
      <c r="Z173" s="1">
        <v>964.95</v>
      </c>
      <c r="AA173" s="1">
        <v>2531.25</v>
      </c>
      <c r="AB173" s="1">
        <v>22.5</v>
      </c>
      <c r="AC173" s="1">
        <v>3975.5979107142848</v>
      </c>
      <c r="AD173" s="1">
        <v>428.30476794621518</v>
      </c>
      <c r="AE173" s="1">
        <v>7344.1529374688544</v>
      </c>
      <c r="AF173" s="1">
        <v>228.35114583333331</v>
      </c>
      <c r="AG173" s="1">
        <v>96.59999999999998</v>
      </c>
      <c r="AH173" s="1">
        <v>315.28000000000009</v>
      </c>
      <c r="AI173" s="1">
        <v>146.7975000000005</v>
      </c>
      <c r="AJ173" s="1">
        <v>421.00622009569258</v>
      </c>
      <c r="AK173" s="1">
        <v>2041.65</v>
      </c>
      <c r="AL173" s="1">
        <v>494.65817307692299</v>
      </c>
      <c r="AM173" s="1">
        <v>503.35444677871158</v>
      </c>
      <c r="AN173" s="1">
        <v>45.266666666666652</v>
      </c>
      <c r="AO173" s="1">
        <v>0</v>
      </c>
      <c r="AP173" s="1">
        <v>0</v>
      </c>
      <c r="AQ173" s="1">
        <v>4600.7769952688332</v>
      </c>
      <c r="AR173" s="1">
        <v>1305.9702330293819</v>
      </c>
      <c r="AS173" s="1">
        <v>1243.7222222222219</v>
      </c>
      <c r="AT173" s="1">
        <v>629.6351351351351</v>
      </c>
      <c r="AU173" s="1">
        <v>1145.8025991656571</v>
      </c>
      <c r="AV173" s="1">
        <v>100</v>
      </c>
      <c r="AW173" s="1">
        <v>430.46913109756088</v>
      </c>
      <c r="AX173" s="1">
        <v>106.25</v>
      </c>
      <c r="AY173" s="1">
        <v>400</v>
      </c>
      <c r="AZ173" s="1">
        <v>500.6999999999997</v>
      </c>
      <c r="BA173" s="1">
        <v>304.10250000000008</v>
      </c>
      <c r="BB173" s="1">
        <v>88.6875</v>
      </c>
      <c r="BC173" s="1">
        <v>937.5</v>
      </c>
      <c r="BD173" s="1">
        <v>334.07008403361368</v>
      </c>
      <c r="BE173" s="1">
        <v>10567.67603383459</v>
      </c>
      <c r="BF173" s="1">
        <v>767.5826309523809</v>
      </c>
      <c r="BG173" s="1">
        <v>37.75</v>
      </c>
      <c r="BH173" s="1">
        <v>3843.5222909723561</v>
      </c>
      <c r="BI173" s="1">
        <v>884.37540983606539</v>
      </c>
      <c r="BJ173" s="1">
        <v>531.74999999999977</v>
      </c>
      <c r="BK173" s="1">
        <v>94.6875</v>
      </c>
      <c r="BL173" s="1">
        <v>643.7999999999995</v>
      </c>
      <c r="BM173" s="1">
        <v>553.25</v>
      </c>
      <c r="BN173" s="1">
        <v>118.25</v>
      </c>
      <c r="BO173" s="1">
        <v>483.95723684210532</v>
      </c>
      <c r="BP173" s="1">
        <v>1947.853552350427</v>
      </c>
      <c r="BQ173" s="1">
        <v>992.8125</v>
      </c>
      <c r="BR173" s="1">
        <v>19474.07909088588</v>
      </c>
      <c r="BS173" s="1">
        <v>9668.1649294586714</v>
      </c>
      <c r="BT173" s="1">
        <v>489.70793103448278</v>
      </c>
      <c r="BU173" s="1">
        <v>882.08090618834331</v>
      </c>
      <c r="BV173" s="1">
        <v>115.8461739130434</v>
      </c>
      <c r="BW173" s="1">
        <v>217.82058823529411</v>
      </c>
      <c r="BX173" s="1">
        <v>352.89008620689651</v>
      </c>
      <c r="BY173" s="1">
        <v>404.4</v>
      </c>
      <c r="BZ173" s="1">
        <v>400</v>
      </c>
      <c r="CA173" s="1">
        <v>2500</v>
      </c>
      <c r="CB173" s="1">
        <v>624.29999999999995</v>
      </c>
      <c r="CC173" s="1">
        <v>3000</v>
      </c>
      <c r="CD173" s="1">
        <v>84.75</v>
      </c>
      <c r="CE173" s="1">
        <v>340.65</v>
      </c>
      <c r="CF173" s="1">
        <v>214.5</v>
      </c>
      <c r="CG173" s="1">
        <v>319.5</v>
      </c>
      <c r="CH173" s="1">
        <v>60.749999999999993</v>
      </c>
      <c r="CI173" s="1">
        <v>349.2490118577075</v>
      </c>
      <c r="CJ173" s="1">
        <v>175.30848214285709</v>
      </c>
      <c r="CK173" s="1">
        <v>126.9375</v>
      </c>
      <c r="CL173" s="1">
        <v>678.17499999999995</v>
      </c>
      <c r="CM173" s="1">
        <v>1275.117107664234</v>
      </c>
      <c r="CN173" s="1">
        <v>101.01666666666669</v>
      </c>
      <c r="CO173" s="1">
        <v>126.1866666666667</v>
      </c>
      <c r="CP173" s="1">
        <v>144.19649999999999</v>
      </c>
      <c r="CQ173" s="1">
        <v>193.9191666666666</v>
      </c>
      <c r="CR173" s="1">
        <v>2132.7509447004609</v>
      </c>
      <c r="CS173" s="1">
        <v>1900</v>
      </c>
      <c r="CT173" s="1">
        <v>443.65</v>
      </c>
      <c r="CU173" s="1">
        <v>357.32977777777768</v>
      </c>
      <c r="CV173" s="1">
        <v>112.35</v>
      </c>
      <c r="CW173" s="1">
        <v>630.26690074052658</v>
      </c>
      <c r="CX173" s="1">
        <v>209.3329097909791</v>
      </c>
      <c r="CY173" s="1">
        <v>1754.6006076565291</v>
      </c>
      <c r="CZ173" s="1">
        <v>85.66477272727272</v>
      </c>
      <c r="DA173" s="1">
        <v>538.79464285714289</v>
      </c>
      <c r="DB173" s="1">
        <v>9411.3599318358447</v>
      </c>
      <c r="DC173" s="1">
        <v>4283.9635651725048</v>
      </c>
      <c r="DD173" s="1">
        <v>560.09529607191712</v>
      </c>
      <c r="DE173" s="1">
        <v>713.03378378378375</v>
      </c>
      <c r="DF173" s="1">
        <v>84.749999999999986</v>
      </c>
      <c r="DG173" s="1">
        <v>1579.8671875</v>
      </c>
      <c r="DH173" s="1">
        <v>304.34249999999997</v>
      </c>
      <c r="DI173" s="1">
        <v>837.65988588610526</v>
      </c>
      <c r="DJ173" s="1">
        <v>1234.1934523809521</v>
      </c>
      <c r="DK173" s="1">
        <v>229.25</v>
      </c>
      <c r="DL173" s="1">
        <v>151.75</v>
      </c>
      <c r="DM173" s="1">
        <v>189</v>
      </c>
      <c r="DN173" s="1">
        <v>1111.5</v>
      </c>
      <c r="DO173" s="1">
        <v>564</v>
      </c>
      <c r="DV173" s="1">
        <v>166401.32638041399</v>
      </c>
      <c r="DW173" s="1" t="s">
        <v>470</v>
      </c>
    </row>
    <row r="174" spans="1:127" x14ac:dyDescent="0.35">
      <c r="A174" s="2" t="s">
        <v>471</v>
      </c>
      <c r="B174" s="1">
        <v>4717.3980269256617</v>
      </c>
      <c r="C174" s="1">
        <v>479.03900000000021</v>
      </c>
      <c r="D174" s="1">
        <v>57.658333333333353</v>
      </c>
      <c r="E174" s="1">
        <v>335.36800000000011</v>
      </c>
      <c r="F174" s="1">
        <v>1905.2347547425479</v>
      </c>
      <c r="G174" s="1">
        <v>591.01707112605902</v>
      </c>
      <c r="H174" s="1">
        <v>164.02099999999999</v>
      </c>
      <c r="I174" s="1">
        <v>1039.9987964601769</v>
      </c>
      <c r="J174" s="1">
        <v>12312.5068000804</v>
      </c>
      <c r="K174" s="1">
        <v>699.93000000000018</v>
      </c>
      <c r="L174" s="1">
        <v>548.80000000000007</v>
      </c>
      <c r="M174" s="1">
        <v>769.38400000000024</v>
      </c>
      <c r="N174" s="1">
        <v>1367.212</v>
      </c>
      <c r="O174" s="1">
        <v>688.07946428571438</v>
      </c>
      <c r="P174" s="1">
        <v>1035.58492111696</v>
      </c>
      <c r="Q174" s="1">
        <v>1217.3</v>
      </c>
      <c r="R174" s="1">
        <v>150.64500000000001</v>
      </c>
      <c r="S174" s="1">
        <v>1695.375</v>
      </c>
      <c r="T174" s="1">
        <v>1271.0138390887621</v>
      </c>
      <c r="U174" s="1">
        <v>501.59999999999991</v>
      </c>
      <c r="V174" s="1">
        <v>3025.8138162315272</v>
      </c>
      <c r="W174" s="1">
        <v>1684.786666338583</v>
      </c>
      <c r="X174" s="1">
        <v>1377.4172231884061</v>
      </c>
      <c r="Y174" s="1">
        <v>501.37799999999999</v>
      </c>
      <c r="Z174" s="1">
        <v>1061.4449999999999</v>
      </c>
      <c r="AA174" s="1">
        <v>2784.375</v>
      </c>
      <c r="AB174" s="1">
        <v>24.75</v>
      </c>
      <c r="AC174" s="1">
        <v>4373.1577017857144</v>
      </c>
      <c r="AD174" s="1">
        <v>471.13524474083681</v>
      </c>
      <c r="AE174" s="1">
        <v>5628.5682312157414</v>
      </c>
      <c r="AF174" s="1">
        <v>251.18626041666661</v>
      </c>
      <c r="AG174" s="1">
        <v>106.26</v>
      </c>
      <c r="AH174" s="1">
        <v>346.80800000000022</v>
      </c>
      <c r="AI174" s="1">
        <v>161.47725000000059</v>
      </c>
      <c r="AJ174" s="1">
        <v>463.10684210526188</v>
      </c>
      <c r="AK174" s="1">
        <v>2245.8150000000001</v>
      </c>
      <c r="AL174" s="1">
        <v>544.12399038461535</v>
      </c>
      <c r="AM174" s="1">
        <v>526.6898914565827</v>
      </c>
      <c r="AN174" s="1">
        <v>49.793333333333322</v>
      </c>
      <c r="AO174" s="1">
        <v>0</v>
      </c>
      <c r="AP174" s="1">
        <v>0</v>
      </c>
      <c r="AQ174" s="1">
        <v>6578.8546947957166</v>
      </c>
      <c r="AR174" s="1">
        <v>679.29047061803453</v>
      </c>
      <c r="AS174" s="1">
        <v>1368.094444444444</v>
      </c>
      <c r="AT174" s="1">
        <v>692.59864864864869</v>
      </c>
      <c r="AU174" s="1">
        <v>1294.2471447965081</v>
      </c>
      <c r="AV174" s="1">
        <v>290.8125</v>
      </c>
      <c r="AW174" s="1">
        <v>473.51604420731712</v>
      </c>
      <c r="AX174" s="1">
        <v>116.875</v>
      </c>
      <c r="AY174" s="1">
        <v>565.48311111111127</v>
      </c>
      <c r="AZ174" s="1">
        <v>550.76999999999975</v>
      </c>
      <c r="BA174" s="1">
        <v>334.5127500000001</v>
      </c>
      <c r="BB174" s="1">
        <v>97.556250000000006</v>
      </c>
      <c r="BC174" s="1">
        <v>1031.25</v>
      </c>
      <c r="BD174" s="1">
        <v>285.47709243697511</v>
      </c>
      <c r="BE174" s="1">
        <v>8277.5436372180448</v>
      </c>
      <c r="BF174" s="1">
        <v>204.1408940476191</v>
      </c>
      <c r="BG174" s="1">
        <v>41.525000000000013</v>
      </c>
      <c r="BH174" s="1">
        <v>4597.7307700695919</v>
      </c>
      <c r="BI174" s="1">
        <v>800</v>
      </c>
      <c r="BJ174" s="1">
        <v>584.92499999999984</v>
      </c>
      <c r="BK174" s="1">
        <v>104.15625</v>
      </c>
      <c r="BL174" s="1">
        <v>708.1799999999995</v>
      </c>
      <c r="BM174" s="1">
        <v>608.57500000000005</v>
      </c>
      <c r="BN174" s="1">
        <v>130.07499999999999</v>
      </c>
      <c r="BO174" s="1">
        <v>532.35296052631588</v>
      </c>
      <c r="BP174" s="1">
        <v>2069.63890758547</v>
      </c>
      <c r="BQ174" s="1">
        <v>912.09375</v>
      </c>
      <c r="BR174" s="1">
        <v>2701.3136599891318</v>
      </c>
      <c r="BS174" s="1">
        <v>28263.323922404539</v>
      </c>
      <c r="BT174" s="1">
        <v>518.84150440698909</v>
      </c>
      <c r="BU174" s="1">
        <v>921.25699680717753</v>
      </c>
      <c r="BV174" s="1">
        <v>127.43079130434769</v>
      </c>
      <c r="BW174" s="1">
        <v>219.60264705882349</v>
      </c>
      <c r="BX174" s="1">
        <v>368.1790948275862</v>
      </c>
      <c r="BY174" s="1">
        <v>444.84</v>
      </c>
      <c r="BZ174" s="1">
        <v>400</v>
      </c>
      <c r="CA174" s="1">
        <v>2500</v>
      </c>
      <c r="CB174" s="1">
        <v>686.73</v>
      </c>
      <c r="CC174" s="1">
        <v>700</v>
      </c>
      <c r="CD174" s="1">
        <v>93.225000000000009</v>
      </c>
      <c r="CE174" s="1">
        <v>294.71499999999997</v>
      </c>
      <c r="CF174" s="1">
        <v>235.95</v>
      </c>
      <c r="CG174" s="1">
        <v>351.45</v>
      </c>
      <c r="CH174" s="1">
        <v>66.825000000000003</v>
      </c>
      <c r="CI174" s="1">
        <v>383.17391304347831</v>
      </c>
      <c r="CJ174" s="1">
        <v>136.50361607142861</v>
      </c>
      <c r="CK174" s="1">
        <v>139.63124999999999</v>
      </c>
      <c r="CL174" s="1">
        <v>745.99250000000006</v>
      </c>
      <c r="CM174" s="1">
        <v>1350.6288184306579</v>
      </c>
      <c r="CN174" s="1">
        <v>89.756333333333373</v>
      </c>
      <c r="CO174" s="1">
        <v>138.80533333333341</v>
      </c>
      <c r="CP174" s="1">
        <v>158.61615</v>
      </c>
      <c r="CQ174" s="1">
        <v>213.3110833333333</v>
      </c>
      <c r="CR174" s="1">
        <v>966.02603917050681</v>
      </c>
      <c r="CS174" s="1">
        <v>1900</v>
      </c>
      <c r="CT174" s="1">
        <v>448.01499999999999</v>
      </c>
      <c r="CU174" s="1">
        <v>393.06275555555561</v>
      </c>
      <c r="CV174" s="1">
        <v>123.58499999999999</v>
      </c>
      <c r="CW174" s="1">
        <v>693.29359081457926</v>
      </c>
      <c r="CX174" s="1">
        <v>207.36620077007711</v>
      </c>
      <c r="CY174" s="1">
        <v>1855.173168422182</v>
      </c>
      <c r="CZ174" s="1">
        <v>70.340625000000003</v>
      </c>
      <c r="DA174" s="1">
        <v>577.67410714285711</v>
      </c>
      <c r="DB174" s="1">
        <v>6383.7980083527627</v>
      </c>
      <c r="DC174" s="1">
        <v>4712.3599216897564</v>
      </c>
      <c r="DD174" s="1">
        <v>596.1048256791089</v>
      </c>
      <c r="DE174" s="1">
        <v>784.33716216216214</v>
      </c>
      <c r="DF174" s="1">
        <v>93.224999999999994</v>
      </c>
      <c r="DG174" s="1">
        <v>1737.8539062499999</v>
      </c>
      <c r="DH174" s="1">
        <v>334.77674999999999</v>
      </c>
      <c r="DI174" s="1">
        <v>921.4258744747159</v>
      </c>
      <c r="DJ174" s="1">
        <v>1357.612797619048</v>
      </c>
      <c r="DK174" s="1">
        <v>250.17500000000001</v>
      </c>
      <c r="DL174" s="1">
        <v>166.92500000000001</v>
      </c>
      <c r="DM174" s="1">
        <v>207.9</v>
      </c>
      <c r="DN174" s="1">
        <v>1222.6500000000001</v>
      </c>
      <c r="DO174" s="1">
        <v>620.40000000000009</v>
      </c>
      <c r="DV174" s="1">
        <v>159979.71212631001</v>
      </c>
      <c r="DW174" s="1" t="s">
        <v>471</v>
      </c>
    </row>
    <row r="175" spans="1:127" x14ac:dyDescent="0.35">
      <c r="A175" s="2" t="s">
        <v>472</v>
      </c>
      <c r="B175" s="1">
        <v>4467.3980269256617</v>
      </c>
      <c r="C175" s="1">
        <v>479.03900000000021</v>
      </c>
      <c r="D175" s="1">
        <v>57.658333333333353</v>
      </c>
      <c r="E175" s="1">
        <v>335.36800000000011</v>
      </c>
      <c r="F175" s="1">
        <v>1705.2347547425479</v>
      </c>
      <c r="G175" s="1">
        <v>591.01707112605902</v>
      </c>
      <c r="H175" s="1">
        <v>164.02099999999999</v>
      </c>
      <c r="I175" s="1">
        <v>1039.9987964601769</v>
      </c>
      <c r="J175" s="1">
        <v>17476.597877003482</v>
      </c>
      <c r="K175" s="1">
        <v>699.93000000000018</v>
      </c>
      <c r="L175" s="1">
        <v>686.00000000000011</v>
      </c>
      <c r="M175" s="1">
        <v>769.38400000000024</v>
      </c>
      <c r="N175" s="1">
        <v>1367.212</v>
      </c>
      <c r="O175" s="1">
        <v>688.07946428571438</v>
      </c>
      <c r="P175" s="1">
        <v>1049.73992111696</v>
      </c>
      <c r="Q175" s="1">
        <v>1217.3</v>
      </c>
      <c r="R175" s="1">
        <v>150.64500000000001</v>
      </c>
      <c r="S175" s="1">
        <v>1695.375</v>
      </c>
      <c r="T175" s="1">
        <v>1271.0138390887621</v>
      </c>
      <c r="U175" s="1">
        <v>501.59999999999991</v>
      </c>
      <c r="V175" s="1">
        <v>2399.0610649999999</v>
      </c>
      <c r="W175" s="1">
        <v>1045.7499996719159</v>
      </c>
      <c r="X175" s="1">
        <v>1377.4172231884061</v>
      </c>
      <c r="Y175" s="1">
        <v>410.51800000000009</v>
      </c>
      <c r="Z175" s="1">
        <v>1061.4449999999999</v>
      </c>
      <c r="AA175" s="1">
        <v>2784.375</v>
      </c>
      <c r="AB175" s="1">
        <v>24.75</v>
      </c>
      <c r="AC175" s="1">
        <v>4373.1577017857144</v>
      </c>
      <c r="AD175" s="1">
        <v>471.13524474083681</v>
      </c>
      <c r="AE175" s="1">
        <v>5128.5682312157414</v>
      </c>
      <c r="AF175" s="1">
        <v>251.18626041666661</v>
      </c>
      <c r="AG175" s="1">
        <v>106.26</v>
      </c>
      <c r="AH175" s="1">
        <v>346.80800000000022</v>
      </c>
      <c r="AI175" s="1">
        <v>161.47725000000059</v>
      </c>
      <c r="AJ175" s="1">
        <v>463.10684210526188</v>
      </c>
      <c r="AK175" s="1">
        <v>2245.8150000000001</v>
      </c>
      <c r="AL175" s="1">
        <v>544.12399038461535</v>
      </c>
      <c r="AM175" s="1">
        <v>383.63326645658282</v>
      </c>
      <c r="AN175" s="1">
        <v>49.793333333333322</v>
      </c>
      <c r="AO175" s="1">
        <v>0</v>
      </c>
      <c r="AP175" s="1">
        <v>0</v>
      </c>
      <c r="AQ175" s="1">
        <v>8749.1381480331256</v>
      </c>
      <c r="AR175" s="1">
        <v>669.20713728470116</v>
      </c>
      <c r="AS175" s="1">
        <v>1368.094444444444</v>
      </c>
      <c r="AT175" s="1">
        <v>692.59864864864869</v>
      </c>
      <c r="AU175" s="1">
        <v>1294.2471447965081</v>
      </c>
      <c r="AV175" s="1">
        <v>290.8125</v>
      </c>
      <c r="AW175" s="1">
        <v>473.51604420731712</v>
      </c>
      <c r="AX175" s="1">
        <v>116.875</v>
      </c>
      <c r="AY175" s="1">
        <v>565.48311111111127</v>
      </c>
      <c r="AZ175" s="1">
        <v>550.76999999999975</v>
      </c>
      <c r="BA175" s="1">
        <v>334.5127500000001</v>
      </c>
      <c r="BB175" s="1">
        <v>97.556250000000006</v>
      </c>
      <c r="BC175" s="1">
        <v>1031.25</v>
      </c>
      <c r="BD175" s="1">
        <v>255.47709243697511</v>
      </c>
      <c r="BE175" s="1">
        <v>10482.04940644881</v>
      </c>
      <c r="BF175" s="1">
        <v>284.34089404761897</v>
      </c>
      <c r="BG175" s="1">
        <v>41.525000000000013</v>
      </c>
      <c r="BH175" s="1">
        <v>3297.7307700695919</v>
      </c>
      <c r="BI175" s="1">
        <v>400</v>
      </c>
      <c r="BJ175" s="1">
        <v>584.92499999999984</v>
      </c>
      <c r="BK175" s="1">
        <v>104.15625</v>
      </c>
      <c r="BL175" s="1">
        <v>708.1799999999995</v>
      </c>
      <c r="BM175" s="1">
        <v>608.57500000000005</v>
      </c>
      <c r="BN175" s="1">
        <v>130.07499999999999</v>
      </c>
      <c r="BO175" s="1">
        <v>532.35296052631588</v>
      </c>
      <c r="BP175" s="1">
        <v>1789.63890758547</v>
      </c>
      <c r="BQ175" s="1">
        <v>712.09375</v>
      </c>
      <c r="BR175" s="1">
        <v>22295.18839377286</v>
      </c>
      <c r="BS175" s="1">
        <v>12293.323922404539</v>
      </c>
      <c r="BT175" s="1">
        <v>445.16962940698909</v>
      </c>
      <c r="BU175" s="1">
        <v>717.28158939976947</v>
      </c>
      <c r="BV175" s="1">
        <v>127.43079130434769</v>
      </c>
      <c r="BW175" s="1">
        <v>47.058647058823517</v>
      </c>
      <c r="BX175" s="1">
        <v>309.37784482758627</v>
      </c>
      <c r="BY175" s="1">
        <v>444.84</v>
      </c>
      <c r="BZ175" s="1">
        <v>400</v>
      </c>
      <c r="CA175" s="1">
        <v>2500</v>
      </c>
      <c r="CB175" s="1">
        <v>686.73</v>
      </c>
      <c r="CC175" s="1">
        <v>250</v>
      </c>
      <c r="CD175" s="1">
        <v>93.225000000000009</v>
      </c>
      <c r="CE175" s="1">
        <v>100.485</v>
      </c>
      <c r="CF175" s="1">
        <v>235.95</v>
      </c>
      <c r="CG175" s="1">
        <v>351.45</v>
      </c>
      <c r="CH175" s="1">
        <v>66.825000000000003</v>
      </c>
      <c r="CI175" s="1">
        <v>378.17391304347831</v>
      </c>
      <c r="CJ175" s="1">
        <v>136.50361607142861</v>
      </c>
      <c r="CK175" s="1">
        <v>139.63124999999999</v>
      </c>
      <c r="CL175" s="1">
        <v>745.99250000000006</v>
      </c>
      <c r="CM175" s="1">
        <v>1350.6288184306579</v>
      </c>
      <c r="CN175" s="1">
        <v>89.756333333333373</v>
      </c>
      <c r="CO175" s="1">
        <v>138.80533333333341</v>
      </c>
      <c r="CP175" s="1">
        <v>158.61615</v>
      </c>
      <c r="CQ175" s="1">
        <v>213.3110833333333</v>
      </c>
      <c r="CR175" s="1">
        <v>366.02603917050681</v>
      </c>
      <c r="CS175" s="1">
        <v>1900</v>
      </c>
      <c r="CT175" s="1">
        <v>138.63982758620679</v>
      </c>
      <c r="CU175" s="1">
        <v>393.06275555555561</v>
      </c>
      <c r="CV175" s="1">
        <v>123.58499999999999</v>
      </c>
      <c r="CW175" s="1">
        <v>693.29359081457926</v>
      </c>
      <c r="CX175" s="1">
        <v>206.04220077007699</v>
      </c>
      <c r="CY175" s="1">
        <v>1555.173168422182</v>
      </c>
      <c r="CZ175" s="1">
        <v>70.340625000000003</v>
      </c>
      <c r="DA175" s="1">
        <v>498.78978337236532</v>
      </c>
      <c r="DB175" s="1">
        <v>4594.1262261745451</v>
      </c>
      <c r="DC175" s="1">
        <v>4712.3599216897564</v>
      </c>
      <c r="DD175" s="1">
        <v>502.09330782196582</v>
      </c>
      <c r="DE175" s="1">
        <v>784.33716216216214</v>
      </c>
      <c r="DF175" s="1">
        <v>93.224999999999994</v>
      </c>
      <c r="DG175" s="1">
        <v>1737.8539062499999</v>
      </c>
      <c r="DH175" s="1">
        <v>334.77674999999999</v>
      </c>
      <c r="DI175" s="1">
        <v>921.4258744747159</v>
      </c>
      <c r="DJ175" s="1">
        <v>1357.612797619048</v>
      </c>
      <c r="DK175" s="1">
        <v>250.17500000000001</v>
      </c>
      <c r="DL175" s="1">
        <v>166.92500000000001</v>
      </c>
      <c r="DM175" s="1">
        <v>207.9</v>
      </c>
      <c r="DN175" s="1">
        <v>1222.6500000000001</v>
      </c>
      <c r="DO175" s="1">
        <v>620.40000000000009</v>
      </c>
      <c r="DV175" s="1">
        <v>164372.7434546265</v>
      </c>
      <c r="DW175" s="1" t="s">
        <v>472</v>
      </c>
    </row>
    <row r="176" spans="1:127" x14ac:dyDescent="0.35">
      <c r="A176" s="2" t="s">
        <v>473</v>
      </c>
      <c r="B176" s="1">
        <v>4407.3980269256617</v>
      </c>
      <c r="C176" s="1">
        <v>479.03900000000021</v>
      </c>
      <c r="D176" s="1">
        <v>57.658333333333353</v>
      </c>
      <c r="E176" s="1">
        <v>335.36800000000011</v>
      </c>
      <c r="F176" s="1">
        <v>2331.5013888888889</v>
      </c>
      <c r="G176" s="1">
        <v>591.01707112605902</v>
      </c>
      <c r="H176" s="1">
        <v>164.02099999999999</v>
      </c>
      <c r="I176" s="1">
        <v>1039.9987964601769</v>
      </c>
      <c r="J176" s="1">
        <v>28600.948089769441</v>
      </c>
      <c r="K176" s="1">
        <v>699.93000000000018</v>
      </c>
      <c r="L176" s="1">
        <v>823.2</v>
      </c>
      <c r="M176" s="1">
        <v>769.38400000000024</v>
      </c>
      <c r="N176" s="1">
        <v>1367.212</v>
      </c>
      <c r="O176" s="1">
        <v>688.07946428571438</v>
      </c>
      <c r="P176" s="1">
        <v>1049.73992111696</v>
      </c>
      <c r="Q176" s="1">
        <v>1217.3</v>
      </c>
      <c r="R176" s="1">
        <v>150.64500000000001</v>
      </c>
      <c r="S176" s="1">
        <v>1695.375</v>
      </c>
      <c r="T176" s="1">
        <v>1271.0138390887621</v>
      </c>
      <c r="U176" s="1">
        <v>501.59999999999991</v>
      </c>
      <c r="V176" s="1">
        <v>2159.0610649999999</v>
      </c>
      <c r="W176" s="1">
        <v>800.73249967191566</v>
      </c>
      <c r="X176" s="1">
        <v>1365.194983188406</v>
      </c>
      <c r="Y176" s="1">
        <v>1010.518</v>
      </c>
      <c r="Z176" s="1">
        <v>1061.4449999999999</v>
      </c>
      <c r="AA176" s="1">
        <v>2784.375</v>
      </c>
      <c r="AB176" s="1">
        <v>24.75</v>
      </c>
      <c r="AC176" s="1">
        <v>4373.1577017857144</v>
      </c>
      <c r="AD176" s="1">
        <v>471.13524474083681</v>
      </c>
      <c r="AE176" s="1">
        <v>3128.568231215741</v>
      </c>
      <c r="AF176" s="1">
        <v>2249.866260416667</v>
      </c>
      <c r="AG176" s="1">
        <v>106.26</v>
      </c>
      <c r="AH176" s="1">
        <v>346.80800000000022</v>
      </c>
      <c r="AI176" s="1">
        <v>161.47725000000059</v>
      </c>
      <c r="AJ176" s="1">
        <v>463.10684210526188</v>
      </c>
      <c r="AK176" s="1">
        <v>2245.8150000000001</v>
      </c>
      <c r="AL176" s="1">
        <v>544.12399038461535</v>
      </c>
      <c r="AM176" s="1">
        <v>383.63326645658282</v>
      </c>
      <c r="AN176" s="1">
        <v>49.793333333333322</v>
      </c>
      <c r="AO176" s="1">
        <v>0</v>
      </c>
      <c r="AP176" s="1">
        <v>0</v>
      </c>
      <c r="AQ176" s="1">
        <v>3147.8772379454072</v>
      </c>
      <c r="AR176" s="1">
        <v>1169.207137284701</v>
      </c>
      <c r="AS176" s="1">
        <v>1368.094444444444</v>
      </c>
      <c r="AT176" s="1">
        <v>692.59864864864869</v>
      </c>
      <c r="AU176" s="1">
        <v>1294.2471447965081</v>
      </c>
      <c r="AV176" s="1">
        <v>290.8125</v>
      </c>
      <c r="AW176" s="1">
        <v>473.51604420731712</v>
      </c>
      <c r="AX176" s="1">
        <v>116.875</v>
      </c>
      <c r="AY176" s="1">
        <v>565.48311111111127</v>
      </c>
      <c r="AZ176" s="1">
        <v>550.76999999999975</v>
      </c>
      <c r="BA176" s="1">
        <v>334.5127500000001</v>
      </c>
      <c r="BB176" s="1">
        <v>97.556250000000006</v>
      </c>
      <c r="BC176" s="1">
        <v>1031.25</v>
      </c>
      <c r="BD176" s="1">
        <v>245.47709243697511</v>
      </c>
      <c r="BE176" s="1">
        <v>9679.778510926426</v>
      </c>
      <c r="BF176" s="1">
        <v>884.34089404761903</v>
      </c>
      <c r="BG176" s="1">
        <v>41.525000000000013</v>
      </c>
      <c r="BH176" s="1">
        <v>5363.3663256251484</v>
      </c>
      <c r="BI176" s="1">
        <v>972.81295081967198</v>
      </c>
      <c r="BJ176" s="1">
        <v>584.92499999999984</v>
      </c>
      <c r="BK176" s="1">
        <v>104.15625</v>
      </c>
      <c r="BL176" s="1">
        <v>708.1799999999995</v>
      </c>
      <c r="BM176" s="1">
        <v>608.57500000000005</v>
      </c>
      <c r="BN176" s="1">
        <v>130.07499999999999</v>
      </c>
      <c r="BO176" s="1">
        <v>532.35296052631588</v>
      </c>
      <c r="BP176" s="1">
        <v>1609.63890758547</v>
      </c>
      <c r="BQ176" s="1">
        <v>512.09375</v>
      </c>
      <c r="BR176" s="1">
        <v>22908.884611806021</v>
      </c>
      <c r="BS176" s="1">
        <v>12606.93392240454</v>
      </c>
      <c r="BT176" s="1">
        <v>862.50684913793111</v>
      </c>
      <c r="BU176" s="1">
        <v>1010.696996807178</v>
      </c>
      <c r="BV176" s="1">
        <v>578.3134</v>
      </c>
      <c r="BW176" s="1">
        <v>47.058647058823517</v>
      </c>
      <c r="BX176" s="1">
        <v>808.88284482758627</v>
      </c>
      <c r="BY176" s="1">
        <v>444.84</v>
      </c>
      <c r="BZ176" s="1">
        <v>400</v>
      </c>
      <c r="CA176" s="1">
        <v>2500</v>
      </c>
      <c r="CB176" s="1">
        <v>686.73</v>
      </c>
      <c r="CC176" s="1">
        <v>250</v>
      </c>
      <c r="CD176" s="1">
        <v>93.225000000000009</v>
      </c>
      <c r="CE176" s="1">
        <v>100.485</v>
      </c>
      <c r="CF176" s="1">
        <v>235.95</v>
      </c>
      <c r="CG176" s="1">
        <v>351.45</v>
      </c>
      <c r="CH176" s="1">
        <v>66.825000000000003</v>
      </c>
      <c r="CI176" s="1">
        <v>373.17391304347831</v>
      </c>
      <c r="CJ176" s="1">
        <v>136.50361607142861</v>
      </c>
      <c r="CK176" s="1">
        <v>139.63124999999999</v>
      </c>
      <c r="CL176" s="1">
        <v>745.99250000000006</v>
      </c>
      <c r="CM176" s="1">
        <v>1350.6288184306579</v>
      </c>
      <c r="CN176" s="1">
        <v>89.756333333333373</v>
      </c>
      <c r="CO176" s="1">
        <v>138.80533333333341</v>
      </c>
      <c r="CP176" s="1">
        <v>158.61615</v>
      </c>
      <c r="CQ176" s="1">
        <v>213.3110833333333</v>
      </c>
      <c r="CR176" s="1">
        <v>366.02603917050681</v>
      </c>
      <c r="CS176" s="1">
        <v>1900</v>
      </c>
      <c r="CT176" s="1">
        <v>138.63982758620679</v>
      </c>
      <c r="CU176" s="1">
        <v>393.06275555555561</v>
      </c>
      <c r="CV176" s="1">
        <v>123.58499999999999</v>
      </c>
      <c r="CW176" s="1">
        <v>693.29359081457926</v>
      </c>
      <c r="CX176" s="1">
        <v>206.04220077007699</v>
      </c>
      <c r="CY176" s="1">
        <v>1355.173168422182</v>
      </c>
      <c r="CZ176" s="1">
        <v>70.340625000000003</v>
      </c>
      <c r="DA176" s="1">
        <v>498.78978337236532</v>
      </c>
      <c r="DB176" s="1">
        <v>4054.1262261745451</v>
      </c>
      <c r="DC176" s="1">
        <v>4712.3599216897564</v>
      </c>
      <c r="DD176" s="1">
        <v>502.09330782196582</v>
      </c>
      <c r="DE176" s="1">
        <v>784.33716216216214</v>
      </c>
      <c r="DF176" s="1">
        <v>93.224999999999994</v>
      </c>
      <c r="DG176" s="1">
        <v>1737.8539062499999</v>
      </c>
      <c r="DH176" s="1">
        <v>334.77674999999999</v>
      </c>
      <c r="DI176" s="1">
        <v>921.4258744747159</v>
      </c>
      <c r="DJ176" s="1">
        <v>1357.612797619048</v>
      </c>
      <c r="DK176" s="1">
        <v>250.17500000000001</v>
      </c>
      <c r="DL176" s="1">
        <v>166.92500000000001</v>
      </c>
      <c r="DM176" s="1">
        <v>207.9</v>
      </c>
      <c r="DN176" s="1">
        <v>1222.6500000000001</v>
      </c>
      <c r="DO176" s="1">
        <v>620.40000000000009</v>
      </c>
      <c r="DV176" s="1">
        <v>175090.36371617109</v>
      </c>
      <c r="DW176" s="1" t="s">
        <v>473</v>
      </c>
    </row>
    <row r="177" spans="1:127" x14ac:dyDescent="0.35">
      <c r="A177" s="2" t="s">
        <v>474</v>
      </c>
      <c r="B177" s="1">
        <v>4426.5432769256613</v>
      </c>
      <c r="C177" s="1">
        <v>479.03900000000021</v>
      </c>
      <c r="D177" s="1">
        <v>57.658333333333353</v>
      </c>
      <c r="E177" s="1">
        <v>335.36800000000011</v>
      </c>
      <c r="F177" s="1">
        <v>1893.6096388888891</v>
      </c>
      <c r="G177" s="1">
        <v>591.01707112605902</v>
      </c>
      <c r="H177" s="1">
        <v>164.02099999999999</v>
      </c>
      <c r="I177" s="1">
        <v>1039.9987964601769</v>
      </c>
      <c r="J177" s="1">
        <v>14742.653685677369</v>
      </c>
      <c r="K177" s="1">
        <v>699.93000000000018</v>
      </c>
      <c r="L177" s="1">
        <v>823.2</v>
      </c>
      <c r="M177" s="1">
        <v>769.38400000000024</v>
      </c>
      <c r="N177" s="1">
        <v>1367.212</v>
      </c>
      <c r="O177" s="1">
        <v>688.07946428571438</v>
      </c>
      <c r="P177" s="1">
        <v>1049.73992111696</v>
      </c>
      <c r="Q177" s="1">
        <v>1217.3</v>
      </c>
      <c r="R177" s="1">
        <v>150.64500000000001</v>
      </c>
      <c r="S177" s="1">
        <v>1695.375</v>
      </c>
      <c r="T177" s="1">
        <v>1271.0138390887621</v>
      </c>
      <c r="U177" s="1">
        <v>501.59999999999991</v>
      </c>
      <c r="V177" s="1">
        <v>2086.9057794011701</v>
      </c>
      <c r="W177" s="1">
        <v>795.48449967191561</v>
      </c>
      <c r="X177" s="1">
        <v>1071.5009831884061</v>
      </c>
      <c r="Y177" s="1">
        <v>1360.518</v>
      </c>
      <c r="Z177" s="1">
        <v>1061.4449999999999</v>
      </c>
      <c r="AA177" s="1">
        <v>2784.375</v>
      </c>
      <c r="AB177" s="1">
        <v>24.75</v>
      </c>
      <c r="AC177" s="1">
        <v>4373.1577017857144</v>
      </c>
      <c r="AD177" s="1">
        <v>471.13524474083681</v>
      </c>
      <c r="AE177" s="1">
        <v>3128.568231215741</v>
      </c>
      <c r="AF177" s="1">
        <v>6949.8662604166666</v>
      </c>
      <c r="AG177" s="1">
        <v>106.26</v>
      </c>
      <c r="AH177" s="1">
        <v>346.80800000000022</v>
      </c>
      <c r="AI177" s="1">
        <v>161.47725000000059</v>
      </c>
      <c r="AJ177" s="1">
        <v>463.10684210526188</v>
      </c>
      <c r="AK177" s="1">
        <v>2245.8150000000001</v>
      </c>
      <c r="AL177" s="1">
        <v>544.12399038461535</v>
      </c>
      <c r="AM177" s="1">
        <v>383.63326645658282</v>
      </c>
      <c r="AN177" s="1">
        <v>49.793333333333322</v>
      </c>
      <c r="AO177" s="1">
        <v>0</v>
      </c>
      <c r="AP177" s="1">
        <v>0</v>
      </c>
      <c r="AQ177" s="1">
        <v>2653.9507902683458</v>
      </c>
      <c r="AR177" s="1">
        <v>1469.207137284701</v>
      </c>
      <c r="AS177" s="1">
        <v>1368.094444444444</v>
      </c>
      <c r="AT177" s="1">
        <v>692.59864864864869</v>
      </c>
      <c r="AU177" s="1">
        <v>1200.67480903009</v>
      </c>
      <c r="AV177" s="1">
        <v>290.8125</v>
      </c>
      <c r="AW177" s="1">
        <v>473.51604420731712</v>
      </c>
      <c r="AX177" s="1">
        <v>116.875</v>
      </c>
      <c r="AY177" s="1">
        <v>565.48311111111127</v>
      </c>
      <c r="AZ177" s="1">
        <v>550.76999999999975</v>
      </c>
      <c r="BA177" s="1">
        <v>334.5127500000001</v>
      </c>
      <c r="BB177" s="1">
        <v>97.556250000000006</v>
      </c>
      <c r="BC177" s="1">
        <v>1031.25</v>
      </c>
      <c r="BD177" s="1">
        <v>245.15709243697509</v>
      </c>
      <c r="BE177" s="1">
        <v>5676.7572035319399</v>
      </c>
      <c r="BF177" s="1">
        <v>1284.340894047619</v>
      </c>
      <c r="BG177" s="1">
        <v>41.525000000000013</v>
      </c>
      <c r="BH177" s="1">
        <v>5363.3663256251484</v>
      </c>
      <c r="BI177" s="1">
        <v>972.81295081967198</v>
      </c>
      <c r="BJ177" s="1">
        <v>584.92499999999984</v>
      </c>
      <c r="BK177" s="1">
        <v>104.15625</v>
      </c>
      <c r="BL177" s="1">
        <v>708.1799999999995</v>
      </c>
      <c r="BM177" s="1">
        <v>608.57500000000005</v>
      </c>
      <c r="BN177" s="1">
        <v>130.07499999999999</v>
      </c>
      <c r="BO177" s="1">
        <v>532.35296052631588</v>
      </c>
      <c r="BP177" s="1">
        <v>1484.1913114316239</v>
      </c>
      <c r="BQ177" s="1">
        <v>412.09375</v>
      </c>
      <c r="BR177" s="1">
        <v>9688.224239506555</v>
      </c>
      <c r="BS177" s="1">
        <v>12717.342922404539</v>
      </c>
      <c r="BT177" s="1">
        <v>3362.5068491379311</v>
      </c>
      <c r="BU177" s="1">
        <v>2160.696996807178</v>
      </c>
      <c r="BV177" s="1">
        <v>3078.3134</v>
      </c>
      <c r="BW177" s="1">
        <v>47.058647058823517</v>
      </c>
      <c r="BX177" s="1">
        <v>3308.8828448275858</v>
      </c>
      <c r="BY177" s="1">
        <v>444.84</v>
      </c>
      <c r="BZ177" s="1">
        <v>400</v>
      </c>
      <c r="CA177" s="1">
        <v>2500</v>
      </c>
      <c r="CB177" s="1">
        <v>686.73</v>
      </c>
      <c r="CC177" s="1">
        <v>250</v>
      </c>
      <c r="CD177" s="1">
        <v>93.225000000000009</v>
      </c>
      <c r="CE177" s="1">
        <v>100.485</v>
      </c>
      <c r="CF177" s="1">
        <v>235.95</v>
      </c>
      <c r="CG177" s="1">
        <v>351.45</v>
      </c>
      <c r="CH177" s="1">
        <v>66.825000000000003</v>
      </c>
      <c r="CI177" s="1">
        <v>373.17391304347831</v>
      </c>
      <c r="CJ177" s="1">
        <v>136.50361607142861</v>
      </c>
      <c r="CK177" s="1">
        <v>139.63124999999999</v>
      </c>
      <c r="CL177" s="1">
        <v>745.99250000000006</v>
      </c>
      <c r="CM177" s="1">
        <v>998.52687500000013</v>
      </c>
      <c r="CN177" s="1">
        <v>89.756333333333373</v>
      </c>
      <c r="CO177" s="1">
        <v>138.80533333333341</v>
      </c>
      <c r="CP177" s="1">
        <v>158.61615</v>
      </c>
      <c r="CQ177" s="1">
        <v>213.3110833333333</v>
      </c>
      <c r="CR177" s="1">
        <v>366.02603917050681</v>
      </c>
      <c r="CS177" s="1">
        <v>1900</v>
      </c>
      <c r="CT177" s="1">
        <v>138.63982758620679</v>
      </c>
      <c r="CU177" s="1">
        <v>393.06275555555561</v>
      </c>
      <c r="CV177" s="1">
        <v>123.58499999999999</v>
      </c>
      <c r="CW177" s="1">
        <v>693.29359081457926</v>
      </c>
      <c r="CX177" s="1">
        <v>206.04220077007699</v>
      </c>
      <c r="CY177" s="1">
        <v>1118.986918422182</v>
      </c>
      <c r="CZ177" s="1">
        <v>70.340625000000003</v>
      </c>
      <c r="DA177" s="1">
        <v>498.78978337236532</v>
      </c>
      <c r="DB177" s="1">
        <v>4054.1262261745451</v>
      </c>
      <c r="DC177" s="1">
        <v>4702.969141986785</v>
      </c>
      <c r="DD177" s="1">
        <v>491.49545067910873</v>
      </c>
      <c r="DE177" s="1">
        <v>784.33716216216214</v>
      </c>
      <c r="DF177" s="1">
        <v>93.224999999999994</v>
      </c>
      <c r="DG177" s="1">
        <v>1737.8539062499999</v>
      </c>
      <c r="DH177" s="1">
        <v>334.77674999999999</v>
      </c>
      <c r="DI177" s="1">
        <v>921.4258744747159</v>
      </c>
      <c r="DJ177" s="1">
        <v>1357.612797619048</v>
      </c>
      <c r="DK177" s="1">
        <v>250.17500000000001</v>
      </c>
      <c r="DL177" s="1">
        <v>166.92500000000001</v>
      </c>
      <c r="DM177" s="1">
        <v>207.9</v>
      </c>
      <c r="DN177" s="1">
        <v>1222.6500000000001</v>
      </c>
      <c r="DO177" s="1">
        <v>620.40000000000009</v>
      </c>
      <c r="DV177" s="1">
        <v>156307.4096369124</v>
      </c>
      <c r="DW177" s="1" t="s">
        <v>474</v>
      </c>
    </row>
    <row r="178" spans="1:127" x14ac:dyDescent="0.35">
      <c r="A178" s="2" t="s">
        <v>475</v>
      </c>
      <c r="B178" s="1">
        <v>3658.15940140048</v>
      </c>
      <c r="C178" s="1">
        <v>348.39200000000011</v>
      </c>
      <c r="D178" s="1">
        <v>300</v>
      </c>
      <c r="E178" s="1">
        <v>243.90400000000011</v>
      </c>
      <c r="F178" s="1">
        <v>1176.2494579945801</v>
      </c>
      <c r="G178" s="1">
        <v>429.83059718258841</v>
      </c>
      <c r="H178" s="1">
        <v>119.288</v>
      </c>
      <c r="I178" s="1">
        <v>756.36276106194657</v>
      </c>
      <c r="J178" s="1">
        <v>10843.926621176061</v>
      </c>
      <c r="K178" s="1">
        <v>509.04000000000008</v>
      </c>
      <c r="L178" s="1">
        <v>823.2</v>
      </c>
      <c r="M178" s="1">
        <v>559.55200000000013</v>
      </c>
      <c r="N178" s="1">
        <v>994.3359999999999</v>
      </c>
      <c r="O178" s="1">
        <v>500.42142857142858</v>
      </c>
      <c r="P178" s="1">
        <v>763.44721535778865</v>
      </c>
      <c r="Q178" s="1">
        <v>885.30909090909086</v>
      </c>
      <c r="R178" s="1">
        <v>109.56</v>
      </c>
      <c r="S178" s="1">
        <v>1233</v>
      </c>
      <c r="T178" s="1">
        <v>953.37810115546336</v>
      </c>
      <c r="U178" s="1">
        <v>364.8</v>
      </c>
      <c r="V178" s="1">
        <v>1667.749657746305</v>
      </c>
      <c r="W178" s="1">
        <v>588.53418157957492</v>
      </c>
      <c r="X178" s="1">
        <v>779.27344231884081</v>
      </c>
      <c r="Y178" s="1">
        <v>292.50475471698121</v>
      </c>
      <c r="Z178" s="1">
        <v>771.96</v>
      </c>
      <c r="AA178" s="1">
        <v>2025</v>
      </c>
      <c r="AB178" s="1">
        <v>18</v>
      </c>
      <c r="AC178" s="1">
        <v>3180.4783285714279</v>
      </c>
      <c r="AD178" s="1">
        <v>342.6438143569722</v>
      </c>
      <c r="AE178" s="1">
        <v>2275.3223499750839</v>
      </c>
      <c r="AF178" s="1">
        <v>2181.7209166666671</v>
      </c>
      <c r="AG178" s="1">
        <v>77.279999999999987</v>
      </c>
      <c r="AH178" s="1">
        <v>252.2240000000001</v>
      </c>
      <c r="AI178" s="1">
        <v>117.4380000000004</v>
      </c>
      <c r="AJ178" s="1">
        <v>336.80497607655411</v>
      </c>
      <c r="AK178" s="1">
        <v>1633.32</v>
      </c>
      <c r="AL178" s="1">
        <v>395.72653846153838</v>
      </c>
      <c r="AM178" s="1">
        <v>279.00601196842382</v>
      </c>
      <c r="AN178" s="1">
        <v>36.213333333333317</v>
      </c>
      <c r="AO178" s="1">
        <v>0</v>
      </c>
      <c r="AP178" s="1">
        <v>0</v>
      </c>
      <c r="AQ178" s="1">
        <v>2158.354542994583</v>
      </c>
      <c r="AR178" s="1">
        <v>331.37142451874371</v>
      </c>
      <c r="AS178" s="1">
        <v>994.97777777777776</v>
      </c>
      <c r="AT178" s="1">
        <v>503.70810810810809</v>
      </c>
      <c r="AU178" s="1">
        <v>927.76349747642894</v>
      </c>
      <c r="AV178" s="1">
        <v>211.5</v>
      </c>
      <c r="AW178" s="1">
        <v>344.37530487804878</v>
      </c>
      <c r="AX178" s="1">
        <v>85</v>
      </c>
      <c r="AY178" s="1">
        <v>411.26044444444449</v>
      </c>
      <c r="AZ178" s="1">
        <v>400.55999999999977</v>
      </c>
      <c r="BA178" s="1">
        <v>243.2820000000001</v>
      </c>
      <c r="BB178" s="1">
        <v>70.95</v>
      </c>
      <c r="BC178" s="1">
        <v>750</v>
      </c>
      <c r="BD178" s="1">
        <v>178.29606722689101</v>
      </c>
      <c r="BE178" s="1">
        <v>5965.9195585995813</v>
      </c>
      <c r="BF178" s="1">
        <v>234.0661047619048</v>
      </c>
      <c r="BG178" s="1">
        <v>30.2</v>
      </c>
      <c r="BH178" s="1">
        <v>4680.1678327778855</v>
      </c>
      <c r="BI178" s="1">
        <v>707.50032786885231</v>
      </c>
      <c r="BJ178" s="1">
        <v>425.39999999999992</v>
      </c>
      <c r="BK178" s="1">
        <v>75.75</v>
      </c>
      <c r="BL178" s="1">
        <v>515.03999999999962</v>
      </c>
      <c r="BM178" s="1">
        <v>442.6</v>
      </c>
      <c r="BN178" s="1">
        <v>94.600000000000009</v>
      </c>
      <c r="BO178" s="1">
        <v>387.16578947368419</v>
      </c>
      <c r="BP178" s="1">
        <v>1210.1527719502719</v>
      </c>
      <c r="BQ178" s="1">
        <v>251.25</v>
      </c>
      <c r="BR178" s="1">
        <v>11205.055890760181</v>
      </c>
      <c r="BS178" s="1">
        <v>9206.3039435669361</v>
      </c>
      <c r="BT178" s="1">
        <v>763.64134482758629</v>
      </c>
      <c r="BU178" s="1">
        <v>757.77963404158368</v>
      </c>
      <c r="BV178" s="1">
        <v>581.95519999999999</v>
      </c>
      <c r="BW178" s="1">
        <v>34.224470588235292</v>
      </c>
      <c r="BX178" s="1">
        <v>724.6420689655173</v>
      </c>
      <c r="BY178" s="1">
        <v>323.52</v>
      </c>
      <c r="BZ178" s="1">
        <v>400</v>
      </c>
      <c r="CA178" s="1">
        <v>2500</v>
      </c>
      <c r="CB178" s="1">
        <v>499.44</v>
      </c>
      <c r="CC178" s="1">
        <v>250</v>
      </c>
      <c r="CD178" s="1">
        <v>67.8</v>
      </c>
      <c r="CE178" s="1">
        <v>73.07999999999997</v>
      </c>
      <c r="CF178" s="1">
        <v>171.6</v>
      </c>
      <c r="CG178" s="1">
        <v>255.6</v>
      </c>
      <c r="CH178" s="1">
        <v>48.599999999999987</v>
      </c>
      <c r="CI178" s="1">
        <v>271.399209486166</v>
      </c>
      <c r="CJ178" s="1">
        <v>99.275357142857146</v>
      </c>
      <c r="CK178" s="1">
        <v>101.55</v>
      </c>
      <c r="CL178" s="1">
        <v>542.54</v>
      </c>
      <c r="CM178" s="1">
        <v>772.56500000000005</v>
      </c>
      <c r="CN178" s="1">
        <v>65.27733333333336</v>
      </c>
      <c r="CO178" s="1">
        <v>100.9493333333333</v>
      </c>
      <c r="CP178" s="1">
        <v>115.35720000000001</v>
      </c>
      <c r="CQ178" s="1">
        <v>155.13533333333331</v>
      </c>
      <c r="CR178" s="1">
        <v>266.20075576036862</v>
      </c>
      <c r="CS178" s="1">
        <v>1900</v>
      </c>
      <c r="CT178" s="1">
        <v>100.8289655172413</v>
      </c>
      <c r="CU178" s="1">
        <v>285.86382222222221</v>
      </c>
      <c r="CV178" s="1">
        <v>89.88</v>
      </c>
      <c r="CW178" s="1">
        <v>504.21352059242128</v>
      </c>
      <c r="CX178" s="1">
        <v>149.8488732873287</v>
      </c>
      <c r="CY178" s="1">
        <v>805.74088295061983</v>
      </c>
      <c r="CZ178" s="1">
        <v>51.156818181818181</v>
      </c>
      <c r="DA178" s="1">
        <v>411.03571428571428</v>
      </c>
      <c r="DB178" s="1">
        <v>2948.4554372178509</v>
      </c>
      <c r="DC178" s="1">
        <v>3522.613921444934</v>
      </c>
      <c r="DD178" s="1">
        <v>357.45123685753362</v>
      </c>
      <c r="DE178" s="1">
        <v>570.42702702702707</v>
      </c>
      <c r="DF178" s="1">
        <v>67.8</v>
      </c>
      <c r="DG178" s="1">
        <v>1263.89375</v>
      </c>
      <c r="DH178" s="1">
        <v>243.47399999999999</v>
      </c>
      <c r="DI178" s="1">
        <v>670.12790870888421</v>
      </c>
      <c r="DJ178" s="1">
        <v>987.35476190476186</v>
      </c>
      <c r="DK178" s="1">
        <v>187.4</v>
      </c>
      <c r="DL178" s="1">
        <v>121.4</v>
      </c>
      <c r="DM178" s="1">
        <v>151.19999999999999</v>
      </c>
      <c r="DN178" s="1">
        <v>889.2</v>
      </c>
      <c r="DO178" s="1">
        <v>451.2</v>
      </c>
      <c r="DV178" s="1">
        <v>112538.6272487761</v>
      </c>
      <c r="DW178" s="1" t="s">
        <v>475</v>
      </c>
    </row>
    <row r="179" spans="1:127" x14ac:dyDescent="0.35">
      <c r="A179" s="2" t="s">
        <v>476</v>
      </c>
      <c r="B179" s="1">
        <v>3892.92932657554</v>
      </c>
      <c r="C179" s="1">
        <v>391.94100000000009</v>
      </c>
      <c r="D179" s="1">
        <v>600</v>
      </c>
      <c r="E179" s="1">
        <v>274.39200000000011</v>
      </c>
      <c r="F179" s="1">
        <v>1323.280640243903</v>
      </c>
      <c r="G179" s="1">
        <v>483.55942183041191</v>
      </c>
      <c r="H179" s="1">
        <v>134.19900000000001</v>
      </c>
      <c r="I179" s="1">
        <v>850.90810619468994</v>
      </c>
      <c r="J179" s="1">
        <v>11897.989233989299</v>
      </c>
      <c r="K179" s="1">
        <v>572.67000000000007</v>
      </c>
      <c r="L179" s="1">
        <v>823.2</v>
      </c>
      <c r="M179" s="1">
        <v>629.49600000000021</v>
      </c>
      <c r="N179" s="1">
        <v>1118.6279999999999</v>
      </c>
      <c r="O179" s="1">
        <v>562.97410714285718</v>
      </c>
      <c r="P179" s="1">
        <v>858.87811727751227</v>
      </c>
      <c r="Q179" s="1">
        <v>995.97272727272718</v>
      </c>
      <c r="R179" s="1">
        <v>123.255</v>
      </c>
      <c r="S179" s="1">
        <v>1387.125</v>
      </c>
      <c r="T179" s="1">
        <v>1060.0503637998961</v>
      </c>
      <c r="U179" s="1">
        <v>410.39999999999992</v>
      </c>
      <c r="V179" s="1">
        <v>1907.4683649645931</v>
      </c>
      <c r="W179" s="1">
        <v>660.85095427702186</v>
      </c>
      <c r="X179" s="1">
        <v>876.68262260869585</v>
      </c>
      <c r="Y179" s="1">
        <v>290.90784905660371</v>
      </c>
      <c r="Z179" s="1">
        <v>868.45500000000004</v>
      </c>
      <c r="AA179" s="1">
        <v>2278.125</v>
      </c>
      <c r="AB179" s="1">
        <v>20.25</v>
      </c>
      <c r="AC179" s="1">
        <v>3578.0381196428571</v>
      </c>
      <c r="AD179" s="1">
        <v>385.47429115159372</v>
      </c>
      <c r="AE179" s="1">
        <v>3518.202175324674</v>
      </c>
      <c r="AF179" s="1">
        <v>205.51603124999991</v>
      </c>
      <c r="AG179" s="1">
        <v>86.939999999999984</v>
      </c>
      <c r="AH179" s="1">
        <v>283.75200000000012</v>
      </c>
      <c r="AI179" s="1">
        <v>132.11775000000051</v>
      </c>
      <c r="AJ179" s="1">
        <v>378.90559808612329</v>
      </c>
      <c r="AK179" s="1">
        <v>1837.4849999999999</v>
      </c>
      <c r="AL179" s="1">
        <v>445.19235576923069</v>
      </c>
      <c r="AM179" s="1">
        <v>285.01900210084051</v>
      </c>
      <c r="AN179" s="1">
        <v>40.739999999999988</v>
      </c>
      <c r="AO179" s="1">
        <v>0</v>
      </c>
      <c r="AP179" s="1">
        <v>0</v>
      </c>
      <c r="AQ179" s="1">
        <v>1940.648860868906</v>
      </c>
      <c r="AR179" s="1">
        <v>242.8086283640975</v>
      </c>
      <c r="AS179" s="1">
        <v>1119.3499999999999</v>
      </c>
      <c r="AT179" s="1">
        <v>566.67162162162163</v>
      </c>
      <c r="AU179" s="1">
        <v>1058.929482106234</v>
      </c>
      <c r="AV179" s="1">
        <v>237.9375</v>
      </c>
      <c r="AW179" s="1">
        <v>387.42221798780491</v>
      </c>
      <c r="AX179" s="1">
        <v>95.625</v>
      </c>
      <c r="AY179" s="1">
        <v>462.66800000000012</v>
      </c>
      <c r="AZ179" s="1">
        <v>450.62999999999982</v>
      </c>
      <c r="BA179" s="1">
        <v>273.69225000000012</v>
      </c>
      <c r="BB179" s="1">
        <v>79.818750000000009</v>
      </c>
      <c r="BC179" s="1">
        <v>843.75</v>
      </c>
      <c r="BD179" s="1">
        <v>200.5830756302523</v>
      </c>
      <c r="BE179" s="1">
        <v>1989.3048159245291</v>
      </c>
      <c r="BF179" s="1">
        <v>167.02436785714289</v>
      </c>
      <c r="BG179" s="1">
        <v>33.975000000000001</v>
      </c>
      <c r="BH179" s="1">
        <v>4952.6888118751212</v>
      </c>
      <c r="BI179" s="1">
        <v>795.93786885245891</v>
      </c>
      <c r="BJ179" s="1">
        <v>478.57499999999982</v>
      </c>
      <c r="BK179" s="1">
        <v>85.21875</v>
      </c>
      <c r="BL179" s="1">
        <v>579.41999999999962</v>
      </c>
      <c r="BM179" s="1">
        <v>497.92500000000001</v>
      </c>
      <c r="BN179" s="1">
        <v>106.425</v>
      </c>
      <c r="BO179" s="1">
        <v>435.56151315789481</v>
      </c>
      <c r="BP179" s="1">
        <v>1284.6670607517481</v>
      </c>
      <c r="BQ179" s="1">
        <v>282.65625</v>
      </c>
      <c r="BR179" s="1">
        <v>11127.04428751838</v>
      </c>
      <c r="BS179" s="1">
        <v>10207.091936512799</v>
      </c>
      <c r="BT179" s="1">
        <v>364.22969678753662</v>
      </c>
      <c r="BU179" s="1">
        <v>686.86675496344776</v>
      </c>
      <c r="BV179" s="1">
        <v>89.07459999999999</v>
      </c>
      <c r="BW179" s="1">
        <v>38.502529411764698</v>
      </c>
      <c r="BX179" s="1">
        <v>253.127327586207</v>
      </c>
      <c r="BY179" s="1">
        <v>363.96</v>
      </c>
      <c r="BZ179" s="1">
        <v>400</v>
      </c>
      <c r="CA179" s="1">
        <v>2500</v>
      </c>
      <c r="CB179" s="1">
        <v>561.87</v>
      </c>
      <c r="CC179" s="1">
        <v>250</v>
      </c>
      <c r="CD179" s="1">
        <v>76.275000000000006</v>
      </c>
      <c r="CE179" s="1">
        <v>82.214999999999975</v>
      </c>
      <c r="CF179" s="1">
        <v>193.05</v>
      </c>
      <c r="CG179" s="1">
        <v>287.55</v>
      </c>
      <c r="CH179" s="1">
        <v>54.674999999999997</v>
      </c>
      <c r="CI179" s="1">
        <v>305.32411067193681</v>
      </c>
      <c r="CJ179" s="1">
        <v>111.68477678571431</v>
      </c>
      <c r="CK179" s="1">
        <v>114.24375000000001</v>
      </c>
      <c r="CL179" s="1">
        <v>610.35749999999996</v>
      </c>
      <c r="CM179" s="1">
        <v>823.67289689781092</v>
      </c>
      <c r="CN179" s="1">
        <v>73.437000000000026</v>
      </c>
      <c r="CO179" s="1">
        <v>113.568</v>
      </c>
      <c r="CP179" s="1">
        <v>129.77685</v>
      </c>
      <c r="CQ179" s="1">
        <v>174.52725000000001</v>
      </c>
      <c r="CR179" s="1">
        <v>299.47585023041472</v>
      </c>
      <c r="CS179" s="1">
        <v>1900</v>
      </c>
      <c r="CT179" s="1">
        <v>113.4325862068965</v>
      </c>
      <c r="CU179" s="1">
        <v>321.59679999999997</v>
      </c>
      <c r="CV179" s="1">
        <v>101.11499999999999</v>
      </c>
      <c r="CW179" s="1">
        <v>793.49521066647389</v>
      </c>
      <c r="CX179" s="1">
        <v>168.57998244824481</v>
      </c>
      <c r="CY179" s="1">
        <v>882.70849331944726</v>
      </c>
      <c r="CZ179" s="1">
        <v>57.551420454545458</v>
      </c>
      <c r="DA179" s="1">
        <v>749.91517857142856</v>
      </c>
      <c r="DB179" s="1">
        <v>3540.380188652261</v>
      </c>
      <c r="DC179" s="1">
        <v>3855.567208655254</v>
      </c>
      <c r="DD179" s="1">
        <v>402.13264146472528</v>
      </c>
      <c r="DE179" s="1">
        <v>641.73040540540535</v>
      </c>
      <c r="DF179" s="1">
        <v>76.274999999999991</v>
      </c>
      <c r="DG179" s="1">
        <v>1421.8804687500001</v>
      </c>
      <c r="DH179" s="1">
        <v>273.90825000000001</v>
      </c>
      <c r="DI179" s="1">
        <v>753.89389729749473</v>
      </c>
      <c r="DJ179" s="1">
        <v>1110.774107142857</v>
      </c>
      <c r="DK179" s="1">
        <v>203.51249999999999</v>
      </c>
      <c r="DL179" s="1">
        <v>136.57499999999999</v>
      </c>
      <c r="DM179" s="1">
        <v>170.1</v>
      </c>
      <c r="DN179" s="1">
        <v>1000.35</v>
      </c>
      <c r="DO179" s="1">
        <v>507.6</v>
      </c>
      <c r="DV179" s="1">
        <v>115596.5594399579</v>
      </c>
      <c r="DW179" s="1" t="s">
        <v>476</v>
      </c>
    </row>
    <row r="180" spans="1:127" x14ac:dyDescent="0.35">
      <c r="A180" s="2" t="s">
        <v>477</v>
      </c>
      <c r="B180" s="1">
        <v>4147.6992517506014</v>
      </c>
      <c r="C180" s="1">
        <v>435.49000000000012</v>
      </c>
      <c r="D180" s="1">
        <v>500</v>
      </c>
      <c r="E180" s="1">
        <v>304.88000000000011</v>
      </c>
      <c r="F180" s="1">
        <v>1470.311822493225</v>
      </c>
      <c r="G180" s="1">
        <v>537.28824647823546</v>
      </c>
      <c r="H180" s="1">
        <v>149.11000000000001</v>
      </c>
      <c r="I180" s="1">
        <v>945.45345132743319</v>
      </c>
      <c r="J180" s="1">
        <v>13658.457541311989</v>
      </c>
      <c r="K180" s="1">
        <v>636.30000000000007</v>
      </c>
      <c r="L180" s="1">
        <v>823.2</v>
      </c>
      <c r="M180" s="1">
        <v>699.44000000000017</v>
      </c>
      <c r="N180" s="1">
        <v>1242.92</v>
      </c>
      <c r="O180" s="1">
        <v>625.52678571428578</v>
      </c>
      <c r="P180" s="1">
        <v>954.30901919723578</v>
      </c>
      <c r="Q180" s="1">
        <v>1106.636363636364</v>
      </c>
      <c r="R180" s="1">
        <v>136.94999999999999</v>
      </c>
      <c r="S180" s="1">
        <v>1541.25</v>
      </c>
      <c r="T180" s="1">
        <v>1155.4671264443291</v>
      </c>
      <c r="U180" s="1">
        <v>455.99999999999989</v>
      </c>
      <c r="V180" s="1">
        <v>2421.5094406039339</v>
      </c>
      <c r="W180" s="1">
        <v>743.16772697446868</v>
      </c>
      <c r="X180" s="1">
        <v>974.0918028985509</v>
      </c>
      <c r="Y180" s="1">
        <v>323.23094339622628</v>
      </c>
      <c r="Z180" s="1">
        <v>964.95</v>
      </c>
      <c r="AA180" s="1">
        <v>2531.25</v>
      </c>
      <c r="AB180" s="1">
        <v>22.5</v>
      </c>
      <c r="AC180" s="1">
        <v>3975.5979107142848</v>
      </c>
      <c r="AD180" s="1">
        <v>428.30476794621518</v>
      </c>
      <c r="AE180" s="1">
        <v>3675.7801948051938</v>
      </c>
      <c r="AF180" s="1">
        <v>228.35114583333331</v>
      </c>
      <c r="AG180" s="1">
        <v>96.59999999999998</v>
      </c>
      <c r="AH180" s="1">
        <v>315.28000000000009</v>
      </c>
      <c r="AI180" s="1">
        <v>146.7975000000005</v>
      </c>
      <c r="AJ180" s="1">
        <v>421.00622009569258</v>
      </c>
      <c r="AK180" s="1">
        <v>2041.65</v>
      </c>
      <c r="AL180" s="1">
        <v>494.65817307692299</v>
      </c>
      <c r="AM180" s="1">
        <v>308.35444677871158</v>
      </c>
      <c r="AN180" s="1">
        <v>45.266666666666652</v>
      </c>
      <c r="AO180" s="1">
        <v>0</v>
      </c>
      <c r="AP180" s="1">
        <v>0</v>
      </c>
      <c r="AQ180" s="1">
        <v>1972.9431787432291</v>
      </c>
      <c r="AR180" s="1">
        <v>306.45403151566393</v>
      </c>
      <c r="AS180" s="1">
        <v>1243.7222222222219</v>
      </c>
      <c r="AT180" s="1">
        <v>629.6351351351351</v>
      </c>
      <c r="AU180" s="1">
        <v>1176.5883134513711</v>
      </c>
      <c r="AV180" s="1">
        <v>264.375</v>
      </c>
      <c r="AW180" s="1">
        <v>430.46913109756088</v>
      </c>
      <c r="AX180" s="1">
        <v>106.25</v>
      </c>
      <c r="AY180" s="1">
        <v>514.07555555555564</v>
      </c>
      <c r="AZ180" s="1">
        <v>500.6999999999997</v>
      </c>
      <c r="BA180" s="1">
        <v>304.10250000000008</v>
      </c>
      <c r="BB180" s="1">
        <v>88.6875</v>
      </c>
      <c r="BC180" s="1">
        <v>937.5</v>
      </c>
      <c r="BD180" s="1">
        <v>222.87008403361369</v>
      </c>
      <c r="BE180" s="1">
        <v>2165.3237270956301</v>
      </c>
      <c r="BF180" s="1">
        <v>185.58263095238101</v>
      </c>
      <c r="BG180" s="1">
        <v>37.75</v>
      </c>
      <c r="BH180" s="1">
        <v>4875.7875687501337</v>
      </c>
      <c r="BI180" s="1">
        <v>884.37540983606539</v>
      </c>
      <c r="BJ180" s="1">
        <v>531.74999999999977</v>
      </c>
      <c r="BK180" s="1">
        <v>94.6875</v>
      </c>
      <c r="BL180" s="1">
        <v>643.7999999999995</v>
      </c>
      <c r="BM180" s="1">
        <v>553.25</v>
      </c>
      <c r="BN180" s="1">
        <v>118.25</v>
      </c>
      <c r="BO180" s="1">
        <v>483.95723684210532</v>
      </c>
      <c r="BP180" s="1">
        <v>1516.296734168609</v>
      </c>
      <c r="BQ180" s="1">
        <v>314.0625</v>
      </c>
      <c r="BR180" s="1">
        <v>12671.324823660379</v>
      </c>
      <c r="BS180" s="1">
        <v>11007.87992945867</v>
      </c>
      <c r="BT180" s="1">
        <v>404.69966309726283</v>
      </c>
      <c r="BU180" s="1">
        <v>652.07417218160856</v>
      </c>
      <c r="BV180" s="1">
        <v>115.8461739130434</v>
      </c>
      <c r="BW180" s="1">
        <v>42.780588235294111</v>
      </c>
      <c r="BX180" s="1">
        <v>281.25258620689658</v>
      </c>
      <c r="BY180" s="1">
        <v>404.4</v>
      </c>
      <c r="BZ180" s="1">
        <v>400</v>
      </c>
      <c r="CA180" s="1">
        <v>2500</v>
      </c>
      <c r="CB180" s="1">
        <v>624.29999999999995</v>
      </c>
      <c r="CC180" s="1">
        <v>250</v>
      </c>
      <c r="CD180" s="1">
        <v>84.75</v>
      </c>
      <c r="CE180" s="1">
        <v>91.349999999999966</v>
      </c>
      <c r="CF180" s="1">
        <v>214.5</v>
      </c>
      <c r="CG180" s="1">
        <v>319.5</v>
      </c>
      <c r="CH180" s="1">
        <v>60.749999999999993</v>
      </c>
      <c r="CI180" s="1">
        <v>339.2490118577075</v>
      </c>
      <c r="CJ180" s="1">
        <v>124.09419642857139</v>
      </c>
      <c r="CK180" s="1">
        <v>126.9375</v>
      </c>
      <c r="CL180" s="1">
        <v>678.17499999999995</v>
      </c>
      <c r="CM180" s="1">
        <v>915.1921076642343</v>
      </c>
      <c r="CN180" s="1">
        <v>81.596666666666692</v>
      </c>
      <c r="CO180" s="1">
        <v>126.1866666666667</v>
      </c>
      <c r="CP180" s="1">
        <v>144.19649999999999</v>
      </c>
      <c r="CQ180" s="1">
        <v>193.9191666666666</v>
      </c>
      <c r="CR180" s="1">
        <v>332.75094470046071</v>
      </c>
      <c r="CS180" s="1">
        <v>1900</v>
      </c>
      <c r="CT180" s="1">
        <v>126.0362068965517</v>
      </c>
      <c r="CU180" s="1">
        <v>357.32977777777768</v>
      </c>
      <c r="CV180" s="1">
        <v>112.35</v>
      </c>
      <c r="CW180" s="1">
        <v>837.21690074052663</v>
      </c>
      <c r="CX180" s="1">
        <v>187.31109160916091</v>
      </c>
      <c r="CY180" s="1">
        <v>935.09574654541757</v>
      </c>
      <c r="CZ180" s="1">
        <v>63.946022727272727</v>
      </c>
      <c r="DA180" s="1">
        <v>688.79464285714289</v>
      </c>
      <c r="DB180" s="1">
        <v>3767.0890985025121</v>
      </c>
      <c r="DC180" s="1">
        <v>4169.6408378997776</v>
      </c>
      <c r="DD180" s="1">
        <v>446.81404607191689</v>
      </c>
      <c r="DE180" s="1">
        <v>713.03378378378375</v>
      </c>
      <c r="DF180" s="1">
        <v>84.749999999999986</v>
      </c>
      <c r="DG180" s="1">
        <v>1579.8671875</v>
      </c>
      <c r="DH180" s="1">
        <v>304.34249999999997</v>
      </c>
      <c r="DI180" s="1">
        <v>837.65988588610526</v>
      </c>
      <c r="DJ180" s="1">
        <v>1234.1934523809521</v>
      </c>
      <c r="DK180" s="1">
        <v>226.125</v>
      </c>
      <c r="DL180" s="1">
        <v>151.75</v>
      </c>
      <c r="DM180" s="1">
        <v>189</v>
      </c>
      <c r="DN180" s="1">
        <v>1111.5</v>
      </c>
      <c r="DO180" s="1">
        <v>564</v>
      </c>
      <c r="DV180" s="1">
        <v>126563.8343861262</v>
      </c>
      <c r="DW180" s="1" t="s">
        <v>477</v>
      </c>
    </row>
    <row r="181" spans="1:127" x14ac:dyDescent="0.35">
      <c r="A181" s="2"/>
    </row>
    <row r="182" spans="1:127" x14ac:dyDescent="0.35">
      <c r="A182" s="2" t="s">
        <v>478</v>
      </c>
      <c r="DW182" s="1" t="s">
        <v>478</v>
      </c>
    </row>
    <row r="183" spans="1:127" x14ac:dyDescent="0.35">
      <c r="A183" s="2" t="s">
        <v>479</v>
      </c>
      <c r="B183" s="1">
        <v>50</v>
      </c>
      <c r="C183" s="1">
        <v>45</v>
      </c>
      <c r="D183" s="1">
        <v>50</v>
      </c>
      <c r="E183" s="1">
        <v>50</v>
      </c>
      <c r="F183" s="1">
        <v>50</v>
      </c>
      <c r="G183" s="1">
        <v>50</v>
      </c>
      <c r="H183" s="1">
        <v>50</v>
      </c>
      <c r="I183" s="1">
        <v>65</v>
      </c>
      <c r="J183" s="1">
        <v>50</v>
      </c>
      <c r="K183" s="1">
        <v>65</v>
      </c>
      <c r="L183" s="1">
        <v>65</v>
      </c>
      <c r="M183" s="1">
        <v>45</v>
      </c>
      <c r="N183" s="1">
        <v>60</v>
      </c>
      <c r="O183" s="1">
        <v>50</v>
      </c>
      <c r="P183" s="1">
        <v>50</v>
      </c>
      <c r="Q183" s="1">
        <v>45</v>
      </c>
      <c r="R183" s="1">
        <v>50</v>
      </c>
      <c r="S183" s="1">
        <v>30</v>
      </c>
      <c r="T183" s="1">
        <v>50</v>
      </c>
      <c r="U183" s="1">
        <v>50</v>
      </c>
      <c r="V183" s="1">
        <v>65</v>
      </c>
      <c r="W183" s="1">
        <v>65</v>
      </c>
      <c r="X183" s="1">
        <v>65</v>
      </c>
      <c r="Y183" s="1">
        <v>65</v>
      </c>
      <c r="Z183" s="1">
        <v>75</v>
      </c>
      <c r="AA183" s="1">
        <v>45</v>
      </c>
      <c r="AB183" s="1">
        <v>45</v>
      </c>
      <c r="AC183" s="1">
        <v>75</v>
      </c>
      <c r="AD183" s="1">
        <v>65</v>
      </c>
      <c r="AE183" s="1">
        <v>65</v>
      </c>
      <c r="AF183" s="1">
        <v>65</v>
      </c>
      <c r="AG183" s="1">
        <v>65</v>
      </c>
      <c r="AH183" s="1">
        <v>65</v>
      </c>
      <c r="AI183" s="1">
        <v>65</v>
      </c>
      <c r="AJ183" s="1">
        <v>75</v>
      </c>
      <c r="AK183" s="1">
        <v>35</v>
      </c>
      <c r="AL183" s="1">
        <v>65</v>
      </c>
      <c r="AM183" s="1">
        <v>120</v>
      </c>
      <c r="AN183" s="1">
        <v>120</v>
      </c>
      <c r="AO183" s="1">
        <v>20</v>
      </c>
      <c r="AP183" s="1">
        <v>20</v>
      </c>
      <c r="AQ183" s="1">
        <v>31</v>
      </c>
      <c r="AR183" s="1">
        <v>31</v>
      </c>
      <c r="AS183" s="1">
        <v>31</v>
      </c>
      <c r="AT183" s="1">
        <v>31</v>
      </c>
      <c r="AU183" s="1">
        <v>31</v>
      </c>
      <c r="AV183" s="1">
        <v>25</v>
      </c>
      <c r="AW183" s="1">
        <v>25</v>
      </c>
      <c r="AX183" s="1">
        <v>31</v>
      </c>
      <c r="AY183" s="1">
        <v>31</v>
      </c>
      <c r="AZ183" s="1">
        <v>31</v>
      </c>
      <c r="BA183" s="1">
        <v>31</v>
      </c>
      <c r="BB183" s="1">
        <v>31</v>
      </c>
      <c r="BC183" s="1">
        <v>25</v>
      </c>
      <c r="BD183" s="1">
        <v>31</v>
      </c>
      <c r="BE183" s="1">
        <v>31</v>
      </c>
      <c r="BF183" s="1">
        <v>31</v>
      </c>
      <c r="BG183" s="1">
        <v>31</v>
      </c>
      <c r="BH183" s="1">
        <v>31</v>
      </c>
      <c r="BI183" s="1">
        <v>31</v>
      </c>
      <c r="BJ183" s="1">
        <v>31</v>
      </c>
      <c r="BK183" s="1">
        <v>31</v>
      </c>
      <c r="BL183" s="1">
        <v>31</v>
      </c>
      <c r="BM183" s="1">
        <v>25</v>
      </c>
      <c r="BN183" s="1">
        <v>31</v>
      </c>
      <c r="BO183" s="1">
        <v>25</v>
      </c>
      <c r="BP183" s="1">
        <v>90</v>
      </c>
      <c r="BQ183" s="1">
        <v>90</v>
      </c>
      <c r="BR183" s="1">
        <v>120</v>
      </c>
      <c r="BS183" s="1">
        <v>120</v>
      </c>
      <c r="BT183" s="1">
        <v>90</v>
      </c>
      <c r="BU183" s="1">
        <v>90</v>
      </c>
      <c r="BV183" s="1">
        <v>90</v>
      </c>
      <c r="BW183" s="1">
        <v>90</v>
      </c>
      <c r="BX183" s="1">
        <v>90</v>
      </c>
      <c r="BY183" s="1">
        <v>90</v>
      </c>
      <c r="BZ183" s="1">
        <v>90</v>
      </c>
      <c r="CA183" s="1">
        <v>90</v>
      </c>
      <c r="CB183" s="1">
        <v>90</v>
      </c>
      <c r="CC183" s="1">
        <v>90</v>
      </c>
      <c r="CD183" s="1">
        <v>90</v>
      </c>
      <c r="CE183" s="1">
        <v>90</v>
      </c>
      <c r="CF183" s="1">
        <v>120</v>
      </c>
      <c r="CG183" s="1">
        <v>120</v>
      </c>
      <c r="CH183" s="1">
        <v>120</v>
      </c>
      <c r="CI183" s="1">
        <v>45</v>
      </c>
      <c r="CJ183" s="1">
        <v>45</v>
      </c>
      <c r="CK183" s="1">
        <v>45</v>
      </c>
      <c r="CL183" s="1">
        <v>120</v>
      </c>
      <c r="CM183" s="1">
        <v>120</v>
      </c>
      <c r="CN183" s="1">
        <v>120</v>
      </c>
      <c r="CO183" s="1">
        <v>120</v>
      </c>
      <c r="CP183" s="1">
        <v>120</v>
      </c>
      <c r="CQ183" s="1">
        <v>120</v>
      </c>
      <c r="CR183" s="1">
        <v>120</v>
      </c>
      <c r="CS183" s="1">
        <v>60</v>
      </c>
      <c r="CT183" s="1">
        <v>120</v>
      </c>
      <c r="CU183" s="1">
        <v>120</v>
      </c>
      <c r="CV183" s="1">
        <v>120</v>
      </c>
      <c r="CW183" s="1">
        <v>90</v>
      </c>
      <c r="CX183" s="1">
        <v>120</v>
      </c>
      <c r="CY183" s="1">
        <v>120</v>
      </c>
      <c r="CZ183" s="1">
        <v>120</v>
      </c>
      <c r="DA183" s="1">
        <v>120</v>
      </c>
      <c r="DB183" s="1">
        <v>120</v>
      </c>
      <c r="DC183" s="1">
        <v>120</v>
      </c>
      <c r="DD183" s="1">
        <v>90</v>
      </c>
      <c r="DE183" s="1">
        <v>90</v>
      </c>
      <c r="DF183" s="1">
        <v>120</v>
      </c>
      <c r="DG183" s="1">
        <v>90</v>
      </c>
      <c r="DH183" s="1">
        <v>120</v>
      </c>
      <c r="DI183" s="1">
        <v>60</v>
      </c>
      <c r="DJ183" s="1">
        <v>60</v>
      </c>
      <c r="DK183" s="1">
        <v>60</v>
      </c>
      <c r="DL183" s="1">
        <v>60</v>
      </c>
      <c r="DM183" s="1">
        <v>60</v>
      </c>
      <c r="DN183" s="1">
        <v>60</v>
      </c>
      <c r="DO183" s="1">
        <v>60</v>
      </c>
      <c r="DW183" s="1" t="s">
        <v>479</v>
      </c>
    </row>
    <row r="184" spans="1:127" x14ac:dyDescent="0.35">
      <c r="A184" s="2" t="s">
        <v>480</v>
      </c>
      <c r="B184" s="1">
        <v>10</v>
      </c>
      <c r="C184" s="1">
        <v>10</v>
      </c>
      <c r="D184" s="1">
        <v>10</v>
      </c>
      <c r="E184" s="1">
        <v>10</v>
      </c>
      <c r="F184" s="1">
        <v>10</v>
      </c>
      <c r="G184" s="1">
        <v>10</v>
      </c>
      <c r="H184" s="1">
        <v>10</v>
      </c>
      <c r="I184" s="1">
        <v>13</v>
      </c>
      <c r="J184" s="1">
        <v>10</v>
      </c>
      <c r="K184" s="1">
        <v>13</v>
      </c>
      <c r="L184" s="1">
        <v>13</v>
      </c>
      <c r="M184" s="1">
        <v>10</v>
      </c>
      <c r="N184" s="1">
        <v>12</v>
      </c>
      <c r="O184" s="1">
        <v>10</v>
      </c>
      <c r="P184" s="1">
        <v>10</v>
      </c>
      <c r="Q184" s="1">
        <v>10</v>
      </c>
      <c r="R184" s="1">
        <v>10</v>
      </c>
      <c r="S184" s="1">
        <v>3</v>
      </c>
      <c r="T184" s="1">
        <v>10</v>
      </c>
      <c r="U184" s="1">
        <v>10</v>
      </c>
      <c r="V184" s="1">
        <v>13</v>
      </c>
      <c r="W184" s="1">
        <v>13</v>
      </c>
      <c r="X184" s="1">
        <v>13</v>
      </c>
      <c r="Y184" s="1">
        <v>13</v>
      </c>
      <c r="Z184" s="1">
        <v>15</v>
      </c>
      <c r="AA184" s="1">
        <v>10</v>
      </c>
      <c r="AB184" s="1">
        <v>10</v>
      </c>
      <c r="AC184" s="1">
        <v>15</v>
      </c>
      <c r="AD184" s="1">
        <v>13</v>
      </c>
      <c r="AE184" s="1">
        <v>13</v>
      </c>
      <c r="AF184" s="1">
        <v>13</v>
      </c>
      <c r="AG184" s="1">
        <v>13</v>
      </c>
      <c r="AH184" s="1">
        <v>13</v>
      </c>
      <c r="AI184" s="1">
        <v>13</v>
      </c>
      <c r="AJ184" s="1">
        <v>15</v>
      </c>
      <c r="AK184" s="1">
        <v>7</v>
      </c>
      <c r="AL184" s="1">
        <v>13</v>
      </c>
      <c r="AM184" s="1">
        <v>24</v>
      </c>
      <c r="AN184" s="1">
        <v>24</v>
      </c>
      <c r="AO184" s="1">
        <v>4</v>
      </c>
      <c r="AP184" s="1">
        <v>4</v>
      </c>
      <c r="AQ184" s="1">
        <v>6</v>
      </c>
      <c r="AR184" s="1">
        <v>6</v>
      </c>
      <c r="AS184" s="1">
        <v>6</v>
      </c>
      <c r="AT184" s="1">
        <v>6</v>
      </c>
      <c r="AU184" s="1">
        <v>6</v>
      </c>
      <c r="AV184" s="1">
        <v>5</v>
      </c>
      <c r="AW184" s="1">
        <v>5</v>
      </c>
      <c r="AX184" s="1">
        <v>6</v>
      </c>
      <c r="AY184" s="1">
        <v>6</v>
      </c>
      <c r="AZ184" s="1">
        <v>6</v>
      </c>
      <c r="BA184" s="1">
        <v>6</v>
      </c>
      <c r="BB184" s="1">
        <v>6</v>
      </c>
      <c r="BC184" s="1">
        <v>3</v>
      </c>
      <c r="BD184" s="1">
        <v>6</v>
      </c>
      <c r="BE184" s="1">
        <v>6</v>
      </c>
      <c r="BF184" s="1">
        <v>6</v>
      </c>
      <c r="BG184" s="1">
        <v>6</v>
      </c>
      <c r="BH184" s="1">
        <v>6</v>
      </c>
      <c r="BI184" s="1">
        <v>6</v>
      </c>
      <c r="BJ184" s="1">
        <v>6</v>
      </c>
      <c r="BK184" s="1">
        <v>6</v>
      </c>
      <c r="BL184" s="1">
        <v>6</v>
      </c>
      <c r="BM184" s="1">
        <v>5</v>
      </c>
      <c r="BN184" s="1">
        <v>6</v>
      </c>
      <c r="BO184" s="1">
        <v>5</v>
      </c>
      <c r="BP184" s="1">
        <v>18</v>
      </c>
      <c r="BQ184" s="1">
        <v>18</v>
      </c>
      <c r="BR184" s="1">
        <v>24</v>
      </c>
      <c r="BS184" s="1">
        <v>24</v>
      </c>
      <c r="BT184" s="1">
        <v>18</v>
      </c>
      <c r="BU184" s="1">
        <v>18</v>
      </c>
      <c r="BV184" s="1">
        <v>18</v>
      </c>
      <c r="BW184" s="1">
        <v>18</v>
      </c>
      <c r="BX184" s="1">
        <v>18</v>
      </c>
      <c r="BY184" s="1">
        <v>18</v>
      </c>
      <c r="BZ184" s="1">
        <v>18</v>
      </c>
      <c r="CA184" s="1">
        <v>18</v>
      </c>
      <c r="CB184" s="1">
        <v>18</v>
      </c>
      <c r="CC184" s="1">
        <v>18</v>
      </c>
      <c r="CD184" s="1">
        <v>18</v>
      </c>
      <c r="CE184" s="1">
        <v>18</v>
      </c>
      <c r="CF184" s="1">
        <v>24</v>
      </c>
      <c r="CG184" s="1">
        <v>24</v>
      </c>
      <c r="CH184" s="1">
        <v>24</v>
      </c>
      <c r="CI184" s="1">
        <v>10</v>
      </c>
      <c r="CJ184" s="1">
        <v>10</v>
      </c>
      <c r="CK184" s="1">
        <v>10</v>
      </c>
      <c r="CL184" s="1">
        <v>24</v>
      </c>
      <c r="CM184" s="1">
        <v>24</v>
      </c>
      <c r="CN184" s="1">
        <v>24</v>
      </c>
      <c r="CO184" s="1">
        <v>24</v>
      </c>
      <c r="CP184" s="1">
        <v>24</v>
      </c>
      <c r="CQ184" s="1">
        <v>24</v>
      </c>
      <c r="CR184" s="1">
        <v>24</v>
      </c>
      <c r="CS184" s="1">
        <v>12</v>
      </c>
      <c r="CT184" s="1">
        <v>24</v>
      </c>
      <c r="CU184" s="1">
        <v>24</v>
      </c>
      <c r="CV184" s="1">
        <v>24</v>
      </c>
      <c r="CW184" s="1">
        <v>18</v>
      </c>
      <c r="CX184" s="1">
        <v>24</v>
      </c>
      <c r="CY184" s="1">
        <v>24</v>
      </c>
      <c r="CZ184" s="1">
        <v>24</v>
      </c>
      <c r="DA184" s="1">
        <v>24</v>
      </c>
      <c r="DB184" s="1">
        <v>24</v>
      </c>
      <c r="DC184" s="1">
        <v>24</v>
      </c>
      <c r="DD184" s="1">
        <v>18</v>
      </c>
      <c r="DE184" s="1">
        <v>18</v>
      </c>
      <c r="DF184" s="1">
        <v>24</v>
      </c>
      <c r="DG184" s="1">
        <v>18</v>
      </c>
      <c r="DH184" s="1">
        <v>24</v>
      </c>
      <c r="DI184" s="1">
        <v>12</v>
      </c>
      <c r="DJ184" s="1">
        <v>12</v>
      </c>
      <c r="DK184" s="1">
        <v>12</v>
      </c>
      <c r="DL184" s="1">
        <v>12</v>
      </c>
      <c r="DM184" s="1">
        <v>12</v>
      </c>
      <c r="DN184" s="1">
        <v>12</v>
      </c>
      <c r="DO184" s="1">
        <v>12</v>
      </c>
      <c r="DP184" s="1">
        <v>0</v>
      </c>
      <c r="DQ184" s="1">
        <v>0</v>
      </c>
      <c r="DR184" s="1">
        <v>0</v>
      </c>
      <c r="DT184" s="1">
        <v>0</v>
      </c>
      <c r="DU184" s="1">
        <v>0</v>
      </c>
      <c r="DW184" s="1" t="s">
        <v>480</v>
      </c>
    </row>
    <row r="185" spans="1:127" x14ac:dyDescent="0.35">
      <c r="A185" s="2" t="s">
        <v>481</v>
      </c>
      <c r="B185" s="1">
        <v>2</v>
      </c>
      <c r="C185" s="1">
        <v>2</v>
      </c>
      <c r="D185" s="1">
        <v>2</v>
      </c>
      <c r="E185" s="1">
        <v>2</v>
      </c>
      <c r="F185" s="1">
        <v>2</v>
      </c>
      <c r="G185" s="1">
        <v>2</v>
      </c>
      <c r="H185" s="1">
        <v>2</v>
      </c>
      <c r="I185" s="1">
        <v>4</v>
      </c>
      <c r="J185" s="1">
        <v>2</v>
      </c>
      <c r="K185" s="1">
        <v>4</v>
      </c>
      <c r="L185" s="1">
        <v>4</v>
      </c>
      <c r="M185" s="1">
        <v>2</v>
      </c>
      <c r="N185" s="1">
        <v>3</v>
      </c>
      <c r="O185" s="1">
        <v>2</v>
      </c>
      <c r="P185" s="1">
        <v>2</v>
      </c>
      <c r="Q185" s="1">
        <v>2</v>
      </c>
      <c r="R185" s="1">
        <v>2</v>
      </c>
      <c r="S185" s="1">
        <v>0</v>
      </c>
      <c r="T185" s="1">
        <v>2</v>
      </c>
      <c r="U185" s="1">
        <v>2</v>
      </c>
      <c r="V185" s="1">
        <v>4</v>
      </c>
      <c r="W185" s="1">
        <v>4</v>
      </c>
      <c r="X185" s="1">
        <v>4</v>
      </c>
      <c r="Y185" s="1">
        <v>4</v>
      </c>
      <c r="Z185" s="1">
        <v>4</v>
      </c>
      <c r="AA185" s="1">
        <v>2</v>
      </c>
      <c r="AB185" s="1">
        <v>2</v>
      </c>
      <c r="AC185" s="1">
        <v>4</v>
      </c>
      <c r="AD185" s="1">
        <v>4</v>
      </c>
      <c r="AE185" s="1">
        <v>4</v>
      </c>
      <c r="AF185" s="1">
        <v>4</v>
      </c>
      <c r="AG185" s="1">
        <v>4</v>
      </c>
      <c r="AH185" s="1">
        <v>4</v>
      </c>
      <c r="AI185" s="1">
        <v>4</v>
      </c>
      <c r="AJ185" s="1">
        <v>4</v>
      </c>
      <c r="AK185" s="1">
        <v>2</v>
      </c>
      <c r="AL185" s="1">
        <v>4</v>
      </c>
      <c r="AM185" s="1">
        <v>6</v>
      </c>
      <c r="AN185" s="1">
        <v>6</v>
      </c>
      <c r="AO185" s="1">
        <v>2</v>
      </c>
      <c r="AP185" s="1">
        <v>2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6</v>
      </c>
      <c r="BQ185" s="1">
        <v>6</v>
      </c>
      <c r="BR185" s="1">
        <v>6</v>
      </c>
      <c r="BS185" s="1">
        <v>6</v>
      </c>
      <c r="BT185" s="1">
        <v>6</v>
      </c>
      <c r="BU185" s="1">
        <v>6</v>
      </c>
      <c r="BV185" s="1">
        <v>6</v>
      </c>
      <c r="BW185" s="1">
        <v>6</v>
      </c>
      <c r="BX185" s="1">
        <v>6</v>
      </c>
      <c r="BY185" s="1">
        <v>6</v>
      </c>
      <c r="BZ185" s="1">
        <v>6</v>
      </c>
      <c r="CA185" s="1">
        <v>6</v>
      </c>
      <c r="CB185" s="1">
        <v>6</v>
      </c>
      <c r="CC185" s="1">
        <v>6</v>
      </c>
      <c r="CD185" s="1">
        <v>6</v>
      </c>
      <c r="CE185" s="1">
        <v>6</v>
      </c>
      <c r="CF185" s="1">
        <v>6</v>
      </c>
      <c r="CG185" s="1">
        <v>6</v>
      </c>
      <c r="CH185" s="1">
        <v>6</v>
      </c>
      <c r="CI185" s="1">
        <v>2</v>
      </c>
      <c r="CJ185" s="1">
        <v>2</v>
      </c>
      <c r="CK185" s="1">
        <v>2</v>
      </c>
      <c r="CL185" s="1">
        <v>6</v>
      </c>
      <c r="CM185" s="1">
        <v>6</v>
      </c>
      <c r="CN185" s="1">
        <v>6</v>
      </c>
      <c r="CO185" s="1">
        <v>6</v>
      </c>
      <c r="CP185" s="1">
        <v>6</v>
      </c>
      <c r="CQ185" s="1">
        <v>6</v>
      </c>
      <c r="CR185" s="1">
        <v>6</v>
      </c>
      <c r="CS185" s="1">
        <v>4</v>
      </c>
      <c r="CT185" s="1">
        <v>6</v>
      </c>
      <c r="CU185" s="1">
        <v>6</v>
      </c>
      <c r="CV185" s="1">
        <v>6</v>
      </c>
      <c r="CW185" s="1">
        <v>6</v>
      </c>
      <c r="CX185" s="1">
        <v>6</v>
      </c>
      <c r="CY185" s="1">
        <v>6</v>
      </c>
      <c r="CZ185" s="1">
        <v>6</v>
      </c>
      <c r="DA185" s="1">
        <v>6</v>
      </c>
      <c r="DB185" s="1">
        <v>6</v>
      </c>
      <c r="DC185" s="1">
        <v>6</v>
      </c>
      <c r="DD185" s="1">
        <v>6</v>
      </c>
      <c r="DE185" s="1">
        <v>6</v>
      </c>
      <c r="DF185" s="1">
        <v>6</v>
      </c>
      <c r="DG185" s="1">
        <v>6</v>
      </c>
      <c r="DH185" s="1">
        <v>6</v>
      </c>
      <c r="DI185" s="1">
        <v>4</v>
      </c>
      <c r="DJ185" s="1">
        <v>4</v>
      </c>
      <c r="DK185" s="1">
        <v>4</v>
      </c>
      <c r="DL185" s="1">
        <v>4</v>
      </c>
      <c r="DM185" s="1">
        <v>4</v>
      </c>
      <c r="DN185" s="1">
        <v>4</v>
      </c>
      <c r="DO185" s="1">
        <v>4</v>
      </c>
      <c r="DP185" s="1">
        <v>0</v>
      </c>
      <c r="DQ185" s="1">
        <v>0</v>
      </c>
      <c r="DR185" s="1">
        <v>0</v>
      </c>
      <c r="DT185" s="1">
        <v>0</v>
      </c>
      <c r="DU185" s="1">
        <v>0</v>
      </c>
      <c r="DW185" s="1" t="s">
        <v>481</v>
      </c>
    </row>
    <row r="186" spans="1:127" x14ac:dyDescent="0.35">
      <c r="A186" s="2" t="s">
        <v>482</v>
      </c>
      <c r="DW186" s="1" t="s">
        <v>482</v>
      </c>
    </row>
    <row r="187" spans="1:127" x14ac:dyDescent="0.35">
      <c r="A187" s="2" t="s">
        <v>483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T187" s="1">
        <v>0</v>
      </c>
      <c r="DU187" s="1">
        <v>0</v>
      </c>
      <c r="DW187" s="1" t="s">
        <v>483</v>
      </c>
    </row>
    <row r="188" spans="1:127" x14ac:dyDescent="0.35">
      <c r="A188" s="2" t="s">
        <v>484</v>
      </c>
      <c r="B188" s="1" t="s">
        <v>306</v>
      </c>
      <c r="C188" s="1" t="s">
        <v>307</v>
      </c>
      <c r="D188" s="1" t="s">
        <v>308</v>
      </c>
      <c r="E188" s="1" t="s">
        <v>309</v>
      </c>
      <c r="F188" s="1" t="s">
        <v>310</v>
      </c>
      <c r="G188" s="1" t="s">
        <v>311</v>
      </c>
      <c r="H188" s="1" t="s">
        <v>312</v>
      </c>
      <c r="I188" s="1">
        <v>3503984</v>
      </c>
      <c r="J188" s="1" t="s">
        <v>313</v>
      </c>
      <c r="K188" s="1" t="s">
        <v>314</v>
      </c>
      <c r="L188" s="1" t="s">
        <v>315</v>
      </c>
      <c r="M188" s="1" t="s">
        <v>316</v>
      </c>
      <c r="N188" s="1" t="s">
        <v>317</v>
      </c>
      <c r="O188" s="1" t="s">
        <v>318</v>
      </c>
      <c r="P188" s="1" t="s">
        <v>319</v>
      </c>
      <c r="Q188" s="1" t="s">
        <v>320</v>
      </c>
      <c r="R188" s="1" t="s">
        <v>321</v>
      </c>
      <c r="S188" s="1" t="s">
        <v>322</v>
      </c>
      <c r="T188" s="1" t="s">
        <v>323</v>
      </c>
      <c r="U188" s="1" t="s">
        <v>324</v>
      </c>
      <c r="V188" s="1" t="s">
        <v>325</v>
      </c>
      <c r="W188" s="1" t="s">
        <v>326</v>
      </c>
      <c r="X188" s="1" t="s">
        <v>327</v>
      </c>
      <c r="Y188" s="1" t="s">
        <v>328</v>
      </c>
      <c r="Z188" s="1" t="s">
        <v>329</v>
      </c>
      <c r="AA188" s="1" t="s">
        <v>330</v>
      </c>
      <c r="AB188" s="1" t="s">
        <v>331</v>
      </c>
      <c r="AC188" s="1" t="s">
        <v>332</v>
      </c>
      <c r="AD188" s="1" t="s">
        <v>333</v>
      </c>
      <c r="AE188" s="1" t="s">
        <v>334</v>
      </c>
      <c r="AF188" s="1" t="s">
        <v>335</v>
      </c>
      <c r="AG188" s="1" t="s">
        <v>336</v>
      </c>
      <c r="AH188" s="1" t="s">
        <v>337</v>
      </c>
      <c r="AI188" s="1" t="s">
        <v>485</v>
      </c>
      <c r="AJ188" s="1" t="s">
        <v>486</v>
      </c>
      <c r="AK188" s="1" t="s">
        <v>340</v>
      </c>
      <c r="AL188" s="1" t="s">
        <v>487</v>
      </c>
      <c r="AM188" s="1" t="s">
        <v>342</v>
      </c>
      <c r="AN188" s="1" t="s">
        <v>343</v>
      </c>
      <c r="AO188" s="1" t="s">
        <v>344</v>
      </c>
      <c r="AP188" s="1" t="s">
        <v>345</v>
      </c>
      <c r="AQ188" s="1" t="s">
        <v>346</v>
      </c>
      <c r="AR188" s="1" t="s">
        <v>347</v>
      </c>
      <c r="AS188" s="1" t="s">
        <v>348</v>
      </c>
      <c r="AT188" s="1" t="s">
        <v>349</v>
      </c>
      <c r="AU188" s="1" t="s">
        <v>350</v>
      </c>
      <c r="AV188" s="1">
        <v>327193010</v>
      </c>
      <c r="AW188" s="1" t="s">
        <v>351</v>
      </c>
      <c r="AX188" s="1" t="s">
        <v>352</v>
      </c>
      <c r="AY188" s="1" t="s">
        <v>353</v>
      </c>
      <c r="AZ188" s="1" t="s">
        <v>354</v>
      </c>
      <c r="BA188" s="1" t="s">
        <v>355</v>
      </c>
      <c r="BB188" s="1" t="s">
        <v>356</v>
      </c>
      <c r="BC188" s="1" t="s">
        <v>357</v>
      </c>
      <c r="BD188" s="1" t="s">
        <v>358</v>
      </c>
      <c r="BE188" s="1" t="s">
        <v>359</v>
      </c>
      <c r="BF188" s="1" t="s">
        <v>360</v>
      </c>
      <c r="BG188" s="1" t="s">
        <v>361</v>
      </c>
      <c r="BH188" s="1" t="s">
        <v>362</v>
      </c>
      <c r="BI188" s="1" t="s">
        <v>363</v>
      </c>
      <c r="BJ188" s="1" t="s">
        <v>364</v>
      </c>
      <c r="BK188" s="1" t="s">
        <v>365</v>
      </c>
      <c r="BL188" s="1" t="s">
        <v>366</v>
      </c>
      <c r="BM188" s="1">
        <v>327192013</v>
      </c>
      <c r="BN188" s="1" t="s">
        <v>367</v>
      </c>
      <c r="BO188" s="1" t="s">
        <v>368</v>
      </c>
      <c r="BP188" s="1" t="s">
        <v>369</v>
      </c>
      <c r="BQ188" s="1" t="s">
        <v>370</v>
      </c>
      <c r="BR188" s="1" t="s">
        <v>371</v>
      </c>
      <c r="BS188" s="1" t="s">
        <v>372</v>
      </c>
      <c r="BT188" s="1" t="s">
        <v>373</v>
      </c>
      <c r="BU188" s="1" t="s">
        <v>374</v>
      </c>
      <c r="BV188" s="1" t="s">
        <v>375</v>
      </c>
      <c r="BW188" s="1" t="s">
        <v>376</v>
      </c>
      <c r="BX188" s="1" t="s">
        <v>377</v>
      </c>
      <c r="BY188" s="1" t="s">
        <v>378</v>
      </c>
      <c r="BZ188" s="1" t="s">
        <v>379</v>
      </c>
      <c r="CA188" s="1" t="s">
        <v>380</v>
      </c>
      <c r="CB188" s="1" t="s">
        <v>381</v>
      </c>
      <c r="CC188" s="1" t="s">
        <v>488</v>
      </c>
      <c r="CD188" s="1" t="s">
        <v>488</v>
      </c>
      <c r="CE188" s="1" t="s">
        <v>489</v>
      </c>
      <c r="CF188" s="1" t="s">
        <v>385</v>
      </c>
      <c r="CG188" s="1" t="s">
        <v>386</v>
      </c>
      <c r="CH188" s="1" t="s">
        <v>387</v>
      </c>
      <c r="CI188" s="1" t="s">
        <v>388</v>
      </c>
      <c r="CJ188" s="1" t="s">
        <v>389</v>
      </c>
      <c r="CK188" s="1" t="s">
        <v>390</v>
      </c>
      <c r="CL188" s="1" t="s">
        <v>391</v>
      </c>
      <c r="CM188" s="1" t="s">
        <v>490</v>
      </c>
      <c r="CN188" s="1" t="s">
        <v>393</v>
      </c>
      <c r="CO188" s="1" t="s">
        <v>394</v>
      </c>
      <c r="CP188" s="1" t="s">
        <v>395</v>
      </c>
      <c r="CQ188" s="1" t="s">
        <v>396</v>
      </c>
      <c r="CR188" s="1" t="s">
        <v>397</v>
      </c>
      <c r="CS188" s="1" t="s">
        <v>398</v>
      </c>
      <c r="CT188" s="1" t="s">
        <v>399</v>
      </c>
      <c r="CU188" s="1" t="s">
        <v>400</v>
      </c>
      <c r="CV188" s="1" t="s">
        <v>490</v>
      </c>
      <c r="CW188" s="1" t="s">
        <v>402</v>
      </c>
      <c r="CX188" s="1" t="s">
        <v>403</v>
      </c>
      <c r="CY188" s="1" t="s">
        <v>404</v>
      </c>
      <c r="CZ188" s="1" t="s">
        <v>405</v>
      </c>
      <c r="DA188" s="1" t="s">
        <v>406</v>
      </c>
      <c r="DB188" s="1" t="s">
        <v>407</v>
      </c>
      <c r="DC188" s="1" t="s">
        <v>408</v>
      </c>
      <c r="DD188" s="1" t="s">
        <v>409</v>
      </c>
      <c r="DE188" s="1" t="s">
        <v>410</v>
      </c>
      <c r="DF188" s="1" t="s">
        <v>491</v>
      </c>
      <c r="DG188" s="1" t="s">
        <v>412</v>
      </c>
      <c r="DH188" s="1" t="s">
        <v>413</v>
      </c>
      <c r="DI188" s="1" t="s">
        <v>414</v>
      </c>
      <c r="DJ188" s="1" t="s">
        <v>415</v>
      </c>
      <c r="DK188" s="1" t="s">
        <v>416</v>
      </c>
      <c r="DL188" s="1" t="s">
        <v>417</v>
      </c>
      <c r="DM188" s="1" t="s">
        <v>418</v>
      </c>
      <c r="DN188" s="1" t="s">
        <v>419</v>
      </c>
      <c r="DO188" s="1" t="s">
        <v>420</v>
      </c>
      <c r="DP188" s="1">
        <v>0</v>
      </c>
      <c r="DQ188" s="1" t="s">
        <v>421</v>
      </c>
      <c r="DR188" s="1" t="s">
        <v>422</v>
      </c>
      <c r="DT188" s="1" t="s">
        <v>423</v>
      </c>
      <c r="DU188" s="1" t="s">
        <v>423</v>
      </c>
      <c r="DW188" s="1" t="s">
        <v>484</v>
      </c>
    </row>
    <row r="189" spans="1:127" x14ac:dyDescent="0.35">
      <c r="A189" s="2"/>
    </row>
    <row r="190" spans="1:127" x14ac:dyDescent="0.35">
      <c r="A190" s="2" t="s">
        <v>492</v>
      </c>
      <c r="B190" s="1">
        <v>831.76</v>
      </c>
      <c r="C190" s="1">
        <v>2.96</v>
      </c>
      <c r="D190" s="1">
        <v>0</v>
      </c>
      <c r="E190" s="1">
        <v>42.92</v>
      </c>
      <c r="F190" s="1">
        <v>215.88</v>
      </c>
      <c r="G190" s="1">
        <v>589.41</v>
      </c>
      <c r="H190" s="1">
        <v>-5.92</v>
      </c>
      <c r="I190" s="1">
        <v>33.6</v>
      </c>
      <c r="J190" s="1">
        <v>5301.31</v>
      </c>
      <c r="K190" s="1">
        <v>112</v>
      </c>
      <c r="L190" s="1">
        <v>11.2</v>
      </c>
      <c r="M190" s="1">
        <v>2.2400000000000002</v>
      </c>
      <c r="N190" s="1">
        <v>0</v>
      </c>
      <c r="O190" s="1">
        <v>211.2</v>
      </c>
      <c r="P190" s="1">
        <v>234.96</v>
      </c>
      <c r="Q190" s="1">
        <v>74.64</v>
      </c>
      <c r="R190" s="1">
        <v>54</v>
      </c>
      <c r="S190" s="1">
        <v>1.2</v>
      </c>
      <c r="T190" s="1">
        <v>304.88</v>
      </c>
      <c r="U190" s="1">
        <v>68.400000000000006</v>
      </c>
      <c r="V190" s="1">
        <v>306.82</v>
      </c>
      <c r="W190" s="1">
        <v>220.08</v>
      </c>
      <c r="X190" s="1">
        <v>594.72</v>
      </c>
      <c r="Y190" s="1">
        <v>453.88</v>
      </c>
      <c r="Z190" s="1">
        <v>63.6</v>
      </c>
      <c r="AA190" s="1">
        <v>6</v>
      </c>
      <c r="AB190" s="1">
        <v>25.48</v>
      </c>
      <c r="AC190" s="1">
        <v>1376.4</v>
      </c>
      <c r="AD190" s="1">
        <v>406.64</v>
      </c>
      <c r="AE190" s="1">
        <v>2266.4</v>
      </c>
      <c r="AF190" s="1">
        <v>165.24</v>
      </c>
      <c r="AG190" s="1">
        <v>-2.4</v>
      </c>
      <c r="AH190" s="1">
        <v>2.2400000000000002</v>
      </c>
      <c r="AI190" s="1">
        <v>0</v>
      </c>
      <c r="AJ190" s="1">
        <v>57.6</v>
      </c>
      <c r="AK190" s="1">
        <v>1.2</v>
      </c>
      <c r="AL190" s="1">
        <v>55.8</v>
      </c>
      <c r="AM190" s="1">
        <v>25.22</v>
      </c>
      <c r="AN190" s="1">
        <v>196</v>
      </c>
      <c r="AO190" s="1">
        <v>0</v>
      </c>
      <c r="AP190" s="1">
        <v>0</v>
      </c>
      <c r="AQ190" s="1">
        <v>371.47500000000002</v>
      </c>
      <c r="AR190" s="1">
        <v>41.875</v>
      </c>
      <c r="AS190" s="1">
        <v>20</v>
      </c>
      <c r="AT190" s="1">
        <v>84.5</v>
      </c>
      <c r="AU190" s="1">
        <v>449.4</v>
      </c>
      <c r="AV190" s="1">
        <v>0</v>
      </c>
      <c r="AW190" s="1">
        <v>25.5</v>
      </c>
      <c r="AX190" s="1">
        <v>1</v>
      </c>
      <c r="AY190" s="1">
        <v>302.39999999999998</v>
      </c>
      <c r="AZ190" s="1">
        <v>15.2</v>
      </c>
      <c r="BA190" s="1">
        <v>22.44</v>
      </c>
      <c r="BB190" s="1">
        <v>0</v>
      </c>
      <c r="BC190" s="1">
        <v>0</v>
      </c>
      <c r="BD190" s="1">
        <v>53.400000000000013</v>
      </c>
      <c r="BE190" s="1">
        <v>939.35</v>
      </c>
      <c r="BF190" s="1">
        <v>22.125</v>
      </c>
      <c r="BG190" s="1">
        <v>3</v>
      </c>
      <c r="BH190" s="1">
        <v>1576.1</v>
      </c>
      <c r="BI190" s="1">
        <v>43.2</v>
      </c>
      <c r="BJ190" s="1">
        <v>6</v>
      </c>
      <c r="BK190" s="1">
        <v>6</v>
      </c>
      <c r="BL190" s="1">
        <v>5.6</v>
      </c>
      <c r="BM190" s="1">
        <v>1.2</v>
      </c>
      <c r="BN190" s="1">
        <v>4</v>
      </c>
      <c r="BO190" s="1">
        <v>0</v>
      </c>
      <c r="BP190" s="1">
        <v>154.25</v>
      </c>
      <c r="BQ190" s="1">
        <v>221.5</v>
      </c>
      <c r="BR190" s="1">
        <v>2267.5</v>
      </c>
      <c r="BS190" s="1">
        <v>1805.4</v>
      </c>
      <c r="BT190" s="1">
        <v>314.39999999999998</v>
      </c>
      <c r="BU190" s="1">
        <v>177</v>
      </c>
      <c r="BV190" s="1">
        <v>27</v>
      </c>
      <c r="BW190" s="1">
        <v>17</v>
      </c>
      <c r="BX190" s="1">
        <v>97.6</v>
      </c>
      <c r="BY190" s="1">
        <v>10.8</v>
      </c>
      <c r="BZ190" s="1">
        <v>18</v>
      </c>
      <c r="CA190" s="1">
        <v>44.4</v>
      </c>
      <c r="CB190" s="1">
        <v>103.2</v>
      </c>
      <c r="CC190" s="1">
        <v>60</v>
      </c>
      <c r="CD190" s="1">
        <v>51.6</v>
      </c>
      <c r="CE190" s="1">
        <v>8.4</v>
      </c>
      <c r="CF190" s="1">
        <v>13.2</v>
      </c>
      <c r="CG190" s="1">
        <v>334.8</v>
      </c>
      <c r="CH190" s="1">
        <v>48</v>
      </c>
      <c r="CI190" s="1">
        <v>112</v>
      </c>
      <c r="CJ190" s="1">
        <v>80.25</v>
      </c>
      <c r="CK190" s="1">
        <v>31.5</v>
      </c>
      <c r="CL190" s="1">
        <v>24.5</v>
      </c>
      <c r="CM190" s="1">
        <v>12.2</v>
      </c>
      <c r="CN190" s="1">
        <v>160.58000000000001</v>
      </c>
      <c r="CO190" s="1">
        <v>51.94</v>
      </c>
      <c r="CP190" s="1">
        <v>24.5</v>
      </c>
      <c r="CQ190" s="1">
        <v>278.88</v>
      </c>
      <c r="CR190" s="1">
        <v>18</v>
      </c>
      <c r="CS190" s="1">
        <v>332.4</v>
      </c>
      <c r="CT190" s="1">
        <v>4.8</v>
      </c>
      <c r="CU190" s="1">
        <v>114.24</v>
      </c>
      <c r="CV190" s="1">
        <v>4.8</v>
      </c>
      <c r="CW190" s="1">
        <v>205.4</v>
      </c>
      <c r="CX190" s="1">
        <v>114.66</v>
      </c>
      <c r="CY190" s="1">
        <v>334.5</v>
      </c>
      <c r="CZ190" s="1">
        <v>43.25</v>
      </c>
      <c r="DA190" s="1">
        <v>335.5</v>
      </c>
      <c r="DB190" s="1">
        <v>794</v>
      </c>
      <c r="DC190" s="1">
        <v>1486</v>
      </c>
      <c r="DD190" s="1">
        <v>239.6</v>
      </c>
      <c r="DE190" s="1">
        <v>211.5</v>
      </c>
      <c r="DF190" s="1">
        <v>26.4</v>
      </c>
      <c r="DG190" s="1">
        <v>60</v>
      </c>
      <c r="DH190" s="1">
        <v>84</v>
      </c>
      <c r="DI190" s="1">
        <v>1082</v>
      </c>
      <c r="DJ190" s="1">
        <v>2020</v>
      </c>
      <c r="DK190" s="1">
        <v>367.5</v>
      </c>
      <c r="DL190" s="1">
        <v>455</v>
      </c>
      <c r="DM190" s="1">
        <v>601</v>
      </c>
      <c r="DN190" s="1">
        <v>1128</v>
      </c>
      <c r="DO190" s="1">
        <v>630</v>
      </c>
      <c r="DP190" s="1">
        <v>0</v>
      </c>
      <c r="DQ190" s="1">
        <v>0</v>
      </c>
      <c r="DR190" s="1">
        <v>0</v>
      </c>
      <c r="DT190" s="1">
        <v>0</v>
      </c>
      <c r="DU190" s="1">
        <v>0</v>
      </c>
      <c r="DV190" s="1">
        <v>35544.275000000001</v>
      </c>
      <c r="DW190" s="1" t="s">
        <v>492</v>
      </c>
    </row>
    <row r="191" spans="1:127" x14ac:dyDescent="0.35">
      <c r="A191" s="2" t="s">
        <v>431</v>
      </c>
      <c r="B191" s="1">
        <v>814</v>
      </c>
      <c r="C191" s="1">
        <v>2.96</v>
      </c>
      <c r="E191" s="1">
        <v>42.92</v>
      </c>
      <c r="F191" s="1">
        <v>204.68</v>
      </c>
      <c r="G191" s="1">
        <v>583.49</v>
      </c>
      <c r="H191" s="1">
        <v>-5.92</v>
      </c>
      <c r="I191" s="1">
        <v>31.36</v>
      </c>
      <c r="J191" s="1">
        <v>5059.3900000000003</v>
      </c>
      <c r="K191" s="1">
        <v>6.72</v>
      </c>
      <c r="L191" s="1">
        <v>11.2</v>
      </c>
      <c r="M191" s="1">
        <v>2.2400000000000002</v>
      </c>
      <c r="O191" s="1">
        <v>121.2</v>
      </c>
      <c r="P191" s="1">
        <v>170.16</v>
      </c>
      <c r="Q191" s="1">
        <v>74.64</v>
      </c>
      <c r="R191" s="1">
        <v>54</v>
      </c>
      <c r="S191" s="1">
        <v>1.2</v>
      </c>
      <c r="T191" s="1">
        <v>296</v>
      </c>
      <c r="U191" s="1">
        <v>68.400000000000006</v>
      </c>
      <c r="V191" s="1">
        <v>301.3</v>
      </c>
      <c r="W191" s="1">
        <v>186.48</v>
      </c>
      <c r="X191" s="1">
        <v>588</v>
      </c>
      <c r="Y191" s="1">
        <v>449.4</v>
      </c>
      <c r="Z191" s="1">
        <v>63.6</v>
      </c>
      <c r="AA191" s="1">
        <v>6</v>
      </c>
      <c r="AB191" s="1">
        <v>21.88</v>
      </c>
      <c r="AC191" s="1">
        <v>1270.8</v>
      </c>
      <c r="AD191" s="1">
        <v>373.52</v>
      </c>
      <c r="AE191" s="1">
        <v>2120.6</v>
      </c>
      <c r="AF191" s="1">
        <v>159.24</v>
      </c>
      <c r="AG191" s="1">
        <v>-2.4</v>
      </c>
      <c r="AH191" s="1">
        <v>2.2400000000000002</v>
      </c>
      <c r="AJ191" s="1">
        <v>57.6</v>
      </c>
      <c r="AK191" s="1">
        <v>1.2</v>
      </c>
      <c r="AL191" s="1">
        <v>19.8</v>
      </c>
      <c r="AM191" s="1">
        <v>23.14</v>
      </c>
      <c r="AN191" s="1">
        <v>196</v>
      </c>
      <c r="AQ191" s="1">
        <v>171.47499999999999</v>
      </c>
      <c r="AR191" s="1">
        <v>19.875</v>
      </c>
      <c r="AS191" s="1">
        <v>20</v>
      </c>
      <c r="AT191" s="1">
        <v>84.5</v>
      </c>
      <c r="AU191" s="1">
        <v>433.4</v>
      </c>
      <c r="AW191" s="1">
        <v>25.5</v>
      </c>
      <c r="AX191" s="1">
        <v>1</v>
      </c>
      <c r="AY191" s="1">
        <v>4.8</v>
      </c>
      <c r="AZ191" s="1">
        <v>15.2</v>
      </c>
      <c r="BA191" s="1">
        <v>22.44</v>
      </c>
      <c r="BD191" s="1">
        <v>50.2</v>
      </c>
      <c r="BE191" s="1">
        <v>565.35</v>
      </c>
      <c r="BF191" s="1">
        <v>20.125</v>
      </c>
      <c r="BG191" s="1">
        <v>3</v>
      </c>
      <c r="BH191" s="1">
        <v>1289.7</v>
      </c>
      <c r="BI191" s="1">
        <v>39.200000000000003</v>
      </c>
      <c r="BJ191" s="1">
        <v>6</v>
      </c>
      <c r="BK191" s="1">
        <v>6</v>
      </c>
      <c r="BL191" s="1">
        <v>5.6</v>
      </c>
      <c r="BM191" s="1">
        <v>1.2</v>
      </c>
      <c r="BN191" s="1">
        <v>4</v>
      </c>
      <c r="BP191" s="1">
        <v>131.75</v>
      </c>
      <c r="BQ191" s="1">
        <v>212.5</v>
      </c>
      <c r="BR191" s="1">
        <v>2267.5</v>
      </c>
      <c r="BS191" s="1">
        <v>1765.8</v>
      </c>
      <c r="BT191" s="1">
        <v>306</v>
      </c>
      <c r="BU191" s="1">
        <v>156.6</v>
      </c>
      <c r="BV191" s="1">
        <v>10.199999999999999</v>
      </c>
      <c r="BW191" s="1">
        <v>13.4</v>
      </c>
      <c r="BX191" s="1">
        <v>94</v>
      </c>
      <c r="BY191" s="1">
        <v>10.8</v>
      </c>
      <c r="BZ191" s="1">
        <v>18</v>
      </c>
      <c r="CA191" s="1">
        <v>44.4</v>
      </c>
      <c r="CB191" s="1">
        <v>103.2</v>
      </c>
      <c r="CC191" s="1">
        <v>60</v>
      </c>
      <c r="CD191" s="1">
        <v>51.6</v>
      </c>
      <c r="CE191" s="1">
        <v>8.4</v>
      </c>
      <c r="CF191" s="1">
        <v>13.2</v>
      </c>
      <c r="CG191" s="1">
        <v>334.8</v>
      </c>
      <c r="CH191" s="1">
        <v>48</v>
      </c>
      <c r="CI191" s="1">
        <v>112</v>
      </c>
      <c r="CJ191" s="1">
        <v>77.25</v>
      </c>
      <c r="CK191" s="1">
        <v>31.5</v>
      </c>
      <c r="CL191" s="1">
        <v>24.5</v>
      </c>
      <c r="CM191" s="1">
        <v>12.2</v>
      </c>
      <c r="CN191" s="1">
        <v>154.97999999999999</v>
      </c>
      <c r="CO191" s="1">
        <v>51.94</v>
      </c>
      <c r="CP191" s="1">
        <v>24.5</v>
      </c>
      <c r="CQ191" s="1">
        <v>264.32</v>
      </c>
      <c r="CR191" s="1">
        <v>13.2</v>
      </c>
      <c r="CS191" s="1">
        <v>332.4</v>
      </c>
      <c r="CT191" s="1">
        <v>4.8</v>
      </c>
      <c r="CU191" s="1">
        <v>64.959999999999994</v>
      </c>
      <c r="CV191" s="1">
        <v>4.8</v>
      </c>
      <c r="CW191" s="1">
        <v>176.6</v>
      </c>
      <c r="CX191" s="1">
        <v>113.54</v>
      </c>
      <c r="CY191" s="1">
        <v>330</v>
      </c>
      <c r="CZ191" s="1">
        <v>43.25</v>
      </c>
      <c r="DA191" s="1">
        <v>335.5</v>
      </c>
      <c r="DB191" s="1">
        <v>690.5</v>
      </c>
      <c r="DC191" s="1">
        <v>1486</v>
      </c>
      <c r="DD191" s="1">
        <v>226.4</v>
      </c>
      <c r="DE191" s="1">
        <v>211.5</v>
      </c>
      <c r="DF191" s="1">
        <v>26.4</v>
      </c>
      <c r="DG191" s="1">
        <v>60</v>
      </c>
      <c r="DH191" s="1">
        <v>30</v>
      </c>
      <c r="DI191" s="1">
        <v>1022</v>
      </c>
      <c r="DJ191" s="1">
        <v>2020</v>
      </c>
      <c r="DK191" s="1">
        <v>367.5</v>
      </c>
      <c r="DL191" s="1">
        <v>455</v>
      </c>
      <c r="DM191" s="1">
        <v>598</v>
      </c>
      <c r="DN191" s="1">
        <v>1128</v>
      </c>
      <c r="DO191" s="1">
        <v>630</v>
      </c>
      <c r="DV191" s="1">
        <v>32939.295000000013</v>
      </c>
      <c r="DW191" s="1" t="s">
        <v>436</v>
      </c>
    </row>
    <row r="192" spans="1:127" x14ac:dyDescent="0.35">
      <c r="A192" s="2" t="s">
        <v>432</v>
      </c>
      <c r="B192" s="1">
        <v>17.760000000000002</v>
      </c>
      <c r="F192" s="1">
        <v>11.2</v>
      </c>
      <c r="G192" s="1">
        <v>5.92</v>
      </c>
      <c r="I192" s="1">
        <v>2.2400000000000002</v>
      </c>
      <c r="J192" s="1">
        <v>241.92</v>
      </c>
      <c r="K192" s="1">
        <v>105.28</v>
      </c>
      <c r="O192" s="1">
        <v>90</v>
      </c>
      <c r="P192" s="1">
        <v>64.8</v>
      </c>
      <c r="T192" s="1">
        <v>8.8800000000000008</v>
      </c>
      <c r="V192" s="1">
        <v>5.52</v>
      </c>
      <c r="W192" s="1">
        <v>33.6</v>
      </c>
      <c r="X192" s="1">
        <v>6.72</v>
      </c>
      <c r="Y192" s="1">
        <v>4.4800000000000004</v>
      </c>
      <c r="AB192" s="1">
        <v>3.6</v>
      </c>
      <c r="AC192" s="1">
        <v>105.6</v>
      </c>
      <c r="AD192" s="1">
        <v>33.119999999999997</v>
      </c>
      <c r="AE192" s="1">
        <v>145.80000000000001</v>
      </c>
      <c r="AF192" s="1">
        <v>6</v>
      </c>
      <c r="AL192" s="1">
        <v>36</v>
      </c>
      <c r="AM192" s="1">
        <v>2.08</v>
      </c>
      <c r="AQ192" s="1">
        <v>200</v>
      </c>
      <c r="AR192" s="1">
        <v>22</v>
      </c>
      <c r="AU192" s="1">
        <v>16</v>
      </c>
      <c r="AY192" s="1">
        <v>297.60000000000002</v>
      </c>
      <c r="BD192" s="1">
        <v>3.2</v>
      </c>
      <c r="BE192" s="1">
        <v>374</v>
      </c>
      <c r="BF192" s="1">
        <v>2</v>
      </c>
      <c r="BH192" s="1">
        <v>286.39999999999998</v>
      </c>
      <c r="BI192" s="1">
        <v>4</v>
      </c>
      <c r="BP192" s="1">
        <v>22.5</v>
      </c>
      <c r="BQ192" s="1">
        <v>9</v>
      </c>
      <c r="BS192" s="1">
        <v>39.6</v>
      </c>
      <c r="BT192" s="1">
        <v>8.4</v>
      </c>
      <c r="BU192" s="1">
        <v>20.399999999999999</v>
      </c>
      <c r="BV192" s="1">
        <v>16.8</v>
      </c>
      <c r="BW192" s="1">
        <v>3.6</v>
      </c>
      <c r="BX192" s="1">
        <v>3.6</v>
      </c>
      <c r="CJ192" s="1">
        <v>3</v>
      </c>
      <c r="CN192" s="1">
        <v>5.6</v>
      </c>
      <c r="CQ192" s="1">
        <v>14.56</v>
      </c>
      <c r="CR192" s="1">
        <v>4.8</v>
      </c>
      <c r="CU192" s="1">
        <v>49.28</v>
      </c>
      <c r="CW192" s="1">
        <v>28.8</v>
      </c>
      <c r="CX192" s="1">
        <v>1.1200000000000001</v>
      </c>
      <c r="CY192" s="1">
        <v>4.5</v>
      </c>
      <c r="DB192" s="1">
        <v>103.5</v>
      </c>
      <c r="DD192" s="1">
        <v>13.2</v>
      </c>
      <c r="DH192" s="1">
        <v>54</v>
      </c>
      <c r="DI192" s="1">
        <v>60</v>
      </c>
      <c r="DM192" s="1">
        <v>3</v>
      </c>
      <c r="DV192" s="1">
        <v>2604.98</v>
      </c>
      <c r="DW192" s="1" t="s">
        <v>437</v>
      </c>
    </row>
    <row r="193" spans="1:127" x14ac:dyDescent="0.35">
      <c r="A193" s="2">
        <v>0</v>
      </c>
      <c r="I193" s="1">
        <v>0</v>
      </c>
      <c r="T193" s="1">
        <v>0</v>
      </c>
      <c r="DV193" s="1">
        <v>0</v>
      </c>
    </row>
    <row r="194" spans="1:127" x14ac:dyDescent="0.35">
      <c r="A194" s="2">
        <v>0</v>
      </c>
      <c r="I194" s="1">
        <v>0</v>
      </c>
      <c r="T194" s="1">
        <v>0</v>
      </c>
      <c r="DV194" s="1">
        <v>0</v>
      </c>
    </row>
    <row r="195" spans="1:127" x14ac:dyDescent="0.35">
      <c r="A195" s="2" t="s">
        <v>433</v>
      </c>
      <c r="I195" s="1">
        <v>0</v>
      </c>
      <c r="T195" s="1">
        <v>0</v>
      </c>
      <c r="DV195" s="1">
        <v>0</v>
      </c>
      <c r="DW195" s="1" t="s">
        <v>438</v>
      </c>
    </row>
    <row r="196" spans="1:127" x14ac:dyDescent="0.35">
      <c r="A196" s="2" t="s">
        <v>434</v>
      </c>
      <c r="DV196" s="1">
        <v>0</v>
      </c>
      <c r="DW196" s="1" t="s">
        <v>439</v>
      </c>
    </row>
    <row r="197" spans="1:127" x14ac:dyDescent="0.35">
      <c r="A197" s="2"/>
    </row>
    <row r="198" spans="1:127" x14ac:dyDescent="0.35">
      <c r="A198" s="2" t="s">
        <v>493</v>
      </c>
      <c r="B198" s="1">
        <v>-8.8800000000000061</v>
      </c>
      <c r="C198" s="1">
        <v>298.95999999999998</v>
      </c>
      <c r="D198" s="1">
        <v>23.68</v>
      </c>
      <c r="E198" s="1">
        <v>140.6</v>
      </c>
      <c r="F198" s="1">
        <v>514.3599999999999</v>
      </c>
      <c r="G198" s="1">
        <v>46.989999999999966</v>
      </c>
      <c r="H198" s="1">
        <v>5.92</v>
      </c>
      <c r="I198" s="1">
        <v>851.2</v>
      </c>
      <c r="J198" s="1">
        <v>5692.6099999999979</v>
      </c>
      <c r="K198" s="1">
        <v>557.7600000000001</v>
      </c>
      <c r="L198" s="1">
        <v>0</v>
      </c>
      <c r="M198" s="1">
        <v>421.12</v>
      </c>
      <c r="N198" s="1">
        <v>403.2</v>
      </c>
      <c r="O198" s="1">
        <v>-103.2</v>
      </c>
      <c r="P198" s="1">
        <v>618.24000000000012</v>
      </c>
      <c r="Q198" s="1">
        <v>-1.4399999999999979</v>
      </c>
      <c r="R198" s="1">
        <v>94.800000000000011</v>
      </c>
      <c r="S198" s="1">
        <v>900</v>
      </c>
      <c r="T198" s="1">
        <v>678.58</v>
      </c>
      <c r="U198" s="1">
        <v>94.799999999999983</v>
      </c>
      <c r="V198" s="1">
        <v>860.66000000000008</v>
      </c>
      <c r="W198" s="1">
        <v>-34.079999999999991</v>
      </c>
      <c r="X198" s="1">
        <v>-34.72</v>
      </c>
      <c r="Y198" s="1">
        <v>-8.1199999999999868</v>
      </c>
      <c r="Z198" s="1">
        <v>-25.2</v>
      </c>
      <c r="AA198" s="1">
        <v>798</v>
      </c>
      <c r="AB198" s="1">
        <v>-13.48</v>
      </c>
      <c r="AC198" s="1">
        <v>-137.99999999999989</v>
      </c>
      <c r="AD198" s="1">
        <v>-64.399999999999977</v>
      </c>
      <c r="AE198" s="1">
        <v>1456</v>
      </c>
      <c r="AF198" s="1">
        <v>-6.8400000000000034</v>
      </c>
      <c r="AG198" s="1">
        <v>105.6</v>
      </c>
      <c r="AH198" s="1">
        <v>203.84</v>
      </c>
      <c r="AI198" s="1">
        <v>184.26</v>
      </c>
      <c r="AJ198" s="1">
        <v>940.80000000000007</v>
      </c>
      <c r="AK198" s="1">
        <v>876</v>
      </c>
      <c r="AL198" s="1">
        <v>-37.799999999999997</v>
      </c>
      <c r="AM198" s="1">
        <v>176.54</v>
      </c>
      <c r="AN198" s="1">
        <v>-172</v>
      </c>
      <c r="AO198" s="1">
        <v>0</v>
      </c>
      <c r="AP198" s="1">
        <v>0</v>
      </c>
      <c r="AQ198" s="1">
        <v>332.52499999999998</v>
      </c>
      <c r="AR198" s="1">
        <v>129.125</v>
      </c>
      <c r="AS198" s="1">
        <v>440</v>
      </c>
      <c r="AT198" s="1">
        <v>61.5</v>
      </c>
      <c r="AU198" s="1">
        <v>-11.799999999999949</v>
      </c>
      <c r="AV198" s="1">
        <v>138</v>
      </c>
      <c r="AW198" s="1">
        <v>156</v>
      </c>
      <c r="AX198" s="1">
        <v>35</v>
      </c>
      <c r="AY198" s="1">
        <v>21.599999999999969</v>
      </c>
      <c r="AZ198" s="1">
        <v>80</v>
      </c>
      <c r="BA198" s="1">
        <v>122.76</v>
      </c>
      <c r="BB198" s="1">
        <v>99</v>
      </c>
      <c r="BC198" s="1">
        <v>530</v>
      </c>
      <c r="BD198" s="1">
        <v>133.80000000000001</v>
      </c>
      <c r="BE198" s="1">
        <v>1993.65</v>
      </c>
      <c r="BF198" s="1">
        <v>62.875</v>
      </c>
      <c r="BG198" s="1">
        <v>1</v>
      </c>
      <c r="BH198" s="1">
        <v>31.899999999999981</v>
      </c>
      <c r="BI198" s="1">
        <v>0.79999999999999716</v>
      </c>
      <c r="BJ198" s="1">
        <v>244.8</v>
      </c>
      <c r="BK198" s="1">
        <v>82.5</v>
      </c>
      <c r="BL198" s="1">
        <v>48</v>
      </c>
      <c r="BM198" s="1">
        <v>276</v>
      </c>
      <c r="BN198" s="1">
        <v>39</v>
      </c>
      <c r="BO198" s="1">
        <v>211.5</v>
      </c>
      <c r="BP198" s="1">
        <v>571.75</v>
      </c>
      <c r="BQ198" s="1">
        <v>291.5</v>
      </c>
      <c r="BR198" s="1">
        <v>7578.5</v>
      </c>
      <c r="BS198" s="1">
        <v>1007.4</v>
      </c>
      <c r="BT198" s="1">
        <v>-8.4</v>
      </c>
      <c r="BU198" s="1">
        <v>-38.999999999999993</v>
      </c>
      <c r="BV198" s="1">
        <v>-19.8</v>
      </c>
      <c r="BW198" s="1">
        <v>-6.1999999999999993</v>
      </c>
      <c r="BX198" s="1">
        <v>-10.000000000000011</v>
      </c>
      <c r="BY198" s="1">
        <v>70.8</v>
      </c>
      <c r="BZ198" s="1">
        <v>-18</v>
      </c>
      <c r="CA198" s="1">
        <v>1158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120</v>
      </c>
      <c r="CI198" s="1">
        <v>125</v>
      </c>
      <c r="CJ198" s="1">
        <v>24.75</v>
      </c>
      <c r="CK198" s="1">
        <v>51</v>
      </c>
      <c r="CL198" s="1">
        <v>497.5</v>
      </c>
      <c r="CM198" s="1">
        <v>436.6</v>
      </c>
      <c r="CN198" s="1">
        <v>-6.0199999999999871</v>
      </c>
      <c r="CO198" s="1">
        <v>532.70000000000005</v>
      </c>
      <c r="CP198" s="1">
        <v>479.5</v>
      </c>
      <c r="CQ198" s="1">
        <v>54.88</v>
      </c>
      <c r="CR198" s="1">
        <v>195.6</v>
      </c>
      <c r="CS198" s="1">
        <v>456</v>
      </c>
      <c r="CT198" s="1">
        <v>100.8</v>
      </c>
      <c r="CU198" s="1">
        <v>154.56</v>
      </c>
      <c r="CV198" s="1">
        <v>-1.2</v>
      </c>
      <c r="CW198" s="1">
        <v>304.60000000000002</v>
      </c>
      <c r="CX198" s="1">
        <v>189.98</v>
      </c>
      <c r="CY198" s="1">
        <v>-18</v>
      </c>
      <c r="CZ198" s="1">
        <v>273.25</v>
      </c>
      <c r="DA198" s="1">
        <v>6.5</v>
      </c>
      <c r="DB198" s="1">
        <v>1226.5</v>
      </c>
      <c r="DC198" s="1">
        <v>-13</v>
      </c>
      <c r="DD198" s="1">
        <v>197.2</v>
      </c>
      <c r="DE198" s="1">
        <v>621</v>
      </c>
      <c r="DF198" s="1">
        <v>86.4</v>
      </c>
      <c r="DG198" s="1">
        <v>1312.5</v>
      </c>
      <c r="DH198" s="1">
        <v>147</v>
      </c>
      <c r="DI198" s="1">
        <v>415</v>
      </c>
      <c r="DJ198" s="1">
        <v>-244</v>
      </c>
      <c r="DK198" s="1">
        <v>-67.5</v>
      </c>
      <c r="DL198" s="1">
        <v>-29</v>
      </c>
      <c r="DM198" s="1">
        <v>-31</v>
      </c>
      <c r="DN198" s="1">
        <v>-30</v>
      </c>
      <c r="DO198" s="1">
        <v>288</v>
      </c>
      <c r="DP198" s="1">
        <v>0</v>
      </c>
      <c r="DQ198" s="1">
        <v>0</v>
      </c>
      <c r="DU198" s="1">
        <v>0</v>
      </c>
      <c r="DV198" s="1">
        <v>39989.545000000013</v>
      </c>
      <c r="DW198" s="1" t="s">
        <v>493</v>
      </c>
    </row>
    <row r="199" spans="1:127" x14ac:dyDescent="0.35">
      <c r="A199" s="2" t="s">
        <v>494</v>
      </c>
      <c r="B199" s="1">
        <v>8.8799999999999955</v>
      </c>
      <c r="C199" s="1">
        <v>298.95999999999998</v>
      </c>
      <c r="D199" s="1">
        <v>23.68</v>
      </c>
      <c r="E199" s="1">
        <v>140.6</v>
      </c>
      <c r="F199" s="1">
        <v>525.55999999999995</v>
      </c>
      <c r="G199" s="1">
        <v>52.909999999999968</v>
      </c>
      <c r="H199" s="1">
        <v>5.92</v>
      </c>
      <c r="I199" s="1">
        <v>853.44</v>
      </c>
      <c r="J199" s="1">
        <v>5934.5299999999979</v>
      </c>
      <c r="K199" s="1">
        <v>663.04000000000008</v>
      </c>
      <c r="L199" s="1">
        <v>0</v>
      </c>
      <c r="M199" s="1">
        <v>421.12</v>
      </c>
      <c r="N199" s="1">
        <v>403.2</v>
      </c>
      <c r="O199" s="1">
        <v>-13.2</v>
      </c>
      <c r="P199" s="1">
        <v>683.04000000000008</v>
      </c>
      <c r="Q199" s="1">
        <v>-1.4399999999999979</v>
      </c>
      <c r="R199" s="1">
        <v>94.800000000000011</v>
      </c>
      <c r="S199" s="1">
        <v>900</v>
      </c>
      <c r="T199" s="1">
        <v>687.46</v>
      </c>
      <c r="U199" s="1">
        <v>94.799999999999983</v>
      </c>
      <c r="V199" s="1">
        <v>866.18000000000006</v>
      </c>
      <c r="W199" s="1">
        <v>-0.47999999999998982</v>
      </c>
      <c r="X199" s="1">
        <v>-28</v>
      </c>
      <c r="Y199" s="1">
        <v>-3.6399999999999859</v>
      </c>
      <c r="Z199" s="1">
        <v>-25.2</v>
      </c>
      <c r="AA199" s="1">
        <v>798</v>
      </c>
      <c r="AB199" s="1">
        <v>-9.879999999999999</v>
      </c>
      <c r="AC199" s="1">
        <v>-32.399999999999856</v>
      </c>
      <c r="AD199" s="1">
        <v>-31.279999999999969</v>
      </c>
      <c r="AE199" s="1">
        <v>1601.8</v>
      </c>
      <c r="AF199" s="1">
        <v>-0.84000000000000341</v>
      </c>
      <c r="AG199" s="1">
        <v>105.6</v>
      </c>
      <c r="AH199" s="1">
        <v>203.84</v>
      </c>
      <c r="AI199" s="1">
        <v>184.26</v>
      </c>
      <c r="AJ199" s="1">
        <v>940.80000000000007</v>
      </c>
      <c r="AK199" s="1">
        <v>876</v>
      </c>
      <c r="AL199" s="1">
        <v>-1.8000000000000009</v>
      </c>
      <c r="AM199" s="1">
        <v>178.62</v>
      </c>
      <c r="AN199" s="1">
        <v>-172</v>
      </c>
      <c r="AO199" s="1">
        <v>0</v>
      </c>
      <c r="AP199" s="1">
        <v>0</v>
      </c>
      <c r="AQ199" s="1">
        <v>532.52499999999998</v>
      </c>
      <c r="AR199" s="1">
        <v>151.125</v>
      </c>
      <c r="AS199" s="1">
        <v>440</v>
      </c>
      <c r="AT199" s="1">
        <v>61.5</v>
      </c>
      <c r="AU199" s="1">
        <v>4.2000000000000446</v>
      </c>
      <c r="AV199" s="1">
        <v>138</v>
      </c>
      <c r="AW199" s="1">
        <v>156</v>
      </c>
      <c r="AX199" s="1">
        <v>35</v>
      </c>
      <c r="AY199" s="1">
        <v>319.2</v>
      </c>
      <c r="AZ199" s="1">
        <v>80</v>
      </c>
      <c r="BA199" s="1">
        <v>122.76</v>
      </c>
      <c r="BB199" s="1">
        <v>99</v>
      </c>
      <c r="BC199" s="1">
        <v>530</v>
      </c>
      <c r="BD199" s="1">
        <v>137</v>
      </c>
      <c r="BE199" s="1">
        <v>2367.65</v>
      </c>
      <c r="BF199" s="1">
        <v>64.875</v>
      </c>
      <c r="BG199" s="1">
        <v>1</v>
      </c>
      <c r="BH199" s="1">
        <v>318.3</v>
      </c>
      <c r="BI199" s="1">
        <v>4.7999999999999972</v>
      </c>
      <c r="BJ199" s="1">
        <v>244.8</v>
      </c>
      <c r="BK199" s="1">
        <v>82.5</v>
      </c>
      <c r="BL199" s="1">
        <v>48</v>
      </c>
      <c r="BM199" s="1">
        <v>276</v>
      </c>
      <c r="BN199" s="1">
        <v>39</v>
      </c>
      <c r="BO199" s="1">
        <v>211.5</v>
      </c>
      <c r="BP199" s="1">
        <v>594.25</v>
      </c>
      <c r="BQ199" s="1">
        <v>300.5</v>
      </c>
      <c r="BR199" s="1">
        <v>7578.5</v>
      </c>
      <c r="BS199" s="1">
        <v>1047</v>
      </c>
      <c r="BT199" s="1">
        <v>0</v>
      </c>
      <c r="BU199" s="1">
        <v>-18.599999999999991</v>
      </c>
      <c r="BV199" s="1">
        <v>-2.9999999999999991</v>
      </c>
      <c r="BW199" s="1">
        <v>-2.6</v>
      </c>
      <c r="BX199" s="1">
        <v>-6.4000000000000057</v>
      </c>
      <c r="BY199" s="1">
        <v>70.8</v>
      </c>
      <c r="BZ199" s="1">
        <v>-18</v>
      </c>
      <c r="CA199" s="1">
        <v>1158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120</v>
      </c>
      <c r="CI199" s="1">
        <v>125</v>
      </c>
      <c r="CJ199" s="1">
        <v>27.75</v>
      </c>
      <c r="CK199" s="1">
        <v>51</v>
      </c>
      <c r="CL199" s="1">
        <v>497.5</v>
      </c>
      <c r="CM199" s="1">
        <v>436.6</v>
      </c>
      <c r="CN199" s="1">
        <v>-0.41999999999998749</v>
      </c>
      <c r="CO199" s="1">
        <v>532.70000000000005</v>
      </c>
      <c r="CP199" s="1">
        <v>479.5</v>
      </c>
      <c r="CQ199" s="1">
        <v>69.44</v>
      </c>
      <c r="CR199" s="1">
        <v>200.4</v>
      </c>
      <c r="CS199" s="1">
        <v>456</v>
      </c>
      <c r="CT199" s="1">
        <v>100.8</v>
      </c>
      <c r="CU199" s="1">
        <v>203.84</v>
      </c>
      <c r="CV199" s="1">
        <v>-1.2</v>
      </c>
      <c r="CW199" s="1">
        <v>333.4</v>
      </c>
      <c r="CX199" s="1">
        <v>191.1</v>
      </c>
      <c r="CY199" s="1">
        <v>-13.5</v>
      </c>
      <c r="CZ199" s="1">
        <v>273.25</v>
      </c>
      <c r="DA199" s="1">
        <v>6.5</v>
      </c>
      <c r="DB199" s="1">
        <v>1330</v>
      </c>
      <c r="DC199" s="1">
        <v>-13</v>
      </c>
      <c r="DD199" s="1">
        <v>210.4</v>
      </c>
      <c r="DE199" s="1">
        <v>621</v>
      </c>
      <c r="DF199" s="1">
        <v>86.4</v>
      </c>
      <c r="DG199" s="1">
        <v>1312.5</v>
      </c>
      <c r="DH199" s="1">
        <v>201</v>
      </c>
      <c r="DI199" s="1">
        <v>475</v>
      </c>
      <c r="DJ199" s="1">
        <v>-244</v>
      </c>
      <c r="DK199" s="1">
        <v>-67.5</v>
      </c>
      <c r="DL199" s="1">
        <v>-29</v>
      </c>
      <c r="DM199" s="1">
        <v>-28</v>
      </c>
      <c r="DN199" s="1">
        <v>-30</v>
      </c>
      <c r="DO199" s="1">
        <v>288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42594.525000000023</v>
      </c>
      <c r="DW199" s="1" t="s">
        <v>494</v>
      </c>
    </row>
    <row r="200" spans="1:127" x14ac:dyDescent="0.35">
      <c r="A200" s="2" t="s">
        <v>495</v>
      </c>
      <c r="B200" s="1">
        <v>-17.760000000000002</v>
      </c>
      <c r="C200" s="1">
        <v>0</v>
      </c>
      <c r="D200" s="1">
        <v>0</v>
      </c>
      <c r="E200" s="1">
        <v>0</v>
      </c>
      <c r="F200" s="1">
        <v>-11.2</v>
      </c>
      <c r="G200" s="1">
        <v>-5.92</v>
      </c>
      <c r="H200" s="1">
        <v>0</v>
      </c>
      <c r="I200" s="1">
        <v>-2.2400000000000002</v>
      </c>
      <c r="J200" s="1">
        <v>-241.92</v>
      </c>
      <c r="K200" s="1">
        <v>-105.28</v>
      </c>
      <c r="L200" s="1">
        <v>0</v>
      </c>
      <c r="M200" s="1">
        <v>0</v>
      </c>
      <c r="N200" s="1">
        <v>0</v>
      </c>
      <c r="O200" s="1">
        <v>-90</v>
      </c>
      <c r="P200" s="1">
        <v>-64.8</v>
      </c>
      <c r="Q200" s="1">
        <v>0</v>
      </c>
      <c r="R200" s="1">
        <v>0</v>
      </c>
      <c r="S200" s="1">
        <v>0</v>
      </c>
      <c r="T200" s="1">
        <v>-8.8800000000000008</v>
      </c>
      <c r="U200" s="1">
        <v>0</v>
      </c>
      <c r="V200" s="1">
        <v>-5.52</v>
      </c>
      <c r="W200" s="1">
        <v>-33.6</v>
      </c>
      <c r="X200" s="1">
        <v>-6.72</v>
      </c>
      <c r="Y200" s="1">
        <v>-4.4800000000000004</v>
      </c>
      <c r="Z200" s="1">
        <v>0</v>
      </c>
      <c r="AA200" s="1">
        <v>0</v>
      </c>
      <c r="AB200" s="1">
        <v>-3.6</v>
      </c>
      <c r="AC200" s="1">
        <v>-105.6</v>
      </c>
      <c r="AD200" s="1">
        <v>-33.119999999999997</v>
      </c>
      <c r="AE200" s="1">
        <v>-145.80000000000001</v>
      </c>
      <c r="AF200" s="1">
        <v>-6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-36</v>
      </c>
      <c r="AM200" s="1">
        <v>-2.08</v>
      </c>
      <c r="AN200" s="1">
        <v>0</v>
      </c>
      <c r="AO200" s="1">
        <v>0</v>
      </c>
      <c r="AP200" s="1">
        <v>0</v>
      </c>
      <c r="AQ200" s="1">
        <v>-200</v>
      </c>
      <c r="AR200" s="1">
        <v>-22</v>
      </c>
      <c r="AS200" s="1">
        <v>0</v>
      </c>
      <c r="AT200" s="1">
        <v>0</v>
      </c>
      <c r="AU200" s="1">
        <v>-16</v>
      </c>
      <c r="AV200" s="1">
        <v>0</v>
      </c>
      <c r="AW200" s="1">
        <v>0</v>
      </c>
      <c r="AX200" s="1">
        <v>0</v>
      </c>
      <c r="AY200" s="1">
        <v>-297.60000000000002</v>
      </c>
      <c r="AZ200" s="1">
        <v>0</v>
      </c>
      <c r="BA200" s="1">
        <v>0</v>
      </c>
      <c r="BB200" s="1">
        <v>0</v>
      </c>
      <c r="BC200" s="1">
        <v>0</v>
      </c>
      <c r="BD200" s="1">
        <v>-3.2</v>
      </c>
      <c r="BE200" s="1">
        <v>-374</v>
      </c>
      <c r="BF200" s="1">
        <v>-2</v>
      </c>
      <c r="BG200" s="1">
        <v>0</v>
      </c>
      <c r="BH200" s="1">
        <v>-286.39999999999998</v>
      </c>
      <c r="BI200" s="1">
        <v>-4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-22.5</v>
      </c>
      <c r="BQ200" s="1">
        <v>-9</v>
      </c>
      <c r="BR200" s="1">
        <v>0</v>
      </c>
      <c r="BS200" s="1">
        <v>-39.6</v>
      </c>
      <c r="BT200" s="1">
        <v>-8.4</v>
      </c>
      <c r="BU200" s="1">
        <v>-20.399999999999999</v>
      </c>
      <c r="BV200" s="1">
        <v>-16.8</v>
      </c>
      <c r="BW200" s="1">
        <v>-3.6</v>
      </c>
      <c r="BX200" s="1">
        <v>-3.6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-3</v>
      </c>
      <c r="CK200" s="1">
        <v>0</v>
      </c>
      <c r="CL200" s="1">
        <v>0</v>
      </c>
      <c r="CM200" s="1">
        <v>0</v>
      </c>
      <c r="CN200" s="1">
        <v>-5.6</v>
      </c>
      <c r="CO200" s="1">
        <v>0</v>
      </c>
      <c r="CP200" s="1">
        <v>0</v>
      </c>
      <c r="CQ200" s="1">
        <v>-14.56</v>
      </c>
      <c r="CR200" s="1">
        <v>-4.8</v>
      </c>
      <c r="CS200" s="1">
        <v>0</v>
      </c>
      <c r="CT200" s="1">
        <v>0</v>
      </c>
      <c r="CU200" s="1">
        <v>-49.28</v>
      </c>
      <c r="CV200" s="1">
        <v>0</v>
      </c>
      <c r="CW200" s="1">
        <v>-28.8</v>
      </c>
      <c r="CX200" s="1">
        <v>-1.1200000000000001</v>
      </c>
      <c r="CY200" s="1">
        <v>-4.5</v>
      </c>
      <c r="CZ200" s="1">
        <v>0</v>
      </c>
      <c r="DA200" s="1">
        <v>0</v>
      </c>
      <c r="DB200" s="1">
        <v>-103.5</v>
      </c>
      <c r="DC200" s="1">
        <v>0</v>
      </c>
      <c r="DD200" s="1">
        <v>-13.2</v>
      </c>
      <c r="DE200" s="1">
        <v>0</v>
      </c>
      <c r="DF200" s="1">
        <v>0</v>
      </c>
      <c r="DG200" s="1">
        <v>0</v>
      </c>
      <c r="DH200" s="1">
        <v>-54</v>
      </c>
      <c r="DI200" s="1">
        <v>-60</v>
      </c>
      <c r="DJ200" s="1">
        <v>0</v>
      </c>
      <c r="DK200" s="1">
        <v>0</v>
      </c>
      <c r="DL200" s="1">
        <v>0</v>
      </c>
      <c r="DM200" s="1">
        <v>-3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-2604.98</v>
      </c>
      <c r="DW200" s="1" t="s">
        <v>495</v>
      </c>
    </row>
    <row r="201" spans="1:127" x14ac:dyDescent="0.35">
      <c r="A201" s="2" t="s">
        <v>496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U201" s="1">
        <v>0</v>
      </c>
      <c r="DV201" s="1">
        <v>0</v>
      </c>
      <c r="DW201" s="1" t="s">
        <v>496</v>
      </c>
    </row>
    <row r="202" spans="1:127" x14ac:dyDescent="0.35">
      <c r="A202" s="2" t="s">
        <v>497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U202" s="1">
        <v>0</v>
      </c>
      <c r="DV202" s="1">
        <v>0</v>
      </c>
      <c r="DW202" s="1" t="s">
        <v>497</v>
      </c>
    </row>
    <row r="203" spans="1:127" x14ac:dyDescent="0.35">
      <c r="A203" s="2" t="s">
        <v>498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U203" s="1">
        <v>0</v>
      </c>
      <c r="DV203" s="1">
        <v>0</v>
      </c>
      <c r="DW203" s="1" t="s">
        <v>498</v>
      </c>
    </row>
    <row r="204" spans="1:127" x14ac:dyDescent="0.35">
      <c r="A204" s="2" t="s">
        <v>499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U204" s="1">
        <v>0</v>
      </c>
      <c r="DV204" s="1">
        <v>0</v>
      </c>
      <c r="DW204" s="1" t="s">
        <v>499</v>
      </c>
    </row>
    <row r="205" spans="1:127" x14ac:dyDescent="0.35">
      <c r="A205" s="2"/>
    </row>
    <row r="206" spans="1:127" x14ac:dyDescent="0.35">
      <c r="A206" s="2"/>
    </row>
    <row r="207" spans="1:127" x14ac:dyDescent="0.35">
      <c r="A207" s="2" t="s">
        <v>500</v>
      </c>
      <c r="B207" s="1" t="s">
        <v>184</v>
      </c>
      <c r="C207" s="1" t="s">
        <v>185</v>
      </c>
      <c r="D207" s="1" t="s">
        <v>186</v>
      </c>
      <c r="E207" s="1" t="s">
        <v>187</v>
      </c>
      <c r="F207" s="1" t="s">
        <v>188</v>
      </c>
      <c r="G207" s="1" t="s">
        <v>189</v>
      </c>
      <c r="H207" s="1" t="s">
        <v>190</v>
      </c>
      <c r="I207" s="1" t="s">
        <v>191</v>
      </c>
      <c r="J207" s="1" t="s">
        <v>192</v>
      </c>
      <c r="K207" s="1" t="s">
        <v>193</v>
      </c>
      <c r="L207" s="1" t="s">
        <v>194</v>
      </c>
      <c r="M207" s="1" t="s">
        <v>195</v>
      </c>
      <c r="N207" s="1" t="s">
        <v>196</v>
      </c>
      <c r="O207" s="1" t="s">
        <v>197</v>
      </c>
      <c r="P207" s="1" t="s">
        <v>198</v>
      </c>
      <c r="Q207" s="1" t="s">
        <v>199</v>
      </c>
      <c r="R207" s="1" t="s">
        <v>200</v>
      </c>
      <c r="S207" s="1" t="s">
        <v>201</v>
      </c>
      <c r="T207" s="1" t="s">
        <v>202</v>
      </c>
      <c r="U207" s="1" t="s">
        <v>203</v>
      </c>
      <c r="V207" s="1" t="s">
        <v>204</v>
      </c>
      <c r="W207" s="1" t="s">
        <v>205</v>
      </c>
      <c r="X207" s="1" t="s">
        <v>206</v>
      </c>
      <c r="Y207" s="1" t="s">
        <v>207</v>
      </c>
      <c r="Z207" s="1" t="s">
        <v>208</v>
      </c>
      <c r="AA207" s="1" t="s">
        <v>209</v>
      </c>
      <c r="AB207" s="1" t="s">
        <v>210</v>
      </c>
      <c r="AC207" s="1" t="s">
        <v>211</v>
      </c>
      <c r="AD207" s="1" t="s">
        <v>212</v>
      </c>
      <c r="AE207" s="1" t="s">
        <v>213</v>
      </c>
      <c r="AF207" s="1" t="s">
        <v>214</v>
      </c>
      <c r="AG207" s="1" t="s">
        <v>215</v>
      </c>
      <c r="AH207" s="1" t="s">
        <v>216</v>
      </c>
      <c r="AI207" s="1" t="s">
        <v>217</v>
      </c>
      <c r="AJ207" s="1" t="s">
        <v>218</v>
      </c>
      <c r="AK207" s="1" t="s">
        <v>219</v>
      </c>
      <c r="AL207" s="1" t="s">
        <v>220</v>
      </c>
      <c r="AM207" s="1" t="s">
        <v>221</v>
      </c>
      <c r="AN207" s="1" t="s">
        <v>222</v>
      </c>
      <c r="AO207" s="1" t="s">
        <v>223</v>
      </c>
      <c r="AP207" s="1" t="s">
        <v>224</v>
      </c>
      <c r="AQ207" s="1" t="s">
        <v>225</v>
      </c>
      <c r="AR207" s="1" t="s">
        <v>226</v>
      </c>
      <c r="AS207" s="1" t="s">
        <v>227</v>
      </c>
      <c r="AT207" s="1" t="s">
        <v>228</v>
      </c>
      <c r="AU207" s="1" t="s">
        <v>229</v>
      </c>
      <c r="AV207" s="1" t="s">
        <v>230</v>
      </c>
      <c r="AW207" s="1" t="s">
        <v>231</v>
      </c>
      <c r="AX207" s="1" t="s">
        <v>232</v>
      </c>
      <c r="AY207" s="1" t="s">
        <v>233</v>
      </c>
      <c r="AZ207" s="1" t="s">
        <v>234</v>
      </c>
      <c r="BA207" s="1" t="s">
        <v>235</v>
      </c>
      <c r="BB207" s="1" t="s">
        <v>236</v>
      </c>
      <c r="BC207" s="1" t="s">
        <v>237</v>
      </c>
      <c r="BD207" s="1" t="s">
        <v>238</v>
      </c>
      <c r="BE207" s="1" t="s">
        <v>239</v>
      </c>
      <c r="BF207" s="1" t="s">
        <v>240</v>
      </c>
      <c r="BG207" s="1" t="s">
        <v>241</v>
      </c>
      <c r="BH207" s="1" t="s">
        <v>242</v>
      </c>
      <c r="BI207" s="1" t="s">
        <v>243</v>
      </c>
      <c r="BJ207" s="1" t="s">
        <v>244</v>
      </c>
      <c r="BK207" s="1" t="s">
        <v>245</v>
      </c>
      <c r="BL207" s="1" t="s">
        <v>246</v>
      </c>
      <c r="BM207" s="1" t="s">
        <v>247</v>
      </c>
      <c r="BN207" s="1" t="s">
        <v>248</v>
      </c>
      <c r="BO207" s="1" t="s">
        <v>249</v>
      </c>
      <c r="BP207" s="1" t="s">
        <v>250</v>
      </c>
      <c r="BQ207" s="1" t="s">
        <v>251</v>
      </c>
      <c r="BR207" s="1" t="s">
        <v>252</v>
      </c>
      <c r="BS207" s="1" t="s">
        <v>253</v>
      </c>
      <c r="BT207" s="1" t="s">
        <v>254</v>
      </c>
      <c r="BU207" s="1" t="s">
        <v>255</v>
      </c>
      <c r="BV207" s="1" t="s">
        <v>256</v>
      </c>
      <c r="BW207" s="1" t="s">
        <v>257</v>
      </c>
      <c r="BX207" s="1" t="s">
        <v>258</v>
      </c>
      <c r="BY207" s="1" t="s">
        <v>259</v>
      </c>
      <c r="BZ207" s="1" t="s">
        <v>260</v>
      </c>
      <c r="CA207" s="1" t="s">
        <v>261</v>
      </c>
      <c r="CB207" s="1" t="s">
        <v>262</v>
      </c>
      <c r="CC207" s="1" t="s">
        <v>263</v>
      </c>
      <c r="CD207" s="1" t="s">
        <v>264</v>
      </c>
      <c r="CE207" s="1" t="s">
        <v>265</v>
      </c>
      <c r="CF207" s="1" t="s">
        <v>266</v>
      </c>
      <c r="CG207" s="1" t="s">
        <v>267</v>
      </c>
      <c r="CH207" s="1" t="s">
        <v>268</v>
      </c>
      <c r="CI207" s="1" t="s">
        <v>269</v>
      </c>
      <c r="CJ207" s="1" t="s">
        <v>270</v>
      </c>
      <c r="CK207" s="1" t="s">
        <v>271</v>
      </c>
      <c r="CL207" s="1" t="s">
        <v>272</v>
      </c>
      <c r="CM207" s="1" t="s">
        <v>273</v>
      </c>
      <c r="CN207" s="1" t="s">
        <v>274</v>
      </c>
      <c r="CO207" s="1" t="s">
        <v>275</v>
      </c>
      <c r="CP207" s="1" t="s">
        <v>276</v>
      </c>
      <c r="CQ207" s="1" t="s">
        <v>277</v>
      </c>
      <c r="CR207" s="1" t="s">
        <v>278</v>
      </c>
      <c r="CS207" s="1" t="s">
        <v>279</v>
      </c>
      <c r="CT207" s="1" t="s">
        <v>280</v>
      </c>
      <c r="CU207" s="1" t="s">
        <v>281</v>
      </c>
      <c r="CV207" s="1" t="s">
        <v>282</v>
      </c>
      <c r="CW207" s="1" t="s">
        <v>283</v>
      </c>
      <c r="CX207" s="1" t="s">
        <v>284</v>
      </c>
      <c r="CY207" s="1" t="s">
        <v>285</v>
      </c>
      <c r="CZ207" s="1" t="s">
        <v>286</v>
      </c>
      <c r="DA207" s="1" t="s">
        <v>287</v>
      </c>
      <c r="DB207" s="1" t="s">
        <v>288</v>
      </c>
      <c r="DC207" s="1" t="s">
        <v>289</v>
      </c>
      <c r="DD207" s="1" t="s">
        <v>290</v>
      </c>
      <c r="DE207" s="1" t="s">
        <v>291</v>
      </c>
      <c r="DF207" s="1" t="s">
        <v>292</v>
      </c>
      <c r="DG207" s="1" t="s">
        <v>293</v>
      </c>
      <c r="DH207" s="1" t="s">
        <v>501</v>
      </c>
      <c r="DI207" s="1" t="s">
        <v>295</v>
      </c>
      <c r="DJ207" s="1" t="s">
        <v>296</v>
      </c>
      <c r="DK207" s="1" t="s">
        <v>297</v>
      </c>
      <c r="DL207" s="1" t="s">
        <v>298</v>
      </c>
      <c r="DM207" s="1" t="s">
        <v>299</v>
      </c>
      <c r="DN207" s="1" t="s">
        <v>300</v>
      </c>
      <c r="DO207" s="1" t="s">
        <v>301</v>
      </c>
    </row>
    <row r="208" spans="1:127" x14ac:dyDescent="0.35">
      <c r="A208" s="2" t="s">
        <v>502</v>
      </c>
      <c r="B208" s="1" t="s">
        <v>306</v>
      </c>
      <c r="C208" s="1" t="s">
        <v>307</v>
      </c>
      <c r="D208" s="1" t="s">
        <v>308</v>
      </c>
      <c r="E208" s="1" t="s">
        <v>309</v>
      </c>
      <c r="F208" s="1" t="s">
        <v>310</v>
      </c>
      <c r="G208" s="1" t="s">
        <v>311</v>
      </c>
      <c r="H208" s="1" t="s">
        <v>312</v>
      </c>
      <c r="I208" s="1">
        <v>3503984</v>
      </c>
      <c r="J208" s="1" t="s">
        <v>313</v>
      </c>
      <c r="K208" s="1" t="s">
        <v>314</v>
      </c>
      <c r="L208" s="1" t="s">
        <v>315</v>
      </c>
      <c r="M208" s="1" t="s">
        <v>316</v>
      </c>
      <c r="N208" s="1" t="s">
        <v>317</v>
      </c>
      <c r="O208" s="1" t="s">
        <v>318</v>
      </c>
      <c r="P208" s="1" t="s">
        <v>319</v>
      </c>
      <c r="Q208" s="1" t="s">
        <v>320</v>
      </c>
      <c r="R208" s="1" t="s">
        <v>321</v>
      </c>
      <c r="S208" s="1" t="s">
        <v>322</v>
      </c>
      <c r="T208" s="1" t="s">
        <v>323</v>
      </c>
      <c r="U208" s="1" t="s">
        <v>324</v>
      </c>
      <c r="V208" s="1" t="s">
        <v>325</v>
      </c>
      <c r="W208" s="1" t="s">
        <v>326</v>
      </c>
      <c r="X208" s="1" t="s">
        <v>327</v>
      </c>
      <c r="Y208" s="1" t="s">
        <v>328</v>
      </c>
      <c r="Z208" s="1" t="s">
        <v>329</v>
      </c>
      <c r="AA208" s="1" t="s">
        <v>330</v>
      </c>
      <c r="AB208" s="1" t="s">
        <v>331</v>
      </c>
      <c r="AC208" s="1" t="s">
        <v>332</v>
      </c>
      <c r="AD208" s="1" t="s">
        <v>333</v>
      </c>
      <c r="AE208" s="1" t="s">
        <v>334</v>
      </c>
      <c r="AF208" s="1" t="s">
        <v>335</v>
      </c>
      <c r="AG208" s="1" t="s">
        <v>336</v>
      </c>
      <c r="AH208" s="1" t="s">
        <v>337</v>
      </c>
      <c r="AI208" s="1" t="s">
        <v>338</v>
      </c>
      <c r="AJ208" s="1" t="s">
        <v>339</v>
      </c>
      <c r="AK208" s="1" t="s">
        <v>340</v>
      </c>
      <c r="AL208" s="1" t="s">
        <v>341</v>
      </c>
      <c r="AM208" s="1" t="s">
        <v>342</v>
      </c>
      <c r="AN208" s="1" t="s">
        <v>343</v>
      </c>
      <c r="AO208" s="1" t="s">
        <v>344</v>
      </c>
      <c r="AP208" s="1" t="s">
        <v>345</v>
      </c>
      <c r="AQ208" s="1" t="s">
        <v>346</v>
      </c>
      <c r="AR208" s="1" t="s">
        <v>347</v>
      </c>
      <c r="AS208" s="1" t="s">
        <v>348</v>
      </c>
      <c r="AT208" s="1" t="s">
        <v>349</v>
      </c>
      <c r="AU208" s="1" t="s">
        <v>350</v>
      </c>
      <c r="AV208" s="1">
        <v>327193010</v>
      </c>
      <c r="AW208" s="1" t="s">
        <v>351</v>
      </c>
      <c r="AX208" s="1" t="s">
        <v>352</v>
      </c>
      <c r="AY208" s="1" t="s">
        <v>353</v>
      </c>
      <c r="AZ208" s="1" t="s">
        <v>354</v>
      </c>
      <c r="BA208" s="1" t="s">
        <v>355</v>
      </c>
      <c r="BB208" s="1" t="s">
        <v>356</v>
      </c>
      <c r="BC208" s="1" t="s">
        <v>357</v>
      </c>
      <c r="BD208" s="1" t="s">
        <v>358</v>
      </c>
      <c r="BE208" s="1" t="s">
        <v>359</v>
      </c>
      <c r="BF208" s="1" t="s">
        <v>360</v>
      </c>
      <c r="BG208" s="1" t="s">
        <v>361</v>
      </c>
      <c r="BH208" s="1" t="s">
        <v>362</v>
      </c>
      <c r="BI208" s="1" t="s">
        <v>363</v>
      </c>
      <c r="BJ208" s="1" t="s">
        <v>364</v>
      </c>
      <c r="BK208" s="1" t="s">
        <v>365</v>
      </c>
      <c r="BL208" s="1" t="s">
        <v>366</v>
      </c>
      <c r="BM208" s="1">
        <v>327192013</v>
      </c>
      <c r="BN208" s="1" t="s">
        <v>367</v>
      </c>
      <c r="BO208" s="1" t="s">
        <v>368</v>
      </c>
      <c r="BP208" s="1" t="s">
        <v>369</v>
      </c>
      <c r="BQ208" s="1" t="s">
        <v>370</v>
      </c>
      <c r="BR208" s="1" t="s">
        <v>371</v>
      </c>
      <c r="BS208" s="1" t="s">
        <v>372</v>
      </c>
      <c r="BT208" s="1" t="s">
        <v>373</v>
      </c>
      <c r="BU208" s="1" t="s">
        <v>374</v>
      </c>
      <c r="BV208" s="1" t="s">
        <v>375</v>
      </c>
      <c r="BW208" s="1" t="s">
        <v>376</v>
      </c>
      <c r="BX208" s="1" t="s">
        <v>377</v>
      </c>
      <c r="BY208" s="1" t="s">
        <v>378</v>
      </c>
      <c r="BZ208" s="1" t="s">
        <v>379</v>
      </c>
      <c r="CA208" s="1" t="s">
        <v>380</v>
      </c>
      <c r="CB208" s="1" t="s">
        <v>381</v>
      </c>
      <c r="CC208" s="1" t="s">
        <v>382</v>
      </c>
      <c r="CD208" s="1" t="s">
        <v>383</v>
      </c>
      <c r="CE208" s="1" t="s">
        <v>384</v>
      </c>
      <c r="CF208" s="1" t="s">
        <v>385</v>
      </c>
      <c r="CG208" s="1" t="s">
        <v>386</v>
      </c>
      <c r="CH208" s="1" t="s">
        <v>387</v>
      </c>
      <c r="CI208" s="1" t="s">
        <v>388</v>
      </c>
      <c r="CJ208" s="1" t="s">
        <v>389</v>
      </c>
      <c r="CK208" s="1" t="s">
        <v>390</v>
      </c>
      <c r="CL208" s="1" t="s">
        <v>391</v>
      </c>
      <c r="CM208" s="1" t="s">
        <v>392</v>
      </c>
      <c r="CN208" s="1" t="s">
        <v>393</v>
      </c>
      <c r="CO208" s="1" t="s">
        <v>394</v>
      </c>
      <c r="CP208" s="1" t="s">
        <v>395</v>
      </c>
      <c r="CQ208" s="1" t="s">
        <v>396</v>
      </c>
      <c r="CR208" s="1" t="s">
        <v>397</v>
      </c>
      <c r="CS208" s="1" t="s">
        <v>398</v>
      </c>
      <c r="CT208" s="1" t="s">
        <v>399</v>
      </c>
      <c r="CU208" s="1" t="s">
        <v>400</v>
      </c>
      <c r="CV208" s="1" t="s">
        <v>401</v>
      </c>
      <c r="CW208" s="1" t="s">
        <v>402</v>
      </c>
      <c r="CX208" s="1" t="s">
        <v>403</v>
      </c>
      <c r="CY208" s="1" t="s">
        <v>404</v>
      </c>
      <c r="CZ208" s="1" t="s">
        <v>405</v>
      </c>
      <c r="DA208" s="1" t="s">
        <v>406</v>
      </c>
      <c r="DB208" s="1" t="s">
        <v>407</v>
      </c>
      <c r="DC208" s="1" t="s">
        <v>408</v>
      </c>
      <c r="DD208" s="1" t="s">
        <v>409</v>
      </c>
      <c r="DE208" s="1" t="s">
        <v>410</v>
      </c>
      <c r="DF208" s="1" t="s">
        <v>411</v>
      </c>
      <c r="DG208" s="1" t="s">
        <v>412</v>
      </c>
      <c r="DH208" s="1" t="s">
        <v>413</v>
      </c>
      <c r="DI208" s="1" t="s">
        <v>414</v>
      </c>
      <c r="DJ208" s="1" t="s">
        <v>415</v>
      </c>
      <c r="DK208" s="1" t="s">
        <v>416</v>
      </c>
      <c r="DL208" s="1" t="s">
        <v>417</v>
      </c>
      <c r="DM208" s="1" t="s">
        <v>418</v>
      </c>
      <c r="DN208" s="1" t="s">
        <v>419</v>
      </c>
      <c r="DO208" s="1" t="s">
        <v>420</v>
      </c>
    </row>
    <row r="209" spans="1:119" x14ac:dyDescent="0.35">
      <c r="A209" s="2" t="s">
        <v>503</v>
      </c>
      <c r="B209" s="1">
        <v>2983.68</v>
      </c>
      <c r="C209" s="1">
        <v>334.48</v>
      </c>
      <c r="D209" s="1">
        <v>53.28</v>
      </c>
      <c r="E209" s="1">
        <v>322.64</v>
      </c>
      <c r="F209" s="1">
        <v>1415.68</v>
      </c>
      <c r="G209" s="1">
        <v>680.8</v>
      </c>
      <c r="H209" s="1">
        <v>0</v>
      </c>
      <c r="I209" s="1">
        <v>927.36</v>
      </c>
      <c r="J209" s="1">
        <v>16795.52</v>
      </c>
      <c r="K209" s="1">
        <v>1948.8</v>
      </c>
      <c r="L209" s="1">
        <v>0</v>
      </c>
      <c r="M209" s="1">
        <v>725.76</v>
      </c>
      <c r="N209" s="1">
        <v>2101.12</v>
      </c>
      <c r="O209" s="1">
        <v>808</v>
      </c>
      <c r="P209" s="1">
        <v>1020</v>
      </c>
      <c r="Q209" s="1">
        <v>340.8</v>
      </c>
      <c r="R209" s="1">
        <v>139.19999999999999</v>
      </c>
      <c r="S209" s="1">
        <v>1764</v>
      </c>
      <c r="T209" s="1">
        <v>1154.4000000000001</v>
      </c>
      <c r="U209" s="1">
        <v>211.2</v>
      </c>
      <c r="V209" s="1">
        <v>1923.72</v>
      </c>
      <c r="W209" s="1">
        <v>537.6</v>
      </c>
      <c r="X209" s="1">
        <v>934.08</v>
      </c>
      <c r="Y209" s="1">
        <v>692.16</v>
      </c>
      <c r="Z209" s="1">
        <v>969.6</v>
      </c>
      <c r="AA209" s="1">
        <v>1752</v>
      </c>
      <c r="AB209" s="1">
        <v>26.4</v>
      </c>
      <c r="AC209" s="1">
        <v>4406.3999999999996</v>
      </c>
      <c r="AD209" s="1">
        <v>577.76</v>
      </c>
      <c r="AE209" s="1">
        <v>7909.2</v>
      </c>
      <c r="AF209" s="1">
        <v>244.8</v>
      </c>
      <c r="AG209" s="1">
        <v>96</v>
      </c>
      <c r="AH209" s="1">
        <v>302.39999999999998</v>
      </c>
      <c r="AI209" s="1">
        <v>184.26</v>
      </c>
      <c r="AJ209" s="1">
        <v>844.8</v>
      </c>
      <c r="AK209" s="1">
        <v>2317.1999999999998</v>
      </c>
      <c r="AL209" s="1">
        <v>457.2</v>
      </c>
      <c r="AM209" s="1">
        <v>251.42</v>
      </c>
      <c r="AN209" s="1">
        <v>43.2</v>
      </c>
      <c r="AO209" s="1">
        <v>0</v>
      </c>
      <c r="AP209" s="1">
        <v>0</v>
      </c>
      <c r="AQ209" s="1">
        <v>3206.875</v>
      </c>
      <c r="AR209" s="1">
        <v>504</v>
      </c>
      <c r="AS209" s="1">
        <v>585</v>
      </c>
      <c r="AT209" s="1">
        <v>552</v>
      </c>
      <c r="AU209" s="1">
        <v>1416.6</v>
      </c>
      <c r="AV209" s="1">
        <v>212.4</v>
      </c>
      <c r="AW209" s="1">
        <v>358.5</v>
      </c>
      <c r="AX209" s="1">
        <v>106</v>
      </c>
      <c r="AY209" s="1">
        <v>1116</v>
      </c>
      <c r="AZ209" s="1">
        <v>239.2</v>
      </c>
      <c r="BA209" s="1">
        <v>312</v>
      </c>
      <c r="BB209" s="1">
        <v>117</v>
      </c>
      <c r="BC209" s="1">
        <v>1060</v>
      </c>
      <c r="BD209" s="1">
        <v>270.39999999999998</v>
      </c>
      <c r="BE209" s="1">
        <v>4190</v>
      </c>
      <c r="BF209" s="1">
        <v>441</v>
      </c>
      <c r="BG209" s="1">
        <v>2</v>
      </c>
      <c r="BH209" s="1">
        <v>5292</v>
      </c>
      <c r="BI209" s="1">
        <v>712.8</v>
      </c>
      <c r="BJ209" s="1">
        <v>553.20000000000005</v>
      </c>
      <c r="BK209" s="1">
        <v>150</v>
      </c>
      <c r="BL209" s="1">
        <v>255.2</v>
      </c>
      <c r="BM209" s="1">
        <v>568.79999999999995</v>
      </c>
      <c r="BN209" s="1">
        <v>125</v>
      </c>
      <c r="BO209" s="1">
        <v>484.5</v>
      </c>
      <c r="BP209" s="1">
        <v>1183.5</v>
      </c>
      <c r="BQ209" s="1">
        <v>265.5</v>
      </c>
      <c r="BR209" s="1">
        <v>22917</v>
      </c>
      <c r="BS209" s="1">
        <v>10592.4</v>
      </c>
      <c r="BT209" s="1">
        <v>723.6</v>
      </c>
      <c r="BU209" s="1">
        <v>694.8</v>
      </c>
      <c r="BV209" s="1">
        <v>106.8</v>
      </c>
      <c r="BW209" s="1">
        <v>226.8</v>
      </c>
      <c r="BX209" s="1">
        <v>484.8</v>
      </c>
      <c r="BY209" s="1">
        <v>1050</v>
      </c>
      <c r="BZ209" s="1">
        <v>596.4</v>
      </c>
      <c r="CA209" s="1">
        <v>0</v>
      </c>
      <c r="CB209" s="1">
        <v>816</v>
      </c>
      <c r="CC209" s="1">
        <v>0</v>
      </c>
      <c r="CD209" s="1">
        <v>82.8</v>
      </c>
      <c r="CE209" s="1">
        <v>94.8</v>
      </c>
      <c r="CF209" s="1">
        <v>192</v>
      </c>
      <c r="CG209" s="1">
        <v>240</v>
      </c>
      <c r="CH209" s="1">
        <v>141</v>
      </c>
      <c r="CI209" s="1">
        <v>252</v>
      </c>
      <c r="CJ209" s="1">
        <v>132</v>
      </c>
      <c r="CK209" s="1">
        <v>112.5</v>
      </c>
      <c r="CL209" s="1">
        <v>855</v>
      </c>
      <c r="CM209" s="1">
        <v>824.4</v>
      </c>
      <c r="CN209" s="1">
        <v>113.12</v>
      </c>
      <c r="CO209" s="1">
        <v>140</v>
      </c>
      <c r="CP209" s="1">
        <v>137.76</v>
      </c>
      <c r="CQ209" s="1">
        <v>2845.92</v>
      </c>
      <c r="CR209" s="1">
        <v>1159.2</v>
      </c>
      <c r="CS209" s="1">
        <v>0</v>
      </c>
      <c r="CT209" s="1">
        <v>124.8</v>
      </c>
      <c r="CU209" s="1">
        <v>533.12</v>
      </c>
      <c r="CV209" s="1">
        <v>94.8</v>
      </c>
      <c r="CW209" s="1">
        <v>472.8</v>
      </c>
      <c r="CX209" s="1">
        <v>235.2</v>
      </c>
      <c r="CY209" s="1">
        <v>885</v>
      </c>
      <c r="CZ209" s="1">
        <v>126</v>
      </c>
      <c r="DA209" s="1">
        <v>345</v>
      </c>
      <c r="DB209" s="1">
        <v>7690.5</v>
      </c>
      <c r="DC209" s="1">
        <v>5754</v>
      </c>
      <c r="DD209" s="1">
        <v>756</v>
      </c>
      <c r="DE209" s="1">
        <v>624</v>
      </c>
      <c r="DF209" s="1">
        <v>58.8</v>
      </c>
      <c r="DG209" s="1">
        <v>2130</v>
      </c>
      <c r="DH209" s="1">
        <v>543</v>
      </c>
      <c r="DI209" s="1">
        <v>924</v>
      </c>
      <c r="DJ209" s="1">
        <v>1304</v>
      </c>
      <c r="DK209" s="1">
        <v>198</v>
      </c>
      <c r="DL209" s="1">
        <v>123</v>
      </c>
      <c r="DM209" s="1">
        <v>138</v>
      </c>
      <c r="DN209" s="1">
        <v>714</v>
      </c>
      <c r="DO209" s="1">
        <v>300</v>
      </c>
    </row>
    <row r="210" spans="1:119" x14ac:dyDescent="0.35">
      <c r="A210" s="2" t="s">
        <v>504</v>
      </c>
      <c r="B210" s="1">
        <v>3351.83</v>
      </c>
      <c r="C210" s="1">
        <v>449.92</v>
      </c>
      <c r="D210" s="1">
        <v>512.08000000000004</v>
      </c>
      <c r="E210" s="1">
        <v>375.92</v>
      </c>
      <c r="F210" s="1">
        <v>2255.6799999999998</v>
      </c>
      <c r="G210" s="1">
        <v>586.08000000000004</v>
      </c>
      <c r="H210" s="1">
        <v>355.2</v>
      </c>
      <c r="I210" s="1">
        <v>741.44</v>
      </c>
      <c r="J210" s="1">
        <v>30861.32</v>
      </c>
      <c r="K210" s="1">
        <v>568.96</v>
      </c>
      <c r="L210" s="1">
        <v>0</v>
      </c>
      <c r="M210" s="1">
        <v>725.76</v>
      </c>
      <c r="N210" s="1">
        <v>2999.36</v>
      </c>
      <c r="O210" s="1">
        <v>743.4</v>
      </c>
      <c r="P210" s="1">
        <v>894.48</v>
      </c>
      <c r="Q210" s="1">
        <v>924</v>
      </c>
      <c r="R210" s="1">
        <v>157.19999999999999</v>
      </c>
      <c r="S210" s="1">
        <v>1542</v>
      </c>
      <c r="T210" s="1">
        <v>800.68</v>
      </c>
      <c r="U210" s="1">
        <v>566.4</v>
      </c>
      <c r="V210" s="1">
        <v>2368.08</v>
      </c>
      <c r="W210" s="1">
        <v>873.72</v>
      </c>
      <c r="X210" s="1">
        <v>862.4</v>
      </c>
      <c r="Y210" s="1">
        <v>291.2</v>
      </c>
      <c r="Z210" s="1">
        <v>316.8</v>
      </c>
      <c r="AA210" s="1">
        <v>1680</v>
      </c>
      <c r="AB210" s="1">
        <v>22.8</v>
      </c>
      <c r="AC210" s="1">
        <v>2060.4</v>
      </c>
      <c r="AD210" s="1">
        <v>497.72</v>
      </c>
      <c r="AE210" s="1">
        <v>6415.4</v>
      </c>
      <c r="AF210" s="1">
        <v>208.8</v>
      </c>
      <c r="AG210" s="1">
        <v>120</v>
      </c>
      <c r="AH210" s="1">
        <v>331.52</v>
      </c>
      <c r="AI210" s="1">
        <v>35.520000000000003</v>
      </c>
      <c r="AJ210" s="1">
        <v>297.60000000000002</v>
      </c>
      <c r="AK210" s="1">
        <v>1818</v>
      </c>
      <c r="AL210" s="1">
        <v>176.4</v>
      </c>
      <c r="AM210" s="1">
        <v>327.33999999999997</v>
      </c>
      <c r="AN210" s="1">
        <v>41.6</v>
      </c>
      <c r="AO210" s="1">
        <v>0</v>
      </c>
      <c r="AP210" s="1">
        <v>0</v>
      </c>
      <c r="AQ210" s="1">
        <v>1515.875</v>
      </c>
      <c r="AR210" s="1">
        <v>280</v>
      </c>
      <c r="AS210" s="1">
        <v>799</v>
      </c>
      <c r="AT210" s="1">
        <v>293</v>
      </c>
      <c r="AU210" s="1">
        <v>1564.8</v>
      </c>
      <c r="AV210" s="1">
        <v>902.4</v>
      </c>
      <c r="AW210" s="1">
        <v>496.5</v>
      </c>
      <c r="AX210" s="1">
        <v>131</v>
      </c>
      <c r="AY210" s="1">
        <v>199.2</v>
      </c>
      <c r="AZ210" s="1">
        <v>613.6</v>
      </c>
      <c r="BA210" s="1">
        <v>345.6</v>
      </c>
      <c r="BB210" s="1">
        <v>42</v>
      </c>
      <c r="BC210" s="1">
        <v>915</v>
      </c>
      <c r="BD210" s="1">
        <v>395.2</v>
      </c>
      <c r="BE210" s="1">
        <v>4763.75</v>
      </c>
      <c r="BF210" s="1">
        <v>245</v>
      </c>
      <c r="BG210" s="1">
        <v>4</v>
      </c>
      <c r="BH210" s="1">
        <v>6401.1</v>
      </c>
      <c r="BI210" s="1">
        <v>1284</v>
      </c>
      <c r="BJ210" s="1">
        <v>552</v>
      </c>
      <c r="BK210" s="1">
        <v>30</v>
      </c>
      <c r="BL210" s="1">
        <v>856</v>
      </c>
      <c r="BM210" s="1">
        <v>498</v>
      </c>
      <c r="BN210" s="1">
        <v>133</v>
      </c>
      <c r="BO210" s="1">
        <v>532.5</v>
      </c>
      <c r="BP210" s="1">
        <v>1609</v>
      </c>
      <c r="BQ210" s="1">
        <v>276</v>
      </c>
      <c r="BR210" s="1">
        <v>5596.5</v>
      </c>
      <c r="BS210" s="1">
        <v>16074</v>
      </c>
      <c r="BT210" s="1">
        <v>589.79999999999995</v>
      </c>
      <c r="BU210" s="1">
        <v>860.2</v>
      </c>
      <c r="BV210" s="1">
        <v>131</v>
      </c>
      <c r="BW210" s="1">
        <v>146.4</v>
      </c>
      <c r="BX210" s="1">
        <v>337.6</v>
      </c>
      <c r="BY210" s="1">
        <v>79.2</v>
      </c>
      <c r="BZ210" s="1">
        <v>352.8</v>
      </c>
      <c r="CA210" s="1">
        <v>2310</v>
      </c>
      <c r="CB210" s="1">
        <v>696</v>
      </c>
      <c r="CC210" s="1">
        <v>0</v>
      </c>
      <c r="CD210" s="1">
        <v>90</v>
      </c>
      <c r="CE210" s="1">
        <v>87.6</v>
      </c>
      <c r="CF210" s="1">
        <v>708</v>
      </c>
      <c r="CG210" s="1">
        <v>68.400000000000006</v>
      </c>
      <c r="CH210" s="1">
        <v>27</v>
      </c>
      <c r="CI210" s="1">
        <v>175</v>
      </c>
      <c r="CJ210" s="1">
        <v>96</v>
      </c>
      <c r="CK210" s="1">
        <v>99</v>
      </c>
      <c r="CL210" s="1">
        <v>768</v>
      </c>
      <c r="CM210" s="1">
        <v>924</v>
      </c>
      <c r="CN210" s="1">
        <v>89.6</v>
      </c>
      <c r="CO210" s="1">
        <v>116.9</v>
      </c>
      <c r="CP210" s="1">
        <v>107.1</v>
      </c>
      <c r="CQ210" s="1">
        <v>586.88</v>
      </c>
      <c r="CR210" s="1">
        <v>2107.6</v>
      </c>
      <c r="CS210" s="1">
        <v>2310</v>
      </c>
      <c r="CT210" s="1">
        <v>153.6</v>
      </c>
      <c r="CU210" s="1">
        <v>265.44</v>
      </c>
      <c r="CV210" s="1">
        <v>324</v>
      </c>
      <c r="CW210" s="1">
        <v>789.8</v>
      </c>
      <c r="CX210" s="1">
        <v>198.52</v>
      </c>
      <c r="CY210" s="1">
        <v>1192.5</v>
      </c>
      <c r="CZ210" s="1">
        <v>96</v>
      </c>
      <c r="DA210" s="1">
        <v>207</v>
      </c>
      <c r="DB210" s="1">
        <v>3367.5</v>
      </c>
      <c r="DC210" s="1">
        <v>5988.5</v>
      </c>
      <c r="DD210" s="1">
        <v>769.8</v>
      </c>
      <c r="DE210" s="1">
        <v>777</v>
      </c>
      <c r="DF210" s="1">
        <v>133.19999999999999</v>
      </c>
      <c r="DG210" s="1">
        <v>2040</v>
      </c>
      <c r="DH210" s="1">
        <v>225</v>
      </c>
      <c r="DI210" s="1">
        <v>687</v>
      </c>
      <c r="DJ210" s="1">
        <v>1144</v>
      </c>
      <c r="DK210" s="1">
        <v>69</v>
      </c>
      <c r="DL210" s="1">
        <v>51</v>
      </c>
      <c r="DM210" s="1">
        <v>234</v>
      </c>
      <c r="DN210" s="1">
        <v>1022</v>
      </c>
      <c r="DO210" s="1">
        <v>492</v>
      </c>
    </row>
    <row r="211" spans="1:119" x14ac:dyDescent="0.35">
      <c r="A211" s="2" t="s">
        <v>505</v>
      </c>
      <c r="B211" s="1">
        <v>6310.35</v>
      </c>
      <c r="C211" s="1">
        <v>183.52</v>
      </c>
      <c r="D211" s="1">
        <v>627.52</v>
      </c>
      <c r="E211" s="1">
        <v>325.60000000000002</v>
      </c>
      <c r="F211" s="1">
        <v>4567.3599999999997</v>
      </c>
      <c r="G211" s="1">
        <v>1000.11</v>
      </c>
      <c r="H211" s="1">
        <v>171.68</v>
      </c>
      <c r="I211" s="1">
        <v>978.88</v>
      </c>
      <c r="J211" s="1">
        <v>13492.36</v>
      </c>
      <c r="K211" s="1">
        <v>1491.84</v>
      </c>
      <c r="L211" s="1">
        <v>0</v>
      </c>
      <c r="M211" s="1">
        <v>775.04</v>
      </c>
      <c r="N211" s="1">
        <v>2600.64</v>
      </c>
      <c r="O211" s="1">
        <v>792</v>
      </c>
      <c r="P211" s="1">
        <v>841.2</v>
      </c>
      <c r="Q211" s="1">
        <v>954</v>
      </c>
      <c r="R211" s="1">
        <v>156</v>
      </c>
      <c r="S211" s="1">
        <v>1674</v>
      </c>
      <c r="T211" s="1">
        <v>692.64</v>
      </c>
      <c r="U211" s="1">
        <v>297.60000000000002</v>
      </c>
      <c r="V211" s="1">
        <v>3883.32</v>
      </c>
      <c r="W211" s="1">
        <v>621.48</v>
      </c>
      <c r="X211" s="1">
        <v>815.36</v>
      </c>
      <c r="Y211" s="1">
        <v>226.24</v>
      </c>
      <c r="Z211" s="1">
        <v>1507.2</v>
      </c>
      <c r="AA211" s="1">
        <v>2910</v>
      </c>
      <c r="AB211" s="1">
        <v>21.6</v>
      </c>
      <c r="AC211" s="1">
        <v>1861.2</v>
      </c>
      <c r="AD211" s="1">
        <v>511.52</v>
      </c>
      <c r="AE211" s="1">
        <v>6395.4</v>
      </c>
      <c r="AF211" s="1">
        <v>151.08000000000001</v>
      </c>
      <c r="AG211" s="1">
        <v>104.4</v>
      </c>
      <c r="AH211" s="1">
        <v>425.6</v>
      </c>
      <c r="AI211" s="1">
        <v>0</v>
      </c>
      <c r="AJ211" s="1">
        <v>-3.6</v>
      </c>
      <c r="AK211" s="1">
        <v>1686</v>
      </c>
      <c r="AL211" s="1">
        <v>840.6</v>
      </c>
      <c r="AM211" s="1">
        <v>343.2</v>
      </c>
      <c r="AN211" s="1">
        <v>51.2</v>
      </c>
      <c r="AO211" s="1">
        <v>2527</v>
      </c>
      <c r="AP211" s="1">
        <v>0</v>
      </c>
      <c r="AQ211" s="1">
        <v>3108.75</v>
      </c>
      <c r="AR211" s="1">
        <v>149.25</v>
      </c>
      <c r="AS211" s="1">
        <v>760</v>
      </c>
      <c r="AT211" s="1">
        <v>465</v>
      </c>
      <c r="AU211" s="1">
        <v>1353.6</v>
      </c>
      <c r="AV211" s="1">
        <v>877.2</v>
      </c>
      <c r="AW211" s="1">
        <v>555</v>
      </c>
      <c r="AX211" s="1">
        <v>124</v>
      </c>
      <c r="AY211" s="1">
        <v>476</v>
      </c>
      <c r="AZ211" s="1">
        <v>651.20000000000005</v>
      </c>
      <c r="BA211" s="1">
        <v>337.2</v>
      </c>
      <c r="BB211" s="1">
        <v>0</v>
      </c>
      <c r="BC211" s="1">
        <v>1050</v>
      </c>
      <c r="BD211" s="1">
        <v>320</v>
      </c>
      <c r="BE211" s="1">
        <v>3651</v>
      </c>
      <c r="BF211" s="1">
        <v>194</v>
      </c>
      <c r="BG211" s="1">
        <v>0</v>
      </c>
      <c r="BH211" s="1">
        <v>6638.4</v>
      </c>
      <c r="BI211" s="1">
        <v>364.8</v>
      </c>
      <c r="BJ211" s="1">
        <v>602.4</v>
      </c>
      <c r="BK211" s="1">
        <v>0</v>
      </c>
      <c r="BL211" s="1">
        <v>975.2</v>
      </c>
      <c r="BM211" s="1">
        <v>645.6</v>
      </c>
      <c r="BN211" s="1">
        <v>130</v>
      </c>
      <c r="BO211" s="1">
        <v>526.5</v>
      </c>
      <c r="BP211" s="1">
        <v>1078.75</v>
      </c>
      <c r="BQ211" s="1">
        <v>174</v>
      </c>
      <c r="BR211" s="1">
        <v>15423</v>
      </c>
      <c r="BS211" s="1">
        <v>9691.2000000000007</v>
      </c>
      <c r="BT211" s="1">
        <v>400.4</v>
      </c>
      <c r="BU211" s="1">
        <v>1146.8</v>
      </c>
      <c r="BV211" s="1">
        <v>9994.4</v>
      </c>
      <c r="BW211" s="1">
        <v>79.2</v>
      </c>
      <c r="BX211" s="1">
        <v>359.2</v>
      </c>
      <c r="BY211" s="1">
        <v>160.80000000000001</v>
      </c>
      <c r="BZ211" s="1">
        <v>0</v>
      </c>
      <c r="CA211" s="1">
        <v>3072</v>
      </c>
      <c r="CB211" s="1">
        <v>552</v>
      </c>
      <c r="CC211" s="1">
        <v>0</v>
      </c>
      <c r="CD211" s="1">
        <v>114</v>
      </c>
      <c r="CE211" s="1">
        <v>118.8</v>
      </c>
      <c r="CF211" s="1">
        <v>180</v>
      </c>
      <c r="CG211" s="1">
        <v>217.2</v>
      </c>
      <c r="CH211" s="1">
        <v>0</v>
      </c>
      <c r="CI211" s="1">
        <v>309</v>
      </c>
      <c r="CJ211" s="1">
        <v>135</v>
      </c>
      <c r="CK211" s="1">
        <v>265.5</v>
      </c>
      <c r="CL211" s="1">
        <v>259.5</v>
      </c>
      <c r="CM211" s="1">
        <v>1093.2</v>
      </c>
      <c r="CN211" s="1">
        <v>133.28</v>
      </c>
      <c r="CO211" s="1">
        <v>106.4</v>
      </c>
      <c r="CP211" s="1">
        <v>106.82</v>
      </c>
      <c r="CQ211" s="1">
        <v>204.96</v>
      </c>
      <c r="CR211" s="1">
        <v>235.2</v>
      </c>
      <c r="CS211" s="1">
        <v>2292</v>
      </c>
      <c r="CT211" s="1">
        <v>153.6</v>
      </c>
      <c r="CU211" s="1">
        <v>460.32</v>
      </c>
      <c r="CV211" s="1">
        <v>96</v>
      </c>
      <c r="CW211" s="1">
        <v>388.6</v>
      </c>
      <c r="CX211" s="1">
        <v>142.52000000000001</v>
      </c>
      <c r="CY211" s="1">
        <v>869</v>
      </c>
      <c r="CZ211" s="1">
        <v>3234</v>
      </c>
      <c r="DA211" s="1">
        <v>588</v>
      </c>
      <c r="DB211" s="1">
        <v>3774.5</v>
      </c>
      <c r="DC211" s="1">
        <v>3771</v>
      </c>
      <c r="DD211" s="1">
        <v>372</v>
      </c>
      <c r="DE211" s="1">
        <v>691.5</v>
      </c>
      <c r="DF211" s="1">
        <v>79.2</v>
      </c>
      <c r="DG211" s="1">
        <v>2197.5</v>
      </c>
      <c r="DH211" s="1">
        <v>412.5</v>
      </c>
      <c r="DI211" s="1">
        <v>282</v>
      </c>
      <c r="DJ211" s="1">
        <v>750</v>
      </c>
      <c r="DK211" s="1">
        <v>192</v>
      </c>
      <c r="DL211" s="1">
        <v>93</v>
      </c>
      <c r="DM211" s="1">
        <v>246</v>
      </c>
      <c r="DN211" s="1">
        <v>1056</v>
      </c>
      <c r="DO211" s="1">
        <v>768</v>
      </c>
    </row>
    <row r="212" spans="1:119" x14ac:dyDescent="0.35">
      <c r="A212" s="2" t="s">
        <v>506</v>
      </c>
      <c r="B212" s="1">
        <v>3546.45</v>
      </c>
      <c r="C212" s="1">
        <v>139.12</v>
      </c>
      <c r="D212" s="1">
        <v>100.64</v>
      </c>
      <c r="E212" s="1">
        <v>370</v>
      </c>
      <c r="F212" s="1">
        <v>2506.56</v>
      </c>
      <c r="G212" s="1">
        <v>686.72</v>
      </c>
      <c r="H212" s="1">
        <v>177.6</v>
      </c>
      <c r="I212" s="1">
        <v>819.84</v>
      </c>
      <c r="J212" s="1">
        <v>15370.88</v>
      </c>
      <c r="K212" s="1">
        <v>1182.72</v>
      </c>
      <c r="L212" s="1">
        <v>0</v>
      </c>
      <c r="M212" s="1">
        <v>685.44</v>
      </c>
      <c r="N212" s="1">
        <v>0</v>
      </c>
      <c r="O212" s="1">
        <v>682.2</v>
      </c>
      <c r="P212" s="1">
        <v>933.6</v>
      </c>
      <c r="Q212" s="1">
        <v>1430.4</v>
      </c>
      <c r="R212" s="1">
        <v>139.19999999999999</v>
      </c>
      <c r="S212" s="1">
        <v>1668</v>
      </c>
      <c r="T212" s="1">
        <v>828.8</v>
      </c>
      <c r="U212" s="1">
        <v>921.6</v>
      </c>
      <c r="V212" s="1">
        <v>3342.36</v>
      </c>
      <c r="W212" s="1">
        <v>1180.8</v>
      </c>
      <c r="X212" s="1">
        <v>1382.08</v>
      </c>
      <c r="Y212" s="1">
        <v>194.88</v>
      </c>
      <c r="Z212" s="1">
        <v>1306.8</v>
      </c>
      <c r="AA212" s="1">
        <v>2490</v>
      </c>
      <c r="AB212" s="1">
        <v>20.399999999999999</v>
      </c>
      <c r="AC212" s="1">
        <v>4840.8</v>
      </c>
      <c r="AD212" s="1">
        <v>511.52</v>
      </c>
      <c r="AE212" s="1">
        <v>3461.4</v>
      </c>
      <c r="AF212" s="1">
        <v>150</v>
      </c>
      <c r="AG212" s="1">
        <v>103.2</v>
      </c>
      <c r="AH212" s="1">
        <v>331.52</v>
      </c>
      <c r="AI212" s="1">
        <v>0</v>
      </c>
      <c r="AJ212" s="1">
        <v>0</v>
      </c>
      <c r="AK212" s="1">
        <v>2256</v>
      </c>
      <c r="AL212" s="1">
        <v>361.8</v>
      </c>
      <c r="AM212" s="1">
        <v>409.76</v>
      </c>
      <c r="AN212" s="1">
        <v>64</v>
      </c>
      <c r="AO212" s="1">
        <v>0</v>
      </c>
      <c r="AP212" s="1">
        <v>0</v>
      </c>
      <c r="AQ212" s="1">
        <v>6344</v>
      </c>
      <c r="AR212" s="1">
        <v>242</v>
      </c>
      <c r="AS212" s="1">
        <v>1286</v>
      </c>
      <c r="AT212" s="1">
        <v>702</v>
      </c>
      <c r="AU212" s="1">
        <v>1076.8</v>
      </c>
      <c r="AV212" s="1">
        <v>532.79999999999995</v>
      </c>
      <c r="AW212" s="1">
        <v>433.5</v>
      </c>
      <c r="AX212" s="1">
        <v>110</v>
      </c>
      <c r="AY212" s="1">
        <v>856.8</v>
      </c>
      <c r="AZ212" s="1">
        <v>507.2</v>
      </c>
      <c r="BA212" s="1">
        <v>343.2</v>
      </c>
      <c r="BB212" s="1">
        <v>0</v>
      </c>
      <c r="BC212" s="1">
        <v>885</v>
      </c>
      <c r="BD212" s="1">
        <v>238.4</v>
      </c>
      <c r="BE212" s="1">
        <v>1341.875</v>
      </c>
      <c r="BF212" s="1">
        <v>223</v>
      </c>
      <c r="BG212" s="1">
        <v>16</v>
      </c>
      <c r="BH212" s="1">
        <v>8566.2999999999993</v>
      </c>
      <c r="BI212" s="1">
        <v>1178.4000000000001</v>
      </c>
      <c r="BJ212" s="1">
        <v>610.79999999999995</v>
      </c>
      <c r="BK212" s="1">
        <v>0</v>
      </c>
      <c r="BL212" s="1">
        <v>558.4</v>
      </c>
      <c r="BM212" s="1">
        <v>450</v>
      </c>
      <c r="BN212" s="1">
        <v>113</v>
      </c>
      <c r="BO212" s="1">
        <v>553.5</v>
      </c>
      <c r="BP212" s="1">
        <v>1317.5</v>
      </c>
      <c r="BQ212" s="1">
        <v>216</v>
      </c>
      <c r="BR212" s="1">
        <v>22753.5</v>
      </c>
      <c r="BS212" s="1">
        <v>15031.2</v>
      </c>
      <c r="BT212" s="1">
        <v>319.2</v>
      </c>
      <c r="BU212" s="1">
        <v>916.6</v>
      </c>
      <c r="BV212" s="1">
        <v>4671.3999999999996</v>
      </c>
      <c r="BW212" s="1">
        <v>80.400000000000006</v>
      </c>
      <c r="BX212" s="1">
        <v>433.2</v>
      </c>
      <c r="BY212" s="1">
        <v>955.2</v>
      </c>
      <c r="BZ212" s="1">
        <v>0</v>
      </c>
      <c r="CA212" s="1">
        <v>2022</v>
      </c>
      <c r="CB212" s="1">
        <v>408</v>
      </c>
      <c r="CC212" s="1">
        <v>114</v>
      </c>
      <c r="CD212" s="1">
        <v>98.4</v>
      </c>
      <c r="CE212" s="1">
        <v>94.8</v>
      </c>
      <c r="CF212" s="1">
        <v>0</v>
      </c>
      <c r="CG212" s="1">
        <v>666</v>
      </c>
      <c r="CH212" s="1">
        <v>0</v>
      </c>
      <c r="CI212" s="1">
        <v>440</v>
      </c>
      <c r="CJ212" s="1">
        <v>121.5</v>
      </c>
      <c r="CK212" s="1">
        <v>118.5</v>
      </c>
      <c r="CL212" s="1">
        <v>258</v>
      </c>
      <c r="CM212" s="1">
        <v>1488</v>
      </c>
      <c r="CN212" s="1">
        <v>78.400000000000006</v>
      </c>
      <c r="CO212" s="1">
        <v>158.06</v>
      </c>
      <c r="CP212" s="1">
        <v>162.4</v>
      </c>
      <c r="CQ212" s="1">
        <v>214.06</v>
      </c>
      <c r="CR212" s="1">
        <v>483.6</v>
      </c>
      <c r="CS212" s="1">
        <v>882</v>
      </c>
      <c r="CT212" s="1">
        <v>135.6</v>
      </c>
      <c r="CU212" s="1">
        <v>367.36</v>
      </c>
      <c r="CV212" s="1">
        <v>0</v>
      </c>
      <c r="CW212" s="1">
        <v>959.2</v>
      </c>
      <c r="CX212" s="1">
        <v>133.28</v>
      </c>
      <c r="CY212" s="1">
        <v>1162.5</v>
      </c>
      <c r="CZ212" s="1">
        <v>1257</v>
      </c>
      <c r="DA212" s="1">
        <v>435</v>
      </c>
      <c r="DB212" s="1">
        <v>5644.5</v>
      </c>
      <c r="DC212" s="1">
        <v>5349</v>
      </c>
      <c r="DD212" s="1">
        <v>535.20000000000005</v>
      </c>
      <c r="DE212" s="1">
        <v>930</v>
      </c>
      <c r="DF212" s="1">
        <v>76.8</v>
      </c>
      <c r="DG212" s="1">
        <v>1371</v>
      </c>
      <c r="DH212" s="1">
        <v>405</v>
      </c>
      <c r="DI212" s="1">
        <v>774</v>
      </c>
      <c r="DJ212" s="1">
        <v>1168</v>
      </c>
      <c r="DK212" s="1">
        <v>264</v>
      </c>
      <c r="DL212" s="1">
        <v>195</v>
      </c>
      <c r="DM212" s="1">
        <v>156</v>
      </c>
      <c r="DN212" s="1">
        <v>966</v>
      </c>
      <c r="DO212" s="1">
        <v>408</v>
      </c>
    </row>
    <row r="213" spans="1:119" x14ac:dyDescent="0.35">
      <c r="A213" s="2" t="s">
        <v>507</v>
      </c>
      <c r="B213" s="1">
        <v>2691.38</v>
      </c>
      <c r="C213" s="1">
        <v>156.88</v>
      </c>
      <c r="D213" s="1">
        <v>201.28</v>
      </c>
      <c r="E213" s="1">
        <v>340.4</v>
      </c>
      <c r="F213" s="1">
        <v>1395.52</v>
      </c>
      <c r="G213" s="1">
        <v>775.52</v>
      </c>
      <c r="H213" s="1">
        <v>88.8</v>
      </c>
      <c r="I213" s="1">
        <v>808.64</v>
      </c>
      <c r="J213" s="1">
        <v>16419.2</v>
      </c>
      <c r="K213" s="1">
        <v>1386.28</v>
      </c>
      <c r="L213" s="1">
        <v>0</v>
      </c>
      <c r="M213" s="1">
        <v>766.08</v>
      </c>
      <c r="N213" s="1">
        <v>0</v>
      </c>
      <c r="O213" s="1">
        <v>534.6</v>
      </c>
      <c r="P213" s="1">
        <v>1213.92</v>
      </c>
      <c r="Q213" s="1">
        <v>1500</v>
      </c>
      <c r="R213" s="1">
        <v>133.19999999999999</v>
      </c>
      <c r="S213" s="1">
        <v>1566</v>
      </c>
      <c r="T213" s="1">
        <v>1518.48</v>
      </c>
      <c r="U213" s="1">
        <v>422.4</v>
      </c>
      <c r="V213" s="1">
        <v>2238.36</v>
      </c>
      <c r="W213" s="1">
        <v>897.12</v>
      </c>
      <c r="X213" s="1">
        <v>981.12</v>
      </c>
      <c r="Y213" s="1">
        <v>824.32</v>
      </c>
      <c r="Z213" s="1">
        <v>691.2</v>
      </c>
      <c r="AA213" s="1">
        <v>2460</v>
      </c>
      <c r="AB213" s="1">
        <v>13.2</v>
      </c>
      <c r="AC213" s="1">
        <v>4617.6000000000004</v>
      </c>
      <c r="AD213" s="1">
        <v>1186.8</v>
      </c>
      <c r="AE213" s="1">
        <v>8757</v>
      </c>
      <c r="AF213" s="1">
        <v>356.4</v>
      </c>
      <c r="AG213" s="1">
        <v>99.6</v>
      </c>
      <c r="AH213" s="1">
        <v>315.83999999999997</v>
      </c>
      <c r="AI213" s="1">
        <v>574.98</v>
      </c>
      <c r="AJ213" s="1">
        <v>57.6</v>
      </c>
      <c r="AK213" s="1">
        <v>2244</v>
      </c>
      <c r="AL213" s="1">
        <v>273.60000000000002</v>
      </c>
      <c r="AM213" s="1">
        <v>374.4</v>
      </c>
      <c r="AN213" s="1">
        <v>35.200000000000003</v>
      </c>
      <c r="AO213" s="1">
        <v>0</v>
      </c>
      <c r="AP213" s="1">
        <v>0</v>
      </c>
      <c r="AQ213" s="1">
        <v>4878</v>
      </c>
      <c r="AR213" s="1">
        <v>609</v>
      </c>
      <c r="AS213" s="1">
        <v>1352</v>
      </c>
      <c r="AT213" s="1">
        <v>545</v>
      </c>
      <c r="AU213" s="1">
        <v>1277.5999999999999</v>
      </c>
      <c r="AV213" s="1">
        <v>502.8</v>
      </c>
      <c r="AW213" s="1">
        <v>451.5</v>
      </c>
      <c r="AX213" s="1">
        <v>100</v>
      </c>
      <c r="AY213" s="1">
        <v>192.8</v>
      </c>
      <c r="AZ213" s="1">
        <v>517.6</v>
      </c>
      <c r="BA213" s="1">
        <v>368.4</v>
      </c>
      <c r="BB213" s="1">
        <v>276</v>
      </c>
      <c r="BC213" s="1">
        <v>980</v>
      </c>
      <c r="BD213" s="1">
        <v>172.4</v>
      </c>
      <c r="BE213" s="1">
        <v>1844</v>
      </c>
      <c r="BF213" s="1">
        <v>449</v>
      </c>
      <c r="BG213" s="1">
        <v>82</v>
      </c>
      <c r="BH213" s="1">
        <v>5246.3</v>
      </c>
      <c r="BI213" s="1">
        <v>963.2</v>
      </c>
      <c r="BJ213" s="1">
        <v>562.79999999999995</v>
      </c>
      <c r="BK213" s="1">
        <v>4.5</v>
      </c>
      <c r="BL213" s="1">
        <v>744.8</v>
      </c>
      <c r="BM213" s="1">
        <v>493.2</v>
      </c>
      <c r="BN213" s="1">
        <v>118</v>
      </c>
      <c r="BO213" s="1">
        <v>555</v>
      </c>
      <c r="BP213" s="1">
        <v>2127</v>
      </c>
      <c r="BQ213" s="1">
        <v>1059</v>
      </c>
      <c r="BR213" s="1">
        <v>13011</v>
      </c>
      <c r="BS213" s="1">
        <v>16702.8</v>
      </c>
      <c r="BT213" s="1">
        <v>697.2</v>
      </c>
      <c r="BU213" s="1">
        <v>775.4</v>
      </c>
      <c r="BV213" s="1">
        <v>415.4</v>
      </c>
      <c r="BW213" s="1">
        <v>144.4</v>
      </c>
      <c r="BX213" s="1">
        <v>367.6</v>
      </c>
      <c r="BY213" s="1">
        <v>520.79999999999995</v>
      </c>
      <c r="BZ213" s="1">
        <v>0</v>
      </c>
      <c r="CA213" s="1">
        <v>1932</v>
      </c>
      <c r="CB213" s="1">
        <v>480</v>
      </c>
      <c r="CC213" s="1">
        <v>19.5</v>
      </c>
      <c r="CD213" s="1">
        <v>104.4</v>
      </c>
      <c r="CE213" s="1">
        <v>96</v>
      </c>
      <c r="CF213" s="1">
        <v>96</v>
      </c>
      <c r="CG213" s="1">
        <v>360</v>
      </c>
      <c r="CH213" s="1">
        <v>0</v>
      </c>
      <c r="CI213" s="1">
        <v>391</v>
      </c>
      <c r="CJ213" s="1">
        <v>192.5</v>
      </c>
      <c r="CK213" s="1">
        <v>120</v>
      </c>
      <c r="CL213" s="1">
        <v>738</v>
      </c>
      <c r="CM213" s="1">
        <v>1047.5999999999999</v>
      </c>
      <c r="CN213" s="1">
        <v>91</v>
      </c>
      <c r="CO213" s="1">
        <v>51.52</v>
      </c>
      <c r="CP213" s="1">
        <v>159.04</v>
      </c>
      <c r="CQ213" s="1">
        <v>200.76</v>
      </c>
      <c r="CR213" s="1">
        <v>321.2</v>
      </c>
      <c r="CS213" s="1">
        <v>1434</v>
      </c>
      <c r="CT213" s="1">
        <v>130.80000000000001</v>
      </c>
      <c r="CU213" s="1">
        <v>461.44</v>
      </c>
      <c r="CV213" s="1">
        <v>96</v>
      </c>
      <c r="CW213" s="1">
        <v>433.2</v>
      </c>
      <c r="CX213" s="1">
        <v>208.04</v>
      </c>
      <c r="CY213" s="1">
        <v>903.75</v>
      </c>
      <c r="CZ213" s="1">
        <v>4.5</v>
      </c>
      <c r="DA213" s="1">
        <v>561</v>
      </c>
      <c r="DB213" s="1">
        <v>10572</v>
      </c>
      <c r="DC213" s="1">
        <v>3306</v>
      </c>
      <c r="DD213" s="1">
        <v>754.6</v>
      </c>
      <c r="DE213" s="1">
        <v>774</v>
      </c>
      <c r="DF213" s="1">
        <v>88.8</v>
      </c>
      <c r="DG213" s="1">
        <v>832.5</v>
      </c>
      <c r="DH213" s="1">
        <v>352.5</v>
      </c>
      <c r="DI213" s="1">
        <v>1491</v>
      </c>
      <c r="DJ213" s="1">
        <v>2086</v>
      </c>
      <c r="DK213" s="1">
        <v>414</v>
      </c>
      <c r="DL213" s="1">
        <v>184</v>
      </c>
      <c r="DM213" s="1">
        <v>282</v>
      </c>
      <c r="DN213" s="1">
        <v>1602</v>
      </c>
      <c r="DO213" s="1">
        <v>726</v>
      </c>
    </row>
    <row r="214" spans="1:119" x14ac:dyDescent="0.35">
      <c r="A214" s="2" t="s">
        <v>508</v>
      </c>
      <c r="B214" s="1">
        <v>2844.56</v>
      </c>
      <c r="C214" s="1">
        <v>233.84</v>
      </c>
      <c r="D214" s="1">
        <v>2.96</v>
      </c>
      <c r="E214" s="1">
        <v>444</v>
      </c>
      <c r="F214" s="1">
        <v>1019.48</v>
      </c>
      <c r="G214" s="1">
        <v>577.20000000000005</v>
      </c>
      <c r="H214" s="1">
        <v>310.8</v>
      </c>
      <c r="I214" s="1">
        <v>904.96</v>
      </c>
      <c r="J214" s="1">
        <v>35459.199999999997</v>
      </c>
      <c r="K214" s="1">
        <v>1023.68</v>
      </c>
      <c r="L214" s="1">
        <v>1680</v>
      </c>
      <c r="M214" s="1">
        <v>618.24</v>
      </c>
      <c r="N214" s="1">
        <v>0</v>
      </c>
      <c r="O214" s="1">
        <v>865.8</v>
      </c>
      <c r="P214" s="1">
        <v>1320.84</v>
      </c>
      <c r="Q214" s="1">
        <v>1369.2</v>
      </c>
      <c r="R214" s="1">
        <v>201.6</v>
      </c>
      <c r="S214" s="1">
        <v>1476</v>
      </c>
      <c r="T214" s="1">
        <v>1609.5</v>
      </c>
      <c r="U214" s="1">
        <v>1152</v>
      </c>
      <c r="V214" s="1">
        <v>2279.7600000000002</v>
      </c>
      <c r="W214" s="1">
        <v>834</v>
      </c>
      <c r="X214" s="1">
        <v>1061.76</v>
      </c>
      <c r="Y214" s="1">
        <v>773.92</v>
      </c>
      <c r="Z214" s="1">
        <v>1785.6</v>
      </c>
      <c r="AA214" s="1">
        <v>3246</v>
      </c>
      <c r="AB214" s="1">
        <v>31.2</v>
      </c>
      <c r="AC214" s="1">
        <v>5878.8</v>
      </c>
      <c r="AD214" s="1">
        <v>1041.44</v>
      </c>
      <c r="AE214" s="1">
        <v>9325.7999999999993</v>
      </c>
      <c r="AF214" s="1">
        <v>358.8</v>
      </c>
      <c r="AG214" s="1">
        <v>112.8</v>
      </c>
      <c r="AH214" s="1">
        <v>400.96</v>
      </c>
      <c r="AI214" s="1">
        <v>357.42</v>
      </c>
      <c r="AJ214" s="1">
        <v>2208</v>
      </c>
      <c r="AK214" s="1">
        <v>1986</v>
      </c>
      <c r="AL214" s="1">
        <v>466.2</v>
      </c>
      <c r="AM214" s="1">
        <v>507.52</v>
      </c>
      <c r="AN214" s="1">
        <v>59.2</v>
      </c>
      <c r="AO214" s="1">
        <v>0</v>
      </c>
      <c r="AP214" s="1">
        <v>0</v>
      </c>
      <c r="AQ214" s="1">
        <v>3152</v>
      </c>
      <c r="AR214" s="1">
        <v>734</v>
      </c>
      <c r="AS214" s="1">
        <v>1228</v>
      </c>
      <c r="AT214" s="1">
        <v>608</v>
      </c>
      <c r="AU214" s="1">
        <v>1071.2</v>
      </c>
      <c r="AV214" s="1">
        <v>249.6</v>
      </c>
      <c r="AW214" s="1">
        <v>516</v>
      </c>
      <c r="AX214" s="1">
        <v>158</v>
      </c>
      <c r="AY214" s="1">
        <v>392</v>
      </c>
      <c r="AZ214" s="1">
        <v>818.4</v>
      </c>
      <c r="BA214" s="1">
        <v>403.2</v>
      </c>
      <c r="BB214" s="1">
        <v>237</v>
      </c>
      <c r="BC214" s="1">
        <v>870</v>
      </c>
      <c r="BD214" s="1">
        <v>265.60000000000002</v>
      </c>
      <c r="BE214" s="1">
        <v>7158</v>
      </c>
      <c r="BF214" s="1">
        <v>646</v>
      </c>
      <c r="BG214" s="1">
        <v>62</v>
      </c>
      <c r="BH214" s="1">
        <v>6272</v>
      </c>
      <c r="BI214" s="1">
        <v>514.4</v>
      </c>
      <c r="BJ214" s="1">
        <v>722.4</v>
      </c>
      <c r="BK214" s="1">
        <v>285</v>
      </c>
      <c r="BL214" s="1">
        <v>1061.5999999999999</v>
      </c>
      <c r="BM214" s="1">
        <v>571.20000000000005</v>
      </c>
      <c r="BN214" s="1">
        <v>146</v>
      </c>
      <c r="BO214" s="1">
        <v>655.5</v>
      </c>
      <c r="BP214" s="1">
        <v>2088.75</v>
      </c>
      <c r="BQ214" s="1">
        <v>972</v>
      </c>
      <c r="BR214" s="1">
        <v>31614</v>
      </c>
      <c r="BS214" s="1">
        <v>16422</v>
      </c>
      <c r="BT214" s="1">
        <v>980.4</v>
      </c>
      <c r="BU214" s="1">
        <v>1104</v>
      </c>
      <c r="BV214" s="1">
        <v>177.6</v>
      </c>
      <c r="BW214" s="1">
        <v>121.2</v>
      </c>
      <c r="BX214" s="1">
        <v>607.20000000000005</v>
      </c>
      <c r="BY214" s="1">
        <v>115.2</v>
      </c>
      <c r="BZ214" s="1">
        <v>0</v>
      </c>
      <c r="CA214" s="1">
        <v>2022</v>
      </c>
      <c r="CB214" s="1">
        <v>481.2</v>
      </c>
      <c r="CC214" s="1">
        <v>0</v>
      </c>
      <c r="CD214" s="1">
        <v>111.6</v>
      </c>
      <c r="CE214" s="1">
        <v>109.2</v>
      </c>
      <c r="CF214" s="1">
        <v>480</v>
      </c>
      <c r="CG214" s="1">
        <v>528</v>
      </c>
      <c r="CH214" s="1">
        <v>567</v>
      </c>
      <c r="CI214" s="1">
        <v>215.5</v>
      </c>
      <c r="CJ214" s="1">
        <v>369</v>
      </c>
      <c r="CK214" s="1">
        <v>106.5</v>
      </c>
      <c r="CL214" s="1">
        <v>1266</v>
      </c>
      <c r="CM214" s="1">
        <v>1018.8</v>
      </c>
      <c r="CN214" s="1">
        <v>134.68</v>
      </c>
      <c r="CO214" s="1">
        <v>280</v>
      </c>
      <c r="CP214" s="1">
        <v>308</v>
      </c>
      <c r="CQ214" s="1">
        <v>402.08</v>
      </c>
      <c r="CR214" s="1">
        <v>561.6</v>
      </c>
      <c r="CS214" s="1">
        <v>1578</v>
      </c>
      <c r="CT214" s="1">
        <v>151.19999999999999</v>
      </c>
      <c r="CU214" s="1">
        <v>866.88</v>
      </c>
      <c r="CV214" s="1">
        <v>288</v>
      </c>
      <c r="CW214" s="1">
        <v>610.79999999999995</v>
      </c>
      <c r="CX214" s="1">
        <v>296.8</v>
      </c>
      <c r="CY214" s="1">
        <v>1320</v>
      </c>
      <c r="CZ214" s="1">
        <v>393.5</v>
      </c>
      <c r="DA214" s="1">
        <v>1098</v>
      </c>
      <c r="DB214" s="1">
        <v>3507</v>
      </c>
      <c r="DC214" s="1">
        <v>5742</v>
      </c>
      <c r="DD214" s="1">
        <v>925.2</v>
      </c>
      <c r="DE214" s="1">
        <v>1183.5</v>
      </c>
      <c r="DF214" s="1">
        <v>98.4</v>
      </c>
      <c r="DG214" s="1">
        <v>1590</v>
      </c>
      <c r="DH214" s="1">
        <v>411</v>
      </c>
      <c r="DI214" s="1">
        <v>1053</v>
      </c>
      <c r="DJ214" s="1">
        <v>1958</v>
      </c>
      <c r="DK214" s="1">
        <v>294</v>
      </c>
      <c r="DL214" s="1">
        <v>210</v>
      </c>
      <c r="DM214" s="1">
        <v>126</v>
      </c>
      <c r="DN214" s="1">
        <v>1770</v>
      </c>
      <c r="DO214" s="1">
        <v>780</v>
      </c>
    </row>
    <row r="215" spans="1:119" x14ac:dyDescent="0.35">
      <c r="A215" s="2"/>
    </row>
    <row r="216" spans="1:119" x14ac:dyDescent="0.35">
      <c r="A216" s="2"/>
      <c r="B216" s="1" t="b">
        <v>1</v>
      </c>
      <c r="C216" s="1" t="b">
        <v>1</v>
      </c>
      <c r="D216" s="1" t="b">
        <v>1</v>
      </c>
      <c r="E216" s="1" t="b">
        <v>1</v>
      </c>
      <c r="F216" s="1" t="b">
        <v>1</v>
      </c>
      <c r="G216" s="1" t="b">
        <v>1</v>
      </c>
      <c r="H216" s="1" t="b">
        <v>1</v>
      </c>
      <c r="I216" s="1" t="b">
        <v>1</v>
      </c>
      <c r="J216" s="1" t="b">
        <v>1</v>
      </c>
      <c r="K216" s="1" t="b">
        <v>1</v>
      </c>
      <c r="L216" s="1" t="b">
        <v>1</v>
      </c>
      <c r="M216" s="1" t="b">
        <v>1</v>
      </c>
      <c r="N216" s="1" t="b">
        <v>1</v>
      </c>
      <c r="O216" s="1" t="b">
        <v>1</v>
      </c>
      <c r="P216" s="1" t="b">
        <v>1</v>
      </c>
      <c r="Q216" s="1" t="b">
        <v>1</v>
      </c>
      <c r="R216" s="1" t="b">
        <v>1</v>
      </c>
      <c r="S216" s="1" t="b">
        <v>1</v>
      </c>
      <c r="T216" s="1" t="b">
        <v>1</v>
      </c>
      <c r="U216" s="1" t="b">
        <v>1</v>
      </c>
      <c r="V216" s="1" t="b">
        <v>1</v>
      </c>
      <c r="W216" s="1" t="b">
        <v>1</v>
      </c>
      <c r="X216" s="1" t="b">
        <v>1</v>
      </c>
      <c r="Y216" s="1" t="b">
        <v>1</v>
      </c>
      <c r="Z216" s="1" t="b">
        <v>1</v>
      </c>
      <c r="AA216" s="1" t="b">
        <v>1</v>
      </c>
      <c r="AB216" s="1" t="b">
        <v>1</v>
      </c>
      <c r="AC216" s="1" t="b">
        <v>1</v>
      </c>
      <c r="AD216" s="1" t="b">
        <v>1</v>
      </c>
      <c r="AE216" s="1" t="b">
        <v>1</v>
      </c>
      <c r="AF216" s="1" t="b">
        <v>1</v>
      </c>
      <c r="AG216" s="1" t="b">
        <v>1</v>
      </c>
      <c r="AH216" s="1" t="b">
        <v>1</v>
      </c>
      <c r="AI216" s="1" t="b">
        <v>1</v>
      </c>
      <c r="AJ216" s="1" t="b">
        <v>1</v>
      </c>
      <c r="AK216" s="1" t="b">
        <v>1</v>
      </c>
      <c r="AL216" s="1" t="b">
        <v>1</v>
      </c>
      <c r="AM216" s="1" t="b">
        <v>1</v>
      </c>
      <c r="AN216" s="1" t="b">
        <v>1</v>
      </c>
      <c r="AO216" s="1" t="b">
        <v>1</v>
      </c>
      <c r="AP216" s="1" t="b">
        <v>1</v>
      </c>
      <c r="AQ216" s="1">
        <v>1</v>
      </c>
      <c r="AR216" s="1">
        <v>1</v>
      </c>
      <c r="AS216" s="1" t="b">
        <v>1</v>
      </c>
      <c r="AT216" s="1">
        <v>1</v>
      </c>
      <c r="AU216" s="1" t="b">
        <v>1</v>
      </c>
      <c r="AV216" s="1" t="b">
        <v>1</v>
      </c>
      <c r="AW216" s="1" t="b">
        <v>1</v>
      </c>
      <c r="AX216" s="1">
        <v>1</v>
      </c>
      <c r="AY216" s="1" t="b">
        <v>1</v>
      </c>
      <c r="AZ216" s="1" t="b">
        <v>1</v>
      </c>
      <c r="BA216" s="1" t="b">
        <v>1</v>
      </c>
      <c r="BB216" s="1" t="b">
        <v>1</v>
      </c>
      <c r="BC216" s="1">
        <v>1</v>
      </c>
      <c r="BD216" s="1" t="b">
        <v>1</v>
      </c>
      <c r="BE216" s="1">
        <v>1</v>
      </c>
      <c r="BF216" s="1">
        <v>1</v>
      </c>
      <c r="BG216" s="1">
        <v>1</v>
      </c>
      <c r="BH216" s="1" t="b">
        <v>1</v>
      </c>
      <c r="BI216" s="1" t="b">
        <v>1</v>
      </c>
      <c r="BJ216" s="1" t="b">
        <v>1</v>
      </c>
      <c r="BK216" s="1" t="b">
        <v>1</v>
      </c>
      <c r="BL216" s="1" t="b">
        <v>1</v>
      </c>
      <c r="BM216" s="1" t="b">
        <v>1</v>
      </c>
      <c r="BN216" s="1" t="b">
        <v>1</v>
      </c>
      <c r="BO216" s="1" t="b">
        <v>1</v>
      </c>
      <c r="BP216" s="1" t="b">
        <v>1</v>
      </c>
      <c r="BQ216" s="1" t="b">
        <v>1</v>
      </c>
      <c r="BR216" s="1" t="b">
        <v>1</v>
      </c>
      <c r="BS216" s="1" t="b">
        <v>1</v>
      </c>
      <c r="BT216" s="1" t="b">
        <v>1</v>
      </c>
      <c r="BU216" s="1" t="b">
        <v>1</v>
      </c>
      <c r="BV216" s="1" t="b">
        <v>1</v>
      </c>
      <c r="BW216" s="1" t="b">
        <v>1</v>
      </c>
      <c r="BX216" s="1" t="b">
        <v>1</v>
      </c>
      <c r="BY216" s="1" t="b">
        <v>1</v>
      </c>
      <c r="BZ216" s="1" t="b">
        <v>1</v>
      </c>
      <c r="CA216" s="1" t="b">
        <v>1</v>
      </c>
      <c r="CB216" s="1" t="b">
        <v>1</v>
      </c>
      <c r="CC216" s="1" t="b">
        <v>1</v>
      </c>
      <c r="CD216" s="1" t="b">
        <v>1</v>
      </c>
      <c r="CE216" s="1" t="b">
        <v>1</v>
      </c>
      <c r="CF216" s="1" t="b">
        <v>1</v>
      </c>
      <c r="CG216" s="1" t="b">
        <v>1</v>
      </c>
      <c r="CH216" s="1" t="b">
        <v>1</v>
      </c>
      <c r="CI216" s="1" t="b">
        <v>1</v>
      </c>
      <c r="CJ216" s="1" t="b">
        <v>1</v>
      </c>
      <c r="CK216" s="1" t="b">
        <v>1</v>
      </c>
      <c r="CL216" s="1" t="b">
        <v>1</v>
      </c>
      <c r="CM216" s="1" t="b">
        <v>1</v>
      </c>
      <c r="CN216" s="1" t="b">
        <v>1</v>
      </c>
      <c r="CO216" s="1" t="b">
        <v>1</v>
      </c>
      <c r="CP216" s="1" t="b">
        <v>1</v>
      </c>
      <c r="CQ216" s="1" t="b">
        <v>1</v>
      </c>
      <c r="CR216" s="1" t="b">
        <v>1</v>
      </c>
      <c r="CS216" s="1" t="b">
        <v>1</v>
      </c>
      <c r="CT216" s="1" t="b">
        <v>1</v>
      </c>
      <c r="CU216" s="1" t="b">
        <v>1</v>
      </c>
      <c r="CV216" s="1" t="b">
        <v>1</v>
      </c>
      <c r="CW216" s="1" t="b">
        <v>1</v>
      </c>
      <c r="CX216" s="1" t="b">
        <v>1</v>
      </c>
      <c r="CY216" s="1" t="b">
        <v>1</v>
      </c>
      <c r="CZ216" s="1" t="b">
        <v>1</v>
      </c>
      <c r="DA216" s="1" t="b">
        <v>1</v>
      </c>
      <c r="DB216" s="1" t="b">
        <v>1</v>
      </c>
      <c r="DC216" s="1" t="b">
        <v>1</v>
      </c>
      <c r="DD216" s="1" t="b">
        <v>1</v>
      </c>
      <c r="DE216" s="1" t="b">
        <v>1</v>
      </c>
      <c r="DF216" s="1" t="b">
        <v>1</v>
      </c>
      <c r="DG216" s="1" t="b">
        <v>1</v>
      </c>
      <c r="DH216" s="1" t="b">
        <v>1</v>
      </c>
      <c r="DI216" s="1" t="b">
        <v>1</v>
      </c>
      <c r="DJ216" s="1" t="b">
        <v>1</v>
      </c>
      <c r="DK216" s="1" t="b">
        <v>1</v>
      </c>
      <c r="DL216" s="1" t="b">
        <v>1</v>
      </c>
      <c r="DM216" s="1" t="b">
        <v>1</v>
      </c>
      <c r="DN216" s="1" t="b">
        <v>1</v>
      </c>
      <c r="DO216" s="1" t="b">
        <v>1</v>
      </c>
    </row>
    <row r="217" spans="1:119" x14ac:dyDescent="0.35">
      <c r="A217" s="2"/>
    </row>
    <row r="218" spans="1:119" x14ac:dyDescent="0.35">
      <c r="A218" s="2"/>
    </row>
    <row r="219" spans="1:119" x14ac:dyDescent="0.35">
      <c r="A219" s="2"/>
    </row>
    <row r="220" spans="1:119" x14ac:dyDescent="0.35">
      <c r="A220" s="2"/>
    </row>
    <row r="221" spans="1:119" x14ac:dyDescent="0.35">
      <c r="A221" s="2"/>
    </row>
    <row r="222" spans="1:119" x14ac:dyDescent="0.35">
      <c r="A222" s="2"/>
    </row>
    <row r="223" spans="1:119" x14ac:dyDescent="0.35">
      <c r="A223" s="2"/>
    </row>
    <row r="224" spans="1:119" x14ac:dyDescent="0.35">
      <c r="A224" s="2"/>
    </row>
    <row r="225" spans="1:127" x14ac:dyDescent="0.35">
      <c r="A225" s="2"/>
    </row>
    <row r="226" spans="1:127" x14ac:dyDescent="0.35">
      <c r="A226" s="2"/>
    </row>
    <row r="227" spans="1:127" x14ac:dyDescent="0.35">
      <c r="A227" s="2"/>
    </row>
    <row r="228" spans="1:127" x14ac:dyDescent="0.35">
      <c r="A228" s="2"/>
    </row>
    <row r="229" spans="1:127" x14ac:dyDescent="0.35">
      <c r="A229" s="2"/>
    </row>
    <row r="230" spans="1:127" x14ac:dyDescent="0.35">
      <c r="A230" s="2"/>
    </row>
    <row r="231" spans="1:127" x14ac:dyDescent="0.35">
      <c r="A231" s="2"/>
    </row>
    <row r="232" spans="1:127" x14ac:dyDescent="0.35">
      <c r="A232" s="2"/>
    </row>
    <row r="233" spans="1:127" x14ac:dyDescent="0.35">
      <c r="A233" s="2"/>
    </row>
    <row r="234" spans="1:127" x14ac:dyDescent="0.35">
      <c r="A234" s="2"/>
      <c r="B234" s="1" t="s">
        <v>509</v>
      </c>
      <c r="G234" s="1" t="s">
        <v>510</v>
      </c>
      <c r="I234" s="1" t="s">
        <v>511</v>
      </c>
      <c r="T234" s="1" t="s">
        <v>512</v>
      </c>
      <c r="AD234" s="1" t="s">
        <v>513</v>
      </c>
      <c r="AM234" s="1" t="s">
        <v>514</v>
      </c>
      <c r="AQ234" s="1" t="s">
        <v>515</v>
      </c>
      <c r="AT234" s="1" t="s">
        <v>516</v>
      </c>
      <c r="AU234" s="1" t="s">
        <v>517</v>
      </c>
      <c r="AV234" s="1" t="s">
        <v>518</v>
      </c>
      <c r="BD234" s="1" t="s">
        <v>519</v>
      </c>
      <c r="BE234" s="1" t="s">
        <v>519</v>
      </c>
      <c r="BH234" s="1" t="s">
        <v>520</v>
      </c>
      <c r="BM234" s="1" t="s">
        <v>521</v>
      </c>
      <c r="BR234" s="1" t="s">
        <v>522</v>
      </c>
      <c r="BS234" s="1" t="s">
        <v>523</v>
      </c>
      <c r="CL234" s="1" t="s">
        <v>524</v>
      </c>
      <c r="CY234" s="1" t="s">
        <v>525</v>
      </c>
      <c r="DA234" s="1" t="s">
        <v>526</v>
      </c>
      <c r="DB234" s="1" t="s">
        <v>527</v>
      </c>
      <c r="DC234" s="1" t="s">
        <v>528</v>
      </c>
      <c r="DI234" s="1" t="s">
        <v>529</v>
      </c>
      <c r="DJ234" s="1" t="s">
        <v>191</v>
      </c>
      <c r="DP234" s="1" t="s">
        <v>189</v>
      </c>
      <c r="DQ234" s="1" t="s">
        <v>530</v>
      </c>
      <c r="DU234" s="1" t="s">
        <v>531</v>
      </c>
      <c r="DV234" s="1" t="s">
        <v>532</v>
      </c>
    </row>
    <row r="235" spans="1:127" x14ac:dyDescent="0.35">
      <c r="A235" s="2" t="s">
        <v>533</v>
      </c>
      <c r="B235" s="1">
        <v>6</v>
      </c>
      <c r="G235" s="1">
        <v>130.4</v>
      </c>
      <c r="I235" s="1">
        <v>551</v>
      </c>
      <c r="T235" s="1">
        <v>12</v>
      </c>
      <c r="AD235" s="1">
        <v>392</v>
      </c>
      <c r="AM235" s="1">
        <v>40</v>
      </c>
      <c r="AQ235" s="1">
        <v>25.9</v>
      </c>
      <c r="AT235" s="1">
        <v>83.72</v>
      </c>
      <c r="AU235" s="1">
        <v>929.2</v>
      </c>
      <c r="AV235" s="1">
        <v>432.4</v>
      </c>
      <c r="BD235" s="1">
        <v>42</v>
      </c>
      <c r="BE235" s="1">
        <v>42</v>
      </c>
      <c r="BH235" s="1">
        <v>-1.5</v>
      </c>
      <c r="BM235" s="1">
        <v>3</v>
      </c>
      <c r="BR235" s="1">
        <v>-45</v>
      </c>
      <c r="BS235" s="1">
        <v>168</v>
      </c>
      <c r="CL235" s="1">
        <v>2776</v>
      </c>
      <c r="CY235" s="1">
        <v>7.5</v>
      </c>
      <c r="DA235" s="1">
        <v>-4.25</v>
      </c>
      <c r="DB235" s="1">
        <v>954.5</v>
      </c>
      <c r="DC235" s="1">
        <v>16.84</v>
      </c>
      <c r="DI235" s="1">
        <v>409.28</v>
      </c>
      <c r="DJ235" s="1">
        <v>120.96</v>
      </c>
      <c r="DP235" s="1">
        <v>136.6</v>
      </c>
      <c r="DQ235" s="1">
        <v>121.41</v>
      </c>
      <c r="DU235" s="1">
        <v>429.40499999999997</v>
      </c>
      <c r="DV235" s="1">
        <v>46756.084999999999</v>
      </c>
      <c r="DW235" s="1">
        <v>-13816.78999999999</v>
      </c>
    </row>
    <row r="236" spans="1:127" x14ac:dyDescent="0.35">
      <c r="A236" s="2" t="s">
        <v>534</v>
      </c>
      <c r="B236" s="1">
        <v>6</v>
      </c>
      <c r="AQ236" s="1">
        <v>3.7</v>
      </c>
      <c r="AT236" s="1">
        <v>5.52</v>
      </c>
      <c r="BH236" s="1">
        <v>3</v>
      </c>
      <c r="BM236" s="1">
        <v>1.5</v>
      </c>
      <c r="CL236" s="1">
        <v>1.2</v>
      </c>
      <c r="DB236" s="1">
        <v>132</v>
      </c>
      <c r="DI236" s="1">
        <v>110.88</v>
      </c>
      <c r="DQ236" s="1">
        <v>2.2799999999999998</v>
      </c>
      <c r="DU236" s="1">
        <v>2.2200000000000002</v>
      </c>
      <c r="DV236" s="1">
        <v>1521.7840000000001</v>
      </c>
      <c r="DW236" s="1">
        <v>1083.1959999999999</v>
      </c>
    </row>
    <row r="237" spans="1:127" x14ac:dyDescent="0.35">
      <c r="A237" s="2"/>
      <c r="DJ237" s="1" t="s">
        <v>191</v>
      </c>
      <c r="DP237" s="1" t="s">
        <v>189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defaultRowHeight="14.5" x14ac:dyDescent="0.35"/>
  <cols>
    <col min="1" max="1" width="13.08984375" style="1" customWidth="1"/>
    <col min="2" max="2" width="11.26953125" style="1" customWidth="1"/>
    <col min="3" max="3" width="9.08984375" style="1" customWidth="1"/>
    <col min="4" max="4" width="62.1796875" style="1" customWidth="1"/>
    <col min="5" max="5" width="10.26953125" style="1" customWidth="1"/>
    <col min="6" max="8" width="10.26953125" style="3" customWidth="1"/>
    <col min="9" max="9" width="10.26953125" style="1" customWidth="1"/>
    <col min="10" max="10" width="18.1796875" style="1" customWidth="1"/>
    <col min="11" max="11" width="9.08984375" style="1" customWidth="1"/>
    <col min="12" max="12" width="9.08984375" style="3" customWidth="1"/>
    <col min="13" max="13" width="9.08984375" style="4" customWidth="1"/>
    <col min="14" max="17" width="9.08984375" style="1" customWidth="1"/>
    <col min="18" max="23" width="9.08984375" style="1" hidden="1" customWidth="1"/>
    <col min="24" max="1025" width="9.08984375" style="1" customWidth="1"/>
  </cols>
  <sheetData>
    <row r="1" spans="1:19" s="5" customFormat="1" ht="30" customHeight="1" x14ac:dyDescent="0.35">
      <c r="A1" s="6" t="s">
        <v>535</v>
      </c>
      <c r="B1" s="6" t="s">
        <v>536</v>
      </c>
      <c r="C1" s="6" t="s">
        <v>160</v>
      </c>
      <c r="D1" s="6" t="s">
        <v>537</v>
      </c>
      <c r="E1" s="6" t="s">
        <v>538</v>
      </c>
      <c r="F1" s="7" t="s">
        <v>539</v>
      </c>
      <c r="G1" s="8" t="s">
        <v>540</v>
      </c>
      <c r="H1" s="7" t="s">
        <v>541</v>
      </c>
      <c r="I1" s="6" t="s">
        <v>542</v>
      </c>
      <c r="J1" s="6"/>
      <c r="K1" s="6" t="s">
        <v>543</v>
      </c>
      <c r="L1" s="7" t="s">
        <v>544</v>
      </c>
      <c r="M1" s="9" t="s">
        <v>545</v>
      </c>
      <c r="N1" s="6" t="s">
        <v>546</v>
      </c>
      <c r="P1" s="10" t="s">
        <v>451</v>
      </c>
    </row>
    <row r="2" spans="1:19" ht="13.75" customHeight="1" x14ac:dyDescent="0.35">
      <c r="A2" s="48" t="s">
        <v>547</v>
      </c>
      <c r="B2" s="46" t="s">
        <v>548</v>
      </c>
      <c r="C2" s="33" t="s">
        <v>161</v>
      </c>
      <c r="D2" s="33" t="s">
        <v>189</v>
      </c>
      <c r="E2" s="33">
        <f>IFERROR(INDEX('файл остатки'!$A$5:$FG$265,MATCH($P$1,'файл остатки'!$A$5:$A$228,0),MATCH(D2,'файл остатки'!$A$5:$FG$5,0)), 0)</f>
        <v>375.55</v>
      </c>
      <c r="F2" s="33">
        <f>IFERROR(INDEX('файл остатки'!$A$5:$FG$265,MATCH($P$2,'файл остатки'!$A$5:$A$228,0),MATCH(D2,'файл остатки'!$A$5:$FG$5,0)), 0)</f>
        <v>205.06809523809531</v>
      </c>
      <c r="G2" s="33">
        <v>0</v>
      </c>
      <c r="H2" s="33">
        <f>MIN(E2 - G2, 0)</f>
        <v>0</v>
      </c>
      <c r="I2" s="33">
        <v>0</v>
      </c>
      <c r="K2" s="34">
        <v>300</v>
      </c>
      <c r="L2" s="34">
        <f>-(H2 + H3) / K2</f>
        <v>0</v>
      </c>
      <c r="M2" s="34">
        <f>ROUND(L2, 0)</f>
        <v>0</v>
      </c>
      <c r="P2" s="11" t="s">
        <v>443</v>
      </c>
      <c r="R2" s="34" t="s">
        <v>549</v>
      </c>
      <c r="S2" s="34">
        <v>4</v>
      </c>
    </row>
    <row r="3" spans="1:19" x14ac:dyDescent="0.35">
      <c r="A3" s="47"/>
      <c r="B3" s="47"/>
      <c r="C3" s="33" t="s">
        <v>165</v>
      </c>
      <c r="D3" s="33" t="s">
        <v>190</v>
      </c>
      <c r="E3" s="33">
        <f>IFERROR(INDEX('файл остатки'!$A$5:$FG$265,MATCH($P$1,'файл остатки'!$A$5:$A$228,0),MATCH(D3,'файл остатки'!$A$5:$FG$5,0)), 0)</f>
        <v>0</v>
      </c>
      <c r="F3" s="33">
        <f>IFERROR(INDEX('файл остатки'!$A$5:$FG$265,MATCH($P$2,'файл остатки'!$A$5:$A$228,0),MATCH(D3,'файл остатки'!$A$5:$FG$5,0)), 0)</f>
        <v>0</v>
      </c>
      <c r="G3" s="33">
        <v>0</v>
      </c>
      <c r="H3" s="33">
        <f>MIN(E3 - G3, 0)</f>
        <v>0</v>
      </c>
      <c r="I3" s="33">
        <v>0</v>
      </c>
    </row>
    <row r="6" spans="1:19" x14ac:dyDescent="0.35">
      <c r="A6" s="48" t="s">
        <v>547</v>
      </c>
      <c r="B6" s="49" t="s">
        <v>127</v>
      </c>
      <c r="C6" s="35" t="s">
        <v>161</v>
      </c>
      <c r="D6" s="35" t="s">
        <v>184</v>
      </c>
      <c r="E6" s="35">
        <f>IFERROR(INDEX('файл остатки'!$A$5:$FG$265,MATCH($P$1,'файл остатки'!$A$5:$A$228,0),MATCH(D6,'файл остатки'!$A$5:$FG$5,0)), 0)</f>
        <v>-75.110000000000014</v>
      </c>
      <c r="F6" s="35">
        <f>IFERROR(INDEX('файл остатки'!$A$5:$FG$265,MATCH($P$2,'файл остатки'!$A$5:$A$228,0),MATCH(D6,'файл остатки'!$A$5:$FG$5,0)), 0)</f>
        <v>1034.678571428572</v>
      </c>
      <c r="G6" s="35">
        <v>0</v>
      </c>
      <c r="H6" s="35">
        <f>MIN(E6 - G6, 0)</f>
        <v>-75.110000000000014</v>
      </c>
      <c r="I6" s="35">
        <v>0</v>
      </c>
      <c r="K6" s="34">
        <v>50</v>
      </c>
      <c r="L6" s="34">
        <f>-(H6 + H7 + H8 + H9) / K6</f>
        <v>3.2190000000000003</v>
      </c>
      <c r="M6" s="34">
        <f>ROUND(L6, 0)</f>
        <v>3</v>
      </c>
      <c r="R6" s="34" t="s">
        <v>550</v>
      </c>
      <c r="S6" s="34">
        <v>1</v>
      </c>
    </row>
    <row r="7" spans="1:19" x14ac:dyDescent="0.35">
      <c r="A7" s="50"/>
      <c r="B7" s="50"/>
      <c r="C7" s="35" t="s">
        <v>162</v>
      </c>
      <c r="D7" s="35" t="s">
        <v>185</v>
      </c>
      <c r="E7" s="35">
        <f>IFERROR(INDEX('файл остатки'!$A$5:$FG$265,MATCH($P$1,'файл остатки'!$A$5:$A$228,0),MATCH(D7,'файл остатки'!$A$5:$FG$5,0)), 0)</f>
        <v>156.88</v>
      </c>
      <c r="F7" s="35">
        <f>IFERROR(INDEX('файл остатки'!$A$5:$FG$265,MATCH($P$2,'файл остатки'!$A$5:$A$228,0),MATCH(D7,'файл остатки'!$A$5:$FG$5,0)), 0)</f>
        <v>0</v>
      </c>
      <c r="G7" s="35">
        <v>0</v>
      </c>
      <c r="H7" s="35">
        <f>MIN(E7 - G7, 0)</f>
        <v>0</v>
      </c>
      <c r="I7" s="35">
        <v>0</v>
      </c>
    </row>
    <row r="8" spans="1:19" x14ac:dyDescent="0.35">
      <c r="A8" s="50"/>
      <c r="B8" s="50"/>
      <c r="C8" s="35" t="s">
        <v>163</v>
      </c>
      <c r="D8" s="35" t="s">
        <v>186</v>
      </c>
      <c r="E8" s="35">
        <f>IFERROR(INDEX('файл остатки'!$A$5:$FG$265,MATCH($P$1,'файл остатки'!$A$5:$A$228,0),MATCH(D8,'файл остатки'!$A$5:$FG$5,0)), 0)</f>
        <v>0</v>
      </c>
      <c r="F8" s="35">
        <f>IFERROR(INDEX('файл остатки'!$A$5:$FG$265,MATCH($P$2,'файл остатки'!$A$5:$A$228,0),MATCH(D8,'файл остатки'!$A$5:$FG$5,0)), 0)</f>
        <v>0</v>
      </c>
      <c r="G8" s="35">
        <v>0</v>
      </c>
      <c r="H8" s="35">
        <f>MIN(E8 - G8, 0)</f>
        <v>0</v>
      </c>
      <c r="I8" s="35">
        <v>0</v>
      </c>
    </row>
    <row r="9" spans="1:19" x14ac:dyDescent="0.35">
      <c r="A9" s="47"/>
      <c r="B9" s="47"/>
      <c r="C9" s="35" t="s">
        <v>164</v>
      </c>
      <c r="D9" s="35" t="s">
        <v>187</v>
      </c>
      <c r="E9" s="35">
        <f>IFERROR(INDEX('файл остатки'!$A$5:$FG$265,MATCH($P$1,'файл остатки'!$A$5:$A$228,0),MATCH(D9,'файл остатки'!$A$5:$FG$5,0)), 0)</f>
        <v>-85.84</v>
      </c>
      <c r="F9" s="35">
        <f>IFERROR(INDEX('файл остатки'!$A$5:$FG$265,MATCH($P$2,'файл остатки'!$A$5:$A$228,0),MATCH(D9,'файл остатки'!$A$5:$FG$5,0)), 0)</f>
        <v>0</v>
      </c>
      <c r="G9" s="35">
        <v>0</v>
      </c>
      <c r="H9" s="35">
        <f>MIN(E9 - G9, 0)</f>
        <v>-85.84</v>
      </c>
      <c r="I9" s="35">
        <v>0</v>
      </c>
    </row>
    <row r="12" spans="1:19" x14ac:dyDescent="0.35">
      <c r="A12" s="48" t="s">
        <v>547</v>
      </c>
      <c r="B12" s="51" t="s">
        <v>128</v>
      </c>
      <c r="C12" s="36" t="s">
        <v>161</v>
      </c>
      <c r="D12" s="36" t="s">
        <v>188</v>
      </c>
      <c r="E12" s="36">
        <f>IFERROR(INDEX('файл остатки'!$A$5:$FG$265,MATCH($P$1,'файл остатки'!$A$5:$A$228,0),MATCH(D12,'файл остатки'!$A$5:$FG$5,0)), 0)</f>
        <v>-87.639999999999986</v>
      </c>
      <c r="F12" s="36">
        <f>IFERROR(INDEX('файл остатки'!$A$5:$FG$265,MATCH($P$2,'файл остатки'!$A$5:$A$228,0),MATCH(D12,'файл остатки'!$A$5:$FG$5,0)), 0)</f>
        <v>626.67999999999995</v>
      </c>
      <c r="G12" s="36">
        <v>0</v>
      </c>
      <c r="H12" s="36">
        <f>MIN(E12 - G12, 0)</f>
        <v>-87.639999999999986</v>
      </c>
      <c r="I12" s="36">
        <v>0</v>
      </c>
      <c r="K12" s="34">
        <v>50</v>
      </c>
      <c r="L12" s="34">
        <f>-(H12) / K12</f>
        <v>1.7527999999999997</v>
      </c>
      <c r="M12" s="34">
        <f>ROUND(L12, 0)</f>
        <v>2</v>
      </c>
      <c r="R12" s="34" t="s">
        <v>551</v>
      </c>
      <c r="S12" s="34">
        <v>2</v>
      </c>
    </row>
  </sheetData>
  <mergeCells count="6">
    <mergeCell ref="B2:B3"/>
    <mergeCell ref="A2:A3"/>
    <mergeCell ref="B6:B9"/>
    <mergeCell ref="A6:A9"/>
    <mergeCell ref="B12"/>
    <mergeCell ref="A1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6"/>
  <sheetViews>
    <sheetView zoomScale="90" zoomScaleNormal="90" workbookViewId="0">
      <selection activeCell="A3" sqref="A3"/>
    </sheetView>
  </sheetViews>
  <sheetFormatPr defaultRowHeight="14.5" x14ac:dyDescent="0.35"/>
  <cols>
    <col min="1" max="1" width="8.54296875" style="1" customWidth="1"/>
    <col min="2" max="2" width="15" style="1" customWidth="1"/>
    <col min="3" max="3" width="10.26953125" style="1" customWidth="1"/>
    <col min="4" max="4" width="10.36328125" style="1" customWidth="1"/>
    <col min="5" max="5" width="43.1796875" style="1" customWidth="1"/>
    <col min="6" max="6" width="10.26953125" style="12" customWidth="1"/>
    <col min="7" max="7" width="8.7265625" style="12" customWidth="1"/>
    <col min="8" max="9" width="8.7265625" style="13" hidden="1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81640625" style="1" hidden="1" customWidth="1"/>
    <col min="14" max="14" width="8.26953125" style="1" hidden="1" customWidth="1"/>
    <col min="15" max="17" width="8.54296875" style="1" hidden="1" customWidth="1"/>
    <col min="18" max="18" width="8.54296875" style="12" hidden="1" customWidth="1"/>
    <col min="19" max="19" width="8.81640625" style="1" customWidth="1"/>
    <col min="20" max="20" width="17.1796875" style="1" customWidth="1"/>
    <col min="21" max="21" width="16.90625" style="1" customWidth="1"/>
    <col min="22" max="22" width="17" style="1" customWidth="1"/>
    <col min="23" max="1016" width="8.54296875" style="1" customWidth="1"/>
    <col min="1017" max="1025" width="9.08984375" style="1" customWidth="1"/>
  </cols>
  <sheetData>
    <row r="1" spans="1:19" ht="13.9" customHeight="1" x14ac:dyDescent="0.35">
      <c r="A1" s="52" t="s">
        <v>552</v>
      </c>
      <c r="B1" s="54" t="s">
        <v>553</v>
      </c>
      <c r="C1" s="54" t="s">
        <v>554</v>
      </c>
      <c r="D1" s="54" t="s">
        <v>126</v>
      </c>
      <c r="E1" s="54" t="s">
        <v>555</v>
      </c>
      <c r="F1" s="54" t="s">
        <v>556</v>
      </c>
      <c r="G1" s="54" t="s">
        <v>557</v>
      </c>
      <c r="H1" s="54"/>
      <c r="I1" s="14"/>
      <c r="K1" s="14"/>
      <c r="L1" s="14"/>
      <c r="M1" s="14"/>
      <c r="P1" s="52"/>
      <c r="Q1" s="52"/>
      <c r="R1" s="52"/>
    </row>
    <row r="2" spans="1:19" ht="28.5" customHeight="1" x14ac:dyDescent="0.35">
      <c r="A2" s="53"/>
      <c r="B2" s="53"/>
      <c r="C2" s="53"/>
      <c r="D2" s="53"/>
      <c r="E2" s="53"/>
      <c r="F2" s="55"/>
      <c r="G2" s="55"/>
      <c r="H2" s="56"/>
      <c r="I2" s="14" t="s">
        <v>558</v>
      </c>
      <c r="K2" s="14" t="s">
        <v>559</v>
      </c>
      <c r="L2" s="14" t="s">
        <v>560</v>
      </c>
      <c r="M2" s="14">
        <v>0</v>
      </c>
      <c r="P2" s="53"/>
      <c r="Q2" s="53"/>
      <c r="R2" s="55"/>
    </row>
    <row r="3" spans="1:19" s="15" customFormat="1" ht="14.5" customHeight="1" x14ac:dyDescent="0.35">
      <c r="B3" s="16" t="str">
        <f>IF(E3="","",VLOOKUP(E3, 'SKU Милкпроджект'!$A$1:$B$50, 2, 0))</f>
        <v/>
      </c>
      <c r="C3" s="16" t="str">
        <f>IF(E3="","",VLOOKUP(E3, 'SKU Милкпроджект'!$A$1:$C$50, 3, 0))</f>
        <v/>
      </c>
      <c r="D3" s="16"/>
      <c r="F3" s="17"/>
      <c r="G3" s="18" t="str">
        <f t="shared" ref="G3:G34" ca="1" si="0">IF(I3="","",(INDIRECT("M" &amp; ROW() - 1) - M3))</f>
        <v/>
      </c>
      <c r="H3" s="16" t="str">
        <f t="shared" ref="H3:H34" ca="1" si="1">IF(I3 = "-", INDIRECT("B" &amp; ROW() - 1),"")</f>
        <v/>
      </c>
      <c r="J3" s="19">
        <f t="shared" ref="J3:J34" ca="1" si="2">IF(I3 = "-", -INDIRECT("B" &amp; ROW() - 1),F3)</f>
        <v>0</v>
      </c>
      <c r="K3" s="15">
        <f t="shared" ref="K3:K34" ca="1" si="3">IF(I3 = "-", SUM(INDIRECT(ADDRESS(2,COLUMN(J3)) &amp; ":" &amp; ADDRESS(ROW(),COLUMN(J3)))), 0)</f>
        <v>0</v>
      </c>
      <c r="L3" s="15">
        <f t="shared" ref="L3:L34" si="4">IF(I3="-",1,0)</f>
        <v>0</v>
      </c>
      <c r="M3" s="15">
        <f t="shared" ref="M3:M34" ca="1" si="5">IF(K3 = 0, INDIRECT("M" &amp; ROW() - 1), K3)</f>
        <v>0</v>
      </c>
      <c r="O3" s="20"/>
      <c r="Q3" s="16" t="str">
        <f ca="1">IF(P3 = "", "", P3 / INDIRECT("D" &amp; ROW() - 1) )</f>
        <v/>
      </c>
      <c r="R3" s="16" t="str">
        <f ca="1">IF(I3="-",IF(ISNUMBER(SEARCH(",", INDIRECT("B" &amp; ROW() - 1) )),1,""), "")</f>
        <v/>
      </c>
    </row>
    <row r="4" spans="1:19" ht="14.5" customHeight="1" x14ac:dyDescent="0.35">
      <c r="A4" s="15"/>
      <c r="B4" s="16" t="str">
        <f>IF(E4="","",VLOOKUP(E4, 'SKU Милкпроджект'!$A$1:$B$50, 2, 0))</f>
        <v/>
      </c>
      <c r="C4" s="16" t="str">
        <f>IF(E4="","",VLOOKUP(E4, 'SKU Милкпроджект'!$A$1:$C$50, 3, 0))</f>
        <v/>
      </c>
      <c r="D4" s="16"/>
      <c r="E4" s="15"/>
      <c r="F4" s="17"/>
      <c r="G4" s="18" t="str">
        <f t="shared" ca="1" si="0"/>
        <v/>
      </c>
      <c r="H4" s="16" t="str">
        <f t="shared" ca="1" si="1"/>
        <v/>
      </c>
      <c r="I4" s="15"/>
      <c r="J4" s="19">
        <f t="shared" ca="1" si="2"/>
        <v>0</v>
      </c>
      <c r="K4" s="15">
        <f t="shared" ca="1" si="3"/>
        <v>0</v>
      </c>
      <c r="L4" s="15">
        <f t="shared" si="4"/>
        <v>0</v>
      </c>
      <c r="M4" s="15">
        <f t="shared" ca="1" si="5"/>
        <v>0</v>
      </c>
      <c r="N4" s="15"/>
      <c r="O4" s="20"/>
      <c r="P4" s="15"/>
      <c r="R4" s="21" t="str">
        <f t="shared" ref="R4:R35" ca="1" si="6">IF(Q4 = "", "", Q4 / INDIRECT("D" &amp; ROW() - 1) )</f>
        <v/>
      </c>
      <c r="S4" s="22" t="str">
        <f t="shared" ref="S4:S67" ca="1" si="7">IF(J4="-",IF(ISNUMBER(SEARCH(",", INDIRECT("B" &amp; ROW() - 1) )),1,""), "")</f>
        <v/>
      </c>
    </row>
    <row r="5" spans="1:19" ht="14.5" customHeight="1" x14ac:dyDescent="0.35">
      <c r="A5" s="15"/>
      <c r="B5" s="16" t="str">
        <f>IF(E5="","",VLOOKUP(E5, 'SKU Милкпроджект'!$A$1:$B$50, 2, 0))</f>
        <v/>
      </c>
      <c r="C5" s="16" t="str">
        <f>IF(E5="","",VLOOKUP(E5, 'SKU Милкпроджект'!$A$1:$C$50, 3, 0))</f>
        <v/>
      </c>
      <c r="D5" s="16"/>
      <c r="E5" s="15"/>
      <c r="F5" s="17"/>
      <c r="G5" s="18" t="str">
        <f t="shared" ca="1" si="0"/>
        <v/>
      </c>
      <c r="H5" s="16" t="str">
        <f t="shared" ca="1" si="1"/>
        <v/>
      </c>
      <c r="I5" s="15"/>
      <c r="J5" s="19">
        <f t="shared" ca="1" si="2"/>
        <v>0</v>
      </c>
      <c r="K5" s="15">
        <f t="shared" ca="1" si="3"/>
        <v>0</v>
      </c>
      <c r="L5" s="15">
        <f t="shared" si="4"/>
        <v>0</v>
      </c>
      <c r="M5" s="15">
        <f t="shared" ca="1" si="5"/>
        <v>0</v>
      </c>
      <c r="N5" s="15"/>
      <c r="O5" s="20"/>
      <c r="P5" s="15"/>
      <c r="R5" s="21" t="str">
        <f t="shared" ca="1" si="6"/>
        <v/>
      </c>
      <c r="S5" s="22" t="str">
        <f t="shared" ca="1" si="7"/>
        <v/>
      </c>
    </row>
    <row r="6" spans="1:19" ht="14.5" customHeight="1" x14ac:dyDescent="0.35">
      <c r="A6" s="15"/>
      <c r="B6" s="16" t="str">
        <f>IF(E6="","",VLOOKUP(E6, 'SKU Милкпроджект'!$A$1:$B$50, 2, 0))</f>
        <v/>
      </c>
      <c r="C6" s="16" t="str">
        <f>IF(E6="","",VLOOKUP(E6, 'SKU Милкпроджект'!$A$1:$C$50, 3, 0))</f>
        <v/>
      </c>
      <c r="D6" s="16"/>
      <c r="E6" s="15"/>
      <c r="F6" s="17"/>
      <c r="G6" s="18" t="str">
        <f t="shared" ca="1" si="0"/>
        <v/>
      </c>
      <c r="H6" s="16" t="str">
        <f t="shared" ca="1" si="1"/>
        <v/>
      </c>
      <c r="I6" s="15"/>
      <c r="J6" s="19">
        <f t="shared" ca="1" si="2"/>
        <v>0</v>
      </c>
      <c r="K6" s="15">
        <f t="shared" ca="1" si="3"/>
        <v>0</v>
      </c>
      <c r="L6" s="15">
        <f t="shared" si="4"/>
        <v>0</v>
      </c>
      <c r="M6" s="15">
        <f t="shared" ca="1" si="5"/>
        <v>0</v>
      </c>
      <c r="N6" s="15"/>
      <c r="O6" s="20"/>
      <c r="P6" s="15"/>
      <c r="R6" s="21" t="str">
        <f t="shared" ca="1" si="6"/>
        <v/>
      </c>
      <c r="S6" s="22" t="str">
        <f t="shared" ca="1" si="7"/>
        <v/>
      </c>
    </row>
    <row r="7" spans="1:19" ht="14.5" customHeight="1" x14ac:dyDescent="0.35">
      <c r="A7" s="15"/>
      <c r="B7" s="16" t="str">
        <f>IF(E7="","",VLOOKUP(E7, 'SKU Милкпроджект'!$A$1:$B$50, 2, 0))</f>
        <v/>
      </c>
      <c r="C7" s="16" t="str">
        <f>IF(E7="","",VLOOKUP(E7, 'SKU Милкпроджект'!$A$1:$C$50, 3, 0))</f>
        <v/>
      </c>
      <c r="D7" s="16"/>
      <c r="E7" s="15"/>
      <c r="F7" s="17"/>
      <c r="G7" s="18" t="str">
        <f t="shared" ca="1" si="0"/>
        <v/>
      </c>
      <c r="H7" s="16" t="str">
        <f t="shared" ca="1" si="1"/>
        <v/>
      </c>
      <c r="I7" s="15"/>
      <c r="J7" s="19">
        <f t="shared" ca="1" si="2"/>
        <v>0</v>
      </c>
      <c r="K7" s="15">
        <f t="shared" ca="1" si="3"/>
        <v>0</v>
      </c>
      <c r="L7" s="15">
        <f t="shared" si="4"/>
        <v>0</v>
      </c>
      <c r="M7" s="15">
        <f t="shared" ca="1" si="5"/>
        <v>0</v>
      </c>
      <c r="N7" s="15"/>
      <c r="O7" s="20"/>
      <c r="P7" s="15"/>
      <c r="R7" s="21" t="str">
        <f t="shared" ca="1" si="6"/>
        <v/>
      </c>
      <c r="S7" s="22" t="str">
        <f t="shared" ca="1" si="7"/>
        <v/>
      </c>
    </row>
    <row r="8" spans="1:19" ht="14.5" customHeight="1" x14ac:dyDescent="0.35">
      <c r="A8" s="15"/>
      <c r="B8" s="16" t="str">
        <f>IF(E8="","",VLOOKUP(E8, 'SKU Милкпроджект'!$A$1:$B$50, 2, 0))</f>
        <v/>
      </c>
      <c r="C8" s="16" t="str">
        <f>IF(E8="","",VLOOKUP(E8, 'SKU Милкпроджект'!$A$1:$C$50, 3, 0))</f>
        <v/>
      </c>
      <c r="D8" s="16"/>
      <c r="E8" s="15"/>
      <c r="F8" s="17"/>
      <c r="G8" s="18" t="str">
        <f t="shared" ca="1" si="0"/>
        <v/>
      </c>
      <c r="H8" s="16" t="str">
        <f t="shared" ca="1" si="1"/>
        <v/>
      </c>
      <c r="I8" s="15"/>
      <c r="J8" s="19">
        <f t="shared" ca="1" si="2"/>
        <v>0</v>
      </c>
      <c r="K8" s="15">
        <f t="shared" ca="1" si="3"/>
        <v>0</v>
      </c>
      <c r="L8" s="15">
        <f t="shared" si="4"/>
        <v>0</v>
      </c>
      <c r="M8" s="15">
        <f t="shared" ca="1" si="5"/>
        <v>0</v>
      </c>
      <c r="N8" s="15"/>
      <c r="O8" s="20"/>
      <c r="P8" s="15"/>
      <c r="R8" s="21" t="str">
        <f t="shared" ca="1" si="6"/>
        <v/>
      </c>
      <c r="S8" s="22" t="str">
        <f t="shared" ca="1" si="7"/>
        <v/>
      </c>
    </row>
    <row r="9" spans="1:19" ht="14.5" customHeight="1" x14ac:dyDescent="0.35">
      <c r="A9" s="15"/>
      <c r="B9" s="16" t="str">
        <f>IF(E9="","",VLOOKUP(E9, 'SKU Милкпроджект'!$A$1:$B$50, 2, 0))</f>
        <v/>
      </c>
      <c r="C9" s="16" t="str">
        <f>IF(E9="","",VLOOKUP(E9, 'SKU Милкпроджект'!$A$1:$C$50, 3, 0))</f>
        <v/>
      </c>
      <c r="D9" s="16"/>
      <c r="E9" s="15"/>
      <c r="F9" s="17"/>
      <c r="G9" s="18" t="str">
        <f t="shared" ca="1" si="0"/>
        <v/>
      </c>
      <c r="H9" s="16" t="str">
        <f t="shared" ca="1" si="1"/>
        <v/>
      </c>
      <c r="I9" s="15"/>
      <c r="J9" s="19">
        <f t="shared" ca="1" si="2"/>
        <v>0</v>
      </c>
      <c r="K9" s="15">
        <f t="shared" ca="1" si="3"/>
        <v>0</v>
      </c>
      <c r="L9" s="15">
        <f t="shared" si="4"/>
        <v>0</v>
      </c>
      <c r="M9" s="15">
        <f t="shared" ca="1" si="5"/>
        <v>0</v>
      </c>
      <c r="N9" s="15"/>
      <c r="O9" s="20"/>
      <c r="P9" s="15"/>
      <c r="R9" s="21" t="str">
        <f t="shared" ca="1" si="6"/>
        <v/>
      </c>
      <c r="S9" s="22" t="str">
        <f t="shared" ca="1" si="7"/>
        <v/>
      </c>
    </row>
    <row r="10" spans="1:19" ht="14.5" customHeight="1" x14ac:dyDescent="0.35">
      <c r="A10" s="15"/>
      <c r="B10" s="16" t="str">
        <f>IF(E10="","",VLOOKUP(E10, 'SKU Милкпроджект'!$A$1:$B$50, 2, 0))</f>
        <v/>
      </c>
      <c r="C10" s="16" t="str">
        <f>IF(E10="","",VLOOKUP(E10, 'SKU Милкпроджект'!$A$1:$C$50, 3, 0))</f>
        <v/>
      </c>
      <c r="D10" s="16"/>
      <c r="E10" s="15"/>
      <c r="F10" s="17"/>
      <c r="G10" s="18" t="str">
        <f t="shared" ca="1" si="0"/>
        <v/>
      </c>
      <c r="H10" s="16" t="str">
        <f t="shared" ca="1" si="1"/>
        <v/>
      </c>
      <c r="I10" s="15"/>
      <c r="J10" s="19">
        <f t="shared" ca="1" si="2"/>
        <v>0</v>
      </c>
      <c r="K10" s="15">
        <f t="shared" ca="1" si="3"/>
        <v>0</v>
      </c>
      <c r="L10" s="15">
        <f t="shared" si="4"/>
        <v>0</v>
      </c>
      <c r="M10" s="15">
        <f t="shared" ca="1" si="5"/>
        <v>0</v>
      </c>
      <c r="N10" s="15"/>
      <c r="O10" s="20"/>
      <c r="P10" s="15"/>
      <c r="R10" s="21" t="str">
        <f t="shared" ca="1" si="6"/>
        <v/>
      </c>
      <c r="S10" s="22" t="str">
        <f t="shared" ca="1" si="7"/>
        <v/>
      </c>
    </row>
    <row r="11" spans="1:19" ht="14.5" customHeight="1" x14ac:dyDescent="0.35">
      <c r="A11" s="15"/>
      <c r="B11" s="16" t="str">
        <f>IF(E11="","",VLOOKUP(E11, 'SKU Милкпроджект'!$A$1:$B$50, 2, 0))</f>
        <v/>
      </c>
      <c r="C11" s="16" t="str">
        <f>IF(E11="","",VLOOKUP(E11, 'SKU Милкпроджект'!$A$1:$C$50, 3, 0))</f>
        <v/>
      </c>
      <c r="D11" s="16"/>
      <c r="E11" s="15"/>
      <c r="F11" s="17"/>
      <c r="G11" s="18" t="str">
        <f t="shared" ca="1" si="0"/>
        <v/>
      </c>
      <c r="H11" s="16" t="str">
        <f t="shared" ca="1" si="1"/>
        <v/>
      </c>
      <c r="I11" s="15"/>
      <c r="J11" s="19">
        <f t="shared" ca="1" si="2"/>
        <v>0</v>
      </c>
      <c r="K11" s="15">
        <f t="shared" ca="1" si="3"/>
        <v>0</v>
      </c>
      <c r="L11" s="15">
        <f t="shared" si="4"/>
        <v>0</v>
      </c>
      <c r="M11" s="15">
        <f t="shared" ca="1" si="5"/>
        <v>0</v>
      </c>
      <c r="N11" s="15"/>
      <c r="O11" s="20"/>
      <c r="P11" s="15"/>
      <c r="R11" s="21" t="str">
        <f t="shared" ca="1" si="6"/>
        <v/>
      </c>
      <c r="S11" s="22" t="str">
        <f t="shared" ca="1" si="7"/>
        <v/>
      </c>
    </row>
    <row r="12" spans="1:19" ht="14.5" customHeight="1" x14ac:dyDescent="0.35">
      <c r="A12" s="15"/>
      <c r="B12" s="16" t="str">
        <f>IF(E12="","",VLOOKUP(E12, 'SKU Милкпроджект'!$A$1:$B$50, 2, 0))</f>
        <v/>
      </c>
      <c r="C12" s="16" t="str">
        <f>IF(E12="","",VLOOKUP(E12, 'SKU Милкпроджект'!$A$1:$C$50, 3, 0))</f>
        <v/>
      </c>
      <c r="D12" s="16"/>
      <c r="E12" s="15"/>
      <c r="F12" s="17"/>
      <c r="G12" s="18" t="str">
        <f t="shared" ca="1" si="0"/>
        <v/>
      </c>
      <c r="H12" s="16" t="str">
        <f t="shared" ca="1" si="1"/>
        <v/>
      </c>
      <c r="I12" s="15"/>
      <c r="J12" s="19">
        <f t="shared" ca="1" si="2"/>
        <v>0</v>
      </c>
      <c r="K12" s="15">
        <f t="shared" ca="1" si="3"/>
        <v>0</v>
      </c>
      <c r="L12" s="15">
        <f t="shared" si="4"/>
        <v>0</v>
      </c>
      <c r="M12" s="15">
        <f t="shared" ca="1" si="5"/>
        <v>0</v>
      </c>
      <c r="N12" s="15"/>
      <c r="O12" s="20"/>
      <c r="P12" s="15"/>
      <c r="R12" s="21" t="str">
        <f t="shared" ca="1" si="6"/>
        <v/>
      </c>
      <c r="S12" s="22" t="str">
        <f t="shared" ca="1" si="7"/>
        <v/>
      </c>
    </row>
    <row r="13" spans="1:19" ht="14.5" customHeight="1" x14ac:dyDescent="0.35">
      <c r="A13" s="15"/>
      <c r="B13" s="16" t="str">
        <f>IF(E13="","",VLOOKUP(E13, 'SKU Милкпроджект'!$A$1:$B$50, 2, 0))</f>
        <v/>
      </c>
      <c r="C13" s="16" t="str">
        <f>IF(E13="","",VLOOKUP(E13, 'SKU Милкпроджект'!$A$1:$C$50, 3, 0))</f>
        <v/>
      </c>
      <c r="D13" s="16"/>
      <c r="E13" s="15"/>
      <c r="F13" s="17"/>
      <c r="G13" s="18" t="str">
        <f t="shared" ca="1" si="0"/>
        <v/>
      </c>
      <c r="H13" s="16" t="str">
        <f t="shared" ca="1" si="1"/>
        <v/>
      </c>
      <c r="I13" s="15"/>
      <c r="J13" s="19">
        <f t="shared" ca="1" si="2"/>
        <v>0</v>
      </c>
      <c r="K13" s="15">
        <f t="shared" ca="1" si="3"/>
        <v>0</v>
      </c>
      <c r="L13" s="15">
        <f t="shared" si="4"/>
        <v>0</v>
      </c>
      <c r="M13" s="15">
        <f t="shared" ca="1" si="5"/>
        <v>0</v>
      </c>
      <c r="N13" s="15"/>
      <c r="O13" s="20"/>
      <c r="P13" s="15"/>
      <c r="R13" s="21" t="str">
        <f t="shared" ca="1" si="6"/>
        <v/>
      </c>
      <c r="S13" s="22" t="str">
        <f t="shared" ca="1" si="7"/>
        <v/>
      </c>
    </row>
    <row r="14" spans="1:19" ht="14.5" customHeight="1" x14ac:dyDescent="0.35">
      <c r="A14" s="15"/>
      <c r="B14" s="16" t="str">
        <f>IF(E14="","",VLOOKUP(E14, 'SKU Милкпроджект'!$A$1:$B$50, 2, 0))</f>
        <v/>
      </c>
      <c r="C14" s="16" t="str">
        <f>IF(E14="","",VLOOKUP(E14, 'SKU Милкпроджект'!$A$1:$C$50, 3, 0))</f>
        <v/>
      </c>
      <c r="D14" s="16"/>
      <c r="E14" s="15"/>
      <c r="F14" s="17"/>
      <c r="G14" s="18" t="str">
        <f t="shared" ca="1" si="0"/>
        <v/>
      </c>
      <c r="H14" s="16" t="str">
        <f t="shared" ca="1" si="1"/>
        <v/>
      </c>
      <c r="I14" s="15"/>
      <c r="J14" s="19">
        <f t="shared" ca="1" si="2"/>
        <v>0</v>
      </c>
      <c r="K14" s="15">
        <f t="shared" ca="1" si="3"/>
        <v>0</v>
      </c>
      <c r="L14" s="15">
        <f t="shared" si="4"/>
        <v>0</v>
      </c>
      <c r="M14" s="15">
        <f t="shared" ca="1" si="5"/>
        <v>0</v>
      </c>
      <c r="N14" s="15"/>
      <c r="O14" s="20"/>
      <c r="P14" s="15"/>
      <c r="R14" s="21" t="str">
        <f t="shared" ca="1" si="6"/>
        <v/>
      </c>
      <c r="S14" s="22" t="str">
        <f t="shared" ca="1" si="7"/>
        <v/>
      </c>
    </row>
    <row r="15" spans="1:19" ht="14.5" customHeight="1" x14ac:dyDescent="0.35">
      <c r="A15" s="15"/>
      <c r="B15" s="16" t="str">
        <f>IF(E15="","",VLOOKUP(E15, 'SKU Милкпроджект'!$A$1:$B$50, 2, 0))</f>
        <v/>
      </c>
      <c r="C15" s="16" t="str">
        <f>IF(E15="","",VLOOKUP(E15, 'SKU Милкпроджект'!$A$1:$C$50, 3, 0))</f>
        <v/>
      </c>
      <c r="D15" s="16"/>
      <c r="E15" s="15"/>
      <c r="F15" s="17"/>
      <c r="G15" s="18" t="str">
        <f t="shared" ca="1" si="0"/>
        <v/>
      </c>
      <c r="H15" s="16" t="str">
        <f t="shared" ca="1" si="1"/>
        <v/>
      </c>
      <c r="I15" s="15"/>
      <c r="J15" s="19">
        <f t="shared" ca="1" si="2"/>
        <v>0</v>
      </c>
      <c r="K15" s="15">
        <f t="shared" ca="1" si="3"/>
        <v>0</v>
      </c>
      <c r="L15" s="15">
        <f t="shared" si="4"/>
        <v>0</v>
      </c>
      <c r="M15" s="15">
        <f t="shared" ca="1" si="5"/>
        <v>0</v>
      </c>
      <c r="N15" s="15"/>
      <c r="O15" s="20"/>
      <c r="P15" s="15"/>
      <c r="R15" s="21" t="str">
        <f t="shared" ca="1" si="6"/>
        <v/>
      </c>
      <c r="S15" s="22" t="str">
        <f t="shared" ca="1" si="7"/>
        <v/>
      </c>
    </row>
    <row r="16" spans="1:19" ht="14.5" customHeight="1" x14ac:dyDescent="0.35">
      <c r="A16" s="15"/>
      <c r="B16" s="16" t="str">
        <f>IF(E16="","",VLOOKUP(E16, 'SKU Милкпроджект'!$A$1:$B$50, 2, 0))</f>
        <v/>
      </c>
      <c r="C16" s="16" t="str">
        <f>IF(E16="","",VLOOKUP(E16, 'SKU Милкпроджект'!$A$1:$C$50, 3, 0))</f>
        <v/>
      </c>
      <c r="D16" s="16"/>
      <c r="E16" s="15"/>
      <c r="F16" s="17"/>
      <c r="G16" s="18" t="str">
        <f t="shared" ca="1" si="0"/>
        <v/>
      </c>
      <c r="H16" s="16" t="str">
        <f t="shared" ca="1" si="1"/>
        <v/>
      </c>
      <c r="I16" s="15"/>
      <c r="J16" s="19">
        <f t="shared" ca="1" si="2"/>
        <v>0</v>
      </c>
      <c r="K16" s="15">
        <f t="shared" ca="1" si="3"/>
        <v>0</v>
      </c>
      <c r="L16" s="15">
        <f t="shared" si="4"/>
        <v>0</v>
      </c>
      <c r="M16" s="15">
        <f t="shared" ca="1" si="5"/>
        <v>0</v>
      </c>
      <c r="N16" s="15"/>
      <c r="O16" s="20"/>
      <c r="P16" s="15"/>
      <c r="R16" s="21" t="str">
        <f t="shared" ca="1" si="6"/>
        <v/>
      </c>
      <c r="S16" s="22" t="str">
        <f t="shared" ca="1" si="7"/>
        <v/>
      </c>
    </row>
    <row r="17" spans="1:19" ht="14.5" customHeight="1" x14ac:dyDescent="0.35">
      <c r="A17" s="15"/>
      <c r="B17" s="16" t="str">
        <f>IF(E17="","",VLOOKUP(E17, 'SKU Милкпроджект'!$A$1:$B$50, 2, 0))</f>
        <v/>
      </c>
      <c r="C17" s="16" t="str">
        <f>IF(E17="","",VLOOKUP(E17, 'SKU Милкпроджект'!$A$1:$C$50, 3, 0))</f>
        <v/>
      </c>
      <c r="D17" s="16"/>
      <c r="E17" s="15"/>
      <c r="F17" s="17"/>
      <c r="G17" s="18" t="str">
        <f t="shared" ca="1" si="0"/>
        <v/>
      </c>
      <c r="H17" s="16" t="str">
        <f t="shared" ca="1" si="1"/>
        <v/>
      </c>
      <c r="I17" s="15"/>
      <c r="J17" s="19">
        <f t="shared" ca="1" si="2"/>
        <v>0</v>
      </c>
      <c r="K17" s="15">
        <f t="shared" ca="1" si="3"/>
        <v>0</v>
      </c>
      <c r="L17" s="15">
        <f t="shared" si="4"/>
        <v>0</v>
      </c>
      <c r="M17" s="15">
        <f t="shared" ca="1" si="5"/>
        <v>0</v>
      </c>
      <c r="N17" s="15"/>
      <c r="O17" s="20"/>
      <c r="P17" s="15"/>
      <c r="R17" s="21" t="str">
        <f t="shared" ca="1" si="6"/>
        <v/>
      </c>
      <c r="S17" s="22" t="str">
        <f t="shared" ca="1" si="7"/>
        <v/>
      </c>
    </row>
    <row r="18" spans="1:19" ht="14.5" customHeight="1" x14ac:dyDescent="0.35">
      <c r="A18" s="15"/>
      <c r="B18" s="16" t="str">
        <f>IF(E18="","",VLOOKUP(E18, 'SKU Милкпроджект'!$A$1:$B$50, 2, 0))</f>
        <v/>
      </c>
      <c r="C18" s="16" t="str">
        <f>IF(E18="","",VLOOKUP(E18, 'SKU Милкпроджект'!$A$1:$C$50, 3, 0))</f>
        <v/>
      </c>
      <c r="D18" s="16"/>
      <c r="E18" s="15"/>
      <c r="F18" s="17"/>
      <c r="G18" s="18" t="str">
        <f t="shared" ca="1" si="0"/>
        <v/>
      </c>
      <c r="H18" s="16" t="str">
        <f t="shared" ca="1" si="1"/>
        <v/>
      </c>
      <c r="I18" s="15"/>
      <c r="J18" s="19">
        <f t="shared" ca="1" si="2"/>
        <v>0</v>
      </c>
      <c r="K18" s="15">
        <f t="shared" ca="1" si="3"/>
        <v>0</v>
      </c>
      <c r="L18" s="15">
        <f t="shared" si="4"/>
        <v>0</v>
      </c>
      <c r="M18" s="15">
        <f t="shared" ca="1" si="5"/>
        <v>0</v>
      </c>
      <c r="N18" s="15"/>
      <c r="O18" s="20"/>
      <c r="P18" s="15"/>
      <c r="R18" s="21" t="str">
        <f t="shared" ca="1" si="6"/>
        <v/>
      </c>
      <c r="S18" s="22" t="str">
        <f t="shared" ca="1" si="7"/>
        <v/>
      </c>
    </row>
    <row r="19" spans="1:19" ht="14.5" customHeight="1" x14ac:dyDescent="0.35">
      <c r="A19" s="15"/>
      <c r="B19" s="16" t="str">
        <f>IF(E19="","",VLOOKUP(E19, 'SKU Милкпроджект'!$A$1:$B$50, 2, 0))</f>
        <v/>
      </c>
      <c r="C19" s="16" t="str">
        <f>IF(E19="","",VLOOKUP(E19, 'SKU Милкпроджект'!$A$1:$C$50, 3, 0))</f>
        <v/>
      </c>
      <c r="D19" s="16"/>
      <c r="E19" s="15"/>
      <c r="F19" s="17"/>
      <c r="G19" s="18" t="str">
        <f t="shared" ca="1" si="0"/>
        <v/>
      </c>
      <c r="H19" s="16" t="str">
        <f t="shared" ca="1" si="1"/>
        <v/>
      </c>
      <c r="I19" s="15"/>
      <c r="J19" s="19">
        <f t="shared" ca="1" si="2"/>
        <v>0</v>
      </c>
      <c r="K19" s="15">
        <f t="shared" ca="1" si="3"/>
        <v>0</v>
      </c>
      <c r="L19" s="15">
        <f t="shared" si="4"/>
        <v>0</v>
      </c>
      <c r="M19" s="15">
        <f t="shared" ca="1" si="5"/>
        <v>0</v>
      </c>
      <c r="N19" s="15"/>
      <c r="O19" s="20"/>
      <c r="P19" s="15"/>
      <c r="R19" s="21" t="str">
        <f t="shared" ca="1" si="6"/>
        <v/>
      </c>
      <c r="S19" s="22" t="str">
        <f t="shared" ca="1" si="7"/>
        <v/>
      </c>
    </row>
    <row r="20" spans="1:19" ht="14.5" customHeight="1" x14ac:dyDescent="0.35">
      <c r="A20" s="15"/>
      <c r="B20" s="16" t="str">
        <f>IF(E20="","",VLOOKUP(E20, 'SKU Милкпроджект'!$A$1:$B$50, 2, 0))</f>
        <v/>
      </c>
      <c r="C20" s="16" t="str">
        <f>IF(E20="","",VLOOKUP(E20, 'SKU Милкпроджект'!$A$1:$C$50, 3, 0))</f>
        <v/>
      </c>
      <c r="D20" s="16"/>
      <c r="E20" s="15"/>
      <c r="F20" s="17"/>
      <c r="G20" s="18" t="str">
        <f t="shared" ca="1" si="0"/>
        <v/>
      </c>
      <c r="H20" s="16" t="str">
        <f t="shared" ca="1" si="1"/>
        <v/>
      </c>
      <c r="I20" s="15"/>
      <c r="J20" s="19">
        <f t="shared" ca="1" si="2"/>
        <v>0</v>
      </c>
      <c r="K20" s="15">
        <f t="shared" ca="1" si="3"/>
        <v>0</v>
      </c>
      <c r="L20" s="15">
        <f t="shared" si="4"/>
        <v>0</v>
      </c>
      <c r="M20" s="15">
        <f t="shared" ca="1" si="5"/>
        <v>0</v>
      </c>
      <c r="N20" s="15"/>
      <c r="O20" s="20"/>
      <c r="P20" s="15"/>
      <c r="R20" s="21" t="str">
        <f t="shared" ca="1" si="6"/>
        <v/>
      </c>
      <c r="S20" s="22" t="str">
        <f t="shared" ca="1" si="7"/>
        <v/>
      </c>
    </row>
    <row r="21" spans="1:19" ht="14.5" customHeight="1" x14ac:dyDescent="0.35">
      <c r="A21" s="15"/>
      <c r="B21" s="16" t="str">
        <f>IF(E21="","",VLOOKUP(E21, 'SKU Милкпроджект'!$A$1:$B$50, 2, 0))</f>
        <v/>
      </c>
      <c r="C21" s="16" t="str">
        <f>IF(E21="","",VLOOKUP(E21, 'SKU Милкпроджект'!$A$1:$C$50, 3, 0))</f>
        <v/>
      </c>
      <c r="D21" s="16"/>
      <c r="E21" s="15"/>
      <c r="F21" s="17"/>
      <c r="G21" s="18" t="str">
        <f t="shared" ca="1" si="0"/>
        <v/>
      </c>
      <c r="H21" s="16" t="str">
        <f t="shared" ca="1" si="1"/>
        <v/>
      </c>
      <c r="I21" s="15"/>
      <c r="J21" s="19">
        <f t="shared" ca="1" si="2"/>
        <v>0</v>
      </c>
      <c r="K21" s="15">
        <f t="shared" ca="1" si="3"/>
        <v>0</v>
      </c>
      <c r="L21" s="15">
        <f t="shared" si="4"/>
        <v>0</v>
      </c>
      <c r="M21" s="15">
        <f t="shared" ca="1" si="5"/>
        <v>0</v>
      </c>
      <c r="N21" s="15"/>
      <c r="O21" s="20"/>
      <c r="P21" s="15"/>
      <c r="R21" s="21" t="str">
        <f t="shared" ca="1" si="6"/>
        <v/>
      </c>
      <c r="S21" s="22" t="str">
        <f t="shared" ca="1" si="7"/>
        <v/>
      </c>
    </row>
    <row r="22" spans="1:19" ht="14.5" customHeight="1" x14ac:dyDescent="0.35">
      <c r="A22" s="15"/>
      <c r="B22" s="16" t="str">
        <f>IF(E22="","",VLOOKUP(E22, 'SKU Милкпроджект'!$A$1:$B$50, 2, 0))</f>
        <v/>
      </c>
      <c r="C22" s="16" t="str">
        <f>IF(E22="","",VLOOKUP(E22, 'SKU Милкпроджект'!$A$1:$C$50, 3, 0))</f>
        <v/>
      </c>
      <c r="D22" s="16"/>
      <c r="E22" s="15"/>
      <c r="F22" s="17"/>
      <c r="G22" s="18" t="str">
        <f t="shared" ca="1" si="0"/>
        <v/>
      </c>
      <c r="H22" s="16" t="str">
        <f t="shared" ca="1" si="1"/>
        <v/>
      </c>
      <c r="I22" s="15"/>
      <c r="J22" s="19">
        <f t="shared" ca="1" si="2"/>
        <v>0</v>
      </c>
      <c r="K22" s="15">
        <f t="shared" ca="1" si="3"/>
        <v>0</v>
      </c>
      <c r="L22" s="15">
        <f t="shared" si="4"/>
        <v>0</v>
      </c>
      <c r="M22" s="15">
        <f t="shared" ca="1" si="5"/>
        <v>0</v>
      </c>
      <c r="N22" s="15"/>
      <c r="O22" s="20"/>
      <c r="P22" s="15"/>
      <c r="R22" s="21" t="str">
        <f t="shared" ca="1" si="6"/>
        <v/>
      </c>
      <c r="S22" s="22" t="str">
        <f t="shared" ca="1" si="7"/>
        <v/>
      </c>
    </row>
    <row r="23" spans="1:19" ht="14.5" customHeight="1" x14ac:dyDescent="0.35">
      <c r="A23" s="15"/>
      <c r="B23" s="16" t="str">
        <f>IF(E23="","",VLOOKUP(E23, 'SKU Милкпроджект'!$A$1:$B$50, 2, 0))</f>
        <v/>
      </c>
      <c r="C23" s="16" t="str">
        <f>IF(E23="","",VLOOKUP(E23, 'SKU Милкпроджект'!$A$1:$C$50, 3, 0))</f>
        <v/>
      </c>
      <c r="D23" s="16"/>
      <c r="E23" s="15"/>
      <c r="F23" s="17"/>
      <c r="G23" s="18" t="str">
        <f t="shared" ca="1" si="0"/>
        <v/>
      </c>
      <c r="H23" s="16" t="str">
        <f t="shared" ca="1" si="1"/>
        <v/>
      </c>
      <c r="I23" s="15"/>
      <c r="J23" s="19">
        <f t="shared" ca="1" si="2"/>
        <v>0</v>
      </c>
      <c r="K23" s="15">
        <f t="shared" ca="1" si="3"/>
        <v>0</v>
      </c>
      <c r="L23" s="15">
        <f t="shared" si="4"/>
        <v>0</v>
      </c>
      <c r="M23" s="15">
        <f t="shared" ca="1" si="5"/>
        <v>0</v>
      </c>
      <c r="N23" s="15"/>
      <c r="O23" s="20"/>
      <c r="P23" s="15"/>
      <c r="R23" s="21" t="str">
        <f t="shared" ca="1" si="6"/>
        <v/>
      </c>
      <c r="S23" s="22" t="str">
        <f t="shared" ca="1" si="7"/>
        <v/>
      </c>
    </row>
    <row r="24" spans="1:19" ht="14.5" customHeight="1" x14ac:dyDescent="0.35">
      <c r="A24" s="15"/>
      <c r="B24" s="16" t="str">
        <f>IF(E24="","",VLOOKUP(E24, 'SKU Милкпроджект'!$A$1:$B$50, 2, 0))</f>
        <v/>
      </c>
      <c r="C24" s="16" t="str">
        <f>IF(E24="","",VLOOKUP(E24, 'SKU Милкпроджект'!$A$1:$C$50, 3, 0))</f>
        <v/>
      </c>
      <c r="D24" s="16"/>
      <c r="E24" s="15"/>
      <c r="F24" s="17"/>
      <c r="G24" s="18" t="str">
        <f t="shared" ca="1" si="0"/>
        <v/>
      </c>
      <c r="H24" s="16" t="str">
        <f t="shared" ca="1" si="1"/>
        <v/>
      </c>
      <c r="I24" s="15"/>
      <c r="J24" s="19">
        <f t="shared" ca="1" si="2"/>
        <v>0</v>
      </c>
      <c r="K24" s="15">
        <f t="shared" ca="1" si="3"/>
        <v>0</v>
      </c>
      <c r="L24" s="15">
        <f t="shared" si="4"/>
        <v>0</v>
      </c>
      <c r="M24" s="15">
        <f t="shared" ca="1" si="5"/>
        <v>0</v>
      </c>
      <c r="N24" s="15"/>
      <c r="O24" s="20"/>
      <c r="P24" s="15"/>
      <c r="R24" s="21" t="str">
        <f t="shared" ca="1" si="6"/>
        <v/>
      </c>
      <c r="S24" s="22" t="str">
        <f t="shared" ca="1" si="7"/>
        <v/>
      </c>
    </row>
    <row r="25" spans="1:19" ht="14.5" customHeight="1" x14ac:dyDescent="0.35">
      <c r="A25" s="15"/>
      <c r="B25" s="16" t="str">
        <f>IF(E25="","",VLOOKUP(E25, 'SKU Милкпроджект'!$A$1:$B$50, 2, 0))</f>
        <v/>
      </c>
      <c r="C25" s="16" t="str">
        <f>IF(E25="","",VLOOKUP(E25, 'SKU Милкпроджект'!$A$1:$C$50, 3, 0))</f>
        <v/>
      </c>
      <c r="D25" s="16"/>
      <c r="E25" s="15"/>
      <c r="F25" s="17"/>
      <c r="G25" s="18" t="str">
        <f t="shared" ca="1" si="0"/>
        <v/>
      </c>
      <c r="H25" s="16" t="str">
        <f t="shared" ca="1" si="1"/>
        <v/>
      </c>
      <c r="I25" s="15"/>
      <c r="J25" s="19">
        <f t="shared" ca="1" si="2"/>
        <v>0</v>
      </c>
      <c r="K25" s="15">
        <f t="shared" ca="1" si="3"/>
        <v>0</v>
      </c>
      <c r="L25" s="15">
        <f t="shared" si="4"/>
        <v>0</v>
      </c>
      <c r="M25" s="15">
        <f t="shared" ca="1" si="5"/>
        <v>0</v>
      </c>
      <c r="N25" s="15"/>
      <c r="O25" s="20"/>
      <c r="P25" s="15"/>
      <c r="R25" s="21" t="str">
        <f t="shared" ca="1" si="6"/>
        <v/>
      </c>
      <c r="S25" s="22" t="str">
        <f t="shared" ca="1" si="7"/>
        <v/>
      </c>
    </row>
    <row r="26" spans="1:19" ht="14.5" customHeight="1" x14ac:dyDescent="0.35">
      <c r="A26" s="15"/>
      <c r="B26" s="16" t="str">
        <f>IF(E26="","",VLOOKUP(E26, 'SKU Милкпроджект'!$A$1:$B$50, 2, 0))</f>
        <v/>
      </c>
      <c r="C26" s="16" t="str">
        <f>IF(E26="","",VLOOKUP(E26, 'SKU Милкпроджект'!$A$1:$C$50, 3, 0))</f>
        <v/>
      </c>
      <c r="D26" s="16"/>
      <c r="E26" s="15"/>
      <c r="F26" s="17"/>
      <c r="G26" s="18" t="str">
        <f t="shared" ca="1" si="0"/>
        <v/>
      </c>
      <c r="H26" s="16" t="str">
        <f t="shared" ca="1" si="1"/>
        <v/>
      </c>
      <c r="I26" s="15"/>
      <c r="J26" s="19">
        <f t="shared" ca="1" si="2"/>
        <v>0</v>
      </c>
      <c r="K26" s="15">
        <f t="shared" ca="1" si="3"/>
        <v>0</v>
      </c>
      <c r="L26" s="15">
        <f t="shared" si="4"/>
        <v>0</v>
      </c>
      <c r="M26" s="15">
        <f t="shared" ca="1" si="5"/>
        <v>0</v>
      </c>
      <c r="N26" s="15"/>
      <c r="O26" s="20"/>
      <c r="P26" s="15"/>
      <c r="R26" s="21" t="str">
        <f t="shared" ca="1" si="6"/>
        <v/>
      </c>
      <c r="S26" s="22" t="str">
        <f t="shared" ca="1" si="7"/>
        <v/>
      </c>
    </row>
    <row r="27" spans="1:19" ht="14.5" customHeight="1" x14ac:dyDescent="0.35">
      <c r="A27" s="15"/>
      <c r="B27" s="16" t="str">
        <f>IF(E27="","",VLOOKUP(E27, 'SKU Милкпроджект'!$A$1:$B$50, 2, 0))</f>
        <v/>
      </c>
      <c r="C27" s="16" t="str">
        <f>IF(E27="","",VLOOKUP(E27, 'SKU Милкпроджект'!$A$1:$C$50, 3, 0))</f>
        <v/>
      </c>
      <c r="D27" s="16"/>
      <c r="E27" s="15"/>
      <c r="F27" s="17"/>
      <c r="G27" s="18" t="str">
        <f t="shared" ca="1" si="0"/>
        <v/>
      </c>
      <c r="H27" s="16" t="str">
        <f t="shared" ca="1" si="1"/>
        <v/>
      </c>
      <c r="I27" s="15"/>
      <c r="J27" s="19">
        <f t="shared" ca="1" si="2"/>
        <v>0</v>
      </c>
      <c r="K27" s="15">
        <f t="shared" ca="1" si="3"/>
        <v>0</v>
      </c>
      <c r="L27" s="15">
        <f t="shared" si="4"/>
        <v>0</v>
      </c>
      <c r="M27" s="15">
        <f t="shared" ca="1" si="5"/>
        <v>0</v>
      </c>
      <c r="N27" s="15"/>
      <c r="O27" s="20"/>
      <c r="P27" s="15"/>
      <c r="R27" s="21" t="str">
        <f t="shared" ca="1" si="6"/>
        <v/>
      </c>
      <c r="S27" s="22" t="str">
        <f t="shared" ca="1" si="7"/>
        <v/>
      </c>
    </row>
    <row r="28" spans="1:19" ht="14.5" customHeight="1" x14ac:dyDescent="0.35">
      <c r="A28" s="15"/>
      <c r="B28" s="16" t="str">
        <f>IF(E28="","",VLOOKUP(E28, 'SKU Милкпроджект'!$A$1:$B$50, 2, 0))</f>
        <v/>
      </c>
      <c r="C28" s="16" t="str">
        <f>IF(E28="","",VLOOKUP(E28, 'SKU Милкпроджект'!$A$1:$C$50, 3, 0))</f>
        <v/>
      </c>
      <c r="D28" s="16"/>
      <c r="E28" s="15"/>
      <c r="F28" s="17"/>
      <c r="G28" s="18" t="str">
        <f t="shared" ca="1" si="0"/>
        <v/>
      </c>
      <c r="H28" s="16" t="str">
        <f t="shared" ca="1" si="1"/>
        <v/>
      </c>
      <c r="I28" s="15"/>
      <c r="J28" s="19">
        <f t="shared" ca="1" si="2"/>
        <v>0</v>
      </c>
      <c r="K28" s="15">
        <f t="shared" ca="1" si="3"/>
        <v>0</v>
      </c>
      <c r="L28" s="15">
        <f t="shared" si="4"/>
        <v>0</v>
      </c>
      <c r="M28" s="15">
        <f t="shared" ca="1" si="5"/>
        <v>0</v>
      </c>
      <c r="N28" s="15"/>
      <c r="O28" s="20"/>
      <c r="P28" s="15"/>
      <c r="R28" s="21" t="str">
        <f t="shared" ca="1" si="6"/>
        <v/>
      </c>
      <c r="S28" s="22" t="str">
        <f t="shared" ca="1" si="7"/>
        <v/>
      </c>
    </row>
    <row r="29" spans="1:19" ht="14.5" customHeight="1" x14ac:dyDescent="0.35">
      <c r="A29" s="15"/>
      <c r="B29" s="16" t="str">
        <f>IF(E29="","",VLOOKUP(E29, 'SKU Милкпроджект'!$A$1:$B$50, 2, 0))</f>
        <v/>
      </c>
      <c r="C29" s="16" t="str">
        <f>IF(E29="","",VLOOKUP(E29, 'SKU Милкпроджект'!$A$1:$C$50, 3, 0))</f>
        <v/>
      </c>
      <c r="D29" s="16"/>
      <c r="E29" s="15"/>
      <c r="F29" s="17"/>
      <c r="G29" s="18" t="str">
        <f t="shared" ca="1" si="0"/>
        <v/>
      </c>
      <c r="H29" s="16" t="str">
        <f t="shared" ca="1" si="1"/>
        <v/>
      </c>
      <c r="I29" s="15"/>
      <c r="J29" s="19">
        <f t="shared" ca="1" si="2"/>
        <v>0</v>
      </c>
      <c r="K29" s="15">
        <f t="shared" ca="1" si="3"/>
        <v>0</v>
      </c>
      <c r="L29" s="15">
        <f t="shared" si="4"/>
        <v>0</v>
      </c>
      <c r="M29" s="15">
        <f t="shared" ca="1" si="5"/>
        <v>0</v>
      </c>
      <c r="N29" s="15"/>
      <c r="O29" s="20"/>
      <c r="P29" s="15"/>
      <c r="R29" s="21" t="str">
        <f t="shared" ca="1" si="6"/>
        <v/>
      </c>
      <c r="S29" s="22" t="str">
        <f t="shared" ca="1" si="7"/>
        <v/>
      </c>
    </row>
    <row r="30" spans="1:19" ht="14.5" customHeight="1" x14ac:dyDescent="0.35">
      <c r="A30" s="15"/>
      <c r="B30" s="16" t="str">
        <f>IF(E30="","",VLOOKUP(E30, 'SKU Милкпроджект'!$A$1:$B$50, 2, 0))</f>
        <v/>
      </c>
      <c r="C30" s="16" t="str">
        <f>IF(E30="","",VLOOKUP(E30, 'SKU Милкпроджект'!$A$1:$C$50, 3, 0))</f>
        <v/>
      </c>
      <c r="D30" s="16"/>
      <c r="E30" s="15"/>
      <c r="F30" s="17"/>
      <c r="G30" s="18" t="str">
        <f t="shared" ca="1" si="0"/>
        <v/>
      </c>
      <c r="H30" s="16" t="str">
        <f t="shared" ca="1" si="1"/>
        <v/>
      </c>
      <c r="I30" s="15"/>
      <c r="J30" s="19">
        <f t="shared" ca="1" si="2"/>
        <v>0</v>
      </c>
      <c r="K30" s="15">
        <f t="shared" ca="1" si="3"/>
        <v>0</v>
      </c>
      <c r="L30" s="15">
        <f t="shared" si="4"/>
        <v>0</v>
      </c>
      <c r="M30" s="15">
        <f t="shared" ca="1" si="5"/>
        <v>0</v>
      </c>
      <c r="N30" s="15"/>
      <c r="O30" s="20"/>
      <c r="P30" s="15"/>
      <c r="R30" s="21" t="str">
        <f t="shared" ca="1" si="6"/>
        <v/>
      </c>
      <c r="S30" s="22" t="str">
        <f t="shared" ca="1" si="7"/>
        <v/>
      </c>
    </row>
    <row r="31" spans="1:19" ht="14.5" customHeight="1" x14ac:dyDescent="0.35">
      <c r="A31" s="15"/>
      <c r="B31" s="16" t="str">
        <f>IF(E31="","",VLOOKUP(E31, 'SKU Милкпроджект'!$A$1:$B$50, 2, 0))</f>
        <v/>
      </c>
      <c r="C31" s="16" t="str">
        <f>IF(E31="","",VLOOKUP(E31, 'SKU Милкпроджект'!$A$1:$C$50, 3, 0))</f>
        <v/>
      </c>
      <c r="D31" s="16"/>
      <c r="E31" s="15"/>
      <c r="F31" s="17"/>
      <c r="G31" s="18" t="str">
        <f t="shared" ca="1" si="0"/>
        <v/>
      </c>
      <c r="H31" s="16" t="str">
        <f t="shared" ca="1" si="1"/>
        <v/>
      </c>
      <c r="I31" s="15"/>
      <c r="J31" s="19">
        <f t="shared" ca="1" si="2"/>
        <v>0</v>
      </c>
      <c r="K31" s="15">
        <f t="shared" ca="1" si="3"/>
        <v>0</v>
      </c>
      <c r="L31" s="15">
        <f t="shared" si="4"/>
        <v>0</v>
      </c>
      <c r="M31" s="15">
        <f t="shared" ca="1" si="5"/>
        <v>0</v>
      </c>
      <c r="N31" s="15"/>
      <c r="O31" s="20"/>
      <c r="P31" s="15"/>
      <c r="R31" s="21" t="str">
        <f t="shared" ca="1" si="6"/>
        <v/>
      </c>
      <c r="S31" s="22" t="str">
        <f t="shared" ca="1" si="7"/>
        <v/>
      </c>
    </row>
    <row r="32" spans="1:19" ht="14.5" customHeight="1" x14ac:dyDescent="0.35">
      <c r="A32" s="15"/>
      <c r="B32" s="16" t="str">
        <f>IF(E32="","",VLOOKUP(E32, 'SKU Милкпроджект'!$A$1:$B$50, 2, 0))</f>
        <v/>
      </c>
      <c r="C32" s="16" t="str">
        <f>IF(E32="","",VLOOKUP(E32, 'SKU Милкпроджект'!$A$1:$C$50, 3, 0))</f>
        <v/>
      </c>
      <c r="D32" s="16"/>
      <c r="E32" s="15"/>
      <c r="F32" s="17"/>
      <c r="G32" s="18" t="str">
        <f t="shared" ca="1" si="0"/>
        <v/>
      </c>
      <c r="H32" s="16" t="str">
        <f t="shared" ca="1" si="1"/>
        <v/>
      </c>
      <c r="I32" s="15"/>
      <c r="J32" s="19">
        <f t="shared" ca="1" si="2"/>
        <v>0</v>
      </c>
      <c r="K32" s="15">
        <f t="shared" ca="1" si="3"/>
        <v>0</v>
      </c>
      <c r="L32" s="15">
        <f t="shared" si="4"/>
        <v>0</v>
      </c>
      <c r="M32" s="15">
        <f t="shared" ca="1" si="5"/>
        <v>0</v>
      </c>
      <c r="N32" s="15"/>
      <c r="O32" s="20"/>
      <c r="P32" s="15"/>
      <c r="R32" s="21" t="str">
        <f t="shared" ca="1" si="6"/>
        <v/>
      </c>
      <c r="S32" s="22" t="str">
        <f t="shared" ca="1" si="7"/>
        <v/>
      </c>
    </row>
    <row r="33" spans="1:19" ht="14.5" customHeight="1" x14ac:dyDescent="0.35">
      <c r="A33" s="15"/>
      <c r="B33" s="16" t="str">
        <f>IF(E33="","",VLOOKUP(E33, 'SKU Милкпроджект'!$A$1:$B$50, 2, 0))</f>
        <v/>
      </c>
      <c r="C33" s="16" t="str">
        <f>IF(E33="","",VLOOKUP(E33, 'SKU Милкпроджект'!$A$1:$C$50, 3, 0))</f>
        <v/>
      </c>
      <c r="D33" s="16"/>
      <c r="E33" s="15"/>
      <c r="F33" s="17"/>
      <c r="G33" s="18" t="str">
        <f t="shared" ca="1" si="0"/>
        <v/>
      </c>
      <c r="H33" s="16" t="str">
        <f t="shared" ca="1" si="1"/>
        <v/>
      </c>
      <c r="I33" s="15"/>
      <c r="J33" s="19">
        <f t="shared" ca="1" si="2"/>
        <v>0</v>
      </c>
      <c r="K33" s="15">
        <f t="shared" ca="1" si="3"/>
        <v>0</v>
      </c>
      <c r="L33" s="15">
        <f t="shared" si="4"/>
        <v>0</v>
      </c>
      <c r="M33" s="15">
        <f t="shared" ca="1" si="5"/>
        <v>0</v>
      </c>
      <c r="N33" s="15"/>
      <c r="O33" s="20"/>
      <c r="P33" s="15"/>
      <c r="R33" s="21" t="str">
        <f t="shared" ca="1" si="6"/>
        <v/>
      </c>
      <c r="S33" s="22" t="str">
        <f t="shared" ca="1" si="7"/>
        <v/>
      </c>
    </row>
    <row r="34" spans="1:19" ht="14.5" customHeight="1" x14ac:dyDescent="0.35">
      <c r="A34" s="15"/>
      <c r="B34" s="16" t="str">
        <f>IF(E34="","",VLOOKUP(E34, 'SKU Милкпроджект'!$A$1:$B$50, 2, 0))</f>
        <v/>
      </c>
      <c r="C34" s="16" t="str">
        <f>IF(E34="","",VLOOKUP(E34, 'SKU Милкпроджект'!$A$1:$C$50, 3, 0))</f>
        <v/>
      </c>
      <c r="D34" s="16"/>
      <c r="E34" s="15"/>
      <c r="F34" s="17"/>
      <c r="G34" s="18" t="str">
        <f t="shared" ca="1" si="0"/>
        <v/>
      </c>
      <c r="H34" s="16" t="str">
        <f t="shared" ca="1" si="1"/>
        <v/>
      </c>
      <c r="I34" s="15"/>
      <c r="J34" s="19">
        <f t="shared" ca="1" si="2"/>
        <v>0</v>
      </c>
      <c r="K34" s="15">
        <f t="shared" ca="1" si="3"/>
        <v>0</v>
      </c>
      <c r="L34" s="15">
        <f t="shared" si="4"/>
        <v>0</v>
      </c>
      <c r="M34" s="15">
        <f t="shared" ca="1" si="5"/>
        <v>0</v>
      </c>
      <c r="N34" s="15"/>
      <c r="O34" s="20"/>
      <c r="P34" s="15"/>
      <c r="R34" s="21" t="str">
        <f t="shared" ca="1" si="6"/>
        <v/>
      </c>
      <c r="S34" s="22" t="str">
        <f t="shared" ca="1" si="7"/>
        <v/>
      </c>
    </row>
    <row r="35" spans="1:19" ht="14.5" customHeight="1" x14ac:dyDescent="0.35">
      <c r="A35" s="15"/>
      <c r="B35" s="16" t="str">
        <f>IF(E35="","",VLOOKUP(E35, 'SKU Милкпроджект'!$A$1:$B$50, 2, 0))</f>
        <v/>
      </c>
      <c r="C35" s="16" t="str">
        <f>IF(E35="","",VLOOKUP(E35, 'SKU Милкпроджект'!$A$1:$C$50, 3, 0))</f>
        <v/>
      </c>
      <c r="D35" s="16"/>
      <c r="E35" s="15"/>
      <c r="F35" s="17"/>
      <c r="G35" s="18" t="str">
        <f t="shared" ref="G35:G66" ca="1" si="8">IF(I35="","",(INDIRECT("M" &amp; ROW() - 1) - M35))</f>
        <v/>
      </c>
      <c r="H35" s="16" t="str">
        <f t="shared" ref="H35:H66" ca="1" si="9">IF(I35 = "-", INDIRECT("B" &amp; ROW() - 1),"")</f>
        <v/>
      </c>
      <c r="I35" s="15"/>
      <c r="J35" s="19">
        <f t="shared" ref="J35:J66" ca="1" si="10">IF(I35 = "-", -INDIRECT("B" &amp; ROW() - 1),F35)</f>
        <v>0</v>
      </c>
      <c r="K35" s="15">
        <f t="shared" ref="K35:K66" ca="1" si="11">IF(I35 = "-", SUM(INDIRECT(ADDRESS(2,COLUMN(J35)) &amp; ":" &amp; ADDRESS(ROW(),COLUMN(J35)))), 0)</f>
        <v>0</v>
      </c>
      <c r="L35" s="15">
        <f t="shared" ref="L35:L66" si="12">IF(I35="-",1,0)</f>
        <v>0</v>
      </c>
      <c r="M35" s="15">
        <f t="shared" ref="M35:M66" ca="1" si="13">IF(K35 = 0, INDIRECT("M" &amp; ROW() - 1), K35)</f>
        <v>0</v>
      </c>
      <c r="N35" s="15"/>
      <c r="O35" s="20"/>
      <c r="P35" s="15"/>
      <c r="R35" s="21" t="str">
        <f t="shared" ca="1" si="6"/>
        <v/>
      </c>
      <c r="S35" s="22" t="str">
        <f t="shared" ca="1" si="7"/>
        <v/>
      </c>
    </row>
    <row r="36" spans="1:19" ht="14.5" customHeight="1" x14ac:dyDescent="0.35">
      <c r="A36" s="15"/>
      <c r="B36" s="16" t="str">
        <f>IF(E36="","",VLOOKUP(E36, 'SKU Милкпроджект'!$A$1:$B$50, 2, 0))</f>
        <v/>
      </c>
      <c r="C36" s="16" t="str">
        <f>IF(E36="","",VLOOKUP(E36, 'SKU Милкпроджект'!$A$1:$C$50, 3, 0))</f>
        <v/>
      </c>
      <c r="D36" s="16"/>
      <c r="E36" s="15"/>
      <c r="F36" s="17"/>
      <c r="G36" s="18" t="str">
        <f t="shared" ca="1" si="8"/>
        <v/>
      </c>
      <c r="H36" s="16" t="str">
        <f t="shared" ca="1" si="9"/>
        <v/>
      </c>
      <c r="I36" s="15"/>
      <c r="J36" s="19">
        <f t="shared" ca="1" si="10"/>
        <v>0</v>
      </c>
      <c r="K36" s="15">
        <f t="shared" ca="1" si="11"/>
        <v>0</v>
      </c>
      <c r="L36" s="15">
        <f t="shared" si="12"/>
        <v>0</v>
      </c>
      <c r="M36" s="15">
        <f t="shared" ca="1" si="13"/>
        <v>0</v>
      </c>
      <c r="N36" s="15"/>
      <c r="O36" s="20"/>
      <c r="P36" s="15"/>
      <c r="R36" s="21" t="str">
        <f t="shared" ref="R36:R67" ca="1" si="14">IF(Q36 = "", "", Q36 / INDIRECT("D" &amp; ROW() - 1) )</f>
        <v/>
      </c>
      <c r="S36" s="22" t="str">
        <f t="shared" ca="1" si="7"/>
        <v/>
      </c>
    </row>
    <row r="37" spans="1:19" ht="14.5" customHeight="1" x14ac:dyDescent="0.35">
      <c r="A37" s="15"/>
      <c r="B37" s="16" t="str">
        <f>IF(E37="","",VLOOKUP(E37, 'SKU Милкпроджект'!$A$1:$B$50, 2, 0))</f>
        <v/>
      </c>
      <c r="C37" s="16" t="str">
        <f>IF(E37="","",VLOOKUP(E37, 'SKU Милкпроджект'!$A$1:$C$50, 3, 0))</f>
        <v/>
      </c>
      <c r="D37" s="16"/>
      <c r="E37" s="15"/>
      <c r="F37" s="17"/>
      <c r="G37" s="18" t="str">
        <f t="shared" ca="1" si="8"/>
        <v/>
      </c>
      <c r="H37" s="16" t="str">
        <f t="shared" ca="1" si="9"/>
        <v/>
      </c>
      <c r="I37" s="15"/>
      <c r="J37" s="19">
        <f t="shared" ca="1" si="10"/>
        <v>0</v>
      </c>
      <c r="K37" s="15">
        <f t="shared" ca="1" si="11"/>
        <v>0</v>
      </c>
      <c r="L37" s="15">
        <f t="shared" si="12"/>
        <v>0</v>
      </c>
      <c r="M37" s="15">
        <f t="shared" ca="1" si="13"/>
        <v>0</v>
      </c>
      <c r="N37" s="15"/>
      <c r="O37" s="20"/>
      <c r="P37" s="15"/>
      <c r="R37" s="21" t="str">
        <f t="shared" ca="1" si="14"/>
        <v/>
      </c>
      <c r="S37" s="22" t="str">
        <f t="shared" ca="1" si="7"/>
        <v/>
      </c>
    </row>
    <row r="38" spans="1:19" ht="14.5" customHeight="1" x14ac:dyDescent="0.35">
      <c r="A38" s="15"/>
      <c r="B38" s="16" t="str">
        <f>IF(E38="","",VLOOKUP(E38, 'SKU Милкпроджект'!$A$1:$B$50, 2, 0))</f>
        <v/>
      </c>
      <c r="C38" s="16" t="str">
        <f>IF(E38="","",VLOOKUP(E38, 'SKU Милкпроджект'!$A$1:$C$50, 3, 0))</f>
        <v/>
      </c>
      <c r="D38" s="16"/>
      <c r="E38" s="15"/>
      <c r="F38" s="17"/>
      <c r="G38" s="18" t="str">
        <f t="shared" ca="1" si="8"/>
        <v/>
      </c>
      <c r="H38" s="16" t="str">
        <f t="shared" ca="1" si="9"/>
        <v/>
      </c>
      <c r="I38" s="15"/>
      <c r="J38" s="19">
        <f t="shared" ca="1" si="10"/>
        <v>0</v>
      </c>
      <c r="K38" s="15">
        <f t="shared" ca="1" si="11"/>
        <v>0</v>
      </c>
      <c r="L38" s="15">
        <f t="shared" si="12"/>
        <v>0</v>
      </c>
      <c r="M38" s="15">
        <f t="shared" ca="1" si="13"/>
        <v>0</v>
      </c>
      <c r="N38" s="15"/>
      <c r="O38" s="20"/>
      <c r="P38" s="15"/>
      <c r="R38" s="21" t="str">
        <f t="shared" ca="1" si="14"/>
        <v/>
      </c>
      <c r="S38" s="22" t="str">
        <f t="shared" ca="1" si="7"/>
        <v/>
      </c>
    </row>
    <row r="39" spans="1:19" ht="14.5" customHeight="1" x14ac:dyDescent="0.35">
      <c r="A39" s="15"/>
      <c r="B39" s="16" t="str">
        <f>IF(E39="","",VLOOKUP(E39, 'SKU Милкпроджект'!$A$1:$B$50, 2, 0))</f>
        <v/>
      </c>
      <c r="C39" s="16" t="str">
        <f>IF(E39="","",VLOOKUP(E39, 'SKU Милкпроджект'!$A$1:$C$50, 3, 0))</f>
        <v/>
      </c>
      <c r="D39" s="16"/>
      <c r="E39" s="15"/>
      <c r="F39" s="17"/>
      <c r="G39" s="18" t="str">
        <f t="shared" ca="1" si="8"/>
        <v/>
      </c>
      <c r="H39" s="16" t="str">
        <f t="shared" ca="1" si="9"/>
        <v/>
      </c>
      <c r="I39" s="15"/>
      <c r="J39" s="19">
        <f t="shared" ca="1" si="10"/>
        <v>0</v>
      </c>
      <c r="K39" s="15">
        <f t="shared" ca="1" si="11"/>
        <v>0</v>
      </c>
      <c r="L39" s="15">
        <f t="shared" si="12"/>
        <v>0</v>
      </c>
      <c r="M39" s="15">
        <f t="shared" ca="1" si="13"/>
        <v>0</v>
      </c>
      <c r="N39" s="15"/>
      <c r="O39" s="20"/>
      <c r="P39" s="15"/>
      <c r="R39" s="21" t="str">
        <f t="shared" ca="1" si="14"/>
        <v/>
      </c>
      <c r="S39" s="22" t="str">
        <f t="shared" ca="1" si="7"/>
        <v/>
      </c>
    </row>
    <row r="40" spans="1:19" ht="14.5" customHeight="1" x14ac:dyDescent="0.35">
      <c r="A40" s="15"/>
      <c r="B40" s="16" t="str">
        <f>IF(E40="","",VLOOKUP(E40, 'SKU Милкпроджект'!$A$1:$B$50, 2, 0))</f>
        <v/>
      </c>
      <c r="C40" s="16" t="str">
        <f>IF(E40="","",VLOOKUP(E40, 'SKU Милкпроджект'!$A$1:$C$50, 3, 0))</f>
        <v/>
      </c>
      <c r="D40" s="16"/>
      <c r="E40" s="15"/>
      <c r="F40" s="17"/>
      <c r="G40" s="18" t="str">
        <f t="shared" ca="1" si="8"/>
        <v/>
      </c>
      <c r="H40" s="16" t="str">
        <f t="shared" ca="1" si="9"/>
        <v/>
      </c>
      <c r="I40" s="15"/>
      <c r="J40" s="19">
        <f t="shared" ca="1" si="10"/>
        <v>0</v>
      </c>
      <c r="K40" s="15">
        <f t="shared" ca="1" si="11"/>
        <v>0</v>
      </c>
      <c r="L40" s="15">
        <f t="shared" si="12"/>
        <v>0</v>
      </c>
      <c r="M40" s="15">
        <f t="shared" ca="1" si="13"/>
        <v>0</v>
      </c>
      <c r="N40" s="15"/>
      <c r="O40" s="20"/>
      <c r="P40" s="15"/>
      <c r="R40" s="21" t="str">
        <f t="shared" ca="1" si="14"/>
        <v/>
      </c>
      <c r="S40" s="22" t="str">
        <f t="shared" ca="1" si="7"/>
        <v/>
      </c>
    </row>
    <row r="41" spans="1:19" ht="14.5" customHeight="1" x14ac:dyDescent="0.35">
      <c r="A41" s="15"/>
      <c r="B41" s="16" t="str">
        <f>IF(E41="","",VLOOKUP(E41, 'SKU Милкпроджект'!$A$1:$B$50, 2, 0))</f>
        <v/>
      </c>
      <c r="C41" s="16" t="str">
        <f>IF(E41="","",VLOOKUP(E41, 'SKU Милкпроджект'!$A$1:$C$50, 3, 0))</f>
        <v/>
      </c>
      <c r="D41" s="16"/>
      <c r="E41" s="15"/>
      <c r="F41" s="17"/>
      <c r="G41" s="18" t="str">
        <f t="shared" ca="1" si="8"/>
        <v/>
      </c>
      <c r="H41" s="16" t="str">
        <f t="shared" ca="1" si="9"/>
        <v/>
      </c>
      <c r="I41" s="15"/>
      <c r="J41" s="19">
        <f t="shared" ca="1" si="10"/>
        <v>0</v>
      </c>
      <c r="K41" s="15">
        <f t="shared" ca="1" si="11"/>
        <v>0</v>
      </c>
      <c r="L41" s="15">
        <f t="shared" si="12"/>
        <v>0</v>
      </c>
      <c r="M41" s="15">
        <f t="shared" ca="1" si="13"/>
        <v>0</v>
      </c>
      <c r="N41" s="15"/>
      <c r="O41" s="20"/>
      <c r="P41" s="15"/>
      <c r="R41" s="21" t="str">
        <f t="shared" ca="1" si="14"/>
        <v/>
      </c>
      <c r="S41" s="22" t="str">
        <f t="shared" ca="1" si="7"/>
        <v/>
      </c>
    </row>
    <row r="42" spans="1:19" ht="14.5" customHeight="1" x14ac:dyDescent="0.35">
      <c r="A42" s="15"/>
      <c r="B42" s="16" t="str">
        <f>IF(E42="","",VLOOKUP(E42, 'SKU Милкпроджект'!$A$1:$B$50, 2, 0))</f>
        <v/>
      </c>
      <c r="C42" s="16" t="str">
        <f>IF(E42="","",VLOOKUP(E42, 'SKU Милкпроджект'!$A$1:$C$50, 3, 0))</f>
        <v/>
      </c>
      <c r="D42" s="16"/>
      <c r="E42" s="15"/>
      <c r="F42" s="17"/>
      <c r="G42" s="18" t="str">
        <f t="shared" ca="1" si="8"/>
        <v/>
      </c>
      <c r="H42" s="16" t="str">
        <f t="shared" ca="1" si="9"/>
        <v/>
      </c>
      <c r="I42" s="15"/>
      <c r="J42" s="19">
        <f t="shared" ca="1" si="10"/>
        <v>0</v>
      </c>
      <c r="K42" s="15">
        <f t="shared" ca="1" si="11"/>
        <v>0</v>
      </c>
      <c r="L42" s="15">
        <f t="shared" si="12"/>
        <v>0</v>
      </c>
      <c r="M42" s="15">
        <f t="shared" ca="1" si="13"/>
        <v>0</v>
      </c>
      <c r="N42" s="15"/>
      <c r="O42" s="20"/>
      <c r="P42" s="15"/>
      <c r="R42" s="21" t="str">
        <f t="shared" ca="1" si="14"/>
        <v/>
      </c>
      <c r="S42" s="22" t="str">
        <f t="shared" ca="1" si="7"/>
        <v/>
      </c>
    </row>
    <row r="43" spans="1:19" ht="14.5" customHeight="1" x14ac:dyDescent="0.35">
      <c r="A43" s="15"/>
      <c r="B43" s="16" t="str">
        <f>IF(E43="","",VLOOKUP(E43, 'SKU Милкпроджект'!$A$1:$B$50, 2, 0))</f>
        <v/>
      </c>
      <c r="C43" s="16" t="str">
        <f>IF(E43="","",VLOOKUP(E43, 'SKU Милкпроджект'!$A$1:$C$50, 3, 0))</f>
        <v/>
      </c>
      <c r="D43" s="16"/>
      <c r="E43" s="15"/>
      <c r="F43" s="17"/>
      <c r="G43" s="18" t="str">
        <f t="shared" ca="1" si="8"/>
        <v/>
      </c>
      <c r="H43" s="16" t="str">
        <f t="shared" ca="1" si="9"/>
        <v/>
      </c>
      <c r="I43" s="15"/>
      <c r="J43" s="19">
        <f t="shared" ca="1" si="10"/>
        <v>0</v>
      </c>
      <c r="K43" s="15">
        <f t="shared" ca="1" si="11"/>
        <v>0</v>
      </c>
      <c r="L43" s="15">
        <f t="shared" si="12"/>
        <v>0</v>
      </c>
      <c r="M43" s="15">
        <f t="shared" ca="1" si="13"/>
        <v>0</v>
      </c>
      <c r="N43" s="15"/>
      <c r="O43" s="20"/>
      <c r="P43" s="15"/>
      <c r="R43" s="21" t="str">
        <f t="shared" ca="1" si="14"/>
        <v/>
      </c>
      <c r="S43" s="22" t="str">
        <f t="shared" ca="1" si="7"/>
        <v/>
      </c>
    </row>
    <row r="44" spans="1:19" ht="14.5" customHeight="1" x14ac:dyDescent="0.35">
      <c r="A44" s="15"/>
      <c r="B44" s="16" t="str">
        <f>IF(E44="","",VLOOKUP(E44, 'SKU Милкпроджект'!$A$1:$B$50, 2, 0))</f>
        <v/>
      </c>
      <c r="C44" s="16" t="str">
        <f>IF(E44="","",VLOOKUP(E44, 'SKU Милкпроджект'!$A$1:$C$50, 3, 0))</f>
        <v/>
      </c>
      <c r="D44" s="16"/>
      <c r="E44" s="15"/>
      <c r="F44" s="17"/>
      <c r="G44" s="18" t="str">
        <f t="shared" ca="1" si="8"/>
        <v/>
      </c>
      <c r="H44" s="16" t="str">
        <f t="shared" ca="1" si="9"/>
        <v/>
      </c>
      <c r="I44" s="15"/>
      <c r="J44" s="19">
        <f t="shared" ca="1" si="10"/>
        <v>0</v>
      </c>
      <c r="K44" s="15">
        <f t="shared" ca="1" si="11"/>
        <v>0</v>
      </c>
      <c r="L44" s="15">
        <f t="shared" si="12"/>
        <v>0</v>
      </c>
      <c r="M44" s="15">
        <f t="shared" ca="1" si="13"/>
        <v>0</v>
      </c>
      <c r="N44" s="15"/>
      <c r="O44" s="20"/>
      <c r="P44" s="15"/>
      <c r="R44" s="21" t="str">
        <f t="shared" ca="1" si="14"/>
        <v/>
      </c>
      <c r="S44" s="22" t="str">
        <f t="shared" ca="1" si="7"/>
        <v/>
      </c>
    </row>
    <row r="45" spans="1:19" ht="14.5" customHeight="1" x14ac:dyDescent="0.35">
      <c r="A45" s="15"/>
      <c r="B45" s="16" t="str">
        <f>IF(E45="","",VLOOKUP(E45, 'SKU Милкпроджект'!$A$1:$B$50, 2, 0))</f>
        <v/>
      </c>
      <c r="C45" s="16" t="str">
        <f>IF(E45="","",VLOOKUP(E45, 'SKU Милкпроджект'!$A$1:$C$50, 3, 0))</f>
        <v/>
      </c>
      <c r="D45" s="16"/>
      <c r="E45" s="15"/>
      <c r="F45" s="17"/>
      <c r="G45" s="18" t="str">
        <f t="shared" ca="1" si="8"/>
        <v/>
      </c>
      <c r="H45" s="16" t="str">
        <f t="shared" ca="1" si="9"/>
        <v/>
      </c>
      <c r="I45" s="15"/>
      <c r="J45" s="19">
        <f t="shared" ca="1" si="10"/>
        <v>0</v>
      </c>
      <c r="K45" s="15">
        <f t="shared" ca="1" si="11"/>
        <v>0</v>
      </c>
      <c r="L45" s="15">
        <f t="shared" si="12"/>
        <v>0</v>
      </c>
      <c r="M45" s="15">
        <f t="shared" ca="1" si="13"/>
        <v>0</v>
      </c>
      <c r="N45" s="15"/>
      <c r="O45" s="20"/>
      <c r="P45" s="15"/>
      <c r="R45" s="21" t="str">
        <f t="shared" ca="1" si="14"/>
        <v/>
      </c>
      <c r="S45" s="22" t="str">
        <f t="shared" ca="1" si="7"/>
        <v/>
      </c>
    </row>
    <row r="46" spans="1:19" ht="14.5" customHeight="1" x14ac:dyDescent="0.35">
      <c r="A46" s="15"/>
      <c r="B46" s="16" t="str">
        <f>IF(E46="","",VLOOKUP(E46, 'SKU Милкпроджект'!$A$1:$B$50, 2, 0))</f>
        <v/>
      </c>
      <c r="C46" s="16" t="str">
        <f>IF(E46="","",VLOOKUP(E46, 'SKU Милкпроджект'!$A$1:$C$50, 3, 0))</f>
        <v/>
      </c>
      <c r="D46" s="16"/>
      <c r="E46" s="15"/>
      <c r="F46" s="17"/>
      <c r="G46" s="18" t="str">
        <f t="shared" ca="1" si="8"/>
        <v/>
      </c>
      <c r="H46" s="16" t="str">
        <f t="shared" ca="1" si="9"/>
        <v/>
      </c>
      <c r="I46" s="15"/>
      <c r="J46" s="19">
        <f t="shared" ca="1" si="10"/>
        <v>0</v>
      </c>
      <c r="K46" s="15">
        <f t="shared" ca="1" si="11"/>
        <v>0</v>
      </c>
      <c r="L46" s="15">
        <f t="shared" si="12"/>
        <v>0</v>
      </c>
      <c r="M46" s="15">
        <f t="shared" ca="1" si="13"/>
        <v>0</v>
      </c>
      <c r="N46" s="15"/>
      <c r="O46" s="20"/>
      <c r="P46" s="15"/>
      <c r="R46" s="21" t="str">
        <f t="shared" ca="1" si="14"/>
        <v/>
      </c>
      <c r="S46" s="22" t="str">
        <f t="shared" ca="1" si="7"/>
        <v/>
      </c>
    </row>
    <row r="47" spans="1:19" ht="14.5" customHeight="1" x14ac:dyDescent="0.35">
      <c r="A47" s="15"/>
      <c r="B47" s="16" t="str">
        <f>IF(E47="","",VLOOKUP(E47, 'SKU Милкпроджект'!$A$1:$B$50, 2, 0))</f>
        <v/>
      </c>
      <c r="C47" s="16" t="str">
        <f>IF(E47="","",VLOOKUP(E47, 'SKU Милкпроджект'!$A$1:$C$50, 3, 0))</f>
        <v/>
      </c>
      <c r="D47" s="16"/>
      <c r="E47" s="15"/>
      <c r="F47" s="17"/>
      <c r="G47" s="18" t="str">
        <f t="shared" ca="1" si="8"/>
        <v/>
      </c>
      <c r="H47" s="16" t="str">
        <f t="shared" ca="1" si="9"/>
        <v/>
      </c>
      <c r="I47" s="15"/>
      <c r="J47" s="19">
        <f t="shared" ca="1" si="10"/>
        <v>0</v>
      </c>
      <c r="K47" s="15">
        <f t="shared" ca="1" si="11"/>
        <v>0</v>
      </c>
      <c r="L47" s="15">
        <f t="shared" si="12"/>
        <v>0</v>
      </c>
      <c r="M47" s="15">
        <f t="shared" ca="1" si="13"/>
        <v>0</v>
      </c>
      <c r="N47" s="15"/>
      <c r="O47" s="20"/>
      <c r="P47" s="15"/>
      <c r="R47" s="21" t="str">
        <f t="shared" ca="1" si="14"/>
        <v/>
      </c>
      <c r="S47" s="22" t="str">
        <f t="shared" ca="1" si="7"/>
        <v/>
      </c>
    </row>
    <row r="48" spans="1:19" ht="14.5" customHeight="1" x14ac:dyDescent="0.35">
      <c r="A48" s="15"/>
      <c r="B48" s="16" t="str">
        <f>IF(E48="","",VLOOKUP(E48, 'SKU Милкпроджект'!$A$1:$B$50, 2, 0))</f>
        <v/>
      </c>
      <c r="C48" s="16" t="str">
        <f>IF(E48="","",VLOOKUP(E48, 'SKU Милкпроджект'!$A$1:$C$50, 3, 0))</f>
        <v/>
      </c>
      <c r="D48" s="16"/>
      <c r="E48" s="15"/>
      <c r="F48" s="17"/>
      <c r="G48" s="18" t="str">
        <f t="shared" ca="1" si="8"/>
        <v/>
      </c>
      <c r="H48" s="16" t="str">
        <f t="shared" ca="1" si="9"/>
        <v/>
      </c>
      <c r="I48" s="15"/>
      <c r="J48" s="19">
        <f t="shared" ca="1" si="10"/>
        <v>0</v>
      </c>
      <c r="K48" s="15">
        <f t="shared" ca="1" si="11"/>
        <v>0</v>
      </c>
      <c r="L48" s="15">
        <f t="shared" si="12"/>
        <v>0</v>
      </c>
      <c r="M48" s="15">
        <f t="shared" ca="1" si="13"/>
        <v>0</v>
      </c>
      <c r="N48" s="15"/>
      <c r="O48" s="20"/>
      <c r="P48" s="15"/>
      <c r="R48" s="21" t="str">
        <f t="shared" ca="1" si="14"/>
        <v/>
      </c>
      <c r="S48" s="22" t="str">
        <f t="shared" ca="1" si="7"/>
        <v/>
      </c>
    </row>
    <row r="49" spans="1:19" ht="14.5" customHeight="1" x14ac:dyDescent="0.35">
      <c r="A49" s="15"/>
      <c r="B49" s="16" t="str">
        <f>IF(E49="","",VLOOKUP(E49, 'SKU Милкпроджект'!$A$1:$B$50, 2, 0))</f>
        <v/>
      </c>
      <c r="C49" s="16" t="str">
        <f>IF(E49="","",VLOOKUP(E49, 'SKU Милкпроджект'!$A$1:$C$50, 3, 0))</f>
        <v/>
      </c>
      <c r="D49" s="16"/>
      <c r="E49" s="15"/>
      <c r="F49" s="17"/>
      <c r="G49" s="18" t="str">
        <f t="shared" ca="1" si="8"/>
        <v/>
      </c>
      <c r="H49" s="16" t="str">
        <f t="shared" ca="1" si="9"/>
        <v/>
      </c>
      <c r="I49" s="15"/>
      <c r="J49" s="19">
        <f t="shared" ca="1" si="10"/>
        <v>0</v>
      </c>
      <c r="K49" s="15">
        <f t="shared" ca="1" si="11"/>
        <v>0</v>
      </c>
      <c r="L49" s="15">
        <f t="shared" si="12"/>
        <v>0</v>
      </c>
      <c r="M49" s="15">
        <f t="shared" ca="1" si="13"/>
        <v>0</v>
      </c>
      <c r="N49" s="15"/>
      <c r="O49" s="20"/>
      <c r="P49" s="15"/>
      <c r="R49" s="21" t="str">
        <f t="shared" ca="1" si="14"/>
        <v/>
      </c>
      <c r="S49" s="22" t="str">
        <f t="shared" ca="1" si="7"/>
        <v/>
      </c>
    </row>
    <row r="50" spans="1:19" ht="14.5" customHeight="1" x14ac:dyDescent="0.35">
      <c r="A50" s="15"/>
      <c r="B50" s="16" t="str">
        <f>IF(E50="","",VLOOKUP(E50, 'SKU Милкпроджект'!$A$1:$B$50, 2, 0))</f>
        <v/>
      </c>
      <c r="C50" s="16" t="str">
        <f>IF(E50="","",VLOOKUP(E50, 'SKU Милкпроджект'!$A$1:$C$50, 3, 0))</f>
        <v/>
      </c>
      <c r="D50" s="16"/>
      <c r="E50" s="15"/>
      <c r="F50" s="17"/>
      <c r="G50" s="18" t="str">
        <f t="shared" ca="1" si="8"/>
        <v/>
      </c>
      <c r="H50" s="16" t="str">
        <f t="shared" ca="1" si="9"/>
        <v/>
      </c>
      <c r="I50" s="15"/>
      <c r="J50" s="19">
        <f t="shared" ca="1" si="10"/>
        <v>0</v>
      </c>
      <c r="K50" s="15">
        <f t="shared" ca="1" si="11"/>
        <v>0</v>
      </c>
      <c r="L50" s="15">
        <f t="shared" si="12"/>
        <v>0</v>
      </c>
      <c r="M50" s="15">
        <f t="shared" ca="1" si="13"/>
        <v>0</v>
      </c>
      <c r="N50" s="15"/>
      <c r="O50" s="20"/>
      <c r="P50" s="15"/>
      <c r="R50" s="21" t="str">
        <f t="shared" ca="1" si="14"/>
        <v/>
      </c>
      <c r="S50" s="22" t="str">
        <f t="shared" ca="1" si="7"/>
        <v/>
      </c>
    </row>
    <row r="51" spans="1:19" ht="14.5" customHeight="1" x14ac:dyDescent="0.35">
      <c r="A51" s="15"/>
      <c r="B51" s="16" t="str">
        <f>IF(E51="","",VLOOKUP(E51, 'SKU Милкпроджект'!$A$1:$B$50, 2, 0))</f>
        <v/>
      </c>
      <c r="C51" s="16" t="str">
        <f>IF(E51="","",VLOOKUP(E51, 'SKU Милкпроджект'!$A$1:$C$50, 3, 0))</f>
        <v/>
      </c>
      <c r="D51" s="16"/>
      <c r="E51" s="15"/>
      <c r="F51" s="17"/>
      <c r="G51" s="18" t="str">
        <f t="shared" ca="1" si="8"/>
        <v/>
      </c>
      <c r="H51" s="16" t="str">
        <f t="shared" ca="1" si="9"/>
        <v/>
      </c>
      <c r="I51" s="15"/>
      <c r="J51" s="19">
        <f t="shared" ca="1" si="10"/>
        <v>0</v>
      </c>
      <c r="K51" s="15">
        <f t="shared" ca="1" si="11"/>
        <v>0</v>
      </c>
      <c r="L51" s="15">
        <f t="shared" si="12"/>
        <v>0</v>
      </c>
      <c r="M51" s="15">
        <f t="shared" ca="1" si="13"/>
        <v>0</v>
      </c>
      <c r="N51" s="15"/>
      <c r="O51" s="20"/>
      <c r="P51" s="15"/>
      <c r="R51" s="21" t="str">
        <f t="shared" ca="1" si="14"/>
        <v/>
      </c>
      <c r="S51" s="22" t="str">
        <f t="shared" ca="1" si="7"/>
        <v/>
      </c>
    </row>
    <row r="52" spans="1:19" ht="14.5" customHeight="1" x14ac:dyDescent="0.35">
      <c r="A52" s="15"/>
      <c r="B52" s="16" t="str">
        <f>IF(E52="","",VLOOKUP(E52, 'SKU Милкпроджект'!$A$1:$B$50, 2, 0))</f>
        <v/>
      </c>
      <c r="C52" s="16" t="str">
        <f>IF(E52="","",VLOOKUP(E52, 'SKU Милкпроджект'!$A$1:$C$50, 3, 0))</f>
        <v/>
      </c>
      <c r="D52" s="16"/>
      <c r="E52" s="15"/>
      <c r="F52" s="17"/>
      <c r="G52" s="18" t="str">
        <f t="shared" ca="1" si="8"/>
        <v/>
      </c>
      <c r="H52" s="16" t="str">
        <f t="shared" ca="1" si="9"/>
        <v/>
      </c>
      <c r="I52" s="15"/>
      <c r="J52" s="19">
        <f t="shared" ca="1" si="10"/>
        <v>0</v>
      </c>
      <c r="K52" s="15">
        <f t="shared" ca="1" si="11"/>
        <v>0</v>
      </c>
      <c r="L52" s="15">
        <f t="shared" si="12"/>
        <v>0</v>
      </c>
      <c r="M52" s="15">
        <f t="shared" ca="1" si="13"/>
        <v>0</v>
      </c>
      <c r="N52" s="15"/>
      <c r="O52" s="20"/>
      <c r="P52" s="15"/>
      <c r="R52" s="21" t="str">
        <f t="shared" ca="1" si="14"/>
        <v/>
      </c>
      <c r="S52" s="22" t="str">
        <f t="shared" ca="1" si="7"/>
        <v/>
      </c>
    </row>
    <row r="53" spans="1:19" ht="14.5" customHeight="1" x14ac:dyDescent="0.35">
      <c r="A53" s="15"/>
      <c r="B53" s="16" t="str">
        <f>IF(E53="","",VLOOKUP(E53, 'SKU Милкпроджект'!$A$1:$B$50, 2, 0))</f>
        <v/>
      </c>
      <c r="C53" s="16" t="str">
        <f>IF(E53="","",VLOOKUP(E53, 'SKU Милкпроджект'!$A$1:$C$50, 3, 0))</f>
        <v/>
      </c>
      <c r="D53" s="16"/>
      <c r="E53" s="15"/>
      <c r="F53" s="17"/>
      <c r="G53" s="18" t="str">
        <f t="shared" ca="1" si="8"/>
        <v/>
      </c>
      <c r="H53" s="16" t="str">
        <f t="shared" ca="1" si="9"/>
        <v/>
      </c>
      <c r="I53" s="15"/>
      <c r="J53" s="19">
        <f t="shared" ca="1" si="10"/>
        <v>0</v>
      </c>
      <c r="K53" s="15">
        <f t="shared" ca="1" si="11"/>
        <v>0</v>
      </c>
      <c r="L53" s="15">
        <f t="shared" si="12"/>
        <v>0</v>
      </c>
      <c r="M53" s="15">
        <f t="shared" ca="1" si="13"/>
        <v>0</v>
      </c>
      <c r="N53" s="15"/>
      <c r="O53" s="20"/>
      <c r="P53" s="15"/>
      <c r="R53" s="21" t="str">
        <f t="shared" ca="1" si="14"/>
        <v/>
      </c>
      <c r="S53" s="22" t="str">
        <f t="shared" ca="1" si="7"/>
        <v/>
      </c>
    </row>
    <row r="54" spans="1:19" ht="14.5" customHeight="1" x14ac:dyDescent="0.35">
      <c r="A54" s="15"/>
      <c r="B54" s="16" t="str">
        <f>IF(E54="","",VLOOKUP(E54, 'SKU Милкпроджект'!$A$1:$B$50, 2, 0))</f>
        <v/>
      </c>
      <c r="C54" s="16" t="str">
        <f>IF(E54="","",VLOOKUP(E54, 'SKU Милкпроджект'!$A$1:$C$50, 3, 0))</f>
        <v/>
      </c>
      <c r="D54" s="16"/>
      <c r="E54" s="15"/>
      <c r="F54" s="17"/>
      <c r="G54" s="18" t="str">
        <f t="shared" ca="1" si="8"/>
        <v/>
      </c>
      <c r="H54" s="16" t="str">
        <f t="shared" ca="1" si="9"/>
        <v/>
      </c>
      <c r="I54" s="15"/>
      <c r="J54" s="19">
        <f t="shared" ca="1" si="10"/>
        <v>0</v>
      </c>
      <c r="K54" s="15">
        <f t="shared" ca="1" si="11"/>
        <v>0</v>
      </c>
      <c r="L54" s="15">
        <f t="shared" si="12"/>
        <v>0</v>
      </c>
      <c r="M54" s="15">
        <f t="shared" ca="1" si="13"/>
        <v>0</v>
      </c>
      <c r="N54" s="15"/>
      <c r="O54" s="20"/>
      <c r="P54" s="15"/>
      <c r="R54" s="21" t="str">
        <f t="shared" ca="1" si="14"/>
        <v/>
      </c>
      <c r="S54" s="22" t="str">
        <f t="shared" ca="1" si="7"/>
        <v/>
      </c>
    </row>
    <row r="55" spans="1:19" ht="14.5" customHeight="1" x14ac:dyDescent="0.35">
      <c r="A55" s="15"/>
      <c r="B55" s="16" t="str">
        <f>IF(E55="","",VLOOKUP(E55, 'SKU Милкпроджект'!$A$1:$B$50, 2, 0))</f>
        <v/>
      </c>
      <c r="C55" s="16" t="str">
        <f>IF(E55="","",VLOOKUP(E55, 'SKU Милкпроджект'!$A$1:$C$50, 3, 0))</f>
        <v/>
      </c>
      <c r="D55" s="16"/>
      <c r="E55" s="15"/>
      <c r="F55" s="17"/>
      <c r="G55" s="18" t="str">
        <f t="shared" ca="1" si="8"/>
        <v/>
      </c>
      <c r="H55" s="16" t="str">
        <f t="shared" ca="1" si="9"/>
        <v/>
      </c>
      <c r="I55" s="15"/>
      <c r="J55" s="19">
        <f t="shared" ca="1" si="10"/>
        <v>0</v>
      </c>
      <c r="K55" s="15">
        <f t="shared" ca="1" si="11"/>
        <v>0</v>
      </c>
      <c r="L55" s="15">
        <f t="shared" si="12"/>
        <v>0</v>
      </c>
      <c r="M55" s="15">
        <f t="shared" ca="1" si="13"/>
        <v>0</v>
      </c>
      <c r="N55" s="15"/>
      <c r="O55" s="20"/>
      <c r="P55" s="15"/>
      <c r="R55" s="21" t="str">
        <f t="shared" ca="1" si="14"/>
        <v/>
      </c>
      <c r="S55" s="22" t="str">
        <f t="shared" ca="1" si="7"/>
        <v/>
      </c>
    </row>
    <row r="56" spans="1:19" ht="14.5" customHeight="1" x14ac:dyDescent="0.35">
      <c r="A56" s="15"/>
      <c r="B56" s="16" t="str">
        <f>IF(E56="","",VLOOKUP(E56, 'SKU Милкпроджект'!$A$1:$B$50, 2, 0))</f>
        <v/>
      </c>
      <c r="C56" s="16" t="str">
        <f>IF(E56="","",VLOOKUP(E56, 'SKU Милкпроджект'!$A$1:$C$50, 3, 0))</f>
        <v/>
      </c>
      <c r="D56" s="16"/>
      <c r="E56" s="15"/>
      <c r="F56" s="17"/>
      <c r="G56" s="18" t="str">
        <f t="shared" ca="1" si="8"/>
        <v/>
      </c>
      <c r="H56" s="16" t="str">
        <f t="shared" ca="1" si="9"/>
        <v/>
      </c>
      <c r="I56" s="15"/>
      <c r="J56" s="19">
        <f t="shared" ca="1" si="10"/>
        <v>0</v>
      </c>
      <c r="K56" s="15">
        <f t="shared" ca="1" si="11"/>
        <v>0</v>
      </c>
      <c r="L56" s="15">
        <f t="shared" si="12"/>
        <v>0</v>
      </c>
      <c r="M56" s="15">
        <f t="shared" ca="1" si="13"/>
        <v>0</v>
      </c>
      <c r="N56" s="15"/>
      <c r="O56" s="20"/>
      <c r="P56" s="15"/>
      <c r="R56" s="21" t="str">
        <f t="shared" ca="1" si="14"/>
        <v/>
      </c>
      <c r="S56" s="22" t="str">
        <f t="shared" ca="1" si="7"/>
        <v/>
      </c>
    </row>
    <row r="57" spans="1:19" ht="14.5" customHeight="1" x14ac:dyDescent="0.35">
      <c r="A57" s="15"/>
      <c r="B57" s="16" t="str">
        <f>IF(E57="","",VLOOKUP(E57, 'SKU Милкпроджект'!$A$1:$B$50, 2, 0))</f>
        <v/>
      </c>
      <c r="C57" s="16" t="str">
        <f>IF(E57="","",VLOOKUP(E57, 'SKU Милкпроджект'!$A$1:$C$50, 3, 0))</f>
        <v/>
      </c>
      <c r="D57" s="16"/>
      <c r="E57" s="15"/>
      <c r="F57" s="17"/>
      <c r="G57" s="18" t="str">
        <f t="shared" ca="1" si="8"/>
        <v/>
      </c>
      <c r="H57" s="16" t="str">
        <f t="shared" ca="1" si="9"/>
        <v/>
      </c>
      <c r="I57" s="15"/>
      <c r="J57" s="19">
        <f t="shared" ca="1" si="10"/>
        <v>0</v>
      </c>
      <c r="K57" s="15">
        <f t="shared" ca="1" si="11"/>
        <v>0</v>
      </c>
      <c r="L57" s="15">
        <f t="shared" si="12"/>
        <v>0</v>
      </c>
      <c r="M57" s="15">
        <f t="shared" ca="1" si="13"/>
        <v>0</v>
      </c>
      <c r="N57" s="15"/>
      <c r="O57" s="20"/>
      <c r="P57" s="15"/>
      <c r="R57" s="21" t="str">
        <f t="shared" ca="1" si="14"/>
        <v/>
      </c>
      <c r="S57" s="22" t="str">
        <f t="shared" ca="1" si="7"/>
        <v/>
      </c>
    </row>
    <row r="58" spans="1:19" ht="14.5" customHeight="1" x14ac:dyDescent="0.35">
      <c r="A58" s="15"/>
      <c r="B58" s="16" t="str">
        <f>IF(E58="","",VLOOKUP(E58, 'SKU Милкпроджект'!$A$1:$B$50, 2, 0))</f>
        <v/>
      </c>
      <c r="C58" s="16" t="str">
        <f>IF(E58="","",VLOOKUP(E58, 'SKU Милкпроджект'!$A$1:$C$50, 3, 0))</f>
        <v/>
      </c>
      <c r="D58" s="16"/>
      <c r="E58" s="15"/>
      <c r="F58" s="17"/>
      <c r="G58" s="18" t="str">
        <f t="shared" ca="1" si="8"/>
        <v/>
      </c>
      <c r="H58" s="16" t="str">
        <f t="shared" ca="1" si="9"/>
        <v/>
      </c>
      <c r="I58" s="15"/>
      <c r="J58" s="19">
        <f t="shared" ca="1" si="10"/>
        <v>0</v>
      </c>
      <c r="K58" s="15">
        <f t="shared" ca="1" si="11"/>
        <v>0</v>
      </c>
      <c r="L58" s="15">
        <f t="shared" si="12"/>
        <v>0</v>
      </c>
      <c r="M58" s="15">
        <f t="shared" ca="1" si="13"/>
        <v>0</v>
      </c>
      <c r="N58" s="15"/>
      <c r="O58" s="20"/>
      <c r="P58" s="15"/>
      <c r="R58" s="21" t="str">
        <f t="shared" ca="1" si="14"/>
        <v/>
      </c>
      <c r="S58" s="22" t="str">
        <f t="shared" ca="1" si="7"/>
        <v/>
      </c>
    </row>
    <row r="59" spans="1:19" ht="14.5" customHeight="1" x14ac:dyDescent="0.35">
      <c r="A59" s="15"/>
      <c r="B59" s="16" t="str">
        <f>IF(E59="","",VLOOKUP(E59, 'SKU Милкпроджект'!$A$1:$B$50, 2, 0))</f>
        <v/>
      </c>
      <c r="C59" s="16" t="str">
        <f>IF(E59="","",VLOOKUP(E59, 'SKU Милкпроджект'!$A$1:$C$50, 3, 0))</f>
        <v/>
      </c>
      <c r="D59" s="16"/>
      <c r="E59" s="15"/>
      <c r="F59" s="17"/>
      <c r="G59" s="18" t="str">
        <f t="shared" ca="1" si="8"/>
        <v/>
      </c>
      <c r="H59" s="16" t="str">
        <f t="shared" ca="1" si="9"/>
        <v/>
      </c>
      <c r="I59" s="15"/>
      <c r="J59" s="19">
        <f t="shared" ca="1" si="10"/>
        <v>0</v>
      </c>
      <c r="K59" s="15">
        <f t="shared" ca="1" si="11"/>
        <v>0</v>
      </c>
      <c r="L59" s="15">
        <f t="shared" si="12"/>
        <v>0</v>
      </c>
      <c r="M59" s="15">
        <f t="shared" ca="1" si="13"/>
        <v>0</v>
      </c>
      <c r="N59" s="15"/>
      <c r="O59" s="20"/>
      <c r="P59" s="15"/>
      <c r="R59" s="21" t="str">
        <f t="shared" ca="1" si="14"/>
        <v/>
      </c>
      <c r="S59" s="22" t="str">
        <f t="shared" ca="1" si="7"/>
        <v/>
      </c>
    </row>
    <row r="60" spans="1:19" ht="14.5" customHeight="1" x14ac:dyDescent="0.35">
      <c r="A60" s="15"/>
      <c r="B60" s="16" t="str">
        <f>IF(E60="","",VLOOKUP(E60, 'SKU Милкпроджект'!$A$1:$B$50, 2, 0))</f>
        <v/>
      </c>
      <c r="C60" s="16" t="str">
        <f>IF(E60="","",VLOOKUP(E60, 'SKU Милкпроджект'!$A$1:$C$50, 3, 0))</f>
        <v/>
      </c>
      <c r="D60" s="16"/>
      <c r="E60" s="15"/>
      <c r="F60" s="17"/>
      <c r="G60" s="18" t="str">
        <f t="shared" ca="1" si="8"/>
        <v/>
      </c>
      <c r="H60" s="16" t="str">
        <f t="shared" ca="1" si="9"/>
        <v/>
      </c>
      <c r="I60" s="15"/>
      <c r="J60" s="19">
        <f t="shared" ca="1" si="10"/>
        <v>0</v>
      </c>
      <c r="K60" s="15">
        <f t="shared" ca="1" si="11"/>
        <v>0</v>
      </c>
      <c r="L60" s="15">
        <f t="shared" si="12"/>
        <v>0</v>
      </c>
      <c r="M60" s="15">
        <f t="shared" ca="1" si="13"/>
        <v>0</v>
      </c>
      <c r="N60" s="15"/>
      <c r="O60" s="20"/>
      <c r="P60" s="15"/>
      <c r="R60" s="21" t="str">
        <f t="shared" ca="1" si="14"/>
        <v/>
      </c>
      <c r="S60" s="22" t="str">
        <f t="shared" ca="1" si="7"/>
        <v/>
      </c>
    </row>
    <row r="61" spans="1:19" ht="14.5" customHeight="1" x14ac:dyDescent="0.35">
      <c r="A61" s="15"/>
      <c r="B61" s="16" t="str">
        <f>IF(E61="","",VLOOKUP(E61, 'SKU Милкпроджект'!$A$1:$B$50, 2, 0))</f>
        <v/>
      </c>
      <c r="C61" s="16" t="str">
        <f>IF(E61="","",VLOOKUP(E61, 'SKU Милкпроджект'!$A$1:$C$50, 3, 0))</f>
        <v/>
      </c>
      <c r="D61" s="16"/>
      <c r="E61" s="15"/>
      <c r="F61" s="17"/>
      <c r="G61" s="18" t="str">
        <f t="shared" ca="1" si="8"/>
        <v/>
      </c>
      <c r="H61" s="16" t="str">
        <f t="shared" ca="1" si="9"/>
        <v/>
      </c>
      <c r="I61" s="15"/>
      <c r="J61" s="19">
        <f t="shared" ca="1" si="10"/>
        <v>0</v>
      </c>
      <c r="K61" s="15">
        <f t="shared" ca="1" si="11"/>
        <v>0</v>
      </c>
      <c r="L61" s="15">
        <f t="shared" si="12"/>
        <v>0</v>
      </c>
      <c r="M61" s="15">
        <f t="shared" ca="1" si="13"/>
        <v>0</v>
      </c>
      <c r="N61" s="15"/>
      <c r="O61" s="20"/>
      <c r="P61" s="15"/>
      <c r="R61" s="21" t="str">
        <f t="shared" ca="1" si="14"/>
        <v/>
      </c>
      <c r="S61" s="22" t="str">
        <f t="shared" ca="1" si="7"/>
        <v/>
      </c>
    </row>
    <row r="62" spans="1:19" ht="14.5" customHeight="1" x14ac:dyDescent="0.35">
      <c r="A62" s="15"/>
      <c r="B62" s="16" t="str">
        <f>IF(E62="","",VLOOKUP(E62, 'SKU Милкпроджект'!$A$1:$B$50, 2, 0))</f>
        <v/>
      </c>
      <c r="C62" s="16" t="str">
        <f>IF(E62="","",VLOOKUP(E62, 'SKU Милкпроджект'!$A$1:$C$50, 3, 0))</f>
        <v/>
      </c>
      <c r="D62" s="16"/>
      <c r="E62" s="15"/>
      <c r="F62" s="17"/>
      <c r="G62" s="18" t="str">
        <f t="shared" ca="1" si="8"/>
        <v/>
      </c>
      <c r="H62" s="16" t="str">
        <f t="shared" ca="1" si="9"/>
        <v/>
      </c>
      <c r="I62" s="15"/>
      <c r="J62" s="19">
        <f t="shared" ca="1" si="10"/>
        <v>0</v>
      </c>
      <c r="K62" s="15">
        <f t="shared" ca="1" si="11"/>
        <v>0</v>
      </c>
      <c r="L62" s="15">
        <f t="shared" si="12"/>
        <v>0</v>
      </c>
      <c r="M62" s="15">
        <f t="shared" ca="1" si="13"/>
        <v>0</v>
      </c>
      <c r="N62" s="15"/>
      <c r="O62" s="20"/>
      <c r="P62" s="15"/>
      <c r="R62" s="21" t="str">
        <f t="shared" ca="1" si="14"/>
        <v/>
      </c>
      <c r="S62" s="22" t="str">
        <f t="shared" ca="1" si="7"/>
        <v/>
      </c>
    </row>
    <row r="63" spans="1:19" ht="14.5" customHeight="1" x14ac:dyDescent="0.35">
      <c r="A63" s="15"/>
      <c r="B63" s="16" t="str">
        <f>IF(E63="","",VLOOKUP(E63, 'SKU Милкпроджект'!$A$1:$B$50, 2, 0))</f>
        <v/>
      </c>
      <c r="C63" s="16" t="str">
        <f>IF(E63="","",VLOOKUP(E63, 'SKU Милкпроджект'!$A$1:$C$50, 3, 0))</f>
        <v/>
      </c>
      <c r="D63" s="16"/>
      <c r="E63" s="15"/>
      <c r="F63" s="17"/>
      <c r="G63" s="18" t="str">
        <f t="shared" ca="1" si="8"/>
        <v/>
      </c>
      <c r="H63" s="16" t="str">
        <f t="shared" ca="1" si="9"/>
        <v/>
      </c>
      <c r="I63" s="15"/>
      <c r="J63" s="19">
        <f t="shared" ca="1" si="10"/>
        <v>0</v>
      </c>
      <c r="K63" s="15">
        <f t="shared" ca="1" si="11"/>
        <v>0</v>
      </c>
      <c r="L63" s="15">
        <f t="shared" si="12"/>
        <v>0</v>
      </c>
      <c r="M63" s="15">
        <f t="shared" ca="1" si="13"/>
        <v>0</v>
      </c>
      <c r="N63" s="15"/>
      <c r="O63" s="20"/>
      <c r="P63" s="15"/>
      <c r="R63" s="21" t="str">
        <f t="shared" ca="1" si="14"/>
        <v/>
      </c>
      <c r="S63" s="22" t="str">
        <f t="shared" ca="1" si="7"/>
        <v/>
      </c>
    </row>
    <row r="64" spans="1:19" ht="14.5" customHeight="1" x14ac:dyDescent="0.35">
      <c r="A64" s="15"/>
      <c r="B64" s="16" t="str">
        <f>IF(E64="","",VLOOKUP(E64, 'SKU Милкпроджект'!$A$1:$B$50, 2, 0))</f>
        <v/>
      </c>
      <c r="C64" s="16" t="str">
        <f>IF(E64="","",VLOOKUP(E64, 'SKU Милкпроджект'!$A$1:$C$50, 3, 0))</f>
        <v/>
      </c>
      <c r="D64" s="16"/>
      <c r="E64" s="15"/>
      <c r="F64" s="17"/>
      <c r="G64" s="18" t="str">
        <f t="shared" ca="1" si="8"/>
        <v/>
      </c>
      <c r="H64" s="16" t="str">
        <f t="shared" ca="1" si="9"/>
        <v/>
      </c>
      <c r="I64" s="15"/>
      <c r="J64" s="19">
        <f t="shared" ca="1" si="10"/>
        <v>0</v>
      </c>
      <c r="K64" s="15">
        <f t="shared" ca="1" si="11"/>
        <v>0</v>
      </c>
      <c r="L64" s="15">
        <f t="shared" si="12"/>
        <v>0</v>
      </c>
      <c r="M64" s="15">
        <f t="shared" ca="1" si="13"/>
        <v>0</v>
      </c>
      <c r="N64" s="15"/>
      <c r="O64" s="20"/>
      <c r="P64" s="15"/>
      <c r="R64" s="21" t="str">
        <f t="shared" ca="1" si="14"/>
        <v/>
      </c>
      <c r="S64" s="22" t="str">
        <f t="shared" ca="1" si="7"/>
        <v/>
      </c>
    </row>
    <row r="65" spans="1:19" ht="14.5" customHeight="1" x14ac:dyDescent="0.35">
      <c r="A65" s="15"/>
      <c r="B65" s="16" t="str">
        <f>IF(E65="","",VLOOKUP(E65, 'SKU Милкпроджект'!$A$1:$B$50, 2, 0))</f>
        <v/>
      </c>
      <c r="C65" s="16" t="str">
        <f>IF(E65="","",VLOOKUP(E65, 'SKU Милкпроджект'!$A$1:$C$50, 3, 0))</f>
        <v/>
      </c>
      <c r="D65" s="16"/>
      <c r="E65" s="15"/>
      <c r="F65" s="17"/>
      <c r="G65" s="18" t="str">
        <f t="shared" ca="1" si="8"/>
        <v/>
      </c>
      <c r="H65" s="16" t="str">
        <f t="shared" ca="1" si="9"/>
        <v/>
      </c>
      <c r="I65" s="15"/>
      <c r="J65" s="19">
        <f t="shared" ca="1" si="10"/>
        <v>0</v>
      </c>
      <c r="K65" s="15">
        <f t="shared" ca="1" si="11"/>
        <v>0</v>
      </c>
      <c r="L65" s="15">
        <f t="shared" si="12"/>
        <v>0</v>
      </c>
      <c r="M65" s="15">
        <f t="shared" ca="1" si="13"/>
        <v>0</v>
      </c>
      <c r="N65" s="15"/>
      <c r="O65" s="20"/>
      <c r="P65" s="15"/>
      <c r="R65" s="21" t="str">
        <f t="shared" ca="1" si="14"/>
        <v/>
      </c>
      <c r="S65" s="22" t="str">
        <f t="shared" ca="1" si="7"/>
        <v/>
      </c>
    </row>
    <row r="66" spans="1:19" ht="14.5" customHeight="1" x14ac:dyDescent="0.35">
      <c r="A66" s="15"/>
      <c r="B66" s="16" t="str">
        <f>IF(E66="","",VLOOKUP(E66, 'SKU Милкпроджект'!$A$1:$B$50, 2, 0))</f>
        <v/>
      </c>
      <c r="C66" s="16" t="str">
        <f>IF(E66="","",VLOOKUP(E66, 'SKU Милкпроджект'!$A$1:$C$50, 3, 0))</f>
        <v/>
      </c>
      <c r="D66" s="16"/>
      <c r="E66" s="15"/>
      <c r="F66" s="17"/>
      <c r="G66" s="18" t="str">
        <f t="shared" ca="1" si="8"/>
        <v/>
      </c>
      <c r="H66" s="16" t="str">
        <f t="shared" ca="1" si="9"/>
        <v/>
      </c>
      <c r="I66" s="15"/>
      <c r="J66" s="19">
        <f t="shared" ca="1" si="10"/>
        <v>0</v>
      </c>
      <c r="K66" s="15">
        <f t="shared" ca="1" si="11"/>
        <v>0</v>
      </c>
      <c r="L66" s="15">
        <f t="shared" si="12"/>
        <v>0</v>
      </c>
      <c r="M66" s="15">
        <f t="shared" ca="1" si="13"/>
        <v>0</v>
      </c>
      <c r="N66" s="15"/>
      <c r="O66" s="20"/>
      <c r="P66" s="15"/>
      <c r="R66" s="21" t="str">
        <f t="shared" ca="1" si="14"/>
        <v/>
      </c>
      <c r="S66" s="22" t="str">
        <f t="shared" ca="1" si="7"/>
        <v/>
      </c>
    </row>
    <row r="67" spans="1:19" ht="14.5" customHeight="1" x14ac:dyDescent="0.35">
      <c r="A67" s="15"/>
      <c r="B67" s="16" t="str">
        <f>IF(E67="","",VLOOKUP(E67, 'SKU Милкпроджект'!$A$1:$B$50, 2, 0))</f>
        <v/>
      </c>
      <c r="C67" s="16" t="str">
        <f>IF(E67="","",VLOOKUP(E67, 'SKU Милкпроджект'!$A$1:$C$50, 3, 0))</f>
        <v/>
      </c>
      <c r="D67" s="16"/>
      <c r="E67" s="15"/>
      <c r="F67" s="17"/>
      <c r="G67" s="18" t="str">
        <f t="shared" ref="G67:G98" ca="1" si="15">IF(I67="","",(INDIRECT("M" &amp; ROW() - 1) - M67))</f>
        <v/>
      </c>
      <c r="H67" s="16" t="str">
        <f t="shared" ref="H67:H98" ca="1" si="16">IF(I67 = "-", INDIRECT("B" &amp; ROW() - 1),"")</f>
        <v/>
      </c>
      <c r="I67" s="15"/>
      <c r="J67" s="19">
        <f t="shared" ref="J67:J98" ca="1" si="17">IF(I67 = "-", -INDIRECT("B" &amp; ROW() - 1),F67)</f>
        <v>0</v>
      </c>
      <c r="K67" s="15">
        <f t="shared" ref="K67:K98" ca="1" si="18">IF(I67 = "-", SUM(INDIRECT(ADDRESS(2,COLUMN(J67)) &amp; ":" &amp; ADDRESS(ROW(),COLUMN(J67)))), 0)</f>
        <v>0</v>
      </c>
      <c r="L67" s="15">
        <f t="shared" ref="L67:L98" si="19">IF(I67="-",1,0)</f>
        <v>0</v>
      </c>
      <c r="M67" s="15">
        <f t="shared" ref="M67:M98" ca="1" si="20">IF(K67 = 0, INDIRECT("M" &amp; ROW() - 1), K67)</f>
        <v>0</v>
      </c>
      <c r="N67" s="15"/>
      <c r="O67" s="20"/>
      <c r="P67" s="15"/>
      <c r="R67" s="21" t="str">
        <f t="shared" ca="1" si="14"/>
        <v/>
      </c>
      <c r="S67" s="22" t="str">
        <f t="shared" ca="1" si="7"/>
        <v/>
      </c>
    </row>
    <row r="68" spans="1:19" ht="14.5" customHeight="1" x14ac:dyDescent="0.35">
      <c r="A68" s="15"/>
      <c r="B68" s="16" t="str">
        <f>IF(E68="","",VLOOKUP(E68, 'SKU Милкпроджект'!$A$1:$B$50, 2, 0))</f>
        <v/>
      </c>
      <c r="C68" s="16" t="str">
        <f>IF(E68="","",VLOOKUP(E68, 'SKU Милкпроджект'!$A$1:$C$50, 3, 0))</f>
        <v/>
      </c>
      <c r="D68" s="16"/>
      <c r="E68" s="15"/>
      <c r="F68" s="17"/>
      <c r="G68" s="18" t="str">
        <f t="shared" ca="1" si="15"/>
        <v/>
      </c>
      <c r="H68" s="16" t="str">
        <f t="shared" ca="1" si="16"/>
        <v/>
      </c>
      <c r="I68" s="15"/>
      <c r="J68" s="19">
        <f t="shared" ca="1" si="17"/>
        <v>0</v>
      </c>
      <c r="K68" s="15">
        <f t="shared" ca="1" si="18"/>
        <v>0</v>
      </c>
      <c r="L68" s="15">
        <f t="shared" si="19"/>
        <v>0</v>
      </c>
      <c r="M68" s="15">
        <f t="shared" ca="1" si="20"/>
        <v>0</v>
      </c>
      <c r="N68" s="15"/>
      <c r="O68" s="20"/>
      <c r="P68" s="15"/>
      <c r="R68" s="21" t="str">
        <f t="shared" ref="R68:R99" ca="1" si="21">IF(Q68 = "", "", Q68 / INDIRECT("D" &amp; ROW() - 1) )</f>
        <v/>
      </c>
      <c r="S68" s="22" t="str">
        <f t="shared" ref="S68:S131" ca="1" si="22">IF(J68="-",IF(ISNUMBER(SEARCH(",", INDIRECT("B" &amp; ROW() - 1) )),1,""), "")</f>
        <v/>
      </c>
    </row>
    <row r="69" spans="1:19" ht="14.5" customHeight="1" x14ac:dyDescent="0.35">
      <c r="A69" s="15"/>
      <c r="B69" s="16" t="str">
        <f>IF(E69="","",VLOOKUP(E69, 'SKU Милкпроджект'!$A$1:$B$50, 2, 0))</f>
        <v/>
      </c>
      <c r="C69" s="16" t="str">
        <f>IF(E69="","",VLOOKUP(E69, 'SKU Милкпроджект'!$A$1:$C$50, 3, 0))</f>
        <v/>
      </c>
      <c r="D69" s="16"/>
      <c r="E69" s="15"/>
      <c r="F69" s="17"/>
      <c r="G69" s="18" t="str">
        <f t="shared" ca="1" si="15"/>
        <v/>
      </c>
      <c r="H69" s="16" t="str">
        <f t="shared" ca="1" si="16"/>
        <v/>
      </c>
      <c r="I69" s="15"/>
      <c r="J69" s="19">
        <f t="shared" ca="1" si="17"/>
        <v>0</v>
      </c>
      <c r="K69" s="15">
        <f t="shared" ca="1" si="18"/>
        <v>0</v>
      </c>
      <c r="L69" s="15">
        <f t="shared" si="19"/>
        <v>0</v>
      </c>
      <c r="M69" s="15">
        <f t="shared" ca="1" si="20"/>
        <v>0</v>
      </c>
      <c r="N69" s="15"/>
      <c r="O69" s="20"/>
      <c r="P69" s="15"/>
      <c r="R69" s="21" t="str">
        <f t="shared" ca="1" si="21"/>
        <v/>
      </c>
      <c r="S69" s="22" t="str">
        <f t="shared" ca="1" si="22"/>
        <v/>
      </c>
    </row>
    <row r="70" spans="1:19" ht="14.5" customHeight="1" x14ac:dyDescent="0.35">
      <c r="A70" s="15"/>
      <c r="B70" s="16" t="str">
        <f>IF(E70="","",VLOOKUP(E70, 'SKU Милкпроджект'!$A$1:$B$50, 2, 0))</f>
        <v/>
      </c>
      <c r="C70" s="16" t="str">
        <f>IF(E70="","",VLOOKUP(E70, 'SKU Милкпроджект'!$A$1:$C$50, 3, 0))</f>
        <v/>
      </c>
      <c r="D70" s="16"/>
      <c r="E70" s="15"/>
      <c r="F70" s="17"/>
      <c r="G70" s="18" t="str">
        <f t="shared" ca="1" si="15"/>
        <v/>
      </c>
      <c r="H70" s="16" t="str">
        <f t="shared" ca="1" si="16"/>
        <v/>
      </c>
      <c r="I70" s="15"/>
      <c r="J70" s="19">
        <f t="shared" ca="1" si="17"/>
        <v>0</v>
      </c>
      <c r="K70" s="15">
        <f t="shared" ca="1" si="18"/>
        <v>0</v>
      </c>
      <c r="L70" s="15">
        <f t="shared" si="19"/>
        <v>0</v>
      </c>
      <c r="M70" s="15">
        <f t="shared" ca="1" si="20"/>
        <v>0</v>
      </c>
      <c r="N70" s="15"/>
      <c r="O70" s="20"/>
      <c r="P70" s="15"/>
      <c r="R70" s="21" t="str">
        <f t="shared" ca="1" si="21"/>
        <v/>
      </c>
      <c r="S70" s="22" t="str">
        <f t="shared" ca="1" si="22"/>
        <v/>
      </c>
    </row>
    <row r="71" spans="1:19" ht="14.5" customHeight="1" x14ac:dyDescent="0.35">
      <c r="A71" s="15"/>
      <c r="B71" s="16" t="str">
        <f>IF(E71="","",VLOOKUP(E71, 'SKU Милкпроджект'!$A$1:$B$50, 2, 0))</f>
        <v/>
      </c>
      <c r="C71" s="16" t="str">
        <f>IF(E71="","",VLOOKUP(E71, 'SKU Милкпроджект'!$A$1:$C$50, 3, 0))</f>
        <v/>
      </c>
      <c r="D71" s="16"/>
      <c r="E71" s="15"/>
      <c r="F71" s="17"/>
      <c r="G71" s="18" t="str">
        <f t="shared" ca="1" si="15"/>
        <v/>
      </c>
      <c r="H71" s="16" t="str">
        <f t="shared" ca="1" si="16"/>
        <v/>
      </c>
      <c r="I71" s="15"/>
      <c r="J71" s="19">
        <f t="shared" ca="1" si="17"/>
        <v>0</v>
      </c>
      <c r="K71" s="15">
        <f t="shared" ca="1" si="18"/>
        <v>0</v>
      </c>
      <c r="L71" s="15">
        <f t="shared" si="19"/>
        <v>0</v>
      </c>
      <c r="M71" s="15">
        <f t="shared" ca="1" si="20"/>
        <v>0</v>
      </c>
      <c r="N71" s="15"/>
      <c r="O71" s="20"/>
      <c r="P71" s="15"/>
      <c r="R71" s="21" t="str">
        <f t="shared" ca="1" si="21"/>
        <v/>
      </c>
      <c r="S71" s="22" t="str">
        <f t="shared" ca="1" si="22"/>
        <v/>
      </c>
    </row>
    <row r="72" spans="1:19" ht="14.5" customHeight="1" x14ac:dyDescent="0.35">
      <c r="A72" s="15"/>
      <c r="B72" s="16" t="str">
        <f>IF(E72="","",VLOOKUP(E72, 'SKU Милкпроджект'!$A$1:$B$50, 2, 0))</f>
        <v/>
      </c>
      <c r="C72" s="16" t="str">
        <f>IF(E72="","",VLOOKUP(E72, 'SKU Милкпроджект'!$A$1:$C$50, 3, 0))</f>
        <v/>
      </c>
      <c r="D72" s="16"/>
      <c r="E72" s="15"/>
      <c r="F72" s="17"/>
      <c r="G72" s="18" t="str">
        <f t="shared" ca="1" si="15"/>
        <v/>
      </c>
      <c r="H72" s="16" t="str">
        <f t="shared" ca="1" si="16"/>
        <v/>
      </c>
      <c r="I72" s="15"/>
      <c r="J72" s="19">
        <f t="shared" ca="1" si="17"/>
        <v>0</v>
      </c>
      <c r="K72" s="15">
        <f t="shared" ca="1" si="18"/>
        <v>0</v>
      </c>
      <c r="L72" s="15">
        <f t="shared" si="19"/>
        <v>0</v>
      </c>
      <c r="M72" s="15">
        <f t="shared" ca="1" si="20"/>
        <v>0</v>
      </c>
      <c r="N72" s="15"/>
      <c r="O72" s="20"/>
      <c r="P72" s="15"/>
      <c r="R72" s="21" t="str">
        <f t="shared" ca="1" si="21"/>
        <v/>
      </c>
      <c r="S72" s="22" t="str">
        <f t="shared" ca="1" si="22"/>
        <v/>
      </c>
    </row>
    <row r="73" spans="1:19" ht="14.5" customHeight="1" x14ac:dyDescent="0.35">
      <c r="A73" s="15"/>
      <c r="B73" s="16" t="str">
        <f>IF(E73="","",VLOOKUP(E73, 'SKU Милкпроджект'!$A$1:$B$50, 2, 0))</f>
        <v/>
      </c>
      <c r="C73" s="16" t="str">
        <f>IF(E73="","",VLOOKUP(E73, 'SKU Милкпроджект'!$A$1:$C$50, 3, 0))</f>
        <v/>
      </c>
      <c r="D73" s="16"/>
      <c r="E73" s="15"/>
      <c r="F73" s="17"/>
      <c r="G73" s="18" t="str">
        <f t="shared" ca="1" si="15"/>
        <v/>
      </c>
      <c r="H73" s="16" t="str">
        <f t="shared" ca="1" si="16"/>
        <v/>
      </c>
      <c r="I73" s="15"/>
      <c r="J73" s="19">
        <f t="shared" ca="1" si="17"/>
        <v>0</v>
      </c>
      <c r="K73" s="15">
        <f t="shared" ca="1" si="18"/>
        <v>0</v>
      </c>
      <c r="L73" s="15">
        <f t="shared" si="19"/>
        <v>0</v>
      </c>
      <c r="M73" s="15">
        <f t="shared" ca="1" si="20"/>
        <v>0</v>
      </c>
      <c r="N73" s="15"/>
      <c r="O73" s="20"/>
      <c r="P73" s="15"/>
      <c r="R73" s="21" t="str">
        <f t="shared" ca="1" si="21"/>
        <v/>
      </c>
      <c r="S73" s="22" t="str">
        <f t="shared" ca="1" si="22"/>
        <v/>
      </c>
    </row>
    <row r="74" spans="1:19" ht="14.5" customHeight="1" x14ac:dyDescent="0.35">
      <c r="A74" s="15"/>
      <c r="B74" s="16" t="str">
        <f>IF(E74="","",VLOOKUP(E74, 'SKU Милкпроджект'!$A$1:$B$50, 2, 0))</f>
        <v/>
      </c>
      <c r="C74" s="16" t="str">
        <f>IF(E74="","",VLOOKUP(E74, 'SKU Милкпроджект'!$A$1:$C$50, 3, 0))</f>
        <v/>
      </c>
      <c r="D74" s="16"/>
      <c r="E74" s="15"/>
      <c r="F74" s="17"/>
      <c r="G74" s="18" t="str">
        <f t="shared" ca="1" si="15"/>
        <v/>
      </c>
      <c r="H74" s="16" t="str">
        <f t="shared" ca="1" si="16"/>
        <v/>
      </c>
      <c r="I74" s="15"/>
      <c r="J74" s="19">
        <f t="shared" ca="1" si="17"/>
        <v>0</v>
      </c>
      <c r="K74" s="15">
        <f t="shared" ca="1" si="18"/>
        <v>0</v>
      </c>
      <c r="L74" s="15">
        <f t="shared" si="19"/>
        <v>0</v>
      </c>
      <c r="M74" s="15">
        <f t="shared" ca="1" si="20"/>
        <v>0</v>
      </c>
      <c r="N74" s="15"/>
      <c r="O74" s="20"/>
      <c r="P74" s="15"/>
      <c r="R74" s="21" t="str">
        <f t="shared" ca="1" si="21"/>
        <v/>
      </c>
      <c r="S74" s="22" t="str">
        <f t="shared" ca="1" si="22"/>
        <v/>
      </c>
    </row>
    <row r="75" spans="1:19" ht="14.5" customHeight="1" x14ac:dyDescent="0.35">
      <c r="A75" s="15"/>
      <c r="B75" s="16" t="str">
        <f>IF(E75="","",VLOOKUP(E75, 'SKU Милкпроджект'!$A$1:$B$50, 2, 0))</f>
        <v/>
      </c>
      <c r="C75" s="16" t="str">
        <f>IF(E75="","",VLOOKUP(E75, 'SKU Милкпроджект'!$A$1:$C$50, 3, 0))</f>
        <v/>
      </c>
      <c r="D75" s="16"/>
      <c r="E75" s="15"/>
      <c r="F75" s="17"/>
      <c r="G75" s="18" t="str">
        <f t="shared" ca="1" si="15"/>
        <v/>
      </c>
      <c r="H75" s="16" t="str">
        <f t="shared" ca="1" si="16"/>
        <v/>
      </c>
      <c r="I75" s="15"/>
      <c r="J75" s="19">
        <f t="shared" ca="1" si="17"/>
        <v>0</v>
      </c>
      <c r="K75" s="15">
        <f t="shared" ca="1" si="18"/>
        <v>0</v>
      </c>
      <c r="L75" s="15">
        <f t="shared" si="19"/>
        <v>0</v>
      </c>
      <c r="M75" s="15">
        <f t="shared" ca="1" si="20"/>
        <v>0</v>
      </c>
      <c r="N75" s="15"/>
      <c r="O75" s="20"/>
      <c r="P75" s="15"/>
      <c r="R75" s="21" t="str">
        <f t="shared" ca="1" si="21"/>
        <v/>
      </c>
      <c r="S75" s="22" t="str">
        <f t="shared" ca="1" si="22"/>
        <v/>
      </c>
    </row>
    <row r="76" spans="1:19" ht="14.5" customHeight="1" x14ac:dyDescent="0.35">
      <c r="A76" s="15"/>
      <c r="B76" s="16" t="str">
        <f>IF(E76="","",VLOOKUP(E76, 'SKU Милкпроджект'!$A$1:$B$50, 2, 0))</f>
        <v/>
      </c>
      <c r="C76" s="16" t="str">
        <f>IF(E76="","",VLOOKUP(E76, 'SKU Милкпроджект'!$A$1:$C$50, 3, 0))</f>
        <v/>
      </c>
      <c r="D76" s="16"/>
      <c r="E76" s="15"/>
      <c r="F76" s="17"/>
      <c r="G76" s="18" t="str">
        <f t="shared" ca="1" si="15"/>
        <v/>
      </c>
      <c r="H76" s="16" t="str">
        <f t="shared" ca="1" si="16"/>
        <v/>
      </c>
      <c r="I76" s="15"/>
      <c r="J76" s="19">
        <f t="shared" ca="1" si="17"/>
        <v>0</v>
      </c>
      <c r="K76" s="15">
        <f t="shared" ca="1" si="18"/>
        <v>0</v>
      </c>
      <c r="L76" s="15">
        <f t="shared" si="19"/>
        <v>0</v>
      </c>
      <c r="M76" s="15">
        <f t="shared" ca="1" si="20"/>
        <v>0</v>
      </c>
      <c r="N76" s="15"/>
      <c r="O76" s="20"/>
      <c r="P76" s="15"/>
      <c r="R76" s="21" t="str">
        <f t="shared" ca="1" si="21"/>
        <v/>
      </c>
      <c r="S76" s="22" t="str">
        <f t="shared" ca="1" si="22"/>
        <v/>
      </c>
    </row>
    <row r="77" spans="1:19" ht="14.5" customHeight="1" x14ac:dyDescent="0.35">
      <c r="A77" s="15"/>
      <c r="B77" s="16" t="str">
        <f>IF(E77="","",VLOOKUP(E77, 'SKU Милкпроджект'!$A$1:$B$50, 2, 0))</f>
        <v/>
      </c>
      <c r="C77" s="16" t="str">
        <f>IF(E77="","",VLOOKUP(E77, 'SKU Милкпроджект'!$A$1:$C$50, 3, 0))</f>
        <v/>
      </c>
      <c r="D77" s="16"/>
      <c r="E77" s="15"/>
      <c r="F77" s="17"/>
      <c r="G77" s="18" t="str">
        <f t="shared" ca="1" si="15"/>
        <v/>
      </c>
      <c r="H77" s="16" t="str">
        <f t="shared" ca="1" si="16"/>
        <v/>
      </c>
      <c r="I77" s="15"/>
      <c r="J77" s="19">
        <f t="shared" ca="1" si="17"/>
        <v>0</v>
      </c>
      <c r="K77" s="15">
        <f t="shared" ca="1" si="18"/>
        <v>0</v>
      </c>
      <c r="L77" s="15">
        <f t="shared" si="19"/>
        <v>0</v>
      </c>
      <c r="M77" s="15">
        <f t="shared" ca="1" si="20"/>
        <v>0</v>
      </c>
      <c r="N77" s="15"/>
      <c r="O77" s="20"/>
      <c r="P77" s="15"/>
      <c r="R77" s="21" t="str">
        <f t="shared" ca="1" si="21"/>
        <v/>
      </c>
      <c r="S77" s="22" t="str">
        <f t="shared" ca="1" si="22"/>
        <v/>
      </c>
    </row>
    <row r="78" spans="1:19" ht="14.5" customHeight="1" x14ac:dyDescent="0.35">
      <c r="A78" s="15"/>
      <c r="B78" s="16" t="str">
        <f>IF(E78="","",VLOOKUP(E78, 'SKU Милкпроджект'!$A$1:$B$50, 2, 0))</f>
        <v/>
      </c>
      <c r="C78" s="16" t="str">
        <f>IF(E78="","",VLOOKUP(E78, 'SKU Милкпроджект'!$A$1:$C$50, 3, 0))</f>
        <v/>
      </c>
      <c r="D78" s="16"/>
      <c r="E78" s="15"/>
      <c r="F78" s="17"/>
      <c r="G78" s="18" t="str">
        <f t="shared" ca="1" si="15"/>
        <v/>
      </c>
      <c r="H78" s="16" t="str">
        <f t="shared" ca="1" si="16"/>
        <v/>
      </c>
      <c r="I78" s="15"/>
      <c r="J78" s="19">
        <f t="shared" ca="1" si="17"/>
        <v>0</v>
      </c>
      <c r="K78" s="15">
        <f t="shared" ca="1" si="18"/>
        <v>0</v>
      </c>
      <c r="L78" s="15">
        <f t="shared" si="19"/>
        <v>0</v>
      </c>
      <c r="M78" s="15">
        <f t="shared" ca="1" si="20"/>
        <v>0</v>
      </c>
      <c r="N78" s="15"/>
      <c r="O78" s="20"/>
      <c r="P78" s="15"/>
      <c r="R78" s="21" t="str">
        <f t="shared" ca="1" si="21"/>
        <v/>
      </c>
      <c r="S78" s="22" t="str">
        <f t="shared" ca="1" si="22"/>
        <v/>
      </c>
    </row>
    <row r="79" spans="1:19" ht="14.5" customHeight="1" x14ac:dyDescent="0.35">
      <c r="A79" s="15"/>
      <c r="B79" s="16" t="str">
        <f>IF(E79="","",VLOOKUP(E79, 'SKU Милкпроджект'!$A$1:$B$50, 2, 0))</f>
        <v/>
      </c>
      <c r="C79" s="16" t="str">
        <f>IF(E79="","",VLOOKUP(E79, 'SKU Милкпроджект'!$A$1:$C$50, 3, 0))</f>
        <v/>
      </c>
      <c r="D79" s="16"/>
      <c r="E79" s="15"/>
      <c r="F79" s="17"/>
      <c r="G79" s="18" t="str">
        <f t="shared" ca="1" si="15"/>
        <v/>
      </c>
      <c r="H79" s="16" t="str">
        <f t="shared" ca="1" si="16"/>
        <v/>
      </c>
      <c r="I79" s="15"/>
      <c r="J79" s="19">
        <f t="shared" ca="1" si="17"/>
        <v>0</v>
      </c>
      <c r="K79" s="15">
        <f t="shared" ca="1" si="18"/>
        <v>0</v>
      </c>
      <c r="L79" s="15">
        <f t="shared" si="19"/>
        <v>0</v>
      </c>
      <c r="M79" s="15">
        <f t="shared" ca="1" si="20"/>
        <v>0</v>
      </c>
      <c r="N79" s="15"/>
      <c r="O79" s="20"/>
      <c r="P79" s="15"/>
      <c r="R79" s="21" t="str">
        <f t="shared" ca="1" si="21"/>
        <v/>
      </c>
      <c r="S79" s="22" t="str">
        <f t="shared" ca="1" si="22"/>
        <v/>
      </c>
    </row>
    <row r="80" spans="1:19" ht="14.5" customHeight="1" x14ac:dyDescent="0.35">
      <c r="A80" s="15"/>
      <c r="B80" s="16" t="str">
        <f>IF(E80="","",VLOOKUP(E80, 'SKU Милкпроджект'!$A$1:$B$50, 2, 0))</f>
        <v/>
      </c>
      <c r="C80" s="16" t="str">
        <f>IF(E80="","",VLOOKUP(E80, 'SKU Милкпроджект'!$A$1:$C$50, 3, 0))</f>
        <v/>
      </c>
      <c r="D80" s="16"/>
      <c r="E80" s="15"/>
      <c r="F80" s="17"/>
      <c r="G80" s="18" t="str">
        <f t="shared" ca="1" si="15"/>
        <v/>
      </c>
      <c r="H80" s="16" t="str">
        <f t="shared" ca="1" si="16"/>
        <v/>
      </c>
      <c r="I80" s="15"/>
      <c r="J80" s="19">
        <f t="shared" ca="1" si="17"/>
        <v>0</v>
      </c>
      <c r="K80" s="15">
        <f t="shared" ca="1" si="18"/>
        <v>0</v>
      </c>
      <c r="L80" s="15">
        <f t="shared" si="19"/>
        <v>0</v>
      </c>
      <c r="M80" s="15">
        <f t="shared" ca="1" si="20"/>
        <v>0</v>
      </c>
      <c r="N80" s="15"/>
      <c r="O80" s="20"/>
      <c r="P80" s="15"/>
      <c r="R80" s="21" t="str">
        <f t="shared" ca="1" si="21"/>
        <v/>
      </c>
      <c r="S80" s="22" t="str">
        <f t="shared" ca="1" si="22"/>
        <v/>
      </c>
    </row>
    <row r="81" spans="1:19" ht="14.5" customHeight="1" x14ac:dyDescent="0.35">
      <c r="A81" s="15"/>
      <c r="B81" s="16" t="str">
        <f>IF(E81="","",VLOOKUP(E81, 'SKU Милкпроджект'!$A$1:$B$50, 2, 0))</f>
        <v/>
      </c>
      <c r="C81" s="16" t="str">
        <f>IF(E81="","",VLOOKUP(E81, 'SKU Милкпроджект'!$A$1:$C$50, 3, 0))</f>
        <v/>
      </c>
      <c r="D81" s="16"/>
      <c r="E81" s="15"/>
      <c r="F81" s="17"/>
      <c r="G81" s="18" t="str">
        <f t="shared" ca="1" si="15"/>
        <v/>
      </c>
      <c r="H81" s="16" t="str">
        <f t="shared" ca="1" si="16"/>
        <v/>
      </c>
      <c r="I81" s="15"/>
      <c r="J81" s="19">
        <f t="shared" ca="1" si="17"/>
        <v>0</v>
      </c>
      <c r="K81" s="15">
        <f t="shared" ca="1" si="18"/>
        <v>0</v>
      </c>
      <c r="L81" s="15">
        <f t="shared" si="19"/>
        <v>0</v>
      </c>
      <c r="M81" s="15">
        <f t="shared" ca="1" si="20"/>
        <v>0</v>
      </c>
      <c r="N81" s="15"/>
      <c r="O81" s="20"/>
      <c r="P81" s="15"/>
      <c r="R81" s="21" t="str">
        <f t="shared" ca="1" si="21"/>
        <v/>
      </c>
      <c r="S81" s="22" t="str">
        <f t="shared" ca="1" si="22"/>
        <v/>
      </c>
    </row>
    <row r="82" spans="1:19" ht="14.5" customHeight="1" x14ac:dyDescent="0.35">
      <c r="A82" s="15"/>
      <c r="B82" s="16" t="str">
        <f>IF(E82="","",VLOOKUP(E82, 'SKU Милкпроджект'!$A$1:$B$50, 2, 0))</f>
        <v/>
      </c>
      <c r="C82" s="16" t="str">
        <f>IF(E82="","",VLOOKUP(E82, 'SKU Милкпроджект'!$A$1:$C$50, 3, 0))</f>
        <v/>
      </c>
      <c r="D82" s="16"/>
      <c r="E82" s="15"/>
      <c r="F82" s="17"/>
      <c r="G82" s="18" t="str">
        <f t="shared" ca="1" si="15"/>
        <v/>
      </c>
      <c r="H82" s="16" t="str">
        <f t="shared" ca="1" si="16"/>
        <v/>
      </c>
      <c r="I82" s="15"/>
      <c r="J82" s="19">
        <f t="shared" ca="1" si="17"/>
        <v>0</v>
      </c>
      <c r="K82" s="15">
        <f t="shared" ca="1" si="18"/>
        <v>0</v>
      </c>
      <c r="L82" s="15">
        <f t="shared" si="19"/>
        <v>0</v>
      </c>
      <c r="M82" s="15">
        <f t="shared" ca="1" si="20"/>
        <v>0</v>
      </c>
      <c r="N82" s="15"/>
      <c r="O82" s="20"/>
      <c r="P82" s="15"/>
      <c r="R82" s="21" t="str">
        <f t="shared" ca="1" si="21"/>
        <v/>
      </c>
      <c r="S82" s="22" t="str">
        <f t="shared" ca="1" si="22"/>
        <v/>
      </c>
    </row>
    <row r="83" spans="1:19" ht="14.5" customHeight="1" x14ac:dyDescent="0.35">
      <c r="A83" s="15"/>
      <c r="B83" s="16" t="str">
        <f>IF(E83="","",VLOOKUP(E83, 'SKU Милкпроджект'!$A$1:$B$50, 2, 0))</f>
        <v/>
      </c>
      <c r="C83" s="16" t="str">
        <f>IF(E83="","",VLOOKUP(E83, 'SKU Милкпроджект'!$A$1:$C$50, 3, 0))</f>
        <v/>
      </c>
      <c r="D83" s="16"/>
      <c r="E83" s="15"/>
      <c r="F83" s="17"/>
      <c r="G83" s="18" t="str">
        <f t="shared" ca="1" si="15"/>
        <v/>
      </c>
      <c r="H83" s="16" t="str">
        <f t="shared" ca="1" si="16"/>
        <v/>
      </c>
      <c r="I83" s="15"/>
      <c r="J83" s="19">
        <f t="shared" ca="1" si="17"/>
        <v>0</v>
      </c>
      <c r="K83" s="15">
        <f t="shared" ca="1" si="18"/>
        <v>0</v>
      </c>
      <c r="L83" s="15">
        <f t="shared" si="19"/>
        <v>0</v>
      </c>
      <c r="M83" s="15">
        <f t="shared" ca="1" si="20"/>
        <v>0</v>
      </c>
      <c r="N83" s="15"/>
      <c r="O83" s="20"/>
      <c r="P83" s="15"/>
      <c r="R83" s="21" t="str">
        <f t="shared" ca="1" si="21"/>
        <v/>
      </c>
      <c r="S83" s="22" t="str">
        <f t="shared" ca="1" si="22"/>
        <v/>
      </c>
    </row>
    <row r="84" spans="1:19" ht="14.5" customHeight="1" x14ac:dyDescent="0.35">
      <c r="A84" s="15"/>
      <c r="B84" s="16" t="str">
        <f>IF(E84="","",VLOOKUP(E84, 'SKU Милкпроджект'!$A$1:$B$50, 2, 0))</f>
        <v/>
      </c>
      <c r="C84" s="16" t="str">
        <f>IF(E84="","",VLOOKUP(E84, 'SKU Милкпроджект'!$A$1:$C$50, 3, 0))</f>
        <v/>
      </c>
      <c r="D84" s="16"/>
      <c r="E84" s="15"/>
      <c r="F84" s="17"/>
      <c r="G84" s="18" t="str">
        <f t="shared" ca="1" si="15"/>
        <v/>
      </c>
      <c r="H84" s="16" t="str">
        <f t="shared" ca="1" si="16"/>
        <v/>
      </c>
      <c r="I84" s="15"/>
      <c r="J84" s="19">
        <f t="shared" ca="1" si="17"/>
        <v>0</v>
      </c>
      <c r="K84" s="15">
        <f t="shared" ca="1" si="18"/>
        <v>0</v>
      </c>
      <c r="L84" s="15">
        <f t="shared" si="19"/>
        <v>0</v>
      </c>
      <c r="M84" s="15">
        <f t="shared" ca="1" si="20"/>
        <v>0</v>
      </c>
      <c r="N84" s="15"/>
      <c r="O84" s="20"/>
      <c r="P84" s="15"/>
      <c r="R84" s="21" t="str">
        <f t="shared" ca="1" si="21"/>
        <v/>
      </c>
      <c r="S84" s="22" t="str">
        <f t="shared" ca="1" si="22"/>
        <v/>
      </c>
    </row>
    <row r="85" spans="1:19" ht="14.5" customHeight="1" x14ac:dyDescent="0.35">
      <c r="A85" s="15"/>
      <c r="B85" s="16" t="str">
        <f>IF(E85="","",VLOOKUP(E85, 'SKU Милкпроджект'!$A$1:$B$50, 2, 0))</f>
        <v/>
      </c>
      <c r="C85" s="16" t="str">
        <f>IF(E85="","",VLOOKUP(E85, 'SKU Милкпроджект'!$A$1:$C$50, 3, 0))</f>
        <v/>
      </c>
      <c r="D85" s="16"/>
      <c r="E85" s="15"/>
      <c r="F85" s="17"/>
      <c r="G85" s="18" t="str">
        <f t="shared" ca="1" si="15"/>
        <v/>
      </c>
      <c r="H85" s="16" t="str">
        <f t="shared" ca="1" si="16"/>
        <v/>
      </c>
      <c r="I85" s="15"/>
      <c r="J85" s="19">
        <f t="shared" ca="1" si="17"/>
        <v>0</v>
      </c>
      <c r="K85" s="15">
        <f t="shared" ca="1" si="18"/>
        <v>0</v>
      </c>
      <c r="L85" s="15">
        <f t="shared" si="19"/>
        <v>0</v>
      </c>
      <c r="M85" s="15">
        <f t="shared" ca="1" si="20"/>
        <v>0</v>
      </c>
      <c r="N85" s="15"/>
      <c r="O85" s="20"/>
      <c r="P85" s="15"/>
      <c r="R85" s="21" t="str">
        <f t="shared" ca="1" si="21"/>
        <v/>
      </c>
      <c r="S85" s="22" t="str">
        <f t="shared" ca="1" si="22"/>
        <v/>
      </c>
    </row>
    <row r="86" spans="1:19" ht="14.5" customHeight="1" x14ac:dyDescent="0.35">
      <c r="A86" s="15"/>
      <c r="B86" s="16" t="str">
        <f>IF(E86="","",VLOOKUP(E86, 'SKU Милкпроджект'!$A$1:$B$50, 2, 0))</f>
        <v/>
      </c>
      <c r="C86" s="16" t="str">
        <f>IF(E86="","",VLOOKUP(E86, 'SKU Милкпроджект'!$A$1:$C$50, 3, 0))</f>
        <v/>
      </c>
      <c r="D86" s="16"/>
      <c r="E86" s="15"/>
      <c r="F86" s="17"/>
      <c r="G86" s="18" t="str">
        <f t="shared" ca="1" si="15"/>
        <v/>
      </c>
      <c r="H86" s="16" t="str">
        <f t="shared" ca="1" si="16"/>
        <v/>
      </c>
      <c r="I86" s="15"/>
      <c r="J86" s="19">
        <f t="shared" ca="1" si="17"/>
        <v>0</v>
      </c>
      <c r="K86" s="15">
        <f t="shared" ca="1" si="18"/>
        <v>0</v>
      </c>
      <c r="L86" s="15">
        <f t="shared" si="19"/>
        <v>0</v>
      </c>
      <c r="M86" s="15">
        <f t="shared" ca="1" si="20"/>
        <v>0</v>
      </c>
      <c r="N86" s="15"/>
      <c r="O86" s="20"/>
      <c r="P86" s="15"/>
      <c r="R86" s="21" t="str">
        <f t="shared" ca="1" si="21"/>
        <v/>
      </c>
      <c r="S86" s="22" t="str">
        <f t="shared" ca="1" si="22"/>
        <v/>
      </c>
    </row>
    <row r="87" spans="1:19" ht="14.5" customHeight="1" x14ac:dyDescent="0.35">
      <c r="A87" s="15"/>
      <c r="B87" s="16" t="str">
        <f>IF(E87="","",VLOOKUP(E87, 'SKU Милкпроджект'!$A$1:$B$50, 2, 0))</f>
        <v/>
      </c>
      <c r="C87" s="16" t="str">
        <f>IF(E87="","",VLOOKUP(E87, 'SKU Милкпроджект'!$A$1:$C$50, 3, 0))</f>
        <v/>
      </c>
      <c r="D87" s="16"/>
      <c r="E87" s="15"/>
      <c r="F87" s="17"/>
      <c r="G87" s="18" t="str">
        <f t="shared" ca="1" si="15"/>
        <v/>
      </c>
      <c r="H87" s="16" t="str">
        <f t="shared" ca="1" si="16"/>
        <v/>
      </c>
      <c r="I87" s="15"/>
      <c r="J87" s="19">
        <f t="shared" ca="1" si="17"/>
        <v>0</v>
      </c>
      <c r="K87" s="15">
        <f t="shared" ca="1" si="18"/>
        <v>0</v>
      </c>
      <c r="L87" s="15">
        <f t="shared" si="19"/>
        <v>0</v>
      </c>
      <c r="M87" s="15">
        <f t="shared" ca="1" si="20"/>
        <v>0</v>
      </c>
      <c r="N87" s="15"/>
      <c r="O87" s="20"/>
      <c r="P87" s="15"/>
      <c r="R87" s="21" t="str">
        <f t="shared" ca="1" si="21"/>
        <v/>
      </c>
      <c r="S87" s="22" t="str">
        <f t="shared" ca="1" si="22"/>
        <v/>
      </c>
    </row>
    <row r="88" spans="1:19" ht="14.5" customHeight="1" x14ac:dyDescent="0.35">
      <c r="A88" s="15"/>
      <c r="B88" s="16" t="str">
        <f>IF(E88="","",VLOOKUP(E88, 'SKU Милкпроджект'!$A$1:$B$50, 2, 0))</f>
        <v/>
      </c>
      <c r="C88" s="16" t="str">
        <f>IF(E88="","",VLOOKUP(E88, 'SKU Милкпроджект'!$A$1:$C$50, 3, 0))</f>
        <v/>
      </c>
      <c r="D88" s="16"/>
      <c r="E88" s="15"/>
      <c r="F88" s="17"/>
      <c r="G88" s="18" t="str">
        <f t="shared" ca="1" si="15"/>
        <v/>
      </c>
      <c r="H88" s="16" t="str">
        <f t="shared" ca="1" si="16"/>
        <v/>
      </c>
      <c r="I88" s="15"/>
      <c r="J88" s="19">
        <f t="shared" ca="1" si="17"/>
        <v>0</v>
      </c>
      <c r="K88" s="15">
        <f t="shared" ca="1" si="18"/>
        <v>0</v>
      </c>
      <c r="L88" s="15">
        <f t="shared" si="19"/>
        <v>0</v>
      </c>
      <c r="M88" s="15">
        <f t="shared" ca="1" si="20"/>
        <v>0</v>
      </c>
      <c r="N88" s="15"/>
      <c r="O88" s="20"/>
      <c r="P88" s="15"/>
      <c r="R88" s="21" t="str">
        <f t="shared" ca="1" si="21"/>
        <v/>
      </c>
      <c r="S88" s="22" t="str">
        <f t="shared" ca="1" si="22"/>
        <v/>
      </c>
    </row>
    <row r="89" spans="1:19" ht="14.5" customHeight="1" x14ac:dyDescent="0.35">
      <c r="A89" s="15"/>
      <c r="B89" s="16" t="str">
        <f>IF(E89="","",VLOOKUP(E89, 'SKU Милкпроджект'!$A$1:$B$50, 2, 0))</f>
        <v/>
      </c>
      <c r="C89" s="16" t="str">
        <f>IF(E89="","",VLOOKUP(E89, 'SKU Милкпроджект'!$A$1:$C$50, 3, 0))</f>
        <v/>
      </c>
      <c r="D89" s="16"/>
      <c r="E89" s="15"/>
      <c r="F89" s="17"/>
      <c r="G89" s="18" t="str">
        <f t="shared" ca="1" si="15"/>
        <v/>
      </c>
      <c r="H89" s="16" t="str">
        <f t="shared" ca="1" si="16"/>
        <v/>
      </c>
      <c r="I89" s="15"/>
      <c r="J89" s="19">
        <f t="shared" ca="1" si="17"/>
        <v>0</v>
      </c>
      <c r="K89" s="15">
        <f t="shared" ca="1" si="18"/>
        <v>0</v>
      </c>
      <c r="L89" s="15">
        <f t="shared" si="19"/>
        <v>0</v>
      </c>
      <c r="M89" s="15">
        <f t="shared" ca="1" si="20"/>
        <v>0</v>
      </c>
      <c r="N89" s="15"/>
      <c r="O89" s="20"/>
      <c r="P89" s="15"/>
      <c r="R89" s="21" t="str">
        <f t="shared" ca="1" si="21"/>
        <v/>
      </c>
      <c r="S89" s="22" t="str">
        <f t="shared" ca="1" si="22"/>
        <v/>
      </c>
    </row>
    <row r="90" spans="1:19" ht="14.5" customHeight="1" x14ac:dyDescent="0.35">
      <c r="A90" s="15"/>
      <c r="B90" s="16" t="str">
        <f>IF(E90="","",VLOOKUP(E90, 'SKU Милкпроджект'!$A$1:$B$50, 2, 0))</f>
        <v/>
      </c>
      <c r="C90" s="16" t="str">
        <f>IF(E90="","",VLOOKUP(E90, 'SKU Милкпроджект'!$A$1:$C$50, 3, 0))</f>
        <v/>
      </c>
      <c r="D90" s="16"/>
      <c r="E90" s="15"/>
      <c r="F90" s="17"/>
      <c r="G90" s="18" t="str">
        <f t="shared" ca="1" si="15"/>
        <v/>
      </c>
      <c r="H90" s="16" t="str">
        <f t="shared" ca="1" si="16"/>
        <v/>
      </c>
      <c r="I90" s="15"/>
      <c r="J90" s="19">
        <f t="shared" ca="1" si="17"/>
        <v>0</v>
      </c>
      <c r="K90" s="15">
        <f t="shared" ca="1" si="18"/>
        <v>0</v>
      </c>
      <c r="L90" s="15">
        <f t="shared" si="19"/>
        <v>0</v>
      </c>
      <c r="M90" s="15">
        <f t="shared" ca="1" si="20"/>
        <v>0</v>
      </c>
      <c r="N90" s="15"/>
      <c r="O90" s="20"/>
      <c r="P90" s="15"/>
      <c r="R90" s="21" t="str">
        <f t="shared" ca="1" si="21"/>
        <v/>
      </c>
      <c r="S90" s="22" t="str">
        <f t="shared" ca="1" si="22"/>
        <v/>
      </c>
    </row>
    <row r="91" spans="1:19" ht="14.5" customHeight="1" x14ac:dyDescent="0.35">
      <c r="A91" s="15"/>
      <c r="B91" s="16" t="str">
        <f>IF(E91="","",VLOOKUP(E91, 'SKU Милкпроджект'!$A$1:$B$50, 2, 0))</f>
        <v/>
      </c>
      <c r="C91" s="16" t="str">
        <f>IF(E91="","",VLOOKUP(E91, 'SKU Милкпроджект'!$A$1:$C$50, 3, 0))</f>
        <v/>
      </c>
      <c r="D91" s="16"/>
      <c r="E91" s="15"/>
      <c r="F91" s="17"/>
      <c r="G91" s="18" t="str">
        <f t="shared" ca="1" si="15"/>
        <v/>
      </c>
      <c r="H91" s="16" t="str">
        <f t="shared" ca="1" si="16"/>
        <v/>
      </c>
      <c r="I91" s="15"/>
      <c r="J91" s="19">
        <f t="shared" ca="1" si="17"/>
        <v>0</v>
      </c>
      <c r="K91" s="15">
        <f t="shared" ca="1" si="18"/>
        <v>0</v>
      </c>
      <c r="L91" s="15">
        <f t="shared" si="19"/>
        <v>0</v>
      </c>
      <c r="M91" s="15">
        <f t="shared" ca="1" si="20"/>
        <v>0</v>
      </c>
      <c r="N91" s="15"/>
      <c r="O91" s="20"/>
      <c r="P91" s="15"/>
      <c r="R91" s="21" t="str">
        <f t="shared" ca="1" si="21"/>
        <v/>
      </c>
      <c r="S91" s="22" t="str">
        <f t="shared" ca="1" si="22"/>
        <v/>
      </c>
    </row>
    <row r="92" spans="1:19" ht="14.5" customHeight="1" x14ac:dyDescent="0.35">
      <c r="A92" s="15"/>
      <c r="B92" s="16" t="str">
        <f>IF(E92="","",VLOOKUP(E92, 'SKU Милкпроджект'!$A$1:$B$50, 2, 0))</f>
        <v/>
      </c>
      <c r="C92" s="16" t="str">
        <f>IF(E92="","",VLOOKUP(E92, 'SKU Милкпроджект'!$A$1:$C$50, 3, 0))</f>
        <v/>
      </c>
      <c r="D92" s="16"/>
      <c r="E92" s="15"/>
      <c r="F92" s="17"/>
      <c r="G92" s="18" t="str">
        <f t="shared" ca="1" si="15"/>
        <v/>
      </c>
      <c r="H92" s="16" t="str">
        <f t="shared" ca="1" si="16"/>
        <v/>
      </c>
      <c r="I92" s="15"/>
      <c r="J92" s="19">
        <f t="shared" ca="1" si="17"/>
        <v>0</v>
      </c>
      <c r="K92" s="15">
        <f t="shared" ca="1" si="18"/>
        <v>0</v>
      </c>
      <c r="L92" s="15">
        <f t="shared" si="19"/>
        <v>0</v>
      </c>
      <c r="M92" s="15">
        <f t="shared" ca="1" si="20"/>
        <v>0</v>
      </c>
      <c r="N92" s="15"/>
      <c r="O92" s="20"/>
      <c r="P92" s="15"/>
      <c r="R92" s="21" t="str">
        <f t="shared" ca="1" si="21"/>
        <v/>
      </c>
      <c r="S92" s="22" t="str">
        <f t="shared" ca="1" si="22"/>
        <v/>
      </c>
    </row>
    <row r="93" spans="1:19" ht="14.5" customHeight="1" x14ac:dyDescent="0.35">
      <c r="A93" s="15"/>
      <c r="B93" s="16" t="str">
        <f>IF(E93="","",VLOOKUP(E93, 'SKU Милкпроджект'!$A$1:$B$50, 2, 0))</f>
        <v/>
      </c>
      <c r="C93" s="16" t="str">
        <f>IF(E93="","",VLOOKUP(E93, 'SKU Милкпроджект'!$A$1:$C$50, 3, 0))</f>
        <v/>
      </c>
      <c r="D93" s="16"/>
      <c r="E93" s="15"/>
      <c r="F93" s="17"/>
      <c r="G93" s="18" t="str">
        <f t="shared" ca="1" si="15"/>
        <v/>
      </c>
      <c r="H93" s="16" t="str">
        <f t="shared" ca="1" si="16"/>
        <v/>
      </c>
      <c r="I93" s="15"/>
      <c r="J93" s="19">
        <f t="shared" ca="1" si="17"/>
        <v>0</v>
      </c>
      <c r="K93" s="15">
        <f t="shared" ca="1" si="18"/>
        <v>0</v>
      </c>
      <c r="L93" s="15">
        <f t="shared" si="19"/>
        <v>0</v>
      </c>
      <c r="M93" s="15">
        <f t="shared" ca="1" si="20"/>
        <v>0</v>
      </c>
      <c r="N93" s="15"/>
      <c r="O93" s="20"/>
      <c r="P93" s="15"/>
      <c r="R93" s="21" t="str">
        <f t="shared" ca="1" si="21"/>
        <v/>
      </c>
      <c r="S93" s="22" t="str">
        <f t="shared" ca="1" si="22"/>
        <v/>
      </c>
    </row>
    <row r="94" spans="1:19" ht="14.5" customHeight="1" x14ac:dyDescent="0.35">
      <c r="A94" s="15"/>
      <c r="B94" s="16" t="str">
        <f>IF(E94="","",VLOOKUP(E94, 'SKU Милкпроджект'!$A$1:$B$50, 2, 0))</f>
        <v/>
      </c>
      <c r="C94" s="16" t="str">
        <f>IF(E94="","",VLOOKUP(E94, 'SKU Милкпроджект'!$A$1:$C$50, 3, 0))</f>
        <v/>
      </c>
      <c r="D94" s="16"/>
      <c r="E94" s="15"/>
      <c r="F94" s="17"/>
      <c r="G94" s="18" t="str">
        <f t="shared" ca="1" si="15"/>
        <v/>
      </c>
      <c r="H94" s="16" t="str">
        <f t="shared" ca="1" si="16"/>
        <v/>
      </c>
      <c r="I94" s="15"/>
      <c r="J94" s="19">
        <f t="shared" ca="1" si="17"/>
        <v>0</v>
      </c>
      <c r="K94" s="15">
        <f t="shared" ca="1" si="18"/>
        <v>0</v>
      </c>
      <c r="L94" s="15">
        <f t="shared" si="19"/>
        <v>0</v>
      </c>
      <c r="M94" s="15">
        <f t="shared" ca="1" si="20"/>
        <v>0</v>
      </c>
      <c r="N94" s="15"/>
      <c r="O94" s="20"/>
      <c r="P94" s="15"/>
      <c r="R94" s="21" t="str">
        <f t="shared" ca="1" si="21"/>
        <v/>
      </c>
      <c r="S94" s="22" t="str">
        <f t="shared" ca="1" si="22"/>
        <v/>
      </c>
    </row>
    <row r="95" spans="1:19" ht="14.5" customHeight="1" x14ac:dyDescent="0.35">
      <c r="A95" s="15"/>
      <c r="B95" s="16" t="str">
        <f>IF(E95="","",VLOOKUP(E95, 'SKU Милкпроджект'!$A$1:$B$50, 2, 0))</f>
        <v/>
      </c>
      <c r="C95" s="16" t="str">
        <f>IF(E95="","",VLOOKUP(E95, 'SKU Милкпроджект'!$A$1:$C$50, 3, 0))</f>
        <v/>
      </c>
      <c r="D95" s="16"/>
      <c r="E95" s="15"/>
      <c r="F95" s="17"/>
      <c r="G95" s="18" t="str">
        <f t="shared" ca="1" si="15"/>
        <v/>
      </c>
      <c r="H95" s="16" t="str">
        <f t="shared" ca="1" si="16"/>
        <v/>
      </c>
      <c r="I95" s="15"/>
      <c r="J95" s="19">
        <f t="shared" ca="1" si="17"/>
        <v>0</v>
      </c>
      <c r="K95" s="15">
        <f t="shared" ca="1" si="18"/>
        <v>0</v>
      </c>
      <c r="L95" s="15">
        <f t="shared" si="19"/>
        <v>0</v>
      </c>
      <c r="M95" s="15">
        <f t="shared" ca="1" si="20"/>
        <v>0</v>
      </c>
      <c r="N95" s="15"/>
      <c r="O95" s="20"/>
      <c r="P95" s="15"/>
      <c r="R95" s="21" t="str">
        <f t="shared" ca="1" si="21"/>
        <v/>
      </c>
      <c r="S95" s="22" t="str">
        <f t="shared" ca="1" si="22"/>
        <v/>
      </c>
    </row>
    <row r="96" spans="1:19" ht="14.5" customHeight="1" x14ac:dyDescent="0.35">
      <c r="A96" s="15"/>
      <c r="B96" s="16" t="str">
        <f>IF(E96="","",VLOOKUP(E96, 'SKU Милкпроджект'!$A$1:$B$50, 2, 0))</f>
        <v/>
      </c>
      <c r="C96" s="16" t="str">
        <f>IF(E96="","",VLOOKUP(E96, 'SKU Милкпроджект'!$A$1:$C$50, 3, 0))</f>
        <v/>
      </c>
      <c r="D96" s="16"/>
      <c r="E96" s="15"/>
      <c r="F96" s="17"/>
      <c r="G96" s="18" t="str">
        <f t="shared" ca="1" si="15"/>
        <v/>
      </c>
      <c r="H96" s="16" t="str">
        <f t="shared" ca="1" si="16"/>
        <v/>
      </c>
      <c r="I96" s="15"/>
      <c r="J96" s="19">
        <f t="shared" ca="1" si="17"/>
        <v>0</v>
      </c>
      <c r="K96" s="15">
        <f t="shared" ca="1" si="18"/>
        <v>0</v>
      </c>
      <c r="L96" s="15">
        <f t="shared" si="19"/>
        <v>0</v>
      </c>
      <c r="M96" s="15">
        <f t="shared" ca="1" si="20"/>
        <v>0</v>
      </c>
      <c r="N96" s="15"/>
      <c r="O96" s="20"/>
      <c r="P96" s="15"/>
      <c r="R96" s="21" t="str">
        <f t="shared" ca="1" si="21"/>
        <v/>
      </c>
      <c r="S96" s="22" t="str">
        <f t="shared" ca="1" si="22"/>
        <v/>
      </c>
    </row>
    <row r="97" spans="1:19" ht="14.5" customHeight="1" x14ac:dyDescent="0.35">
      <c r="A97" s="15"/>
      <c r="B97" s="16" t="str">
        <f>IF(E97="","",VLOOKUP(E97, 'SKU Милкпроджект'!$A$1:$B$50, 2, 0))</f>
        <v/>
      </c>
      <c r="C97" s="16" t="str">
        <f>IF(E97="","",VLOOKUP(E97, 'SKU Милкпроджект'!$A$1:$C$50, 3, 0))</f>
        <v/>
      </c>
      <c r="D97" s="16"/>
      <c r="E97" s="15"/>
      <c r="F97" s="17"/>
      <c r="G97" s="18" t="str">
        <f t="shared" ca="1" si="15"/>
        <v/>
      </c>
      <c r="H97" s="16" t="str">
        <f t="shared" ca="1" si="16"/>
        <v/>
      </c>
      <c r="I97" s="15"/>
      <c r="J97" s="19">
        <f t="shared" ca="1" si="17"/>
        <v>0</v>
      </c>
      <c r="K97" s="15">
        <f t="shared" ca="1" si="18"/>
        <v>0</v>
      </c>
      <c r="L97" s="15">
        <f t="shared" si="19"/>
        <v>0</v>
      </c>
      <c r="M97" s="15">
        <f t="shared" ca="1" si="20"/>
        <v>0</v>
      </c>
      <c r="N97" s="15"/>
      <c r="O97" s="20"/>
      <c r="P97" s="15"/>
      <c r="R97" s="21" t="str">
        <f t="shared" ca="1" si="21"/>
        <v/>
      </c>
      <c r="S97" s="22" t="str">
        <f t="shared" ca="1" si="22"/>
        <v/>
      </c>
    </row>
    <row r="98" spans="1:19" ht="14.5" customHeight="1" x14ac:dyDescent="0.35">
      <c r="A98" s="15"/>
      <c r="B98" s="16" t="str">
        <f>IF(E98="","",VLOOKUP(E98, 'SKU Милкпроджект'!$A$1:$B$50, 2, 0))</f>
        <v/>
      </c>
      <c r="C98" s="16" t="str">
        <f>IF(E98="","",VLOOKUP(E98, 'SKU Милкпроджект'!$A$1:$C$50, 3, 0))</f>
        <v/>
      </c>
      <c r="D98" s="16"/>
      <c r="E98" s="15"/>
      <c r="F98" s="17"/>
      <c r="G98" s="18" t="str">
        <f t="shared" ca="1" si="15"/>
        <v/>
      </c>
      <c r="H98" s="16" t="str">
        <f t="shared" ca="1" si="16"/>
        <v/>
      </c>
      <c r="I98" s="15"/>
      <c r="J98" s="19">
        <f t="shared" ca="1" si="17"/>
        <v>0</v>
      </c>
      <c r="K98" s="15">
        <f t="shared" ca="1" si="18"/>
        <v>0</v>
      </c>
      <c r="L98" s="15">
        <f t="shared" si="19"/>
        <v>0</v>
      </c>
      <c r="M98" s="15">
        <f t="shared" ca="1" si="20"/>
        <v>0</v>
      </c>
      <c r="N98" s="15"/>
      <c r="O98" s="20"/>
      <c r="P98" s="15"/>
      <c r="R98" s="21" t="str">
        <f t="shared" ca="1" si="21"/>
        <v/>
      </c>
      <c r="S98" s="22" t="str">
        <f t="shared" ca="1" si="22"/>
        <v/>
      </c>
    </row>
    <row r="99" spans="1:19" ht="14.5" customHeight="1" x14ac:dyDescent="0.35">
      <c r="A99" s="15"/>
      <c r="B99" s="16" t="str">
        <f>IF(E99="","",VLOOKUP(E99, 'SKU Милкпроджект'!$A$1:$B$50, 2, 0))</f>
        <v/>
      </c>
      <c r="C99" s="16" t="str">
        <f>IF(E99="","",VLOOKUP(E99, 'SKU Милкпроджект'!$A$1:$C$50, 3, 0))</f>
        <v/>
      </c>
      <c r="D99" s="16"/>
      <c r="E99" s="15"/>
      <c r="F99" s="17"/>
      <c r="G99" s="18" t="str">
        <f t="shared" ref="G99:G123" ca="1" si="23">IF(I99="","",(INDIRECT("M" &amp; ROW() - 1) - M99))</f>
        <v/>
      </c>
      <c r="H99" s="16" t="str">
        <f t="shared" ref="H99:H130" ca="1" si="24">IF(I99 = "-", INDIRECT("B" &amp; ROW() - 1),"")</f>
        <v/>
      </c>
      <c r="I99" s="15"/>
      <c r="J99" s="19">
        <f t="shared" ref="J99:J130" ca="1" si="25">IF(I99 = "-", -INDIRECT("B" &amp; ROW() - 1),F99)</f>
        <v>0</v>
      </c>
      <c r="K99" s="15">
        <f t="shared" ref="K99:K130" ca="1" si="26">IF(I99 = "-", SUM(INDIRECT(ADDRESS(2,COLUMN(J99)) &amp; ":" &amp; ADDRESS(ROW(),COLUMN(J99)))), 0)</f>
        <v>0</v>
      </c>
      <c r="L99" s="15">
        <f t="shared" ref="L99:L123" si="27">IF(I99="-",1,0)</f>
        <v>0</v>
      </c>
      <c r="M99" s="15">
        <f t="shared" ref="M99:M123" ca="1" si="28">IF(K99 = 0, INDIRECT("M" &amp; ROW() - 1), K99)</f>
        <v>0</v>
      </c>
      <c r="N99" s="15"/>
      <c r="O99" s="20"/>
      <c r="P99" s="15"/>
      <c r="R99" s="21" t="str">
        <f t="shared" ca="1" si="21"/>
        <v/>
      </c>
      <c r="S99" s="22" t="str">
        <f t="shared" ca="1" si="22"/>
        <v/>
      </c>
    </row>
    <row r="100" spans="1:19" ht="14.5" customHeight="1" x14ac:dyDescent="0.35">
      <c r="A100" s="15"/>
      <c r="B100" s="16" t="str">
        <f>IF(E100="","",VLOOKUP(E100, 'SKU Милкпроджект'!$A$1:$B$50, 2, 0))</f>
        <v/>
      </c>
      <c r="C100" s="16" t="str">
        <f>IF(E100="","",VLOOKUP(E100, 'SKU Милкпроджект'!$A$1:$C$50, 3, 0))</f>
        <v/>
      </c>
      <c r="D100" s="16"/>
      <c r="E100" s="15"/>
      <c r="F100" s="17"/>
      <c r="G100" s="18" t="str">
        <f t="shared" ca="1" si="23"/>
        <v/>
      </c>
      <c r="H100" s="16" t="str">
        <f t="shared" ca="1" si="24"/>
        <v/>
      </c>
      <c r="I100" s="15"/>
      <c r="J100" s="19">
        <f t="shared" ca="1" si="25"/>
        <v>0</v>
      </c>
      <c r="K100" s="15">
        <f t="shared" ca="1" si="26"/>
        <v>0</v>
      </c>
      <c r="L100" s="15">
        <f t="shared" si="27"/>
        <v>0</v>
      </c>
      <c r="M100" s="15">
        <f t="shared" ca="1" si="28"/>
        <v>0</v>
      </c>
      <c r="N100" s="15"/>
      <c r="O100" s="20"/>
      <c r="P100" s="15"/>
      <c r="R100" s="21" t="str">
        <f t="shared" ref="R100:R131" ca="1" si="29">IF(Q100 = "", "", Q100 / INDIRECT("D" &amp; ROW() - 1) )</f>
        <v/>
      </c>
      <c r="S100" s="22" t="str">
        <f t="shared" ca="1" si="22"/>
        <v/>
      </c>
    </row>
    <row r="101" spans="1:19" ht="14.5" customHeight="1" x14ac:dyDescent="0.35">
      <c r="A101" s="15"/>
      <c r="B101" s="16" t="str">
        <f>IF(E101="","",VLOOKUP(E101, 'SKU Милкпроджект'!$A$1:$B$50, 2, 0))</f>
        <v/>
      </c>
      <c r="C101" s="16" t="str">
        <f>IF(E101="","",VLOOKUP(E101, 'SKU Милкпроджект'!$A$1:$C$50, 3, 0))</f>
        <v/>
      </c>
      <c r="D101" s="16"/>
      <c r="E101" s="15"/>
      <c r="F101" s="17"/>
      <c r="G101" s="18" t="str">
        <f t="shared" ca="1" si="23"/>
        <v/>
      </c>
      <c r="H101" s="16" t="str">
        <f t="shared" ca="1" si="24"/>
        <v/>
      </c>
      <c r="I101" s="15"/>
      <c r="J101" s="19">
        <f t="shared" ca="1" si="25"/>
        <v>0</v>
      </c>
      <c r="K101" s="15">
        <f t="shared" ca="1" si="26"/>
        <v>0</v>
      </c>
      <c r="L101" s="15">
        <f t="shared" si="27"/>
        <v>0</v>
      </c>
      <c r="M101" s="15">
        <f t="shared" ca="1" si="28"/>
        <v>0</v>
      </c>
      <c r="N101" s="15"/>
      <c r="O101" s="20"/>
      <c r="P101" s="15"/>
      <c r="R101" s="21" t="str">
        <f t="shared" ca="1" si="29"/>
        <v/>
      </c>
      <c r="S101" s="22" t="str">
        <f t="shared" ca="1" si="22"/>
        <v/>
      </c>
    </row>
    <row r="102" spans="1:19" ht="14.5" customHeight="1" x14ac:dyDescent="0.35">
      <c r="A102" s="15"/>
      <c r="B102" s="16" t="str">
        <f>IF(E102="","",VLOOKUP(E102, 'SKU Милкпроджект'!$A$1:$B$50, 2, 0))</f>
        <v/>
      </c>
      <c r="C102" s="16" t="str">
        <f>IF(E102="","",VLOOKUP(E102, 'SKU Милкпроджект'!$A$1:$C$50, 3, 0))</f>
        <v/>
      </c>
      <c r="D102" s="16"/>
      <c r="E102" s="15"/>
      <c r="F102" s="17"/>
      <c r="G102" s="18" t="str">
        <f t="shared" ca="1" si="23"/>
        <v/>
      </c>
      <c r="H102" s="16" t="str">
        <f t="shared" ca="1" si="24"/>
        <v/>
      </c>
      <c r="I102" s="15"/>
      <c r="J102" s="19">
        <f t="shared" ca="1" si="25"/>
        <v>0</v>
      </c>
      <c r="K102" s="15">
        <f t="shared" ca="1" si="26"/>
        <v>0</v>
      </c>
      <c r="L102" s="15">
        <f t="shared" si="27"/>
        <v>0</v>
      </c>
      <c r="M102" s="15">
        <f t="shared" ca="1" si="28"/>
        <v>0</v>
      </c>
      <c r="N102" s="15"/>
      <c r="O102" s="20"/>
      <c r="P102" s="15"/>
      <c r="R102" s="21" t="str">
        <f t="shared" ca="1" si="29"/>
        <v/>
      </c>
      <c r="S102" s="22" t="str">
        <f t="shared" ca="1" si="22"/>
        <v/>
      </c>
    </row>
    <row r="103" spans="1:19" ht="14.5" customHeight="1" x14ac:dyDescent="0.35">
      <c r="A103" s="15"/>
      <c r="B103" s="16" t="str">
        <f>IF(E103="","",VLOOKUP(E103, 'SKU Милкпроджект'!$A$1:$B$50, 2, 0))</f>
        <v/>
      </c>
      <c r="C103" s="16" t="str">
        <f>IF(E103="","",VLOOKUP(E103, 'SKU Милкпроджект'!$A$1:$C$50, 3, 0))</f>
        <v/>
      </c>
      <c r="D103" s="16"/>
      <c r="E103" s="15"/>
      <c r="F103" s="17"/>
      <c r="G103" s="18" t="str">
        <f t="shared" ca="1" si="23"/>
        <v/>
      </c>
      <c r="H103" s="16" t="str">
        <f t="shared" ca="1" si="24"/>
        <v/>
      </c>
      <c r="I103" s="15"/>
      <c r="J103" s="19">
        <f t="shared" ca="1" si="25"/>
        <v>0</v>
      </c>
      <c r="K103" s="15">
        <f t="shared" ca="1" si="26"/>
        <v>0</v>
      </c>
      <c r="L103" s="15">
        <f t="shared" si="27"/>
        <v>0</v>
      </c>
      <c r="M103" s="15">
        <f t="shared" ca="1" si="28"/>
        <v>0</v>
      </c>
      <c r="N103" s="15"/>
      <c r="O103" s="20"/>
      <c r="P103" s="15"/>
      <c r="R103" s="21" t="str">
        <f t="shared" ca="1" si="29"/>
        <v/>
      </c>
      <c r="S103" s="22" t="str">
        <f t="shared" ca="1" si="22"/>
        <v/>
      </c>
    </row>
    <row r="104" spans="1:19" ht="14.5" customHeight="1" x14ac:dyDescent="0.35">
      <c r="A104" s="15"/>
      <c r="B104" s="16" t="str">
        <f>IF(E104="","",VLOOKUP(E104, 'SKU Милкпроджект'!$A$1:$B$50, 2, 0))</f>
        <v/>
      </c>
      <c r="C104" s="16" t="str">
        <f>IF(E104="","",VLOOKUP(E104, 'SKU Милкпроджект'!$A$1:$C$50, 3, 0))</f>
        <v/>
      </c>
      <c r="D104" s="16"/>
      <c r="E104" s="15"/>
      <c r="F104" s="17"/>
      <c r="G104" s="18" t="str">
        <f t="shared" ca="1" si="23"/>
        <v/>
      </c>
      <c r="H104" s="16" t="str">
        <f t="shared" ca="1" si="24"/>
        <v/>
      </c>
      <c r="I104" s="15"/>
      <c r="J104" s="19">
        <f t="shared" ca="1" si="25"/>
        <v>0</v>
      </c>
      <c r="K104" s="15">
        <f t="shared" ca="1" si="26"/>
        <v>0</v>
      </c>
      <c r="L104" s="15">
        <f t="shared" si="27"/>
        <v>0</v>
      </c>
      <c r="M104" s="15">
        <f t="shared" ca="1" si="28"/>
        <v>0</v>
      </c>
      <c r="N104" s="15"/>
      <c r="O104" s="20"/>
      <c r="P104" s="15"/>
      <c r="R104" s="21" t="str">
        <f t="shared" ca="1" si="29"/>
        <v/>
      </c>
      <c r="S104" s="22" t="str">
        <f t="shared" ca="1" si="22"/>
        <v/>
      </c>
    </row>
    <row r="105" spans="1:19" ht="14.5" customHeight="1" x14ac:dyDescent="0.35">
      <c r="A105" s="15"/>
      <c r="B105" s="16" t="str">
        <f>IF(E105="","",VLOOKUP(E105, 'SKU Милкпроджект'!$A$1:$B$50, 2, 0))</f>
        <v/>
      </c>
      <c r="C105" s="16" t="str">
        <f>IF(E105="","",VLOOKUP(E105, 'SKU Милкпроджект'!$A$1:$C$50, 3, 0))</f>
        <v/>
      </c>
      <c r="D105" s="16"/>
      <c r="E105" s="15"/>
      <c r="F105" s="17"/>
      <c r="G105" s="18" t="str">
        <f t="shared" ca="1" si="23"/>
        <v/>
      </c>
      <c r="H105" s="16" t="str">
        <f t="shared" ca="1" si="24"/>
        <v/>
      </c>
      <c r="I105" s="15"/>
      <c r="J105" s="19">
        <f t="shared" ca="1" si="25"/>
        <v>0</v>
      </c>
      <c r="K105" s="15">
        <f t="shared" ca="1" si="26"/>
        <v>0</v>
      </c>
      <c r="L105" s="15">
        <f t="shared" si="27"/>
        <v>0</v>
      </c>
      <c r="M105" s="15">
        <f t="shared" ca="1" si="28"/>
        <v>0</v>
      </c>
      <c r="N105" s="15"/>
      <c r="O105" s="20"/>
      <c r="P105" s="15"/>
      <c r="R105" s="21" t="str">
        <f t="shared" ca="1" si="29"/>
        <v/>
      </c>
      <c r="S105" s="22" t="str">
        <f t="shared" ca="1" si="22"/>
        <v/>
      </c>
    </row>
    <row r="106" spans="1:19" ht="14.5" customHeight="1" x14ac:dyDescent="0.35">
      <c r="A106" s="15"/>
      <c r="B106" s="16" t="str">
        <f>IF(E106="","",VLOOKUP(E106, 'SKU Милкпроджект'!$A$1:$B$50, 2, 0))</f>
        <v/>
      </c>
      <c r="C106" s="16" t="str">
        <f>IF(E106="","",VLOOKUP(E106, 'SKU Милкпроджект'!$A$1:$C$50, 3, 0))</f>
        <v/>
      </c>
      <c r="D106" s="16"/>
      <c r="E106" s="15"/>
      <c r="F106" s="17"/>
      <c r="G106" s="18" t="str">
        <f t="shared" ca="1" si="23"/>
        <v/>
      </c>
      <c r="H106" s="16" t="str">
        <f t="shared" ca="1" si="24"/>
        <v/>
      </c>
      <c r="I106" s="15"/>
      <c r="J106" s="19">
        <f t="shared" ca="1" si="25"/>
        <v>0</v>
      </c>
      <c r="K106" s="15">
        <f t="shared" ca="1" si="26"/>
        <v>0</v>
      </c>
      <c r="L106" s="15">
        <f t="shared" si="27"/>
        <v>0</v>
      </c>
      <c r="M106" s="15">
        <f t="shared" ca="1" si="28"/>
        <v>0</v>
      </c>
      <c r="N106" s="15"/>
      <c r="O106" s="20"/>
      <c r="P106" s="15"/>
      <c r="R106" s="21" t="str">
        <f t="shared" ca="1" si="29"/>
        <v/>
      </c>
      <c r="S106" s="22" t="str">
        <f t="shared" ca="1" si="22"/>
        <v/>
      </c>
    </row>
    <row r="107" spans="1:19" ht="14.5" customHeight="1" x14ac:dyDescent="0.35">
      <c r="A107" s="15"/>
      <c r="B107" s="16" t="str">
        <f>IF(E107="","",VLOOKUP(E107, 'SKU Милкпроджект'!$A$1:$B$50, 2, 0))</f>
        <v/>
      </c>
      <c r="C107" s="16" t="str">
        <f>IF(E107="","",VLOOKUP(E107, 'SKU Милкпроджект'!$A$1:$C$50, 3, 0))</f>
        <v/>
      </c>
      <c r="D107" s="16"/>
      <c r="E107" s="15"/>
      <c r="F107" s="17"/>
      <c r="G107" s="18" t="str">
        <f t="shared" ca="1" si="23"/>
        <v/>
      </c>
      <c r="H107" s="16" t="str">
        <f t="shared" ca="1" si="24"/>
        <v/>
      </c>
      <c r="I107" s="15"/>
      <c r="J107" s="19">
        <f t="shared" ca="1" si="25"/>
        <v>0</v>
      </c>
      <c r="K107" s="15">
        <f t="shared" ca="1" si="26"/>
        <v>0</v>
      </c>
      <c r="L107" s="15">
        <f t="shared" si="27"/>
        <v>0</v>
      </c>
      <c r="M107" s="15">
        <f t="shared" ca="1" si="28"/>
        <v>0</v>
      </c>
      <c r="N107" s="15"/>
      <c r="O107" s="20"/>
      <c r="P107" s="15"/>
      <c r="R107" s="21" t="str">
        <f t="shared" ca="1" si="29"/>
        <v/>
      </c>
      <c r="S107" s="22" t="str">
        <f t="shared" ca="1" si="22"/>
        <v/>
      </c>
    </row>
    <row r="108" spans="1:19" ht="14.5" customHeight="1" x14ac:dyDescent="0.35">
      <c r="A108" s="15"/>
      <c r="B108" s="16" t="str">
        <f>IF(E108="","",VLOOKUP(E108, 'SKU Милкпроджект'!$A$1:$B$50, 2, 0))</f>
        <v/>
      </c>
      <c r="C108" s="16" t="str">
        <f>IF(E108="","",VLOOKUP(E108, 'SKU Милкпроджект'!$A$1:$C$50, 3, 0))</f>
        <v/>
      </c>
      <c r="D108" s="16"/>
      <c r="E108" s="15"/>
      <c r="F108" s="17"/>
      <c r="G108" s="18" t="str">
        <f t="shared" ca="1" si="23"/>
        <v/>
      </c>
      <c r="H108" s="16" t="str">
        <f t="shared" ca="1" si="24"/>
        <v/>
      </c>
      <c r="I108" s="15"/>
      <c r="J108" s="19">
        <f t="shared" ca="1" si="25"/>
        <v>0</v>
      </c>
      <c r="K108" s="15">
        <f t="shared" ca="1" si="26"/>
        <v>0</v>
      </c>
      <c r="L108" s="15">
        <f t="shared" si="27"/>
        <v>0</v>
      </c>
      <c r="M108" s="15">
        <f t="shared" ca="1" si="28"/>
        <v>0</v>
      </c>
      <c r="N108" s="15"/>
      <c r="O108" s="20"/>
      <c r="P108" s="15"/>
      <c r="R108" s="21" t="str">
        <f t="shared" ca="1" si="29"/>
        <v/>
      </c>
      <c r="S108" s="22" t="str">
        <f t="shared" ca="1" si="22"/>
        <v/>
      </c>
    </row>
    <row r="109" spans="1:19" ht="14.5" customHeight="1" x14ac:dyDescent="0.35">
      <c r="A109" s="15"/>
      <c r="B109" s="16" t="str">
        <f>IF(E109="","",VLOOKUP(E109, 'SKU Милкпроджект'!$A$1:$B$50, 2, 0))</f>
        <v/>
      </c>
      <c r="C109" s="16" t="str">
        <f>IF(E109="","",VLOOKUP(E109, 'SKU Милкпроджект'!$A$1:$C$50, 3, 0))</f>
        <v/>
      </c>
      <c r="D109" s="16"/>
      <c r="E109" s="15"/>
      <c r="F109" s="17"/>
      <c r="G109" s="18" t="str">
        <f t="shared" ca="1" si="23"/>
        <v/>
      </c>
      <c r="H109" s="16" t="str">
        <f t="shared" ca="1" si="24"/>
        <v/>
      </c>
      <c r="I109" s="15"/>
      <c r="J109" s="19">
        <f t="shared" ca="1" si="25"/>
        <v>0</v>
      </c>
      <c r="K109" s="15">
        <f t="shared" ca="1" si="26"/>
        <v>0</v>
      </c>
      <c r="L109" s="15">
        <f t="shared" si="27"/>
        <v>0</v>
      </c>
      <c r="M109" s="15">
        <f t="shared" ca="1" si="28"/>
        <v>0</v>
      </c>
      <c r="N109" s="15"/>
      <c r="O109" s="20"/>
      <c r="P109" s="15"/>
      <c r="R109" s="21" t="str">
        <f t="shared" ca="1" si="29"/>
        <v/>
      </c>
      <c r="S109" s="22" t="str">
        <f t="shared" ca="1" si="22"/>
        <v/>
      </c>
    </row>
    <row r="110" spans="1:19" ht="14.5" customHeight="1" x14ac:dyDescent="0.35">
      <c r="A110" s="15"/>
      <c r="B110" s="16" t="str">
        <f>IF(E110="","",VLOOKUP(E110, 'SKU Милкпроджект'!$A$1:$B$50, 2, 0))</f>
        <v/>
      </c>
      <c r="C110" s="16" t="str">
        <f>IF(E110="","",VLOOKUP(E110, 'SKU Милкпроджект'!$A$1:$C$50, 3, 0))</f>
        <v/>
      </c>
      <c r="D110" s="16"/>
      <c r="E110" s="15"/>
      <c r="F110" s="17"/>
      <c r="G110" s="18" t="str">
        <f t="shared" ca="1" si="23"/>
        <v/>
      </c>
      <c r="H110" s="16" t="str">
        <f t="shared" ca="1" si="24"/>
        <v/>
      </c>
      <c r="I110" s="15"/>
      <c r="J110" s="19">
        <f t="shared" ca="1" si="25"/>
        <v>0</v>
      </c>
      <c r="K110" s="15">
        <f t="shared" ca="1" si="26"/>
        <v>0</v>
      </c>
      <c r="L110" s="15">
        <f t="shared" si="27"/>
        <v>0</v>
      </c>
      <c r="M110" s="15">
        <f t="shared" ca="1" si="28"/>
        <v>0</v>
      </c>
      <c r="N110" s="15"/>
      <c r="O110" s="20"/>
      <c r="P110" s="15"/>
      <c r="R110" s="21" t="str">
        <f t="shared" ca="1" si="29"/>
        <v/>
      </c>
      <c r="S110" s="22" t="str">
        <f t="shared" ca="1" si="22"/>
        <v/>
      </c>
    </row>
    <row r="111" spans="1:19" ht="14.5" customHeight="1" x14ac:dyDescent="0.35">
      <c r="A111" s="15"/>
      <c r="B111" s="16" t="str">
        <f>IF(E111="","",VLOOKUP(E111, 'SKU Милкпроджект'!$A$1:$B$50, 2, 0))</f>
        <v/>
      </c>
      <c r="C111" s="16" t="str">
        <f>IF(E111="","",VLOOKUP(E111, 'SKU Милкпроджект'!$A$1:$C$50, 3, 0))</f>
        <v/>
      </c>
      <c r="D111" s="16"/>
      <c r="E111" s="15"/>
      <c r="F111" s="17"/>
      <c r="G111" s="18" t="str">
        <f t="shared" ca="1" si="23"/>
        <v/>
      </c>
      <c r="H111" s="16" t="str">
        <f t="shared" ca="1" si="24"/>
        <v/>
      </c>
      <c r="I111" s="15"/>
      <c r="J111" s="19">
        <f t="shared" ca="1" si="25"/>
        <v>0</v>
      </c>
      <c r="K111" s="15">
        <f t="shared" ca="1" si="26"/>
        <v>0</v>
      </c>
      <c r="L111" s="15">
        <f t="shared" si="27"/>
        <v>0</v>
      </c>
      <c r="M111" s="15">
        <f t="shared" ca="1" si="28"/>
        <v>0</v>
      </c>
      <c r="N111" s="15"/>
      <c r="O111" s="20"/>
      <c r="P111" s="15"/>
      <c r="R111" s="21" t="str">
        <f t="shared" ca="1" si="29"/>
        <v/>
      </c>
      <c r="S111" s="22" t="str">
        <f t="shared" ca="1" si="22"/>
        <v/>
      </c>
    </row>
    <row r="112" spans="1:19" ht="14.5" customHeight="1" x14ac:dyDescent="0.35">
      <c r="A112" s="15"/>
      <c r="B112" s="16" t="str">
        <f>IF(E112="","",VLOOKUP(E112, 'SKU Милкпроджект'!$A$1:$B$50, 2, 0))</f>
        <v/>
      </c>
      <c r="C112" s="16" t="str">
        <f>IF(E112="","",VLOOKUP(E112, 'SKU Милкпроджект'!$A$1:$C$50, 3, 0))</f>
        <v/>
      </c>
      <c r="D112" s="16"/>
      <c r="E112" s="15"/>
      <c r="F112" s="17"/>
      <c r="G112" s="18" t="str">
        <f t="shared" ca="1" si="23"/>
        <v/>
      </c>
      <c r="H112" s="16" t="str">
        <f t="shared" ca="1" si="24"/>
        <v/>
      </c>
      <c r="I112" s="15"/>
      <c r="J112" s="19">
        <f t="shared" ca="1" si="25"/>
        <v>0</v>
      </c>
      <c r="K112" s="15">
        <f t="shared" ca="1" si="26"/>
        <v>0</v>
      </c>
      <c r="L112" s="15">
        <f t="shared" si="27"/>
        <v>0</v>
      </c>
      <c r="M112" s="15">
        <f t="shared" ca="1" si="28"/>
        <v>0</v>
      </c>
      <c r="N112" s="15"/>
      <c r="O112" s="20"/>
      <c r="P112" s="15"/>
      <c r="R112" s="21" t="str">
        <f t="shared" ca="1" si="29"/>
        <v/>
      </c>
      <c r="S112" s="22" t="str">
        <f t="shared" ca="1" si="22"/>
        <v/>
      </c>
    </row>
    <row r="113" spans="1:19" ht="14.5" customHeight="1" x14ac:dyDescent="0.35">
      <c r="A113" s="15"/>
      <c r="B113" s="16" t="str">
        <f>IF(E113="","",VLOOKUP(E113, 'SKU Милкпроджект'!$A$1:$B$50, 2, 0))</f>
        <v/>
      </c>
      <c r="C113" s="16" t="str">
        <f>IF(E113="","",VLOOKUP(E113, 'SKU Милкпроджект'!$A$1:$C$50, 3, 0))</f>
        <v/>
      </c>
      <c r="D113" s="16"/>
      <c r="E113" s="15"/>
      <c r="F113" s="17"/>
      <c r="G113" s="18" t="str">
        <f t="shared" ca="1" si="23"/>
        <v/>
      </c>
      <c r="H113" s="16" t="str">
        <f t="shared" ca="1" si="24"/>
        <v/>
      </c>
      <c r="I113" s="15"/>
      <c r="J113" s="19">
        <f t="shared" ca="1" si="25"/>
        <v>0</v>
      </c>
      <c r="K113" s="15">
        <f t="shared" ca="1" si="26"/>
        <v>0</v>
      </c>
      <c r="L113" s="15">
        <f t="shared" si="27"/>
        <v>0</v>
      </c>
      <c r="M113" s="15">
        <f t="shared" ca="1" si="28"/>
        <v>0</v>
      </c>
      <c r="N113" s="15"/>
      <c r="O113" s="20"/>
      <c r="P113" s="15"/>
      <c r="R113" s="21" t="str">
        <f t="shared" ca="1" si="29"/>
        <v/>
      </c>
      <c r="S113" s="22" t="str">
        <f t="shared" ca="1" si="22"/>
        <v/>
      </c>
    </row>
    <row r="114" spans="1:19" ht="14.5" customHeight="1" x14ac:dyDescent="0.35">
      <c r="A114" s="15"/>
      <c r="B114" s="16" t="str">
        <f>IF(E114="","",VLOOKUP(E114, 'SKU Милкпроджект'!$A$1:$B$50, 2, 0))</f>
        <v/>
      </c>
      <c r="C114" s="16" t="str">
        <f>IF(E114="","",VLOOKUP(E114, 'SKU Милкпроджект'!$A$1:$C$50, 3, 0))</f>
        <v/>
      </c>
      <c r="D114" s="16"/>
      <c r="E114" s="15"/>
      <c r="F114" s="17"/>
      <c r="G114" s="18" t="str">
        <f t="shared" ca="1" si="23"/>
        <v/>
      </c>
      <c r="H114" s="16" t="str">
        <f t="shared" ca="1" si="24"/>
        <v/>
      </c>
      <c r="I114" s="15"/>
      <c r="J114" s="19">
        <f t="shared" ca="1" si="25"/>
        <v>0</v>
      </c>
      <c r="K114" s="15">
        <f t="shared" ca="1" si="26"/>
        <v>0</v>
      </c>
      <c r="L114" s="15">
        <f t="shared" si="27"/>
        <v>0</v>
      </c>
      <c r="M114" s="15">
        <f t="shared" ca="1" si="28"/>
        <v>0</v>
      </c>
      <c r="N114" s="15"/>
      <c r="O114" s="20"/>
      <c r="P114" s="15"/>
      <c r="R114" s="21" t="str">
        <f t="shared" ca="1" si="29"/>
        <v/>
      </c>
      <c r="S114" s="22" t="str">
        <f t="shared" ca="1" si="22"/>
        <v/>
      </c>
    </row>
    <row r="115" spans="1:19" ht="14.5" customHeight="1" x14ac:dyDescent="0.35">
      <c r="A115" s="15"/>
      <c r="B115" s="16" t="str">
        <f>IF(E115="","",VLOOKUP(E115, 'SKU Милкпроджект'!$A$1:$B$50, 2, 0))</f>
        <v/>
      </c>
      <c r="C115" s="16" t="str">
        <f>IF(E115="","",VLOOKUP(E115, 'SKU Милкпроджект'!$A$1:$C$50, 3, 0))</f>
        <v/>
      </c>
      <c r="D115" s="16"/>
      <c r="E115" s="15"/>
      <c r="F115" s="17"/>
      <c r="G115" s="18" t="str">
        <f t="shared" ca="1" si="23"/>
        <v/>
      </c>
      <c r="H115" s="16" t="str">
        <f t="shared" ca="1" si="24"/>
        <v/>
      </c>
      <c r="I115" s="15"/>
      <c r="J115" s="19">
        <f t="shared" ca="1" si="25"/>
        <v>0</v>
      </c>
      <c r="K115" s="15">
        <f t="shared" ca="1" si="26"/>
        <v>0</v>
      </c>
      <c r="L115" s="15">
        <f t="shared" si="27"/>
        <v>0</v>
      </c>
      <c r="M115" s="15">
        <f t="shared" ca="1" si="28"/>
        <v>0</v>
      </c>
      <c r="N115" s="15"/>
      <c r="O115" s="20"/>
      <c r="P115" s="15"/>
      <c r="R115" s="21" t="str">
        <f t="shared" ca="1" si="29"/>
        <v/>
      </c>
      <c r="S115" s="22" t="str">
        <f t="shared" ca="1" si="22"/>
        <v/>
      </c>
    </row>
    <row r="116" spans="1:19" ht="14.5" customHeight="1" x14ac:dyDescent="0.35">
      <c r="A116" s="15"/>
      <c r="B116" s="16" t="str">
        <f>IF(E116="","",VLOOKUP(E116, 'SKU Милкпроджект'!$A$1:$B$50, 2, 0))</f>
        <v/>
      </c>
      <c r="C116" s="16" t="str">
        <f>IF(E116="","",VLOOKUP(E116, 'SKU Милкпроджект'!$A$1:$C$50, 3, 0))</f>
        <v/>
      </c>
      <c r="D116" s="16"/>
      <c r="E116" s="15"/>
      <c r="F116" s="17"/>
      <c r="G116" s="18" t="str">
        <f t="shared" ca="1" si="23"/>
        <v/>
      </c>
      <c r="H116" s="16" t="str">
        <f t="shared" ca="1" si="24"/>
        <v/>
      </c>
      <c r="I116" s="15"/>
      <c r="J116" s="19">
        <f t="shared" ca="1" si="25"/>
        <v>0</v>
      </c>
      <c r="K116" s="15">
        <f t="shared" ca="1" si="26"/>
        <v>0</v>
      </c>
      <c r="L116" s="15">
        <f t="shared" si="27"/>
        <v>0</v>
      </c>
      <c r="M116" s="15">
        <f t="shared" ca="1" si="28"/>
        <v>0</v>
      </c>
      <c r="N116" s="15"/>
      <c r="O116" s="20"/>
      <c r="P116" s="15"/>
      <c r="R116" s="21" t="str">
        <f t="shared" ca="1" si="29"/>
        <v/>
      </c>
      <c r="S116" s="22" t="str">
        <f t="shared" ca="1" si="22"/>
        <v/>
      </c>
    </row>
    <row r="117" spans="1:19" ht="14.5" customHeight="1" x14ac:dyDescent="0.35">
      <c r="A117" s="15"/>
      <c r="B117" s="16" t="str">
        <f>IF(E117="","",VLOOKUP(E117, 'SKU Милкпроджект'!$A$1:$B$50, 2, 0))</f>
        <v/>
      </c>
      <c r="C117" s="16" t="str">
        <f>IF(E117="","",VLOOKUP(E117, 'SKU Милкпроджект'!$A$1:$C$50, 3, 0))</f>
        <v/>
      </c>
      <c r="D117" s="16"/>
      <c r="E117" s="15"/>
      <c r="F117" s="17"/>
      <c r="G117" s="18" t="str">
        <f t="shared" ca="1" si="23"/>
        <v/>
      </c>
      <c r="H117" s="16" t="str">
        <f t="shared" ca="1" si="24"/>
        <v/>
      </c>
      <c r="I117" s="15"/>
      <c r="J117" s="19">
        <f t="shared" ca="1" si="25"/>
        <v>0</v>
      </c>
      <c r="K117" s="15">
        <f t="shared" ca="1" si="26"/>
        <v>0</v>
      </c>
      <c r="L117" s="15">
        <f t="shared" si="27"/>
        <v>0</v>
      </c>
      <c r="M117" s="15">
        <f t="shared" ca="1" si="28"/>
        <v>0</v>
      </c>
      <c r="N117" s="15"/>
      <c r="O117" s="20"/>
      <c r="P117" s="15"/>
      <c r="R117" s="21" t="str">
        <f t="shared" ca="1" si="29"/>
        <v/>
      </c>
      <c r="S117" s="22" t="str">
        <f t="shared" ca="1" si="22"/>
        <v/>
      </c>
    </row>
    <row r="118" spans="1:19" ht="14.5" customHeight="1" x14ac:dyDescent="0.35">
      <c r="A118" s="15"/>
      <c r="B118" s="16" t="str">
        <f>IF(E118="","",VLOOKUP(E118, 'SKU Милкпроджект'!$A$1:$B$50, 2, 0))</f>
        <v/>
      </c>
      <c r="C118" s="16" t="str">
        <f>IF(E118="","",VLOOKUP(E118, 'SKU Милкпроджект'!$A$1:$C$50, 3, 0))</f>
        <v/>
      </c>
      <c r="D118" s="16"/>
      <c r="E118" s="15"/>
      <c r="F118" s="17"/>
      <c r="G118" s="18" t="str">
        <f t="shared" ca="1" si="23"/>
        <v/>
      </c>
      <c r="H118" s="16" t="str">
        <f t="shared" ca="1" si="24"/>
        <v/>
      </c>
      <c r="I118" s="15"/>
      <c r="J118" s="19">
        <f t="shared" ca="1" si="25"/>
        <v>0</v>
      </c>
      <c r="K118" s="15">
        <f t="shared" ca="1" si="26"/>
        <v>0</v>
      </c>
      <c r="L118" s="15">
        <f t="shared" si="27"/>
        <v>0</v>
      </c>
      <c r="M118" s="15">
        <f t="shared" ca="1" si="28"/>
        <v>0</v>
      </c>
      <c r="N118" s="15"/>
      <c r="O118" s="20"/>
      <c r="P118" s="15"/>
      <c r="R118" s="21" t="str">
        <f t="shared" ca="1" si="29"/>
        <v/>
      </c>
      <c r="S118" s="22" t="str">
        <f t="shared" ca="1" si="22"/>
        <v/>
      </c>
    </row>
    <row r="119" spans="1:19" ht="14.5" customHeight="1" x14ac:dyDescent="0.35">
      <c r="A119" s="15"/>
      <c r="B119" s="16" t="str">
        <f>IF(E119="","",VLOOKUP(E119, 'SKU Милкпроджект'!$A$1:$B$50, 2, 0))</f>
        <v/>
      </c>
      <c r="C119" s="16" t="str">
        <f>IF(E119="","",VLOOKUP(E119, 'SKU Милкпроджект'!$A$1:$C$50, 3, 0))</f>
        <v/>
      </c>
      <c r="D119" s="16"/>
      <c r="E119" s="15"/>
      <c r="F119" s="17"/>
      <c r="G119" s="18" t="str">
        <f t="shared" ca="1" si="23"/>
        <v/>
      </c>
      <c r="H119" s="16" t="str">
        <f t="shared" ca="1" si="24"/>
        <v/>
      </c>
      <c r="I119" s="15"/>
      <c r="J119" s="19">
        <f t="shared" ca="1" si="25"/>
        <v>0</v>
      </c>
      <c r="K119" s="15">
        <f t="shared" ca="1" si="26"/>
        <v>0</v>
      </c>
      <c r="L119" s="15">
        <f t="shared" si="27"/>
        <v>0</v>
      </c>
      <c r="M119" s="15">
        <f t="shared" ca="1" si="28"/>
        <v>0</v>
      </c>
      <c r="N119" s="15"/>
      <c r="O119" s="20"/>
      <c r="P119" s="15"/>
      <c r="R119" s="21" t="str">
        <f t="shared" ca="1" si="29"/>
        <v/>
      </c>
      <c r="S119" s="22" t="str">
        <f t="shared" ca="1" si="22"/>
        <v/>
      </c>
    </row>
    <row r="120" spans="1:19" ht="14.5" customHeight="1" x14ac:dyDescent="0.35">
      <c r="A120" s="15"/>
      <c r="B120" s="16" t="str">
        <f>IF(E120="","",VLOOKUP(E120, 'SKU Милкпроджект'!$A$1:$B$50, 2, 0))</f>
        <v/>
      </c>
      <c r="C120" s="16" t="str">
        <f>IF(E120="","",VLOOKUP(E120, 'SKU Милкпроджект'!$A$1:$C$50, 3, 0))</f>
        <v/>
      </c>
      <c r="D120" s="16"/>
      <c r="E120" s="15"/>
      <c r="F120" s="17"/>
      <c r="G120" s="18" t="str">
        <f t="shared" ca="1" si="23"/>
        <v/>
      </c>
      <c r="H120" s="16" t="str">
        <f t="shared" ca="1" si="24"/>
        <v/>
      </c>
      <c r="I120" s="15"/>
      <c r="J120" s="19">
        <f t="shared" ca="1" si="25"/>
        <v>0</v>
      </c>
      <c r="K120" s="15">
        <f t="shared" ca="1" si="26"/>
        <v>0</v>
      </c>
      <c r="L120" s="15">
        <f t="shared" si="27"/>
        <v>0</v>
      </c>
      <c r="M120" s="15">
        <f t="shared" ca="1" si="28"/>
        <v>0</v>
      </c>
      <c r="N120" s="15"/>
      <c r="O120" s="20"/>
      <c r="P120" s="15"/>
      <c r="R120" s="21" t="str">
        <f t="shared" ca="1" si="29"/>
        <v/>
      </c>
      <c r="S120" s="22" t="str">
        <f t="shared" ca="1" si="22"/>
        <v/>
      </c>
    </row>
    <row r="121" spans="1:19" ht="14.5" customHeight="1" x14ac:dyDescent="0.35">
      <c r="A121" s="15"/>
      <c r="B121" s="16" t="str">
        <f>IF(E121="","",VLOOKUP(E121, 'SKU Милкпроджект'!$A$1:$B$50, 2, 0))</f>
        <v/>
      </c>
      <c r="C121" s="16" t="str">
        <f>IF(E121="","",VLOOKUP(E121, 'SKU Милкпроджект'!$A$1:$C$50, 3, 0))</f>
        <v/>
      </c>
      <c r="D121" s="16"/>
      <c r="E121" s="15"/>
      <c r="F121" s="17"/>
      <c r="G121" s="18" t="str">
        <f t="shared" ca="1" si="23"/>
        <v/>
      </c>
      <c r="H121" s="16" t="str">
        <f t="shared" ca="1" si="24"/>
        <v/>
      </c>
      <c r="I121" s="15"/>
      <c r="J121" s="19">
        <f t="shared" ca="1" si="25"/>
        <v>0</v>
      </c>
      <c r="K121" s="15">
        <f t="shared" ca="1" si="26"/>
        <v>0</v>
      </c>
      <c r="L121" s="15">
        <f t="shared" si="27"/>
        <v>0</v>
      </c>
      <c r="M121" s="15">
        <f t="shared" ca="1" si="28"/>
        <v>0</v>
      </c>
      <c r="N121" s="15"/>
      <c r="O121" s="20"/>
      <c r="P121" s="15"/>
      <c r="R121" s="21" t="str">
        <f t="shared" ca="1" si="29"/>
        <v/>
      </c>
      <c r="S121" s="22" t="str">
        <f t="shared" ca="1" si="22"/>
        <v/>
      </c>
    </row>
    <row r="122" spans="1:19" ht="14.5" customHeight="1" x14ac:dyDescent="0.35">
      <c r="A122" s="15"/>
      <c r="B122" s="16" t="str">
        <f>IF(E122="","",VLOOKUP(E122, 'SKU Милкпроджект'!$A$1:$B$50, 2, 0))</f>
        <v/>
      </c>
      <c r="C122" s="16" t="str">
        <f>IF(E122="","",VLOOKUP(E122, 'SKU Милкпроджект'!$A$1:$C$50, 3, 0))</f>
        <v/>
      </c>
      <c r="D122" s="16"/>
      <c r="E122" s="15"/>
      <c r="F122" s="17"/>
      <c r="G122" s="18" t="str">
        <f t="shared" ca="1" si="23"/>
        <v/>
      </c>
      <c r="H122" s="16" t="str">
        <f t="shared" ca="1" si="24"/>
        <v/>
      </c>
      <c r="I122" s="15"/>
      <c r="J122" s="19">
        <f t="shared" ca="1" si="25"/>
        <v>0</v>
      </c>
      <c r="K122" s="15">
        <f t="shared" ca="1" si="26"/>
        <v>0</v>
      </c>
      <c r="L122" s="15">
        <f t="shared" si="27"/>
        <v>0</v>
      </c>
      <c r="M122" s="15">
        <f t="shared" ca="1" si="28"/>
        <v>0</v>
      </c>
      <c r="N122" s="15"/>
      <c r="O122" s="20"/>
      <c r="P122" s="15"/>
      <c r="R122" s="21" t="str">
        <f t="shared" ca="1" si="29"/>
        <v/>
      </c>
      <c r="S122" s="22" t="str">
        <f t="shared" ca="1" si="22"/>
        <v/>
      </c>
    </row>
    <row r="123" spans="1:19" ht="14.5" customHeight="1" x14ac:dyDescent="0.35">
      <c r="A123" s="15"/>
      <c r="B123" s="16" t="str">
        <f>IF(E123="","",VLOOKUP(E123, 'SKU Милкпроджект'!$A$1:$B$50, 2, 0))</f>
        <v/>
      </c>
      <c r="C123" s="16" t="str">
        <f>IF(E123="","",VLOOKUP(E123, 'SKU Милкпроджект'!$A$1:$C$50, 3, 0))</f>
        <v/>
      </c>
      <c r="D123" s="16"/>
      <c r="E123" s="15"/>
      <c r="F123" s="17"/>
      <c r="G123" s="18" t="str">
        <f t="shared" ca="1" si="23"/>
        <v/>
      </c>
      <c r="H123" s="16" t="str">
        <f t="shared" ca="1" si="24"/>
        <v/>
      </c>
      <c r="I123" s="15"/>
      <c r="J123" s="19">
        <f t="shared" ca="1" si="25"/>
        <v>0</v>
      </c>
      <c r="K123" s="15">
        <f t="shared" ca="1" si="26"/>
        <v>0</v>
      </c>
      <c r="L123" s="15">
        <f t="shared" si="27"/>
        <v>0</v>
      </c>
      <c r="M123" s="15">
        <f t="shared" ca="1" si="28"/>
        <v>0</v>
      </c>
      <c r="N123" s="15"/>
      <c r="O123" s="20"/>
      <c r="P123" s="15"/>
      <c r="R123" s="21" t="str">
        <f t="shared" ca="1" si="29"/>
        <v/>
      </c>
      <c r="S123" s="22" t="str">
        <f t="shared" ca="1" si="22"/>
        <v/>
      </c>
    </row>
    <row r="124" spans="1:19" ht="14.5" customHeight="1" x14ac:dyDescent="0.35">
      <c r="B124" s="22"/>
      <c r="C124" s="22" t="str">
        <f>IF(E124="","",VLOOKUP(E124,'SKU Милкпроджект'!$A$1:$C$150,3,0))</f>
        <v/>
      </c>
      <c r="D124" s="22" t="str">
        <f>IF(E124="","",VLOOKUP(E124,'SKU Милкпроджект'!$A$1:$D$150,4,0))</f>
        <v/>
      </c>
      <c r="H124" s="23" t="str">
        <f t="shared" ref="H124:H165" ca="1" si="30">IF(J124 = "-", INDIRECT("D" &amp; ROW() - 1) * 1890,"")</f>
        <v/>
      </c>
      <c r="I124" s="23" t="str">
        <f t="shared" ref="I124:I187" ca="1" si="31">IF(J124 = "-", INDIRECT("C" &amp; ROW() - 1),"")</f>
        <v/>
      </c>
      <c r="R124" s="21" t="str">
        <f t="shared" ca="1" si="29"/>
        <v/>
      </c>
      <c r="S124" s="22" t="str">
        <f t="shared" ca="1" si="22"/>
        <v/>
      </c>
    </row>
    <row r="125" spans="1:19" ht="14.5" customHeight="1" x14ac:dyDescent="0.35">
      <c r="B125" s="22"/>
      <c r="C125" s="22" t="str">
        <f>IF(E125="","",VLOOKUP(E125,'SKU Милкпроджект'!$A$1:$C$150,3,0))</f>
        <v/>
      </c>
      <c r="D125" s="22" t="str">
        <f>IF(E125="","",VLOOKUP(E125,'SKU Милкпроджект'!$A$1:$D$150,4,0))</f>
        <v/>
      </c>
      <c r="H125" s="23" t="str">
        <f t="shared" ca="1" si="30"/>
        <v/>
      </c>
      <c r="I125" s="23" t="str">
        <f t="shared" ca="1" si="31"/>
        <v/>
      </c>
      <c r="R125" s="21" t="str">
        <f t="shared" ca="1" si="29"/>
        <v/>
      </c>
      <c r="S125" s="22" t="str">
        <f t="shared" ca="1" si="22"/>
        <v/>
      </c>
    </row>
    <row r="126" spans="1:19" ht="14.5" customHeight="1" x14ac:dyDescent="0.35">
      <c r="B126" s="22"/>
      <c r="C126" s="22" t="str">
        <f>IF(E126="","",VLOOKUP(E126,'SKU Милкпроджект'!$A$1:$C$150,3,0))</f>
        <v/>
      </c>
      <c r="D126" s="22" t="str">
        <f>IF(E126="","",VLOOKUP(E126,'SKU Милкпроджект'!$A$1:$D$150,4,0))</f>
        <v/>
      </c>
      <c r="H126" s="23" t="str">
        <f t="shared" ca="1" si="30"/>
        <v/>
      </c>
      <c r="I126" s="23" t="str">
        <f t="shared" ca="1" si="31"/>
        <v/>
      </c>
      <c r="R126" s="21" t="str">
        <f t="shared" ca="1" si="29"/>
        <v/>
      </c>
      <c r="S126" s="22" t="str">
        <f t="shared" ca="1" si="22"/>
        <v/>
      </c>
    </row>
    <row r="127" spans="1:19" ht="14.5" customHeight="1" x14ac:dyDescent="0.35">
      <c r="B127" s="22"/>
      <c r="C127" s="22" t="str">
        <f>IF(E127="","",VLOOKUP(E127,'SKU Милкпроджект'!$A$1:$C$150,3,0))</f>
        <v/>
      </c>
      <c r="D127" s="22" t="str">
        <f>IF(E127="","",VLOOKUP(E127,'SKU Милкпроджект'!$A$1:$D$150,4,0))</f>
        <v/>
      </c>
      <c r="H127" s="23" t="str">
        <f t="shared" ca="1" si="30"/>
        <v/>
      </c>
      <c r="I127" s="23" t="str">
        <f t="shared" ca="1" si="31"/>
        <v/>
      </c>
      <c r="R127" s="21" t="str">
        <f t="shared" ca="1" si="29"/>
        <v/>
      </c>
      <c r="S127" s="22" t="str">
        <f t="shared" ca="1" si="22"/>
        <v/>
      </c>
    </row>
    <row r="128" spans="1:19" ht="14.5" customHeight="1" x14ac:dyDescent="0.35">
      <c r="B128" s="22"/>
      <c r="C128" s="22" t="str">
        <f>IF(E128="","",VLOOKUP(E128,'SKU Милкпроджект'!$A$1:$C$150,3,0))</f>
        <v/>
      </c>
      <c r="D128" s="22" t="str">
        <f>IF(E128="","",VLOOKUP(E128,'SKU Милкпроджект'!$A$1:$D$150,4,0))</f>
        <v/>
      </c>
      <c r="H128" s="23" t="str">
        <f t="shared" ca="1" si="30"/>
        <v/>
      </c>
      <c r="I128" s="23" t="str">
        <f t="shared" ca="1" si="31"/>
        <v/>
      </c>
      <c r="R128" s="21" t="str">
        <f t="shared" ca="1" si="29"/>
        <v/>
      </c>
      <c r="S128" s="22" t="str">
        <f t="shared" ca="1" si="22"/>
        <v/>
      </c>
    </row>
    <row r="129" spans="2:19" ht="14.5" customHeight="1" x14ac:dyDescent="0.35">
      <c r="B129" s="22"/>
      <c r="C129" s="22" t="str">
        <f>IF(E129="","",VLOOKUP(E129,'SKU Милкпроджект'!$A$1:$C$150,3,0))</f>
        <v/>
      </c>
      <c r="D129" s="22" t="str">
        <f>IF(E129="","",VLOOKUP(E129,'SKU Милкпроджект'!$A$1:$D$150,4,0))</f>
        <v/>
      </c>
      <c r="H129" s="23" t="str">
        <f t="shared" ca="1" si="30"/>
        <v/>
      </c>
      <c r="I129" s="23" t="str">
        <f t="shared" ca="1" si="31"/>
        <v/>
      </c>
      <c r="R129" s="21" t="str">
        <f t="shared" ca="1" si="29"/>
        <v/>
      </c>
      <c r="S129" s="22" t="str">
        <f t="shared" ca="1" si="22"/>
        <v/>
      </c>
    </row>
    <row r="130" spans="2:19" ht="14.5" customHeight="1" x14ac:dyDescent="0.35">
      <c r="B130" s="22"/>
      <c r="C130" s="22" t="str">
        <f>IF(E130="","",VLOOKUP(E130,'SKU Милкпроджект'!$A$1:$C$150,3,0))</f>
        <v/>
      </c>
      <c r="D130" s="22" t="str">
        <f>IF(E130="","",VLOOKUP(E130,'SKU Милкпроджект'!$A$1:$D$150,4,0))</f>
        <v/>
      </c>
      <c r="H130" s="23" t="str">
        <f t="shared" ca="1" si="30"/>
        <v/>
      </c>
      <c r="I130" s="23" t="str">
        <f t="shared" ca="1" si="31"/>
        <v/>
      </c>
      <c r="R130" s="21" t="str">
        <f t="shared" ca="1" si="29"/>
        <v/>
      </c>
      <c r="S130" s="22" t="str">
        <f t="shared" ca="1" si="22"/>
        <v/>
      </c>
    </row>
    <row r="131" spans="2:19" ht="14.5" customHeight="1" x14ac:dyDescent="0.35">
      <c r="B131" s="22"/>
      <c r="C131" s="22" t="str">
        <f>IF(E131="","",VLOOKUP(E131,'SKU Милкпроджект'!$A$1:$C$150,3,0))</f>
        <v/>
      </c>
      <c r="D131" s="22" t="str">
        <f>IF(E131="","",VLOOKUP(E131,'SKU Милкпроджект'!$A$1:$D$150,4,0))</f>
        <v/>
      </c>
      <c r="H131" s="23" t="str">
        <f t="shared" ca="1" si="30"/>
        <v/>
      </c>
      <c r="I131" s="23" t="str">
        <f t="shared" ca="1" si="31"/>
        <v/>
      </c>
      <c r="R131" s="21" t="str">
        <f t="shared" ca="1" si="29"/>
        <v/>
      </c>
      <c r="S131" s="22" t="str">
        <f t="shared" ca="1" si="22"/>
        <v/>
      </c>
    </row>
    <row r="132" spans="2:19" ht="14.5" customHeight="1" x14ac:dyDescent="0.35">
      <c r="B132" s="22"/>
      <c r="C132" s="22" t="str">
        <f>IF(E132="","",VLOOKUP(E132,'SKU Милкпроджект'!$A$1:$C$150,3,0))</f>
        <v/>
      </c>
      <c r="D132" s="22" t="str">
        <f>IF(E132="","",VLOOKUP(E132,'SKU Милкпроджект'!$A$1:$D$150,4,0))</f>
        <v/>
      </c>
      <c r="H132" s="23" t="str">
        <f t="shared" ca="1" si="30"/>
        <v/>
      </c>
      <c r="I132" s="23" t="str">
        <f t="shared" ca="1" si="31"/>
        <v/>
      </c>
      <c r="R132" s="21" t="str">
        <f t="shared" ref="R132:R163" ca="1" si="32">IF(Q132 = "", "", Q132 / INDIRECT("D" &amp; ROW() - 1) )</f>
        <v/>
      </c>
      <c r="S132" s="22" t="str">
        <f t="shared" ref="S132:S195" ca="1" si="33">IF(J132="-",IF(ISNUMBER(SEARCH(",", INDIRECT("B" &amp; ROW() - 1) )),1,""), "")</f>
        <v/>
      </c>
    </row>
    <row r="133" spans="2:19" ht="14.5" customHeight="1" x14ac:dyDescent="0.35">
      <c r="B133" s="22"/>
      <c r="C133" s="22" t="str">
        <f>IF(E133="","",VLOOKUP(E133,'SKU Милкпроджект'!$A$1:$C$150,3,0))</f>
        <v/>
      </c>
      <c r="D133" s="22" t="str">
        <f>IF(E133="","",VLOOKUP(E133,'SKU Милкпроджект'!$A$1:$D$150,4,0))</f>
        <v/>
      </c>
      <c r="H133" s="23" t="str">
        <f t="shared" ca="1" si="30"/>
        <v/>
      </c>
      <c r="I133" s="23" t="str">
        <f t="shared" ca="1" si="31"/>
        <v/>
      </c>
      <c r="R133" s="21" t="str">
        <f t="shared" ca="1" si="32"/>
        <v/>
      </c>
      <c r="S133" s="22" t="str">
        <f t="shared" ca="1" si="33"/>
        <v/>
      </c>
    </row>
    <row r="134" spans="2:19" ht="14.5" customHeight="1" x14ac:dyDescent="0.35">
      <c r="B134" s="22"/>
      <c r="C134" s="22" t="str">
        <f>IF(E134="","",VLOOKUP(E134,'SKU Милкпроджект'!$A$1:$C$150,3,0))</f>
        <v/>
      </c>
      <c r="D134" s="22" t="str">
        <f>IF(E134="","",VLOOKUP(E134,'SKU Милкпроджект'!$A$1:$D$150,4,0))</f>
        <v/>
      </c>
      <c r="H134" s="23" t="str">
        <f t="shared" ca="1" si="30"/>
        <v/>
      </c>
      <c r="I134" s="23" t="str">
        <f t="shared" ca="1" si="31"/>
        <v/>
      </c>
      <c r="R134" s="21" t="str">
        <f t="shared" ca="1" si="32"/>
        <v/>
      </c>
      <c r="S134" s="22" t="str">
        <f t="shared" ca="1" si="33"/>
        <v/>
      </c>
    </row>
    <row r="135" spans="2:19" ht="14.5" customHeight="1" x14ac:dyDescent="0.35">
      <c r="B135" s="22"/>
      <c r="C135" s="22" t="str">
        <f>IF(E135="","",VLOOKUP(E135,'SKU Милкпроджект'!$A$1:$C$150,3,0))</f>
        <v/>
      </c>
      <c r="D135" s="22"/>
      <c r="H135" s="23" t="str">
        <f t="shared" ca="1" si="30"/>
        <v/>
      </c>
      <c r="I135" s="23" t="str">
        <f t="shared" ca="1" si="31"/>
        <v/>
      </c>
      <c r="R135" s="21" t="str">
        <f t="shared" ca="1" si="32"/>
        <v/>
      </c>
      <c r="S135" s="22" t="str">
        <f t="shared" ca="1" si="33"/>
        <v/>
      </c>
    </row>
    <row r="136" spans="2:19" ht="14.5" customHeight="1" x14ac:dyDescent="0.35">
      <c r="B136" s="22"/>
      <c r="C136" s="22" t="str">
        <f>IF(E136="","",VLOOKUP(E136,'SKU Милкпроджект'!$A$1:$C$150,3,0))</f>
        <v/>
      </c>
      <c r="D136" s="22"/>
      <c r="H136" s="23" t="str">
        <f t="shared" ca="1" si="30"/>
        <v/>
      </c>
      <c r="I136" s="23" t="str">
        <f t="shared" ca="1" si="31"/>
        <v/>
      </c>
      <c r="R136" s="21" t="str">
        <f t="shared" ca="1" si="32"/>
        <v/>
      </c>
      <c r="S136" s="22" t="str">
        <f t="shared" ca="1" si="33"/>
        <v/>
      </c>
    </row>
    <row r="137" spans="2:19" ht="14.5" customHeight="1" x14ac:dyDescent="0.35">
      <c r="B137" s="22"/>
      <c r="C137" s="22" t="str">
        <f>IF(E137="","",VLOOKUP(E137,'SKU Милкпроджект'!$A$1:$C$150,3,0))</f>
        <v/>
      </c>
      <c r="D137" s="22"/>
      <c r="H137" s="23" t="str">
        <f t="shared" ca="1" si="30"/>
        <v/>
      </c>
      <c r="I137" s="23" t="str">
        <f t="shared" ca="1" si="31"/>
        <v/>
      </c>
      <c r="R137" s="21" t="str">
        <f t="shared" ca="1" si="32"/>
        <v/>
      </c>
      <c r="S137" s="22" t="str">
        <f t="shared" ca="1" si="33"/>
        <v/>
      </c>
    </row>
    <row r="138" spans="2:19" ht="14.5" customHeight="1" x14ac:dyDescent="0.35">
      <c r="B138" s="22"/>
      <c r="C138" s="22" t="str">
        <f>IF(E138="","",VLOOKUP(E138,'SKU Милкпроджект'!$A$1:$C$150,3,0))</f>
        <v/>
      </c>
      <c r="D138" s="22"/>
      <c r="H138" s="23" t="str">
        <f t="shared" ca="1" si="30"/>
        <v/>
      </c>
      <c r="I138" s="23" t="str">
        <f t="shared" ca="1" si="31"/>
        <v/>
      </c>
      <c r="R138" s="21" t="str">
        <f t="shared" ca="1" si="32"/>
        <v/>
      </c>
      <c r="S138" s="22" t="str">
        <f t="shared" ca="1" si="33"/>
        <v/>
      </c>
    </row>
    <row r="139" spans="2:19" ht="14.5" customHeight="1" x14ac:dyDescent="0.35">
      <c r="B139" s="22"/>
      <c r="C139" s="22" t="str">
        <f>IF(E139="","",VLOOKUP(E139,'SKU Милкпроджект'!$A$1:$C$150,3,0))</f>
        <v/>
      </c>
      <c r="D139" s="22"/>
      <c r="H139" s="23" t="str">
        <f t="shared" ca="1" si="30"/>
        <v/>
      </c>
      <c r="I139" s="23" t="str">
        <f t="shared" ca="1" si="31"/>
        <v/>
      </c>
      <c r="R139" s="21" t="str">
        <f t="shared" ca="1" si="32"/>
        <v/>
      </c>
      <c r="S139" s="22" t="str">
        <f t="shared" ca="1" si="33"/>
        <v/>
      </c>
    </row>
    <row r="140" spans="2:19" ht="14.5" customHeight="1" x14ac:dyDescent="0.35">
      <c r="B140" s="22"/>
      <c r="C140" s="22" t="str">
        <f>IF(E140="","",VLOOKUP(E140,'SKU Милкпроджект'!$A$1:$C$150,3,0))</f>
        <v/>
      </c>
      <c r="D140" s="22"/>
      <c r="H140" s="23" t="str">
        <f t="shared" ca="1" si="30"/>
        <v/>
      </c>
      <c r="I140" s="23" t="str">
        <f t="shared" ca="1" si="31"/>
        <v/>
      </c>
      <c r="R140" s="21" t="str">
        <f t="shared" ca="1" si="32"/>
        <v/>
      </c>
      <c r="S140" s="22" t="str">
        <f t="shared" ca="1" si="33"/>
        <v/>
      </c>
    </row>
    <row r="141" spans="2:19" ht="14.5" customHeight="1" x14ac:dyDescent="0.35">
      <c r="B141" s="22"/>
      <c r="C141" s="22" t="str">
        <f>IF(E141="","",VLOOKUP(E141,'SKU Милкпроджект'!$A$1:$C$150,3,0))</f>
        <v/>
      </c>
      <c r="D141" s="22"/>
      <c r="H141" s="23" t="str">
        <f t="shared" ca="1" si="30"/>
        <v/>
      </c>
      <c r="I141" s="23" t="str">
        <f t="shared" ca="1" si="31"/>
        <v/>
      </c>
      <c r="R141" s="21" t="str">
        <f t="shared" ca="1" si="32"/>
        <v/>
      </c>
      <c r="S141" s="22" t="str">
        <f t="shared" ca="1" si="33"/>
        <v/>
      </c>
    </row>
    <row r="142" spans="2:19" ht="14.5" customHeight="1" x14ac:dyDescent="0.35">
      <c r="B142" s="22"/>
      <c r="C142" s="22" t="str">
        <f>IF(E142="","",VLOOKUP(E142,'SKU Милкпроджект'!$A$1:$C$150,3,0))</f>
        <v/>
      </c>
      <c r="D142" s="22"/>
      <c r="H142" s="23" t="str">
        <f t="shared" ca="1" si="30"/>
        <v/>
      </c>
      <c r="I142" s="23" t="str">
        <f t="shared" ca="1" si="31"/>
        <v/>
      </c>
      <c r="R142" s="21" t="str">
        <f t="shared" ca="1" si="32"/>
        <v/>
      </c>
      <c r="S142" s="22" t="str">
        <f t="shared" ca="1" si="33"/>
        <v/>
      </c>
    </row>
    <row r="143" spans="2:19" ht="14.5" customHeight="1" x14ac:dyDescent="0.35">
      <c r="B143" s="22"/>
      <c r="C143" s="22" t="str">
        <f>IF(E143="","",VLOOKUP(E143,'SKU Милкпроджект'!$A$1:$C$150,3,0))</f>
        <v/>
      </c>
      <c r="D143" s="22"/>
      <c r="H143" s="23" t="str">
        <f t="shared" ca="1" si="30"/>
        <v/>
      </c>
      <c r="I143" s="23" t="str">
        <f t="shared" ca="1" si="31"/>
        <v/>
      </c>
      <c r="R143" s="21" t="str">
        <f t="shared" ca="1" si="32"/>
        <v/>
      </c>
      <c r="S143" s="22" t="str">
        <f t="shared" ca="1" si="33"/>
        <v/>
      </c>
    </row>
    <row r="144" spans="2:19" ht="14.5" customHeight="1" x14ac:dyDescent="0.35">
      <c r="B144" s="22"/>
      <c r="C144" s="22" t="str">
        <f>IF(E144="","",VLOOKUP(E144,'SKU Милкпроджект'!$A$1:$C$150,3,0))</f>
        <v/>
      </c>
      <c r="D144" s="22"/>
      <c r="H144" s="23" t="str">
        <f t="shared" ca="1" si="30"/>
        <v/>
      </c>
      <c r="I144" s="23" t="str">
        <f t="shared" ca="1" si="31"/>
        <v/>
      </c>
      <c r="R144" s="21" t="str">
        <f t="shared" ca="1" si="32"/>
        <v/>
      </c>
      <c r="S144" s="22" t="str">
        <f t="shared" ca="1" si="33"/>
        <v/>
      </c>
    </row>
    <row r="145" spans="2:19" ht="14.5" customHeight="1" x14ac:dyDescent="0.35">
      <c r="B145" s="22"/>
      <c r="C145" s="22" t="str">
        <f>IF(E145="","",VLOOKUP(E145,'SKU Милкпроджект'!$A$1:$C$150,3,0))</f>
        <v/>
      </c>
      <c r="D145" s="22"/>
      <c r="H145" s="23" t="str">
        <f t="shared" ca="1" si="30"/>
        <v/>
      </c>
      <c r="I145" s="23" t="str">
        <f t="shared" ca="1" si="31"/>
        <v/>
      </c>
      <c r="R145" s="21" t="str">
        <f t="shared" ca="1" si="32"/>
        <v/>
      </c>
      <c r="S145" s="22" t="str">
        <f t="shared" ca="1" si="33"/>
        <v/>
      </c>
    </row>
    <row r="146" spans="2:19" ht="14.5" customHeight="1" x14ac:dyDescent="0.35">
      <c r="B146" s="22"/>
      <c r="C146" s="22" t="str">
        <f>IF(E146="","",VLOOKUP(E146,'SKU Милкпроджект'!$A$1:$C$150,3,0))</f>
        <v/>
      </c>
      <c r="D146" s="22"/>
      <c r="H146" s="23" t="str">
        <f t="shared" ca="1" si="30"/>
        <v/>
      </c>
      <c r="I146" s="23" t="str">
        <f t="shared" ca="1" si="31"/>
        <v/>
      </c>
      <c r="R146" s="21" t="str">
        <f t="shared" ca="1" si="32"/>
        <v/>
      </c>
      <c r="S146" s="22" t="str">
        <f t="shared" ca="1" si="33"/>
        <v/>
      </c>
    </row>
    <row r="147" spans="2:19" ht="14.5" customHeight="1" x14ac:dyDescent="0.35">
      <c r="B147" s="22"/>
      <c r="C147" s="22" t="str">
        <f>IF(E147="","",VLOOKUP(E147,'SKU Милкпроджект'!$A$1:$C$150,3,0))</f>
        <v/>
      </c>
      <c r="D147" s="22"/>
      <c r="H147" s="23" t="str">
        <f t="shared" ca="1" si="30"/>
        <v/>
      </c>
      <c r="I147" s="23" t="str">
        <f t="shared" ca="1" si="31"/>
        <v/>
      </c>
      <c r="R147" s="21" t="str">
        <f t="shared" ca="1" si="32"/>
        <v/>
      </c>
      <c r="S147" s="22" t="str">
        <f t="shared" ca="1" si="33"/>
        <v/>
      </c>
    </row>
    <row r="148" spans="2:19" ht="14.5" customHeight="1" x14ac:dyDescent="0.35">
      <c r="B148" s="22"/>
      <c r="C148" s="22" t="str">
        <f>IF(E148="","",VLOOKUP(E148,'SKU Милкпроджект'!$A$1:$C$150,3,0))</f>
        <v/>
      </c>
      <c r="D148" s="22"/>
      <c r="H148" s="23" t="str">
        <f t="shared" ca="1" si="30"/>
        <v/>
      </c>
      <c r="I148" s="23" t="str">
        <f t="shared" ca="1" si="31"/>
        <v/>
      </c>
      <c r="R148" s="21" t="str">
        <f t="shared" ca="1" si="32"/>
        <v/>
      </c>
      <c r="S148" s="22" t="str">
        <f t="shared" ca="1" si="33"/>
        <v/>
      </c>
    </row>
    <row r="149" spans="2:19" ht="14.5" customHeight="1" x14ac:dyDescent="0.35">
      <c r="B149" s="22"/>
      <c r="C149" s="22" t="str">
        <f>IF(E149="","",VLOOKUP(E149,'SKU Милкпроджект'!$A$1:$C$150,3,0))</f>
        <v/>
      </c>
      <c r="D149" s="22"/>
      <c r="H149" s="23" t="str">
        <f t="shared" ca="1" si="30"/>
        <v/>
      </c>
      <c r="I149" s="23" t="str">
        <f t="shared" ca="1" si="31"/>
        <v/>
      </c>
      <c r="R149" s="21" t="str">
        <f t="shared" ca="1" si="32"/>
        <v/>
      </c>
      <c r="S149" s="22" t="str">
        <f t="shared" ca="1" si="33"/>
        <v/>
      </c>
    </row>
    <row r="150" spans="2:19" ht="14.5" customHeight="1" x14ac:dyDescent="0.35">
      <c r="B150" s="22"/>
      <c r="C150" s="22"/>
      <c r="D150" s="22"/>
      <c r="H150" s="23" t="str">
        <f t="shared" ca="1" si="30"/>
        <v/>
      </c>
      <c r="I150" s="23" t="str">
        <f t="shared" ca="1" si="31"/>
        <v/>
      </c>
      <c r="R150" s="21" t="str">
        <f t="shared" ca="1" si="32"/>
        <v/>
      </c>
      <c r="S150" s="22" t="str">
        <f t="shared" ca="1" si="33"/>
        <v/>
      </c>
    </row>
    <row r="151" spans="2:19" ht="14.5" customHeight="1" x14ac:dyDescent="0.35">
      <c r="B151" s="22"/>
      <c r="C151" s="22"/>
      <c r="D151" s="22"/>
      <c r="H151" s="23" t="str">
        <f t="shared" ca="1" si="30"/>
        <v/>
      </c>
      <c r="I151" s="23" t="str">
        <f t="shared" ca="1" si="31"/>
        <v/>
      </c>
      <c r="R151" s="21" t="str">
        <f t="shared" ca="1" si="32"/>
        <v/>
      </c>
      <c r="S151" s="22" t="str">
        <f t="shared" ca="1" si="33"/>
        <v/>
      </c>
    </row>
    <row r="152" spans="2:19" ht="14.5" customHeight="1" x14ac:dyDescent="0.35">
      <c r="B152" s="22"/>
      <c r="C152" s="22"/>
      <c r="D152" s="22"/>
      <c r="H152" s="23" t="str">
        <f t="shared" ca="1" si="30"/>
        <v/>
      </c>
      <c r="I152" s="23" t="str">
        <f t="shared" ca="1" si="31"/>
        <v/>
      </c>
      <c r="R152" s="21" t="str">
        <f t="shared" ca="1" si="32"/>
        <v/>
      </c>
      <c r="S152" s="22" t="str">
        <f t="shared" ca="1" si="33"/>
        <v/>
      </c>
    </row>
    <row r="153" spans="2:19" ht="14.5" customHeight="1" x14ac:dyDescent="0.35">
      <c r="B153" s="22"/>
      <c r="C153" s="22"/>
      <c r="D153" s="22"/>
      <c r="H153" s="23" t="str">
        <f t="shared" ca="1" si="30"/>
        <v/>
      </c>
      <c r="I153" s="23" t="str">
        <f t="shared" ca="1" si="31"/>
        <v/>
      </c>
      <c r="R153" s="21" t="str">
        <f t="shared" ca="1" si="32"/>
        <v/>
      </c>
      <c r="S153" s="22" t="str">
        <f t="shared" ca="1" si="33"/>
        <v/>
      </c>
    </row>
    <row r="154" spans="2:19" ht="14.5" customHeight="1" x14ac:dyDescent="0.35">
      <c r="B154" s="22"/>
      <c r="C154" s="22"/>
      <c r="D154" s="22"/>
      <c r="H154" s="23" t="str">
        <f t="shared" ca="1" si="30"/>
        <v/>
      </c>
      <c r="I154" s="23" t="str">
        <f t="shared" ca="1" si="31"/>
        <v/>
      </c>
      <c r="R154" s="21" t="str">
        <f t="shared" ca="1" si="32"/>
        <v/>
      </c>
      <c r="S154" s="22" t="str">
        <f t="shared" ca="1" si="33"/>
        <v/>
      </c>
    </row>
    <row r="155" spans="2:19" ht="14.5" customHeight="1" x14ac:dyDescent="0.35">
      <c r="B155" s="22"/>
      <c r="C155" s="22"/>
      <c r="D155" s="22"/>
      <c r="H155" s="23" t="str">
        <f t="shared" ca="1" si="30"/>
        <v/>
      </c>
      <c r="I155" s="23" t="str">
        <f t="shared" ca="1" si="31"/>
        <v/>
      </c>
      <c r="R155" s="21" t="str">
        <f t="shared" ca="1" si="32"/>
        <v/>
      </c>
      <c r="S155" s="22" t="str">
        <f t="shared" ca="1" si="33"/>
        <v/>
      </c>
    </row>
    <row r="156" spans="2:19" ht="14.5" customHeight="1" x14ac:dyDescent="0.35">
      <c r="B156" s="22"/>
      <c r="C156" s="22"/>
      <c r="D156" s="22"/>
      <c r="H156" s="23" t="str">
        <f t="shared" ca="1" si="30"/>
        <v/>
      </c>
      <c r="I156" s="23" t="str">
        <f t="shared" ca="1" si="31"/>
        <v/>
      </c>
      <c r="R156" s="21" t="str">
        <f t="shared" ca="1" si="32"/>
        <v/>
      </c>
      <c r="S156" s="22" t="str">
        <f t="shared" ca="1" si="33"/>
        <v/>
      </c>
    </row>
    <row r="157" spans="2:19" ht="14.5" customHeight="1" x14ac:dyDescent="0.35">
      <c r="B157" s="22"/>
      <c r="C157" s="22"/>
      <c r="D157" s="22"/>
      <c r="H157" s="23" t="str">
        <f t="shared" ca="1" si="30"/>
        <v/>
      </c>
      <c r="I157" s="23" t="str">
        <f t="shared" ca="1" si="31"/>
        <v/>
      </c>
      <c r="R157" s="21" t="str">
        <f t="shared" ca="1" si="32"/>
        <v/>
      </c>
      <c r="S157" s="22" t="str">
        <f t="shared" ca="1" si="33"/>
        <v/>
      </c>
    </row>
    <row r="158" spans="2:19" ht="14.5" customHeight="1" x14ac:dyDescent="0.35">
      <c r="B158" s="22"/>
      <c r="C158" s="22"/>
      <c r="D158" s="22"/>
      <c r="H158" s="23" t="str">
        <f t="shared" ca="1" si="30"/>
        <v/>
      </c>
      <c r="I158" s="23" t="str">
        <f t="shared" ca="1" si="31"/>
        <v/>
      </c>
      <c r="R158" s="21" t="str">
        <f t="shared" ca="1" si="32"/>
        <v/>
      </c>
      <c r="S158" s="22" t="str">
        <f t="shared" ca="1" si="33"/>
        <v/>
      </c>
    </row>
    <row r="159" spans="2:19" ht="14.5" customHeight="1" x14ac:dyDescent="0.35">
      <c r="B159" s="22"/>
      <c r="C159" s="22"/>
      <c r="D159" s="22"/>
      <c r="H159" s="23" t="str">
        <f t="shared" ca="1" si="30"/>
        <v/>
      </c>
      <c r="I159" s="23" t="str">
        <f t="shared" ca="1" si="31"/>
        <v/>
      </c>
      <c r="R159" s="21" t="str">
        <f t="shared" ca="1" si="32"/>
        <v/>
      </c>
      <c r="S159" s="22" t="str">
        <f t="shared" ca="1" si="33"/>
        <v/>
      </c>
    </row>
    <row r="160" spans="2:19" ht="14.5" customHeight="1" x14ac:dyDescent="0.35">
      <c r="B160" s="22"/>
      <c r="C160" s="22"/>
      <c r="D160" s="22"/>
      <c r="H160" s="23" t="str">
        <f t="shared" ca="1" si="30"/>
        <v/>
      </c>
      <c r="I160" s="23" t="str">
        <f t="shared" ca="1" si="31"/>
        <v/>
      </c>
      <c r="R160" s="21" t="str">
        <f t="shared" ca="1" si="32"/>
        <v/>
      </c>
      <c r="S160" s="22" t="str">
        <f t="shared" ca="1" si="33"/>
        <v/>
      </c>
    </row>
    <row r="161" spans="2:19" ht="14.5" customHeight="1" x14ac:dyDescent="0.35">
      <c r="B161" s="22"/>
      <c r="C161" s="22"/>
      <c r="D161" s="22"/>
      <c r="H161" s="23" t="str">
        <f t="shared" ca="1" si="30"/>
        <v/>
      </c>
      <c r="I161" s="23" t="str">
        <f t="shared" ca="1" si="31"/>
        <v/>
      </c>
      <c r="R161" s="21" t="str">
        <f t="shared" ca="1" si="32"/>
        <v/>
      </c>
      <c r="S161" s="22" t="str">
        <f t="shared" ca="1" si="33"/>
        <v/>
      </c>
    </row>
    <row r="162" spans="2:19" ht="14.5" customHeight="1" x14ac:dyDescent="0.35">
      <c r="B162" s="22"/>
      <c r="C162" s="22"/>
      <c r="D162" s="22"/>
      <c r="H162" s="23" t="str">
        <f t="shared" ca="1" si="30"/>
        <v/>
      </c>
      <c r="I162" s="23" t="str">
        <f t="shared" ca="1" si="31"/>
        <v/>
      </c>
      <c r="R162" s="21" t="str">
        <f t="shared" ca="1" si="32"/>
        <v/>
      </c>
      <c r="S162" s="22" t="str">
        <f t="shared" ca="1" si="33"/>
        <v/>
      </c>
    </row>
    <row r="163" spans="2:19" ht="14.5" customHeight="1" x14ac:dyDescent="0.35">
      <c r="B163" s="22"/>
      <c r="C163" s="22"/>
      <c r="D163" s="22"/>
      <c r="H163" s="23" t="str">
        <f t="shared" ca="1" si="30"/>
        <v/>
      </c>
      <c r="I163" s="23" t="str">
        <f t="shared" ca="1" si="31"/>
        <v/>
      </c>
      <c r="R163" s="21" t="str">
        <f t="shared" ca="1" si="32"/>
        <v/>
      </c>
      <c r="S163" s="22" t="str">
        <f t="shared" ca="1" si="33"/>
        <v/>
      </c>
    </row>
    <row r="164" spans="2:19" ht="14.5" customHeight="1" x14ac:dyDescent="0.35">
      <c r="B164" s="22"/>
      <c r="C164" s="22"/>
      <c r="D164" s="22"/>
      <c r="H164" s="23" t="str">
        <f t="shared" ca="1" si="30"/>
        <v/>
      </c>
      <c r="I164" s="23" t="str">
        <f t="shared" ca="1" si="31"/>
        <v/>
      </c>
      <c r="R164" s="21" t="str">
        <f t="shared" ref="R164:R195" ca="1" si="34">IF(Q164 = "", "", Q164 / INDIRECT("D" &amp; ROW() - 1) )</f>
        <v/>
      </c>
      <c r="S164" s="22" t="str">
        <f t="shared" ca="1" si="33"/>
        <v/>
      </c>
    </row>
    <row r="165" spans="2:19" ht="14.5" customHeight="1" x14ac:dyDescent="0.35">
      <c r="B165" s="22"/>
      <c r="C165" s="22"/>
      <c r="D165" s="22"/>
      <c r="H165" s="23" t="str">
        <f t="shared" ca="1" si="30"/>
        <v/>
      </c>
      <c r="I165" s="23" t="str">
        <f t="shared" ca="1" si="31"/>
        <v/>
      </c>
      <c r="R165" s="21" t="str">
        <f t="shared" ca="1" si="34"/>
        <v/>
      </c>
      <c r="S165" s="22" t="str">
        <f t="shared" ca="1" si="33"/>
        <v/>
      </c>
    </row>
    <row r="166" spans="2:19" ht="14.5" customHeight="1" x14ac:dyDescent="0.35">
      <c r="B166" s="22"/>
      <c r="C166" s="22"/>
      <c r="D166" s="22"/>
      <c r="I166" s="23" t="str">
        <f t="shared" ca="1" si="31"/>
        <v/>
      </c>
      <c r="R166" s="21" t="str">
        <f t="shared" ca="1" si="34"/>
        <v/>
      </c>
      <c r="S166" s="22" t="str">
        <f t="shared" ca="1" si="33"/>
        <v/>
      </c>
    </row>
    <row r="167" spans="2:19" ht="14.5" customHeight="1" x14ac:dyDescent="0.35">
      <c r="B167" s="22"/>
      <c r="C167" s="22"/>
      <c r="D167" s="22"/>
      <c r="I167" s="23" t="str">
        <f t="shared" ca="1" si="31"/>
        <v/>
      </c>
      <c r="R167" s="21" t="str">
        <f t="shared" ca="1" si="34"/>
        <v/>
      </c>
      <c r="S167" s="22" t="str">
        <f t="shared" ca="1" si="33"/>
        <v/>
      </c>
    </row>
    <row r="168" spans="2:19" ht="14.5" customHeight="1" x14ac:dyDescent="0.35">
      <c r="B168" s="22"/>
      <c r="C168" s="22"/>
      <c r="D168" s="22"/>
      <c r="I168" s="23" t="str">
        <f t="shared" ca="1" si="31"/>
        <v/>
      </c>
      <c r="R168" s="21" t="str">
        <f t="shared" ca="1" si="34"/>
        <v/>
      </c>
      <c r="S168" s="22" t="str">
        <f t="shared" ca="1" si="33"/>
        <v/>
      </c>
    </row>
    <row r="169" spans="2:19" ht="14.5" customHeight="1" x14ac:dyDescent="0.35">
      <c r="B169" s="22"/>
      <c r="C169" s="22"/>
      <c r="D169" s="22"/>
      <c r="I169" s="23" t="str">
        <f t="shared" ca="1" si="31"/>
        <v/>
      </c>
      <c r="R169" s="21" t="str">
        <f t="shared" ca="1" si="34"/>
        <v/>
      </c>
      <c r="S169" s="22" t="str">
        <f t="shared" ca="1" si="33"/>
        <v/>
      </c>
    </row>
    <row r="170" spans="2:19" ht="14.5" customHeight="1" x14ac:dyDescent="0.35">
      <c r="B170" s="22"/>
      <c r="C170" s="22"/>
      <c r="D170" s="22"/>
      <c r="I170" s="23" t="str">
        <f t="shared" ca="1" si="31"/>
        <v/>
      </c>
      <c r="R170" s="21" t="str">
        <f t="shared" ca="1" si="34"/>
        <v/>
      </c>
      <c r="S170" s="22" t="str">
        <f t="shared" ca="1" si="33"/>
        <v/>
      </c>
    </row>
    <row r="171" spans="2:19" ht="14.5" customHeight="1" x14ac:dyDescent="0.35">
      <c r="B171" s="22"/>
      <c r="C171" s="22"/>
      <c r="D171" s="22"/>
      <c r="I171" s="23" t="str">
        <f t="shared" ca="1" si="31"/>
        <v/>
      </c>
      <c r="R171" s="21" t="str">
        <f t="shared" ca="1" si="34"/>
        <v/>
      </c>
      <c r="S171" s="22" t="str">
        <f t="shared" ca="1" si="33"/>
        <v/>
      </c>
    </row>
    <row r="172" spans="2:19" ht="14.5" customHeight="1" x14ac:dyDescent="0.35">
      <c r="B172" s="22"/>
      <c r="C172" s="22"/>
      <c r="D172" s="22"/>
      <c r="I172" s="23" t="str">
        <f t="shared" ca="1" si="31"/>
        <v/>
      </c>
      <c r="R172" s="21" t="str">
        <f t="shared" ca="1" si="34"/>
        <v/>
      </c>
      <c r="S172" s="22" t="str">
        <f t="shared" ca="1" si="33"/>
        <v/>
      </c>
    </row>
    <row r="173" spans="2:19" ht="14.5" customHeight="1" x14ac:dyDescent="0.35">
      <c r="B173" s="22"/>
      <c r="C173" s="22"/>
      <c r="D173" s="22"/>
      <c r="I173" s="23" t="str">
        <f t="shared" ca="1" si="31"/>
        <v/>
      </c>
      <c r="R173" s="21" t="str">
        <f t="shared" ca="1" si="34"/>
        <v/>
      </c>
      <c r="S173" s="22" t="str">
        <f t="shared" ca="1" si="33"/>
        <v/>
      </c>
    </row>
    <row r="174" spans="2:19" ht="14.5" customHeight="1" x14ac:dyDescent="0.35">
      <c r="B174" s="22"/>
      <c r="C174" s="22"/>
      <c r="D174" s="22"/>
      <c r="I174" s="23" t="str">
        <f t="shared" ca="1" si="31"/>
        <v/>
      </c>
      <c r="R174" s="21" t="str">
        <f t="shared" ca="1" si="34"/>
        <v/>
      </c>
      <c r="S174" s="22" t="str">
        <f t="shared" ca="1" si="33"/>
        <v/>
      </c>
    </row>
    <row r="175" spans="2:19" ht="14.5" customHeight="1" x14ac:dyDescent="0.35">
      <c r="B175" s="22"/>
      <c r="C175" s="22"/>
      <c r="D175" s="22"/>
      <c r="I175" s="23" t="str">
        <f t="shared" ca="1" si="31"/>
        <v/>
      </c>
      <c r="R175" s="21" t="str">
        <f t="shared" ca="1" si="34"/>
        <v/>
      </c>
      <c r="S175" s="22" t="str">
        <f t="shared" ca="1" si="33"/>
        <v/>
      </c>
    </row>
    <row r="176" spans="2:19" ht="14.5" customHeight="1" x14ac:dyDescent="0.35">
      <c r="B176" s="22"/>
      <c r="C176" s="22"/>
      <c r="D176" s="22"/>
      <c r="I176" s="23" t="str">
        <f t="shared" ca="1" si="31"/>
        <v/>
      </c>
      <c r="R176" s="21" t="str">
        <f t="shared" ca="1" si="34"/>
        <v/>
      </c>
      <c r="S176" s="22" t="str">
        <f t="shared" ca="1" si="33"/>
        <v/>
      </c>
    </row>
    <row r="177" spans="2:19" ht="14.5" customHeight="1" x14ac:dyDescent="0.35">
      <c r="B177" s="22"/>
      <c r="C177" s="22"/>
      <c r="D177" s="22"/>
      <c r="I177" s="23" t="str">
        <f t="shared" ca="1" si="31"/>
        <v/>
      </c>
      <c r="R177" s="21" t="str">
        <f t="shared" ca="1" si="34"/>
        <v/>
      </c>
      <c r="S177" s="22" t="str">
        <f t="shared" ca="1" si="33"/>
        <v/>
      </c>
    </row>
    <row r="178" spans="2:19" ht="14.5" customHeight="1" x14ac:dyDescent="0.35">
      <c r="B178" s="22"/>
      <c r="C178" s="22"/>
      <c r="D178" s="22"/>
      <c r="I178" s="23" t="str">
        <f t="shared" ca="1" si="31"/>
        <v/>
      </c>
      <c r="R178" s="21" t="str">
        <f t="shared" ca="1" si="34"/>
        <v/>
      </c>
      <c r="S178" s="22" t="str">
        <f t="shared" ca="1" si="33"/>
        <v/>
      </c>
    </row>
    <row r="179" spans="2:19" ht="14.5" customHeight="1" x14ac:dyDescent="0.35">
      <c r="B179" s="22"/>
      <c r="C179" s="22"/>
      <c r="D179" s="22"/>
      <c r="I179" s="23" t="str">
        <f t="shared" ca="1" si="31"/>
        <v/>
      </c>
      <c r="R179" s="21" t="str">
        <f t="shared" ca="1" si="34"/>
        <v/>
      </c>
      <c r="S179" s="22" t="str">
        <f t="shared" ca="1" si="33"/>
        <v/>
      </c>
    </row>
    <row r="180" spans="2:19" ht="14.5" customHeight="1" x14ac:dyDescent="0.35">
      <c r="B180" s="22"/>
      <c r="C180" s="22"/>
      <c r="D180" s="22"/>
      <c r="I180" s="23" t="str">
        <f t="shared" ca="1" si="31"/>
        <v/>
      </c>
      <c r="R180" s="21" t="str">
        <f t="shared" ca="1" si="34"/>
        <v/>
      </c>
      <c r="S180" s="22" t="str">
        <f t="shared" ca="1" si="33"/>
        <v/>
      </c>
    </row>
    <row r="181" spans="2:19" ht="14.5" customHeight="1" x14ac:dyDescent="0.35">
      <c r="B181" s="22"/>
      <c r="C181" s="22"/>
      <c r="D181" s="22"/>
      <c r="I181" s="23" t="str">
        <f t="shared" ca="1" si="31"/>
        <v/>
      </c>
      <c r="R181" s="21" t="str">
        <f t="shared" ca="1" si="34"/>
        <v/>
      </c>
      <c r="S181" s="22" t="str">
        <f t="shared" ca="1" si="33"/>
        <v/>
      </c>
    </row>
    <row r="182" spans="2:19" ht="14.5" customHeight="1" x14ac:dyDescent="0.35">
      <c r="B182" s="22"/>
      <c r="C182" s="22"/>
      <c r="D182" s="22"/>
      <c r="I182" s="23" t="str">
        <f t="shared" ca="1" si="31"/>
        <v/>
      </c>
      <c r="R182" s="21" t="str">
        <f t="shared" ca="1" si="34"/>
        <v/>
      </c>
      <c r="S182" s="22" t="str">
        <f t="shared" ca="1" si="33"/>
        <v/>
      </c>
    </row>
    <row r="183" spans="2:19" ht="14.5" customHeight="1" x14ac:dyDescent="0.35">
      <c r="B183" s="22"/>
      <c r="C183" s="22"/>
      <c r="D183" s="22"/>
      <c r="I183" s="23" t="str">
        <f t="shared" ca="1" si="31"/>
        <v/>
      </c>
      <c r="R183" s="21" t="str">
        <f t="shared" ca="1" si="34"/>
        <v/>
      </c>
      <c r="S183" s="22" t="str">
        <f t="shared" ca="1" si="33"/>
        <v/>
      </c>
    </row>
    <row r="184" spans="2:19" ht="14.5" customHeight="1" x14ac:dyDescent="0.35">
      <c r="B184" s="22"/>
      <c r="C184" s="22"/>
      <c r="D184" s="22"/>
      <c r="I184" s="23" t="str">
        <f t="shared" ca="1" si="31"/>
        <v/>
      </c>
      <c r="R184" s="21" t="str">
        <f t="shared" ca="1" si="34"/>
        <v/>
      </c>
      <c r="S184" s="22" t="str">
        <f t="shared" ca="1" si="33"/>
        <v/>
      </c>
    </row>
    <row r="185" spans="2:19" ht="14.5" customHeight="1" x14ac:dyDescent="0.35">
      <c r="B185" s="22"/>
      <c r="C185" s="22"/>
      <c r="D185" s="22"/>
      <c r="I185" s="23" t="str">
        <f t="shared" ca="1" si="31"/>
        <v/>
      </c>
      <c r="R185" s="21"/>
      <c r="S185" s="22" t="str">
        <f t="shared" ca="1" si="33"/>
        <v/>
      </c>
    </row>
    <row r="186" spans="2:19" ht="14.5" customHeight="1" x14ac:dyDescent="0.35">
      <c r="B186" s="22"/>
      <c r="C186" s="22"/>
      <c r="D186" s="22"/>
      <c r="I186" s="23" t="str">
        <f t="shared" ca="1" si="31"/>
        <v/>
      </c>
      <c r="R186" s="21"/>
      <c r="S186" s="22" t="str">
        <f t="shared" ca="1" si="33"/>
        <v/>
      </c>
    </row>
    <row r="187" spans="2:19" ht="14.5" customHeight="1" x14ac:dyDescent="0.35">
      <c r="B187" s="22"/>
      <c r="C187" s="22"/>
      <c r="D187" s="22"/>
      <c r="I187" s="23" t="str">
        <f t="shared" ca="1" si="31"/>
        <v/>
      </c>
      <c r="R187" s="21"/>
      <c r="S187" s="22" t="str">
        <f t="shared" ca="1" si="33"/>
        <v/>
      </c>
    </row>
    <row r="188" spans="2:19" ht="14.5" customHeight="1" x14ac:dyDescent="0.35">
      <c r="B188" s="22"/>
      <c r="C188" s="22"/>
      <c r="D188" s="22"/>
      <c r="I188" s="23" t="str">
        <f t="shared" ref="I188:I251" ca="1" si="35">IF(J188 = "-", INDIRECT("C" &amp; ROW() - 1),"")</f>
        <v/>
      </c>
      <c r="R188" s="21"/>
      <c r="S188" s="22" t="str">
        <f t="shared" ca="1" si="33"/>
        <v/>
      </c>
    </row>
    <row r="189" spans="2:19" ht="14.5" customHeight="1" x14ac:dyDescent="0.35">
      <c r="B189" s="22"/>
      <c r="C189" s="22"/>
      <c r="D189" s="22"/>
      <c r="I189" s="23" t="str">
        <f t="shared" ca="1" si="35"/>
        <v/>
      </c>
      <c r="R189" s="21"/>
      <c r="S189" s="22" t="str">
        <f t="shared" ca="1" si="33"/>
        <v/>
      </c>
    </row>
    <row r="190" spans="2:19" ht="14.5" customHeight="1" x14ac:dyDescent="0.35">
      <c r="B190" s="22"/>
      <c r="C190" s="22"/>
      <c r="D190" s="22"/>
      <c r="I190" s="23" t="str">
        <f t="shared" ca="1" si="35"/>
        <v/>
      </c>
      <c r="R190" s="21"/>
      <c r="S190" s="22" t="str">
        <f t="shared" ca="1" si="33"/>
        <v/>
      </c>
    </row>
    <row r="191" spans="2:19" ht="14.5" customHeight="1" x14ac:dyDescent="0.35">
      <c r="B191" s="22"/>
      <c r="C191" s="22"/>
      <c r="D191" s="22"/>
      <c r="I191" s="23" t="str">
        <f t="shared" ca="1" si="35"/>
        <v/>
      </c>
      <c r="R191" s="21"/>
      <c r="S191" s="22" t="str">
        <f t="shared" ca="1" si="33"/>
        <v/>
      </c>
    </row>
    <row r="192" spans="2:19" ht="14.5" customHeight="1" x14ac:dyDescent="0.35">
      <c r="B192" s="22"/>
      <c r="C192" s="22"/>
      <c r="D192" s="22"/>
      <c r="I192" s="23" t="str">
        <f t="shared" ca="1" si="35"/>
        <v/>
      </c>
      <c r="R192" s="21"/>
      <c r="S192" s="22" t="str">
        <f t="shared" ca="1" si="33"/>
        <v/>
      </c>
    </row>
    <row r="193" spans="2:19" ht="14.5" customHeight="1" x14ac:dyDescent="0.35">
      <c r="B193" s="22"/>
      <c r="C193" s="22"/>
      <c r="D193" s="22"/>
      <c r="I193" s="23" t="str">
        <f t="shared" ca="1" si="35"/>
        <v/>
      </c>
      <c r="R193" s="21"/>
      <c r="S193" s="22" t="str">
        <f t="shared" ca="1" si="33"/>
        <v/>
      </c>
    </row>
    <row r="194" spans="2:19" ht="14.5" customHeight="1" x14ac:dyDescent="0.35">
      <c r="B194" s="22"/>
      <c r="C194" s="22"/>
      <c r="D194" s="22"/>
      <c r="I194" s="23" t="str">
        <f t="shared" ca="1" si="35"/>
        <v/>
      </c>
      <c r="R194" s="21"/>
      <c r="S194" s="22" t="str">
        <f t="shared" ca="1" si="33"/>
        <v/>
      </c>
    </row>
    <row r="195" spans="2:19" ht="14.5" customHeight="1" x14ac:dyDescent="0.35">
      <c r="B195" s="22"/>
      <c r="C195" s="22"/>
      <c r="D195" s="22"/>
      <c r="I195" s="23" t="str">
        <f t="shared" ca="1" si="35"/>
        <v/>
      </c>
      <c r="R195" s="21"/>
      <c r="S195" s="22" t="str">
        <f t="shared" ca="1" si="33"/>
        <v/>
      </c>
    </row>
    <row r="196" spans="2:19" ht="14.5" customHeight="1" x14ac:dyDescent="0.35">
      <c r="B196" s="22"/>
      <c r="C196" s="22"/>
      <c r="D196" s="22"/>
      <c r="I196" s="23" t="str">
        <f t="shared" ca="1" si="35"/>
        <v/>
      </c>
      <c r="R196" s="21"/>
      <c r="S196" s="22" t="str">
        <f t="shared" ref="S196:S229" ca="1" si="36">IF(J196="-",IF(ISNUMBER(SEARCH(",", INDIRECT("B" &amp; ROW() - 1) )),1,""), "")</f>
        <v/>
      </c>
    </row>
    <row r="197" spans="2:19" ht="14.5" customHeight="1" x14ac:dyDescent="0.35">
      <c r="B197" s="22"/>
      <c r="C197" s="22"/>
      <c r="D197" s="22"/>
      <c r="I197" s="23" t="str">
        <f t="shared" ca="1" si="35"/>
        <v/>
      </c>
      <c r="R197" s="21"/>
      <c r="S197" s="22" t="str">
        <f t="shared" ca="1" si="36"/>
        <v/>
      </c>
    </row>
    <row r="198" spans="2:19" ht="14.5" customHeight="1" x14ac:dyDescent="0.35">
      <c r="B198" s="22"/>
      <c r="C198" s="22"/>
      <c r="D198" s="22"/>
      <c r="I198" s="23" t="str">
        <f t="shared" ca="1" si="35"/>
        <v/>
      </c>
      <c r="R198" s="21"/>
      <c r="S198" s="22" t="str">
        <f t="shared" ca="1" si="36"/>
        <v/>
      </c>
    </row>
    <row r="199" spans="2:19" ht="14.5" customHeight="1" x14ac:dyDescent="0.35">
      <c r="B199" s="22"/>
      <c r="C199" s="22"/>
      <c r="D199" s="22"/>
      <c r="I199" s="23" t="str">
        <f t="shared" ca="1" si="35"/>
        <v/>
      </c>
      <c r="R199" s="21"/>
      <c r="S199" s="22" t="str">
        <f t="shared" ca="1" si="36"/>
        <v/>
      </c>
    </row>
    <row r="200" spans="2:19" ht="14.5" customHeight="1" x14ac:dyDescent="0.35">
      <c r="B200" s="22"/>
      <c r="C200" s="22"/>
      <c r="D200" s="22"/>
      <c r="I200" s="23" t="str">
        <f t="shared" ca="1" si="35"/>
        <v/>
      </c>
      <c r="R200" s="21"/>
      <c r="S200" s="22" t="str">
        <f t="shared" ca="1" si="36"/>
        <v/>
      </c>
    </row>
    <row r="201" spans="2:19" ht="14.5" customHeight="1" x14ac:dyDescent="0.35">
      <c r="B201" s="22"/>
      <c r="C201" s="22"/>
      <c r="D201" s="22"/>
      <c r="I201" s="23" t="str">
        <f t="shared" ca="1" si="35"/>
        <v/>
      </c>
      <c r="R201" s="21"/>
      <c r="S201" s="22" t="str">
        <f t="shared" ca="1" si="36"/>
        <v/>
      </c>
    </row>
    <row r="202" spans="2:19" ht="14.5" customHeight="1" x14ac:dyDescent="0.35">
      <c r="B202" s="22"/>
      <c r="C202" s="22"/>
      <c r="D202" s="22"/>
      <c r="I202" s="23" t="str">
        <f t="shared" ca="1" si="35"/>
        <v/>
      </c>
      <c r="R202" s="21"/>
      <c r="S202" s="22" t="str">
        <f t="shared" ca="1" si="36"/>
        <v/>
      </c>
    </row>
    <row r="203" spans="2:19" ht="14.5" customHeight="1" x14ac:dyDescent="0.35">
      <c r="B203" s="22"/>
      <c r="C203" s="22"/>
      <c r="D203" s="22"/>
      <c r="I203" s="23" t="str">
        <f t="shared" ca="1" si="35"/>
        <v/>
      </c>
      <c r="R203" s="21"/>
      <c r="S203" s="22" t="str">
        <f t="shared" ca="1" si="36"/>
        <v/>
      </c>
    </row>
    <row r="204" spans="2:19" ht="14.5" customHeight="1" x14ac:dyDescent="0.35">
      <c r="B204" s="22"/>
      <c r="C204" s="22"/>
      <c r="D204" s="22"/>
      <c r="I204" s="23" t="str">
        <f t="shared" ca="1" si="35"/>
        <v/>
      </c>
      <c r="R204" s="21"/>
      <c r="S204" s="22" t="str">
        <f t="shared" ca="1" si="36"/>
        <v/>
      </c>
    </row>
    <row r="205" spans="2:19" ht="14.5" customHeight="1" x14ac:dyDescent="0.35">
      <c r="B205" s="22"/>
      <c r="C205" s="22"/>
      <c r="D205" s="22"/>
      <c r="I205" s="23" t="str">
        <f t="shared" ca="1" si="35"/>
        <v/>
      </c>
      <c r="R205" s="21"/>
      <c r="S205" s="22" t="str">
        <f t="shared" ca="1" si="36"/>
        <v/>
      </c>
    </row>
    <row r="206" spans="2:19" ht="14.5" customHeight="1" x14ac:dyDescent="0.35">
      <c r="B206" s="22"/>
      <c r="C206" s="22"/>
      <c r="D206" s="22"/>
      <c r="I206" s="23" t="str">
        <f t="shared" ca="1" si="35"/>
        <v/>
      </c>
      <c r="R206" s="21"/>
      <c r="S206" s="22" t="str">
        <f t="shared" ca="1" si="36"/>
        <v/>
      </c>
    </row>
    <row r="207" spans="2:19" ht="14.5" customHeight="1" x14ac:dyDescent="0.35">
      <c r="B207" s="22"/>
      <c r="C207" s="22"/>
      <c r="D207" s="22"/>
      <c r="I207" s="23" t="str">
        <f t="shared" ca="1" si="35"/>
        <v/>
      </c>
      <c r="R207" s="21"/>
      <c r="S207" s="22" t="str">
        <f t="shared" ca="1" si="36"/>
        <v/>
      </c>
    </row>
    <row r="208" spans="2:19" ht="14.5" customHeight="1" x14ac:dyDescent="0.35">
      <c r="B208" s="22"/>
      <c r="C208" s="22"/>
      <c r="D208" s="22"/>
      <c r="I208" s="23" t="str">
        <f t="shared" ca="1" si="35"/>
        <v/>
      </c>
      <c r="R208" s="21"/>
      <c r="S208" s="22" t="str">
        <f t="shared" ca="1" si="36"/>
        <v/>
      </c>
    </row>
    <row r="209" spans="2:19" ht="14.5" customHeight="1" x14ac:dyDescent="0.35">
      <c r="B209" s="22"/>
      <c r="C209" s="22"/>
      <c r="D209" s="22"/>
      <c r="I209" s="23" t="str">
        <f t="shared" ca="1" si="35"/>
        <v/>
      </c>
      <c r="R209" s="21"/>
      <c r="S209" s="22" t="str">
        <f t="shared" ca="1" si="36"/>
        <v/>
      </c>
    </row>
    <row r="210" spans="2:19" ht="14.5" customHeight="1" x14ac:dyDescent="0.35">
      <c r="B210" s="22"/>
      <c r="C210" s="22"/>
      <c r="D210" s="22"/>
      <c r="I210" s="23" t="str">
        <f t="shared" ca="1" si="35"/>
        <v/>
      </c>
      <c r="R210" s="21"/>
      <c r="S210" s="22" t="str">
        <f t="shared" ca="1" si="36"/>
        <v/>
      </c>
    </row>
    <row r="211" spans="2:19" ht="14.5" customHeight="1" x14ac:dyDescent="0.35">
      <c r="B211" s="22"/>
      <c r="C211" s="22"/>
      <c r="D211" s="22"/>
      <c r="I211" s="23" t="str">
        <f t="shared" ca="1" si="35"/>
        <v/>
      </c>
      <c r="R211" s="21"/>
      <c r="S211" s="22" t="str">
        <f t="shared" ca="1" si="36"/>
        <v/>
      </c>
    </row>
    <row r="212" spans="2:19" ht="14.5" customHeight="1" x14ac:dyDescent="0.35">
      <c r="B212" s="22"/>
      <c r="C212" s="22"/>
      <c r="D212" s="22"/>
      <c r="I212" s="23" t="str">
        <f t="shared" ca="1" si="35"/>
        <v/>
      </c>
      <c r="R212" s="21"/>
      <c r="S212" s="22" t="str">
        <f t="shared" ca="1" si="36"/>
        <v/>
      </c>
    </row>
    <row r="213" spans="2:19" ht="14.5" customHeight="1" x14ac:dyDescent="0.35">
      <c r="B213" s="22"/>
      <c r="C213" s="22"/>
      <c r="D213" s="22"/>
      <c r="I213" s="23" t="str">
        <f t="shared" ca="1" si="35"/>
        <v/>
      </c>
      <c r="R213" s="21"/>
      <c r="S213" s="22" t="str">
        <f t="shared" ca="1" si="36"/>
        <v/>
      </c>
    </row>
    <row r="214" spans="2:19" ht="14.5" customHeight="1" x14ac:dyDescent="0.35">
      <c r="B214" s="22"/>
      <c r="C214" s="22"/>
      <c r="D214" s="22"/>
      <c r="I214" s="23" t="str">
        <f t="shared" ca="1" si="35"/>
        <v/>
      </c>
      <c r="R214" s="21"/>
      <c r="S214" s="22" t="str">
        <f t="shared" ca="1" si="36"/>
        <v/>
      </c>
    </row>
    <row r="215" spans="2:19" ht="14.5" customHeight="1" x14ac:dyDescent="0.35">
      <c r="B215" s="22"/>
      <c r="C215" s="22"/>
      <c r="D215" s="22"/>
      <c r="I215" s="23" t="str">
        <f t="shared" ca="1" si="35"/>
        <v/>
      </c>
      <c r="R215" s="21"/>
      <c r="S215" s="22" t="str">
        <f t="shared" ca="1" si="36"/>
        <v/>
      </c>
    </row>
    <row r="216" spans="2:19" ht="14.5" customHeight="1" x14ac:dyDescent="0.35">
      <c r="B216" s="22"/>
      <c r="C216" s="22"/>
      <c r="D216" s="22"/>
      <c r="I216" s="23" t="str">
        <f t="shared" ca="1" si="35"/>
        <v/>
      </c>
      <c r="R216" s="21"/>
      <c r="S216" s="22" t="str">
        <f t="shared" ca="1" si="36"/>
        <v/>
      </c>
    </row>
    <row r="217" spans="2:19" ht="14.5" customHeight="1" x14ac:dyDescent="0.35">
      <c r="B217" s="22"/>
      <c r="C217" s="22"/>
      <c r="D217" s="22"/>
      <c r="I217" s="23" t="str">
        <f t="shared" ca="1" si="35"/>
        <v/>
      </c>
      <c r="R217" s="21"/>
      <c r="S217" s="22" t="str">
        <f t="shared" ca="1" si="36"/>
        <v/>
      </c>
    </row>
    <row r="218" spans="2:19" ht="14.5" customHeight="1" x14ac:dyDescent="0.35">
      <c r="B218" s="22"/>
      <c r="C218" s="22"/>
      <c r="D218" s="22"/>
      <c r="I218" s="23" t="str">
        <f t="shared" ca="1" si="35"/>
        <v/>
      </c>
      <c r="R218" s="21"/>
      <c r="S218" s="22" t="str">
        <f t="shared" ca="1" si="36"/>
        <v/>
      </c>
    </row>
    <row r="219" spans="2:19" ht="14.5" customHeight="1" x14ac:dyDescent="0.35">
      <c r="B219" s="22"/>
      <c r="C219" s="22"/>
      <c r="D219" s="22"/>
      <c r="I219" s="23" t="str">
        <f t="shared" ca="1" si="35"/>
        <v/>
      </c>
      <c r="R219" s="21"/>
      <c r="S219" s="22" t="str">
        <f t="shared" ca="1" si="36"/>
        <v/>
      </c>
    </row>
    <row r="220" spans="2:19" ht="14.5" customHeight="1" x14ac:dyDescent="0.35">
      <c r="B220" s="22"/>
      <c r="C220" s="22"/>
      <c r="D220" s="22"/>
      <c r="I220" s="23" t="str">
        <f t="shared" ca="1" si="35"/>
        <v/>
      </c>
      <c r="R220" s="21"/>
      <c r="S220" s="22" t="str">
        <f t="shared" ca="1" si="36"/>
        <v/>
      </c>
    </row>
    <row r="221" spans="2:19" ht="14.5" customHeight="1" x14ac:dyDescent="0.35">
      <c r="B221" s="22"/>
      <c r="C221" s="22"/>
      <c r="D221" s="22"/>
      <c r="I221" s="23" t="str">
        <f t="shared" ca="1" si="35"/>
        <v/>
      </c>
      <c r="R221" s="21"/>
      <c r="S221" s="22" t="str">
        <f t="shared" ca="1" si="36"/>
        <v/>
      </c>
    </row>
    <row r="222" spans="2:19" ht="14.5" customHeight="1" x14ac:dyDescent="0.35">
      <c r="B222" s="22"/>
      <c r="C222" s="22"/>
      <c r="D222" s="22"/>
      <c r="I222" s="23" t="str">
        <f t="shared" ca="1" si="35"/>
        <v/>
      </c>
      <c r="R222" s="21"/>
      <c r="S222" s="22" t="str">
        <f t="shared" ca="1" si="36"/>
        <v/>
      </c>
    </row>
    <row r="223" spans="2:19" ht="14.5" customHeight="1" x14ac:dyDescent="0.35">
      <c r="B223" s="22"/>
      <c r="C223" s="22"/>
      <c r="D223" s="22"/>
      <c r="I223" s="23" t="str">
        <f t="shared" ca="1" si="35"/>
        <v/>
      </c>
      <c r="R223" s="21"/>
      <c r="S223" s="22" t="str">
        <f t="shared" ca="1" si="36"/>
        <v/>
      </c>
    </row>
    <row r="224" spans="2:19" ht="14.5" customHeight="1" x14ac:dyDescent="0.35">
      <c r="B224" s="22"/>
      <c r="C224" s="22"/>
      <c r="D224" s="22"/>
      <c r="I224" s="23" t="str">
        <f t="shared" ca="1" si="35"/>
        <v/>
      </c>
      <c r="R224" s="21"/>
      <c r="S224" s="22" t="str">
        <f t="shared" ca="1" si="36"/>
        <v/>
      </c>
    </row>
    <row r="225" spans="2:19" ht="14.5" customHeight="1" x14ac:dyDescent="0.35">
      <c r="B225" s="22"/>
      <c r="C225" s="22"/>
      <c r="D225" s="22"/>
      <c r="I225" s="23" t="str">
        <f t="shared" ca="1" si="35"/>
        <v/>
      </c>
      <c r="R225" s="21"/>
      <c r="S225" s="22" t="str">
        <f t="shared" ca="1" si="36"/>
        <v/>
      </c>
    </row>
    <row r="226" spans="2:19" ht="14.5" customHeight="1" x14ac:dyDescent="0.35">
      <c r="B226" s="22"/>
      <c r="C226" s="22"/>
      <c r="D226" s="22"/>
      <c r="I226" s="23" t="str">
        <f t="shared" ca="1" si="35"/>
        <v/>
      </c>
      <c r="R226" s="21"/>
      <c r="S226" s="22" t="str">
        <f t="shared" ca="1" si="36"/>
        <v/>
      </c>
    </row>
    <row r="227" spans="2:19" ht="14.5" customHeight="1" x14ac:dyDescent="0.35">
      <c r="B227" s="22"/>
      <c r="C227" s="22"/>
      <c r="D227" s="22"/>
      <c r="I227" s="23" t="str">
        <f t="shared" ca="1" si="35"/>
        <v/>
      </c>
      <c r="R227" s="21"/>
      <c r="S227" s="22" t="str">
        <f t="shared" ca="1" si="36"/>
        <v/>
      </c>
    </row>
    <row r="228" spans="2:19" ht="14.5" customHeight="1" x14ac:dyDescent="0.35">
      <c r="B228" s="22"/>
      <c r="C228" s="22"/>
      <c r="D228" s="22"/>
      <c r="I228" s="23" t="str">
        <f t="shared" ca="1" si="35"/>
        <v/>
      </c>
      <c r="R228" s="21"/>
      <c r="S228" s="22" t="str">
        <f t="shared" ca="1" si="36"/>
        <v/>
      </c>
    </row>
    <row r="229" spans="2:19" ht="14.5" customHeight="1" x14ac:dyDescent="0.35">
      <c r="B229" s="22"/>
      <c r="C229" s="22"/>
      <c r="D229" s="22"/>
      <c r="I229" s="23" t="str">
        <f t="shared" ca="1" si="35"/>
        <v/>
      </c>
      <c r="R229" s="21"/>
      <c r="S229" s="22" t="str">
        <f t="shared" ca="1" si="36"/>
        <v/>
      </c>
    </row>
    <row r="230" spans="2:19" ht="14.5" customHeight="1" x14ac:dyDescent="0.35">
      <c r="B230" s="22"/>
      <c r="C230" s="22"/>
      <c r="D230" s="22"/>
      <c r="I230" s="23" t="str">
        <f t="shared" ca="1" si="35"/>
        <v/>
      </c>
      <c r="R230" s="21"/>
      <c r="S230" s="22"/>
    </row>
    <row r="231" spans="2:19" ht="14.5" customHeight="1" x14ac:dyDescent="0.35">
      <c r="B231" s="22"/>
      <c r="C231" s="22"/>
      <c r="D231" s="22"/>
      <c r="I231" s="23" t="str">
        <f t="shared" ca="1" si="35"/>
        <v/>
      </c>
      <c r="R231" s="21"/>
      <c r="S231" s="22"/>
    </row>
    <row r="232" spans="2:19" ht="14.5" customHeight="1" x14ac:dyDescent="0.35">
      <c r="B232" s="22"/>
      <c r="C232" s="22"/>
      <c r="D232" s="22"/>
      <c r="I232" s="23" t="str">
        <f t="shared" ca="1" si="35"/>
        <v/>
      </c>
      <c r="R232" s="21"/>
      <c r="S232" s="22"/>
    </row>
    <row r="233" spans="2:19" ht="14.5" customHeight="1" x14ac:dyDescent="0.35">
      <c r="B233" s="22"/>
      <c r="C233" s="22"/>
      <c r="D233" s="22"/>
      <c r="I233" s="23" t="str">
        <f t="shared" ca="1" si="35"/>
        <v/>
      </c>
      <c r="R233" s="21"/>
      <c r="S233" s="22"/>
    </row>
    <row r="234" spans="2:19" ht="14.5" customHeight="1" x14ac:dyDescent="0.35">
      <c r="B234" s="22"/>
      <c r="C234" s="22"/>
      <c r="D234" s="22"/>
      <c r="I234" s="23" t="str">
        <f t="shared" ca="1" si="35"/>
        <v/>
      </c>
      <c r="R234" s="21"/>
      <c r="S234" s="22"/>
    </row>
    <row r="235" spans="2:19" ht="14.5" customHeight="1" x14ac:dyDescent="0.35">
      <c r="B235" s="22"/>
      <c r="C235" s="22"/>
      <c r="D235" s="22"/>
      <c r="I235" s="23" t="str">
        <f t="shared" ca="1" si="35"/>
        <v/>
      </c>
      <c r="R235" s="21"/>
      <c r="S235" s="22"/>
    </row>
    <row r="236" spans="2:19" ht="14.5" customHeight="1" x14ac:dyDescent="0.35">
      <c r="B236" s="22"/>
      <c r="C236" s="22"/>
      <c r="D236" s="22"/>
      <c r="I236" s="23" t="str">
        <f t="shared" ca="1" si="35"/>
        <v/>
      </c>
      <c r="R236" s="21"/>
      <c r="S236" s="22"/>
    </row>
    <row r="237" spans="2:19" ht="14.5" customHeight="1" x14ac:dyDescent="0.35">
      <c r="B237" s="22"/>
      <c r="C237" s="22"/>
      <c r="D237" s="22"/>
      <c r="I237" s="23" t="str">
        <f t="shared" ca="1" si="35"/>
        <v/>
      </c>
      <c r="R237" s="21"/>
      <c r="S237" s="22"/>
    </row>
    <row r="238" spans="2:19" ht="14.5" customHeight="1" x14ac:dyDescent="0.35">
      <c r="B238" s="22"/>
      <c r="C238" s="22"/>
      <c r="D238" s="22"/>
      <c r="I238" s="23" t="str">
        <f t="shared" ca="1" si="35"/>
        <v/>
      </c>
      <c r="R238" s="21"/>
      <c r="S238" s="22"/>
    </row>
    <row r="239" spans="2:19" ht="14.5" customHeight="1" x14ac:dyDescent="0.35">
      <c r="B239" s="22"/>
      <c r="C239" s="22"/>
      <c r="D239" s="22"/>
      <c r="I239" s="23" t="str">
        <f t="shared" ca="1" si="35"/>
        <v/>
      </c>
      <c r="R239" s="21"/>
      <c r="S239" s="22"/>
    </row>
    <row r="240" spans="2:19" ht="14.5" customHeight="1" x14ac:dyDescent="0.35">
      <c r="B240" s="22"/>
      <c r="C240" s="22"/>
      <c r="D240" s="22"/>
      <c r="I240" s="23" t="str">
        <f t="shared" ca="1" si="35"/>
        <v/>
      </c>
      <c r="R240" s="21"/>
      <c r="S240" s="22"/>
    </row>
    <row r="241" spans="2:19" ht="14.5" customHeight="1" x14ac:dyDescent="0.35">
      <c r="B241" s="22"/>
      <c r="C241" s="22"/>
      <c r="D241" s="22"/>
      <c r="I241" s="23" t="str">
        <f t="shared" ca="1" si="35"/>
        <v/>
      </c>
      <c r="R241" s="21"/>
      <c r="S241" s="22"/>
    </row>
    <row r="242" spans="2:19" ht="14.5" customHeight="1" x14ac:dyDescent="0.35">
      <c r="B242" s="22"/>
      <c r="C242" s="22"/>
      <c r="D242" s="22"/>
      <c r="I242" s="23" t="str">
        <f t="shared" ca="1" si="35"/>
        <v/>
      </c>
      <c r="R242" s="21"/>
      <c r="S242" s="22"/>
    </row>
    <row r="243" spans="2:19" ht="14.5" customHeight="1" x14ac:dyDescent="0.35">
      <c r="B243" s="22"/>
      <c r="C243" s="22"/>
      <c r="D243" s="22"/>
      <c r="I243" s="23" t="str">
        <f t="shared" ca="1" si="35"/>
        <v/>
      </c>
      <c r="R243" s="21"/>
      <c r="S243" s="22"/>
    </row>
    <row r="244" spans="2:19" ht="14.5" customHeight="1" x14ac:dyDescent="0.35">
      <c r="B244" s="22"/>
      <c r="C244" s="22"/>
      <c r="D244" s="22"/>
      <c r="I244" s="23" t="str">
        <f t="shared" ca="1" si="35"/>
        <v/>
      </c>
      <c r="R244" s="21"/>
      <c r="S244" s="22"/>
    </row>
    <row r="245" spans="2:19" ht="14.5" customHeight="1" x14ac:dyDescent="0.35">
      <c r="B245" s="22"/>
      <c r="C245" s="22"/>
      <c r="D245" s="22"/>
      <c r="I245" s="23" t="str">
        <f t="shared" ca="1" si="35"/>
        <v/>
      </c>
      <c r="R245" s="21"/>
      <c r="S245" s="22"/>
    </row>
    <row r="246" spans="2:19" ht="14.5" customHeight="1" x14ac:dyDescent="0.35">
      <c r="B246" s="22"/>
      <c r="C246" s="22"/>
      <c r="D246" s="22"/>
      <c r="I246" s="23" t="str">
        <f t="shared" ca="1" si="35"/>
        <v/>
      </c>
      <c r="R246" s="21"/>
      <c r="S246" s="22"/>
    </row>
    <row r="247" spans="2:19" ht="14.5" customHeight="1" x14ac:dyDescent="0.35">
      <c r="B247" s="22"/>
      <c r="C247" s="22"/>
      <c r="D247" s="22"/>
      <c r="I247" s="23" t="str">
        <f t="shared" ca="1" si="35"/>
        <v/>
      </c>
      <c r="R247" s="21"/>
      <c r="S247" s="22"/>
    </row>
    <row r="248" spans="2:19" ht="14.5" customHeight="1" x14ac:dyDescent="0.35">
      <c r="B248" s="22"/>
      <c r="C248" s="22"/>
      <c r="D248" s="22"/>
      <c r="I248" s="23" t="str">
        <f t="shared" ca="1" si="35"/>
        <v/>
      </c>
      <c r="R248" s="21"/>
      <c r="S248" s="22"/>
    </row>
    <row r="249" spans="2:19" ht="14.5" customHeight="1" x14ac:dyDescent="0.35">
      <c r="B249" s="22"/>
      <c r="C249" s="22"/>
      <c r="D249" s="22"/>
      <c r="I249" s="23" t="str">
        <f t="shared" ca="1" si="35"/>
        <v/>
      </c>
      <c r="R249" s="21"/>
      <c r="S249" s="22"/>
    </row>
    <row r="250" spans="2:19" ht="14.5" customHeight="1" x14ac:dyDescent="0.35">
      <c r="B250" s="22"/>
      <c r="C250" s="22"/>
      <c r="D250" s="22"/>
      <c r="I250" s="23" t="str">
        <f t="shared" ca="1" si="35"/>
        <v/>
      </c>
      <c r="R250" s="21"/>
      <c r="S250" s="22"/>
    </row>
    <row r="251" spans="2:19" ht="14.5" customHeight="1" x14ac:dyDescent="0.35">
      <c r="B251" s="22"/>
      <c r="C251" s="22"/>
      <c r="D251" s="22"/>
      <c r="I251" s="23" t="str">
        <f t="shared" ca="1" si="35"/>
        <v/>
      </c>
      <c r="R251" s="21"/>
      <c r="S251" s="22"/>
    </row>
    <row r="252" spans="2:19" ht="14.5" customHeight="1" x14ac:dyDescent="0.35">
      <c r="B252" s="22"/>
      <c r="C252" s="22"/>
      <c r="D252" s="22"/>
      <c r="I252" s="23" t="str">
        <f t="shared" ref="I252:I315" ca="1" si="37">IF(J252 = "-", INDIRECT("C" &amp; ROW() - 1),"")</f>
        <v/>
      </c>
      <c r="R252" s="21"/>
      <c r="S252" s="22"/>
    </row>
    <row r="253" spans="2:19" ht="14.5" customHeight="1" x14ac:dyDescent="0.35">
      <c r="B253" s="22"/>
      <c r="C253" s="22"/>
      <c r="D253" s="22"/>
      <c r="I253" s="23" t="str">
        <f t="shared" ca="1" si="37"/>
        <v/>
      </c>
      <c r="R253" s="21"/>
      <c r="S253" s="22"/>
    </row>
    <row r="254" spans="2:19" ht="14.5" customHeight="1" x14ac:dyDescent="0.35">
      <c r="B254" s="22"/>
      <c r="C254" s="22"/>
      <c r="D254" s="22"/>
      <c r="I254" s="23" t="str">
        <f t="shared" ca="1" si="37"/>
        <v/>
      </c>
      <c r="R254" s="21"/>
      <c r="S254" s="22"/>
    </row>
    <row r="255" spans="2:19" ht="14.5" customHeight="1" x14ac:dyDescent="0.35">
      <c r="B255" s="22"/>
      <c r="C255" s="22"/>
      <c r="D255" s="22"/>
      <c r="I255" s="23" t="str">
        <f t="shared" ca="1" si="37"/>
        <v/>
      </c>
      <c r="R255" s="21"/>
      <c r="S255" s="22"/>
    </row>
    <row r="256" spans="2:19" ht="14.5" customHeight="1" x14ac:dyDescent="0.35">
      <c r="B256" s="22"/>
      <c r="C256" s="22"/>
      <c r="D256" s="22"/>
      <c r="I256" s="23" t="str">
        <f t="shared" ca="1" si="37"/>
        <v/>
      </c>
      <c r="R256" s="21"/>
      <c r="S256" s="22"/>
    </row>
    <row r="257" spans="2:19" ht="14.5" customHeight="1" x14ac:dyDescent="0.35">
      <c r="B257" s="22"/>
      <c r="C257" s="22"/>
      <c r="D257" s="22"/>
      <c r="I257" s="23" t="str">
        <f t="shared" ca="1" si="37"/>
        <v/>
      </c>
      <c r="R257" s="21"/>
      <c r="S257" s="22"/>
    </row>
    <row r="258" spans="2:19" ht="14.5" customHeight="1" x14ac:dyDescent="0.35">
      <c r="B258" s="22"/>
      <c r="C258" s="22"/>
      <c r="D258" s="22"/>
      <c r="I258" s="23" t="str">
        <f t="shared" ca="1" si="37"/>
        <v/>
      </c>
      <c r="R258" s="21"/>
      <c r="S258" s="22"/>
    </row>
    <row r="259" spans="2:19" ht="14.5" customHeight="1" x14ac:dyDescent="0.35">
      <c r="B259" s="22"/>
      <c r="C259" s="22"/>
      <c r="D259" s="22"/>
      <c r="I259" s="23" t="str">
        <f t="shared" ca="1" si="37"/>
        <v/>
      </c>
      <c r="R259" s="21"/>
      <c r="S259" s="22"/>
    </row>
    <row r="260" spans="2:19" ht="14.5" customHeight="1" x14ac:dyDescent="0.35">
      <c r="B260" s="22"/>
      <c r="C260" s="22"/>
      <c r="D260" s="22"/>
      <c r="I260" s="23" t="str">
        <f t="shared" ca="1" si="37"/>
        <v/>
      </c>
      <c r="R260" s="21"/>
      <c r="S260" s="22"/>
    </row>
    <row r="261" spans="2:19" ht="14.5" customHeight="1" x14ac:dyDescent="0.35">
      <c r="B261" s="22"/>
      <c r="C261" s="22"/>
      <c r="D261" s="22"/>
      <c r="I261" s="23" t="str">
        <f t="shared" ca="1" si="37"/>
        <v/>
      </c>
      <c r="R261" s="21"/>
      <c r="S261" s="22"/>
    </row>
    <row r="262" spans="2:19" ht="14.5" customHeight="1" x14ac:dyDescent="0.35">
      <c r="B262" s="22"/>
      <c r="C262" s="22"/>
      <c r="D262" s="22"/>
      <c r="I262" s="23" t="str">
        <f t="shared" ca="1" si="37"/>
        <v/>
      </c>
      <c r="R262" s="21"/>
      <c r="S262" s="22"/>
    </row>
    <row r="263" spans="2:19" ht="14.5" customHeight="1" x14ac:dyDescent="0.35">
      <c r="B263" s="22"/>
      <c r="C263" s="22"/>
      <c r="D263" s="22"/>
      <c r="I263" s="23" t="str">
        <f t="shared" ca="1" si="37"/>
        <v/>
      </c>
      <c r="R263" s="21"/>
      <c r="S263" s="22"/>
    </row>
    <row r="264" spans="2:19" ht="14.5" customHeight="1" x14ac:dyDescent="0.35">
      <c r="B264" s="22"/>
      <c r="C264" s="22"/>
      <c r="D264" s="22"/>
      <c r="I264" s="23" t="str">
        <f t="shared" ca="1" si="37"/>
        <v/>
      </c>
      <c r="R264" s="21"/>
      <c r="S264" s="22"/>
    </row>
    <row r="265" spans="2:19" ht="14.5" customHeight="1" x14ac:dyDescent="0.35">
      <c r="B265" s="22"/>
      <c r="C265" s="22"/>
      <c r="D265" s="22"/>
      <c r="I265" s="23" t="str">
        <f t="shared" ca="1" si="37"/>
        <v/>
      </c>
      <c r="R265" s="21"/>
      <c r="S265" s="22"/>
    </row>
    <row r="266" spans="2:19" ht="14.5" customHeight="1" x14ac:dyDescent="0.35">
      <c r="B266" s="22"/>
      <c r="C266" s="22"/>
      <c r="D266" s="22"/>
      <c r="I266" s="23" t="str">
        <f t="shared" ca="1" si="37"/>
        <v/>
      </c>
      <c r="R266" s="21"/>
      <c r="S266" s="22"/>
    </row>
    <row r="267" spans="2:19" ht="14.5" customHeight="1" x14ac:dyDescent="0.35">
      <c r="B267" s="22"/>
      <c r="C267" s="22"/>
      <c r="D267" s="22"/>
      <c r="I267" s="23" t="str">
        <f t="shared" ca="1" si="37"/>
        <v/>
      </c>
      <c r="R267" s="21"/>
      <c r="S267" s="22"/>
    </row>
    <row r="268" spans="2:19" ht="14.5" customHeight="1" x14ac:dyDescent="0.35">
      <c r="B268" s="22"/>
      <c r="C268" s="22"/>
      <c r="D268" s="22"/>
      <c r="I268" s="23" t="str">
        <f t="shared" ca="1" si="37"/>
        <v/>
      </c>
    </row>
    <row r="269" spans="2:19" ht="14.5" customHeight="1" x14ac:dyDescent="0.35">
      <c r="B269" s="22"/>
      <c r="C269" s="22"/>
      <c r="D269" s="22"/>
      <c r="I269" s="23" t="str">
        <f t="shared" ca="1" si="37"/>
        <v/>
      </c>
    </row>
    <row r="270" spans="2:19" ht="14.5" customHeight="1" x14ac:dyDescent="0.35">
      <c r="B270" s="22"/>
      <c r="C270" s="22"/>
      <c r="D270" s="22"/>
      <c r="I270" s="23" t="str">
        <f t="shared" ca="1" si="37"/>
        <v/>
      </c>
    </row>
    <row r="271" spans="2:19" ht="14.5" customHeight="1" x14ac:dyDescent="0.35">
      <c r="B271" s="22"/>
      <c r="C271" s="22"/>
      <c r="D271" s="22"/>
      <c r="I271" s="23" t="str">
        <f t="shared" ca="1" si="37"/>
        <v/>
      </c>
    </row>
    <row r="272" spans="2:19" ht="14.5" customHeight="1" x14ac:dyDescent="0.35">
      <c r="B272" s="22"/>
      <c r="C272" s="22"/>
      <c r="D272" s="22"/>
      <c r="I272" s="23" t="str">
        <f t="shared" ca="1" si="37"/>
        <v/>
      </c>
    </row>
    <row r="273" spans="2:9" ht="14.5" customHeight="1" x14ac:dyDescent="0.35">
      <c r="B273" s="22"/>
      <c r="C273" s="22"/>
      <c r="D273" s="22"/>
      <c r="I273" s="23" t="str">
        <f t="shared" ca="1" si="37"/>
        <v/>
      </c>
    </row>
    <row r="274" spans="2:9" ht="14.5" customHeight="1" x14ac:dyDescent="0.35">
      <c r="B274" s="22"/>
      <c r="C274" s="22"/>
      <c r="D274" s="22"/>
      <c r="I274" s="23" t="str">
        <f t="shared" ca="1" si="37"/>
        <v/>
      </c>
    </row>
    <row r="275" spans="2:9" ht="14.5" customHeight="1" x14ac:dyDescent="0.35">
      <c r="B275" s="22"/>
      <c r="C275" s="22"/>
      <c r="D275" s="22"/>
      <c r="I275" s="23" t="str">
        <f t="shared" ca="1" si="37"/>
        <v/>
      </c>
    </row>
    <row r="276" spans="2:9" ht="14.5" customHeight="1" x14ac:dyDescent="0.35">
      <c r="B276" s="22"/>
      <c r="C276" s="22"/>
      <c r="D276" s="22"/>
      <c r="I276" s="23" t="str">
        <f t="shared" ca="1" si="37"/>
        <v/>
      </c>
    </row>
    <row r="277" spans="2:9" ht="14.5" customHeight="1" x14ac:dyDescent="0.35">
      <c r="B277" s="22"/>
      <c r="C277" s="22"/>
      <c r="D277" s="22"/>
      <c r="I277" s="23" t="str">
        <f t="shared" ca="1" si="37"/>
        <v/>
      </c>
    </row>
    <row r="278" spans="2:9" ht="14.5" customHeight="1" x14ac:dyDescent="0.35">
      <c r="B278" s="22"/>
      <c r="C278" s="22"/>
      <c r="D278" s="22"/>
      <c r="I278" s="23" t="str">
        <f t="shared" ca="1" si="37"/>
        <v/>
      </c>
    </row>
    <row r="279" spans="2:9" ht="14.5" customHeight="1" x14ac:dyDescent="0.35">
      <c r="B279" s="22"/>
      <c r="C279" s="22"/>
      <c r="D279" s="22"/>
      <c r="I279" s="23" t="str">
        <f t="shared" ca="1" si="37"/>
        <v/>
      </c>
    </row>
    <row r="280" spans="2:9" ht="14.5" customHeight="1" x14ac:dyDescent="0.35">
      <c r="B280" s="22"/>
      <c r="C280" s="22"/>
      <c r="D280" s="22"/>
      <c r="I280" s="23" t="str">
        <f t="shared" ca="1" si="37"/>
        <v/>
      </c>
    </row>
    <row r="281" spans="2:9" ht="14.5" customHeight="1" x14ac:dyDescent="0.35">
      <c r="B281" s="22"/>
      <c r="C281" s="22"/>
      <c r="D281" s="22"/>
      <c r="I281" s="23" t="str">
        <f t="shared" ca="1" si="37"/>
        <v/>
      </c>
    </row>
    <row r="282" spans="2:9" ht="14.5" customHeight="1" x14ac:dyDescent="0.35">
      <c r="B282" s="22"/>
      <c r="C282" s="22"/>
      <c r="D282" s="22"/>
      <c r="I282" s="23" t="str">
        <f t="shared" ca="1" si="37"/>
        <v/>
      </c>
    </row>
    <row r="283" spans="2:9" ht="14.5" customHeight="1" x14ac:dyDescent="0.35">
      <c r="B283" s="22"/>
      <c r="C283" s="22"/>
      <c r="D283" s="22"/>
      <c r="I283" s="23" t="str">
        <f t="shared" ca="1" si="37"/>
        <v/>
      </c>
    </row>
    <row r="284" spans="2:9" ht="14.5" customHeight="1" x14ac:dyDescent="0.35">
      <c r="B284" s="22"/>
      <c r="C284" s="22"/>
      <c r="D284" s="22"/>
      <c r="I284" s="23" t="str">
        <f t="shared" ca="1" si="37"/>
        <v/>
      </c>
    </row>
    <row r="285" spans="2:9" ht="14.5" customHeight="1" x14ac:dyDescent="0.35">
      <c r="B285" s="22"/>
      <c r="C285" s="22"/>
      <c r="D285" s="22"/>
      <c r="I285" s="23" t="str">
        <f t="shared" ca="1" si="37"/>
        <v/>
      </c>
    </row>
    <row r="286" spans="2:9" ht="14.5" customHeight="1" x14ac:dyDescent="0.35">
      <c r="B286" s="22"/>
      <c r="C286" s="22"/>
      <c r="D286" s="22"/>
      <c r="I286" s="23" t="str">
        <f t="shared" ca="1" si="37"/>
        <v/>
      </c>
    </row>
    <row r="287" spans="2:9" ht="14.5" customHeight="1" x14ac:dyDescent="0.35">
      <c r="B287" s="22"/>
      <c r="C287" s="22"/>
      <c r="D287" s="22"/>
      <c r="I287" s="23" t="str">
        <f t="shared" ca="1" si="37"/>
        <v/>
      </c>
    </row>
    <row r="288" spans="2:9" ht="14.5" customHeight="1" x14ac:dyDescent="0.35">
      <c r="B288" s="22"/>
      <c r="C288" s="22"/>
      <c r="D288" s="22"/>
      <c r="I288" s="23" t="str">
        <f t="shared" ca="1" si="37"/>
        <v/>
      </c>
    </row>
    <row r="289" spans="2:9" ht="14.5" customHeight="1" x14ac:dyDescent="0.35">
      <c r="B289" s="22"/>
      <c r="C289" s="22"/>
      <c r="D289" s="22"/>
      <c r="I289" s="23" t="str">
        <f t="shared" ca="1" si="37"/>
        <v/>
      </c>
    </row>
    <row r="290" spans="2:9" ht="14.5" customHeight="1" x14ac:dyDescent="0.35">
      <c r="B290" s="22"/>
      <c r="C290" s="22"/>
      <c r="D290" s="22"/>
      <c r="I290" s="23" t="str">
        <f t="shared" ca="1" si="37"/>
        <v/>
      </c>
    </row>
    <row r="291" spans="2:9" ht="14.5" customHeight="1" x14ac:dyDescent="0.35">
      <c r="B291" s="22"/>
      <c r="C291" s="22"/>
      <c r="D291" s="22"/>
      <c r="I291" s="23" t="str">
        <f t="shared" ca="1" si="37"/>
        <v/>
      </c>
    </row>
    <row r="292" spans="2:9" ht="14.5" customHeight="1" x14ac:dyDescent="0.35">
      <c r="B292" s="22"/>
      <c r="C292" s="22"/>
      <c r="D292" s="22"/>
      <c r="I292" s="23" t="str">
        <f t="shared" ca="1" si="37"/>
        <v/>
      </c>
    </row>
    <row r="293" spans="2:9" ht="14.5" customHeight="1" x14ac:dyDescent="0.35">
      <c r="B293" s="22"/>
      <c r="C293" s="22"/>
      <c r="D293" s="22"/>
      <c r="I293" s="23" t="str">
        <f t="shared" ca="1" si="37"/>
        <v/>
      </c>
    </row>
    <row r="294" spans="2:9" ht="14.5" customHeight="1" x14ac:dyDescent="0.35">
      <c r="B294" s="22"/>
      <c r="C294" s="22"/>
      <c r="D294" s="22"/>
      <c r="I294" s="23" t="str">
        <f t="shared" ca="1" si="37"/>
        <v/>
      </c>
    </row>
    <row r="295" spans="2:9" ht="14.5" customHeight="1" x14ac:dyDescent="0.35">
      <c r="B295" s="22"/>
      <c r="C295" s="22"/>
      <c r="D295" s="22"/>
      <c r="I295" s="23" t="str">
        <f t="shared" ca="1" si="37"/>
        <v/>
      </c>
    </row>
    <row r="296" spans="2:9" ht="14.5" customHeight="1" x14ac:dyDescent="0.35">
      <c r="B296" s="22"/>
      <c r="C296" s="22"/>
      <c r="D296" s="22"/>
      <c r="I296" s="23" t="str">
        <f t="shared" ca="1" si="37"/>
        <v/>
      </c>
    </row>
    <row r="297" spans="2:9" ht="14.5" customHeight="1" x14ac:dyDescent="0.35">
      <c r="B297" s="22"/>
      <c r="C297" s="22"/>
      <c r="D297" s="22"/>
      <c r="I297" s="23" t="str">
        <f t="shared" ca="1" si="37"/>
        <v/>
      </c>
    </row>
    <row r="298" spans="2:9" ht="14.5" customHeight="1" x14ac:dyDescent="0.35">
      <c r="B298" s="22"/>
      <c r="C298" s="22"/>
      <c r="D298" s="22"/>
      <c r="I298" s="23" t="str">
        <f t="shared" ca="1" si="37"/>
        <v/>
      </c>
    </row>
    <row r="299" spans="2:9" ht="14.5" customHeight="1" x14ac:dyDescent="0.35">
      <c r="B299" s="22"/>
      <c r="C299" s="22"/>
      <c r="D299" s="22"/>
      <c r="I299" s="23" t="str">
        <f t="shared" ca="1" si="37"/>
        <v/>
      </c>
    </row>
    <row r="300" spans="2:9" ht="14.5" customHeight="1" x14ac:dyDescent="0.35">
      <c r="B300" s="22"/>
      <c r="C300" s="22"/>
      <c r="D300" s="22"/>
      <c r="I300" s="23" t="str">
        <f t="shared" ca="1" si="37"/>
        <v/>
      </c>
    </row>
    <row r="301" spans="2:9" ht="14.5" customHeight="1" x14ac:dyDescent="0.35">
      <c r="B301" s="22"/>
      <c r="C301" s="22"/>
      <c r="D301" s="22"/>
      <c r="I301" s="23" t="str">
        <f t="shared" ca="1" si="37"/>
        <v/>
      </c>
    </row>
    <row r="302" spans="2:9" ht="14.5" customHeight="1" x14ac:dyDescent="0.35">
      <c r="B302" s="22"/>
      <c r="C302" s="22"/>
      <c r="D302" s="22"/>
      <c r="I302" s="23" t="str">
        <f t="shared" ca="1" si="37"/>
        <v/>
      </c>
    </row>
    <row r="303" spans="2:9" ht="14.5" customHeight="1" x14ac:dyDescent="0.35">
      <c r="B303" s="22"/>
      <c r="C303" s="22"/>
      <c r="D303" s="22"/>
      <c r="I303" s="23" t="str">
        <f t="shared" ca="1" si="37"/>
        <v/>
      </c>
    </row>
    <row r="304" spans="2:9" ht="14.5" customHeight="1" x14ac:dyDescent="0.35">
      <c r="B304" s="22"/>
      <c r="C304" s="22"/>
      <c r="D304" s="22"/>
      <c r="I304" s="23" t="str">
        <f t="shared" ca="1" si="37"/>
        <v/>
      </c>
    </row>
    <row r="305" spans="2:9" ht="14.5" customHeight="1" x14ac:dyDescent="0.35">
      <c r="B305" s="22"/>
      <c r="C305" s="22"/>
      <c r="D305" s="22"/>
      <c r="I305" s="23" t="str">
        <f t="shared" ca="1" si="37"/>
        <v/>
      </c>
    </row>
    <row r="306" spans="2:9" ht="14.5" customHeight="1" x14ac:dyDescent="0.35">
      <c r="B306" s="22"/>
      <c r="C306" s="22"/>
      <c r="D306" s="22"/>
      <c r="I306" s="23" t="str">
        <f t="shared" ca="1" si="37"/>
        <v/>
      </c>
    </row>
    <row r="307" spans="2:9" ht="14.5" customHeight="1" x14ac:dyDescent="0.35">
      <c r="B307" s="22"/>
      <c r="C307" s="22"/>
      <c r="D307" s="22"/>
      <c r="I307" s="23" t="str">
        <f t="shared" ca="1" si="37"/>
        <v/>
      </c>
    </row>
    <row r="308" spans="2:9" ht="14.5" customHeight="1" x14ac:dyDescent="0.35">
      <c r="B308" s="22"/>
      <c r="C308" s="22"/>
      <c r="D308" s="22"/>
      <c r="I308" s="23" t="str">
        <f t="shared" ca="1" si="37"/>
        <v/>
      </c>
    </row>
    <row r="309" spans="2:9" ht="14.5" customHeight="1" x14ac:dyDescent="0.35">
      <c r="B309" s="22"/>
      <c r="C309" s="22"/>
      <c r="D309" s="22"/>
      <c r="I309" s="23" t="str">
        <f t="shared" ca="1" si="37"/>
        <v/>
      </c>
    </row>
    <row r="310" spans="2:9" ht="14.5" customHeight="1" x14ac:dyDescent="0.35">
      <c r="B310" s="22"/>
      <c r="C310" s="22"/>
      <c r="D310" s="22"/>
      <c r="I310" s="23" t="str">
        <f t="shared" ca="1" si="37"/>
        <v/>
      </c>
    </row>
    <row r="311" spans="2:9" ht="14.5" customHeight="1" x14ac:dyDescent="0.35">
      <c r="B311" s="22"/>
      <c r="C311" s="22"/>
      <c r="D311" s="22"/>
      <c r="I311" s="23" t="str">
        <f t="shared" ca="1" si="37"/>
        <v/>
      </c>
    </row>
    <row r="312" spans="2:9" ht="14.5" customHeight="1" x14ac:dyDescent="0.35">
      <c r="B312" s="22"/>
      <c r="C312" s="22"/>
      <c r="D312" s="22"/>
      <c r="I312" s="23" t="str">
        <f t="shared" ca="1" si="37"/>
        <v/>
      </c>
    </row>
    <row r="313" spans="2:9" ht="14.5" customHeight="1" x14ac:dyDescent="0.35">
      <c r="B313" s="22"/>
      <c r="C313" s="22"/>
      <c r="D313" s="22"/>
      <c r="I313" s="23" t="str">
        <f t="shared" ca="1" si="37"/>
        <v/>
      </c>
    </row>
    <row r="314" spans="2:9" ht="14.5" customHeight="1" x14ac:dyDescent="0.35">
      <c r="B314" s="22"/>
      <c r="C314" s="22"/>
      <c r="D314" s="22"/>
      <c r="I314" s="23" t="str">
        <f t="shared" ca="1" si="37"/>
        <v/>
      </c>
    </row>
    <row r="315" spans="2:9" ht="14.5" customHeight="1" x14ac:dyDescent="0.35">
      <c r="B315" s="22"/>
      <c r="C315" s="22"/>
      <c r="D315" s="22"/>
      <c r="I315" s="23" t="str">
        <f t="shared" ca="1" si="37"/>
        <v/>
      </c>
    </row>
    <row r="316" spans="2:9" ht="14.5" customHeight="1" x14ac:dyDescent="0.35">
      <c r="B316" s="22"/>
      <c r="C316" s="22"/>
      <c r="D316" s="22"/>
      <c r="I316" s="23" t="str">
        <f t="shared" ref="I316:I379" ca="1" si="38">IF(J316 = "-", INDIRECT("C" &amp; ROW() - 1),"")</f>
        <v/>
      </c>
    </row>
    <row r="317" spans="2:9" ht="14.5" customHeight="1" x14ac:dyDescent="0.35">
      <c r="I317" s="23" t="str">
        <f t="shared" ca="1" si="38"/>
        <v/>
      </c>
    </row>
    <row r="318" spans="2:9" ht="14.5" customHeight="1" x14ac:dyDescent="0.35">
      <c r="I318" s="23" t="str">
        <f t="shared" ca="1" si="38"/>
        <v/>
      </c>
    </row>
    <row r="319" spans="2:9" ht="14.5" customHeight="1" x14ac:dyDescent="0.35">
      <c r="I319" s="23" t="str">
        <f t="shared" ca="1" si="38"/>
        <v/>
      </c>
    </row>
    <row r="320" spans="2:9" ht="14.5" customHeight="1" x14ac:dyDescent="0.35">
      <c r="I320" s="23" t="str">
        <f t="shared" ca="1" si="38"/>
        <v/>
      </c>
    </row>
    <row r="321" spans="9:9" ht="14.5" customHeight="1" x14ac:dyDescent="0.35">
      <c r="I321" s="23" t="str">
        <f t="shared" ca="1" si="38"/>
        <v/>
      </c>
    </row>
    <row r="322" spans="9:9" ht="14.5" customHeight="1" x14ac:dyDescent="0.35">
      <c r="I322" s="23" t="str">
        <f t="shared" ca="1" si="38"/>
        <v/>
      </c>
    </row>
    <row r="323" spans="9:9" ht="14.5" customHeight="1" x14ac:dyDescent="0.35">
      <c r="I323" s="23" t="str">
        <f t="shared" ca="1" si="38"/>
        <v/>
      </c>
    </row>
    <row r="324" spans="9:9" ht="14.5" customHeight="1" x14ac:dyDescent="0.35">
      <c r="I324" s="23" t="str">
        <f t="shared" ca="1" si="38"/>
        <v/>
      </c>
    </row>
    <row r="325" spans="9:9" ht="14.5" customHeight="1" x14ac:dyDescent="0.35">
      <c r="I325" s="23" t="str">
        <f t="shared" ca="1" si="38"/>
        <v/>
      </c>
    </row>
    <row r="326" spans="9:9" ht="14.5" customHeight="1" x14ac:dyDescent="0.35">
      <c r="I326" s="23" t="str">
        <f t="shared" ca="1" si="38"/>
        <v/>
      </c>
    </row>
  </sheetData>
  <mergeCells count="11">
    <mergeCell ref="R1:R2"/>
    <mergeCell ref="F1:F2"/>
    <mergeCell ref="G1:G2"/>
    <mergeCell ref="H1:H2"/>
    <mergeCell ref="P1:P2"/>
    <mergeCell ref="Q1:Q2"/>
    <mergeCell ref="A1:A2"/>
    <mergeCell ref="B1:B2"/>
    <mergeCell ref="C1:C2"/>
    <mergeCell ref="D1:D2"/>
    <mergeCell ref="E1:E2"/>
  </mergeCells>
  <conditionalFormatting sqref="G3:G123">
    <cfRule type="expression" dxfId="3" priority="2">
      <formula>IF(H3="",0, G3)  &lt; - 0.05* IF(H3="",0,H3)</formula>
    </cfRule>
    <cfRule type="expression" dxfId="2" priority="3">
      <formula>AND(IF(H3="",0, G3)  &gt;= - 0.05* IF(H3="",0,G3), IF(H3="",0, G3) &lt; 0)</formula>
    </cfRule>
    <cfRule type="expression" dxfId="1" priority="4">
      <formula>AND(IF(H3="",0, G3)  &lt;= 0.05* IF(H3="",0,H3), IF(H3="",0, G3) &gt; 0)</formula>
    </cfRule>
    <cfRule type="expression" dxfId="0" priority="5">
      <formula>IF(H3="",0,G3)  &gt; 0.05* IF(H3="",0,H3)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>
          <x14:formula1>
            <xm:f>'SKU Милкпроджект'!$B$1:$B$50</xm:f>
          </x14:formula1>
          <x14:formula2>
            <xm:f>0</xm:f>
          </x14:formula2>
          <xm:sqref>B3:B123</xm:sqref>
        </x14:dataValidation>
        <x14:dataValidation type="list" showInputMessage="1" showErrorMessage="1">
          <x14:formula1>
            <xm:f>'SKU Милкпроджект'!$A$1:$A$50</xm:f>
          </x14:formula1>
          <x14:formula2>
            <xm:f>0</xm:f>
          </x14:formula2>
          <xm:sqref>E3:E123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7"/>
  <sheetViews>
    <sheetView tabSelected="1" workbookViewId="0">
      <selection activeCell="E3" sqref="E3"/>
    </sheetView>
  </sheetViews>
  <sheetFormatPr defaultRowHeight="14.5" x14ac:dyDescent="0.35"/>
  <cols>
    <col min="4" max="4" width="29.6328125" customWidth="1"/>
  </cols>
  <sheetData>
    <row r="1" spans="1:14" ht="19" x14ac:dyDescent="0.35">
      <c r="A1" s="24" t="s">
        <v>552</v>
      </c>
      <c r="B1" s="25" t="s">
        <v>126</v>
      </c>
      <c r="C1" s="25" t="s">
        <v>553</v>
      </c>
      <c r="D1" s="25" t="s">
        <v>555</v>
      </c>
      <c r="E1" s="26" t="s">
        <v>556</v>
      </c>
      <c r="F1" s="26" t="s">
        <v>557</v>
      </c>
      <c r="G1" s="26" t="s">
        <v>561</v>
      </c>
      <c r="H1" s="27" t="s">
        <v>562</v>
      </c>
      <c r="I1" s="14" t="s">
        <v>558</v>
      </c>
      <c r="J1" s="28"/>
      <c r="K1" s="14" t="s">
        <v>559</v>
      </c>
      <c r="L1" s="14" t="s">
        <v>560</v>
      </c>
      <c r="M1" s="14">
        <v>0</v>
      </c>
      <c r="N1" s="28"/>
    </row>
    <row r="3" spans="1:14" x14ac:dyDescent="0.35">
      <c r="A3" s="37">
        <f ca="1">IF(I3="-", "", 1 + SUM(INDIRECT(ADDRESS(2,COLUMN(L3)) &amp; ":" &amp; ADDRESS(ROW(),COLUMN(L3)))))</f>
        <v>1</v>
      </c>
      <c r="B3" s="38" t="s">
        <v>127</v>
      </c>
      <c r="C3" s="39">
        <f>IF(D3="","",VLOOKUP(D3, 'SKU Адыгейский'!$A$1:$C$150,3,0))</f>
        <v>50</v>
      </c>
      <c r="D3" s="37" t="s">
        <v>184</v>
      </c>
      <c r="E3" s="37">
        <v>210</v>
      </c>
      <c r="F3" s="29" t="str">
        <f t="shared" ref="F3:F34" ca="1" si="0">IF(L3=0, "", H3 - G3 * (INDIRECT("C" &amp; ROW() - 1)))</f>
        <v/>
      </c>
      <c r="G3" s="29" t="str">
        <f t="shared" ref="G3:G34" ca="1" si="1">IF(L3=0, "", _xlfn.CEILING.MATH(H3 / (INDIRECT("C" &amp; ROW() - 1)), 1))</f>
        <v/>
      </c>
      <c r="H3" s="29" t="str">
        <f t="shared" ref="H3:H34" si="2">IF(L3=0, "", -N3)</f>
        <v/>
      </c>
      <c r="J3" s="12">
        <f t="shared" ref="J3:J34" ca="1" si="3">IF(I3 = "-", -INDIRECT("C" &amp; ROW() - 1) * G3,E3)</f>
        <v>210</v>
      </c>
      <c r="K3" s="1">
        <f t="shared" ref="K3:K34" ca="1" si="4">IF(I3 = "-", SUM(INDIRECT(ADDRESS(2,COLUMN(J3)) &amp; ":" &amp; ADDRESS(ROW(),COLUMN(J3)))), 0)</f>
        <v>0</v>
      </c>
      <c r="L3" s="1">
        <f t="shared" ref="L3:L34" si="5">IF(I3="-",1,0)</f>
        <v>0</v>
      </c>
      <c r="M3" s="1">
        <f t="shared" ref="M3:M34" ca="1" si="6">IF(K3 = 0, INDIRECT("M" &amp; ROW() - 1), K3)</f>
        <v>0</v>
      </c>
      <c r="N3" s="30">
        <f ca="1">IF(L3=0,E3,-SUM((INDIRECT("N" &amp; ROW() - 1):$N$2)))</f>
        <v>210</v>
      </c>
    </row>
    <row r="4" spans="1:14" x14ac:dyDescent="0.35">
      <c r="A4" s="37">
        <f ca="1">IF(I4="-", "", 1 + SUM(INDIRECT(ADDRESS(2,COLUMN(L4)) &amp; ":" &amp; ADDRESS(ROW(),COLUMN(L4)))))</f>
        <v>1</v>
      </c>
      <c r="B4" s="38" t="s">
        <v>127</v>
      </c>
      <c r="C4" s="39">
        <f>IF(D4="","",VLOOKUP(D4, 'SKU Адыгейский'!$A$1:$C$150,3,0))</f>
        <v>50</v>
      </c>
      <c r="D4" s="37" t="s">
        <v>187</v>
      </c>
      <c r="E4" s="37">
        <v>86</v>
      </c>
      <c r="F4" s="29" t="str">
        <f t="shared" ca="1" si="0"/>
        <v/>
      </c>
      <c r="G4" s="29" t="str">
        <f t="shared" ca="1" si="1"/>
        <v/>
      </c>
      <c r="H4" s="29" t="str">
        <f t="shared" si="2"/>
        <v/>
      </c>
      <c r="J4" s="12">
        <f t="shared" ca="1" si="3"/>
        <v>86</v>
      </c>
      <c r="K4" s="1">
        <f t="shared" ca="1" si="4"/>
        <v>0</v>
      </c>
      <c r="L4" s="1">
        <f t="shared" si="5"/>
        <v>0</v>
      </c>
      <c r="M4" s="1">
        <f t="shared" ca="1" si="6"/>
        <v>0</v>
      </c>
      <c r="N4" s="30">
        <f ca="1">IF(L4=0,E4,-SUM((INDIRECT("N" &amp; ROW() - 1):$N$2)))</f>
        <v>86</v>
      </c>
    </row>
    <row r="5" spans="1:14" x14ac:dyDescent="0.35">
      <c r="A5" s="40" t="str">
        <f ca="1">IF(I5="-", "", 1 + SUM(INDIRECT(ADDRESS(2,COLUMN(L5)) &amp; ":" &amp; ADDRESS(ROW(),COLUMN(L5)))))</f>
        <v/>
      </c>
      <c r="B5" s="41" t="s">
        <v>563</v>
      </c>
      <c r="C5" s="22" t="str">
        <f>IF(D5="","",VLOOKUP(D5, 'SKU Адыгейский'!$A$1:$C$150,3,0))</f>
        <v>-</v>
      </c>
      <c r="D5" s="40" t="s">
        <v>563</v>
      </c>
      <c r="F5" s="29">
        <f t="shared" ca="1" si="0"/>
        <v>-4</v>
      </c>
      <c r="G5" s="29">
        <f t="shared" ca="1" si="1"/>
        <v>6</v>
      </c>
      <c r="H5" s="29">
        <f t="shared" ca="1" si="2"/>
        <v>296</v>
      </c>
      <c r="I5" s="40" t="s">
        <v>563</v>
      </c>
      <c r="J5" s="12">
        <f t="shared" ca="1" si="3"/>
        <v>-300</v>
      </c>
      <c r="K5" s="1">
        <f t="shared" ca="1" si="4"/>
        <v>-4</v>
      </c>
      <c r="L5" s="1">
        <f t="shared" si="5"/>
        <v>1</v>
      </c>
      <c r="M5" s="1">
        <f t="shared" ca="1" si="6"/>
        <v>-4</v>
      </c>
      <c r="N5" s="30">
        <f ca="1">IF(L5=0,E5,-SUM((INDIRECT("N" &amp; ROW() - 1):$N$2)))</f>
        <v>-296</v>
      </c>
    </row>
    <row r="6" spans="1:14" x14ac:dyDescent="0.35">
      <c r="A6" s="42">
        <f ca="1">IF(I6="-", "", 1 + SUM(INDIRECT(ADDRESS(2,COLUMN(L6)) &amp; ":" &amp; ADDRESS(ROW(),COLUMN(L6)))))</f>
        <v>2</v>
      </c>
      <c r="B6" s="43" t="s">
        <v>128</v>
      </c>
      <c r="C6" s="44">
        <f>IF(D6="","",VLOOKUP(D6, 'SKU Адыгейский'!$A$1:$C$150,3,0))</f>
        <v>50</v>
      </c>
      <c r="D6" s="42" t="s">
        <v>188</v>
      </c>
      <c r="E6" s="42">
        <v>200</v>
      </c>
      <c r="F6" s="29" t="str">
        <f t="shared" ca="1" si="0"/>
        <v/>
      </c>
      <c r="G6" s="29" t="str">
        <f t="shared" ca="1" si="1"/>
        <v/>
      </c>
      <c r="H6" s="29" t="str">
        <f t="shared" si="2"/>
        <v/>
      </c>
      <c r="J6" s="12">
        <f t="shared" ca="1" si="3"/>
        <v>200</v>
      </c>
      <c r="K6" s="1">
        <f t="shared" ca="1" si="4"/>
        <v>0</v>
      </c>
      <c r="L6" s="1">
        <f t="shared" si="5"/>
        <v>0</v>
      </c>
      <c r="M6" s="1">
        <f t="shared" ca="1" si="6"/>
        <v>-4</v>
      </c>
      <c r="N6" s="30">
        <f ca="1">IF(L6=0,E6,-SUM((INDIRECT("N" &amp; ROW() - 1):$N$2)))</f>
        <v>200</v>
      </c>
    </row>
    <row r="7" spans="1:14" x14ac:dyDescent="0.35">
      <c r="A7" s="40" t="str">
        <f ca="1">IF(I7="-", "", 1 + SUM(INDIRECT(ADDRESS(2,COLUMN(L7)) &amp; ":" &amp; ADDRESS(ROW(),COLUMN(L7)))))</f>
        <v/>
      </c>
      <c r="B7" s="41" t="s">
        <v>563</v>
      </c>
      <c r="C7" s="22" t="str">
        <f>IF(D7="","",VLOOKUP(D7, 'SKU Адыгейский'!$A$1:$C$150,3,0))</f>
        <v>-</v>
      </c>
      <c r="D7" s="40" t="s">
        <v>563</v>
      </c>
      <c r="F7" s="29">
        <f t="shared" ca="1" si="0"/>
        <v>0</v>
      </c>
      <c r="G7" s="29">
        <f t="shared" ca="1" si="1"/>
        <v>4</v>
      </c>
      <c r="H7" s="29">
        <f t="shared" ca="1" si="2"/>
        <v>200</v>
      </c>
      <c r="I7" s="40" t="s">
        <v>563</v>
      </c>
      <c r="J7" s="12">
        <f t="shared" ca="1" si="3"/>
        <v>-200</v>
      </c>
      <c r="K7" s="1">
        <f t="shared" ca="1" si="4"/>
        <v>-4</v>
      </c>
      <c r="L7" s="1">
        <f t="shared" si="5"/>
        <v>1</v>
      </c>
      <c r="M7" s="1">
        <f t="shared" ca="1" si="6"/>
        <v>-4</v>
      </c>
      <c r="N7" s="30">
        <f ca="1">IF(L7=0,E7,-SUM((INDIRECT("N" &amp; ROW() - 1):$N$2)))</f>
        <v>-200</v>
      </c>
    </row>
    <row r="8" spans="1:14" x14ac:dyDescent="0.35">
      <c r="B8" s="22" t="str">
        <f>IF(D8="","",VLOOKUP(D8,'SKU Адыгейский'!$A$1:$B$150,2,0))</f>
        <v/>
      </c>
      <c r="C8" s="22" t="str">
        <f>IF(D8="","",VLOOKUP(D8, 'SKU Адыгейский'!$A$1:$C$150,3,0))</f>
        <v/>
      </c>
      <c r="F8" s="29" t="str">
        <f t="shared" ca="1" si="0"/>
        <v/>
      </c>
      <c r="G8" s="29" t="str">
        <f t="shared" ca="1" si="1"/>
        <v/>
      </c>
      <c r="H8" s="29" t="str">
        <f t="shared" si="2"/>
        <v/>
      </c>
      <c r="J8" s="12">
        <f t="shared" ca="1" si="3"/>
        <v>0</v>
      </c>
      <c r="K8" s="1">
        <f t="shared" ca="1" si="4"/>
        <v>0</v>
      </c>
      <c r="L8" s="1">
        <f t="shared" si="5"/>
        <v>0</v>
      </c>
      <c r="M8" s="1">
        <f t="shared" ca="1" si="6"/>
        <v>-4</v>
      </c>
      <c r="N8" s="30">
        <f ca="1">IF(L8=0,E8,-SUM((INDIRECT("N" &amp; ROW() - 1):$N$2)))</f>
        <v>0</v>
      </c>
    </row>
    <row r="9" spans="1:14" x14ac:dyDescent="0.35">
      <c r="B9" s="22" t="str">
        <f>IF(D9="","",VLOOKUP(D9,'SKU Адыгейский'!$A$1:$B$150,2,0))</f>
        <v/>
      </c>
      <c r="C9" s="22" t="str">
        <f>IF(D9="","",VLOOKUP(D9, 'SKU Адыгейский'!$A$1:$C$150,3,0))</f>
        <v/>
      </c>
      <c r="F9" s="29" t="str">
        <f t="shared" ca="1" si="0"/>
        <v/>
      </c>
      <c r="G9" s="29" t="str">
        <f t="shared" ca="1" si="1"/>
        <v/>
      </c>
      <c r="H9" s="29" t="str">
        <f t="shared" si="2"/>
        <v/>
      </c>
      <c r="J9" s="12">
        <f t="shared" ca="1" si="3"/>
        <v>0</v>
      </c>
      <c r="K9" s="1">
        <f t="shared" ca="1" si="4"/>
        <v>0</v>
      </c>
      <c r="L9" s="1">
        <f t="shared" si="5"/>
        <v>0</v>
      </c>
      <c r="M9" s="1">
        <f t="shared" ca="1" si="6"/>
        <v>-4</v>
      </c>
      <c r="N9" s="30">
        <f ca="1">IF(L9=0,E9,-SUM((INDIRECT("N" &amp; ROW() - 1):$N$2)))</f>
        <v>0</v>
      </c>
    </row>
    <row r="10" spans="1:14" x14ac:dyDescent="0.35">
      <c r="B10" s="22" t="str">
        <f>IF(D10="","",VLOOKUP(D10,'SKU Адыгейский'!$A$1:$B$150,2,0))</f>
        <v/>
      </c>
      <c r="C10" s="22" t="str">
        <f>IF(D10="","",VLOOKUP(D10, 'SKU Адыгейский'!$A$1:$C$150,3,0))</f>
        <v/>
      </c>
      <c r="F10" s="29" t="str">
        <f t="shared" ca="1" si="0"/>
        <v/>
      </c>
      <c r="G10" s="29" t="str">
        <f t="shared" ca="1" si="1"/>
        <v/>
      </c>
      <c r="H10" s="29" t="str">
        <f t="shared" si="2"/>
        <v/>
      </c>
      <c r="J10" s="12">
        <f t="shared" ca="1" si="3"/>
        <v>0</v>
      </c>
      <c r="K10" s="1">
        <f t="shared" ca="1" si="4"/>
        <v>0</v>
      </c>
      <c r="L10" s="1">
        <f t="shared" si="5"/>
        <v>0</v>
      </c>
      <c r="M10" s="1">
        <f t="shared" ca="1" si="6"/>
        <v>-4</v>
      </c>
      <c r="N10" s="30">
        <f ca="1">IF(L10=0,E10,-SUM((INDIRECT("N" &amp; ROW() - 1):$N$2)))</f>
        <v>0</v>
      </c>
    </row>
    <row r="11" spans="1:14" x14ac:dyDescent="0.35">
      <c r="B11" s="22" t="str">
        <f>IF(D11="","",VLOOKUP(D11,'SKU Адыгейский'!$A$1:$B$150,2,0))</f>
        <v/>
      </c>
      <c r="C11" s="22" t="str">
        <f>IF(D11="","",VLOOKUP(D11, 'SKU Адыгейский'!$A$1:$C$150,3,0))</f>
        <v/>
      </c>
      <c r="F11" s="29" t="str">
        <f t="shared" ca="1" si="0"/>
        <v/>
      </c>
      <c r="G11" s="29" t="str">
        <f t="shared" ca="1" si="1"/>
        <v/>
      </c>
      <c r="H11" s="29" t="str">
        <f t="shared" si="2"/>
        <v/>
      </c>
      <c r="J11" s="12">
        <f t="shared" ca="1" si="3"/>
        <v>0</v>
      </c>
      <c r="K11" s="1">
        <f t="shared" ca="1" si="4"/>
        <v>0</v>
      </c>
      <c r="L11" s="1">
        <f t="shared" si="5"/>
        <v>0</v>
      </c>
      <c r="M11" s="1">
        <f t="shared" ca="1" si="6"/>
        <v>-4</v>
      </c>
      <c r="N11" s="30">
        <f ca="1">IF(L11=0,E11,-SUM((INDIRECT("N" &amp; ROW() - 1):$N$2)))</f>
        <v>0</v>
      </c>
    </row>
    <row r="12" spans="1:14" x14ac:dyDescent="0.35">
      <c r="B12" s="22" t="str">
        <f>IF(D12="","",VLOOKUP(D12,'SKU Адыгейский'!$A$1:$B$150,2,0))</f>
        <v/>
      </c>
      <c r="C12" s="22" t="str">
        <f>IF(D12="","",VLOOKUP(D12, 'SKU Адыгейский'!$A$1:$C$150,3,0))</f>
        <v/>
      </c>
      <c r="F12" s="29" t="str">
        <f t="shared" ca="1" si="0"/>
        <v/>
      </c>
      <c r="G12" s="29" t="str">
        <f t="shared" ca="1" si="1"/>
        <v/>
      </c>
      <c r="H12" s="29" t="str">
        <f t="shared" si="2"/>
        <v/>
      </c>
      <c r="J12" s="12">
        <f t="shared" ca="1" si="3"/>
        <v>0</v>
      </c>
      <c r="K12" s="1">
        <f t="shared" ca="1" si="4"/>
        <v>0</v>
      </c>
      <c r="L12" s="1">
        <f t="shared" si="5"/>
        <v>0</v>
      </c>
      <c r="M12" s="1">
        <f t="shared" ca="1" si="6"/>
        <v>-4</v>
      </c>
      <c r="N12" s="30">
        <f ca="1">IF(L12=0,E12,-SUM((INDIRECT("N" &amp; ROW() - 1):$N$2)))</f>
        <v>0</v>
      </c>
    </row>
    <row r="13" spans="1:14" x14ac:dyDescent="0.35">
      <c r="B13" s="22" t="str">
        <f>IF(D13="","",VLOOKUP(D13,'SKU Адыгейский'!$A$1:$B$150,2,0))</f>
        <v/>
      </c>
      <c r="C13" s="22" t="str">
        <f>IF(D13="","",VLOOKUP(D13, 'SKU Адыгейский'!$A$1:$C$150,3,0))</f>
        <v/>
      </c>
      <c r="F13" s="29" t="str">
        <f t="shared" ca="1" si="0"/>
        <v/>
      </c>
      <c r="G13" s="29" t="str">
        <f t="shared" ca="1" si="1"/>
        <v/>
      </c>
      <c r="H13" s="29" t="str">
        <f t="shared" si="2"/>
        <v/>
      </c>
      <c r="J13" s="12">
        <f t="shared" ca="1" si="3"/>
        <v>0</v>
      </c>
      <c r="K13" s="1">
        <f t="shared" ca="1" si="4"/>
        <v>0</v>
      </c>
      <c r="L13" s="1">
        <f t="shared" si="5"/>
        <v>0</v>
      </c>
      <c r="M13" s="1">
        <f t="shared" ca="1" si="6"/>
        <v>-4</v>
      </c>
      <c r="N13" s="30">
        <f ca="1">IF(L13=0,E13,-SUM((INDIRECT("N" &amp; ROW() - 1):$N$2)))</f>
        <v>0</v>
      </c>
    </row>
    <row r="14" spans="1:14" x14ac:dyDescent="0.35">
      <c r="B14" s="22" t="str">
        <f>IF(D14="","",VLOOKUP(D14,'SKU Адыгейский'!$A$1:$B$150,2,0))</f>
        <v/>
      </c>
      <c r="C14" s="22" t="str">
        <f>IF(D14="","",VLOOKUP(D14, 'SKU Адыгейский'!$A$1:$C$150,3,0))</f>
        <v/>
      </c>
      <c r="F14" s="29" t="str">
        <f t="shared" ca="1" si="0"/>
        <v/>
      </c>
      <c r="G14" s="29" t="str">
        <f t="shared" ca="1" si="1"/>
        <v/>
      </c>
      <c r="H14" s="29" t="str">
        <f t="shared" si="2"/>
        <v/>
      </c>
      <c r="J14" s="12">
        <f t="shared" ca="1" si="3"/>
        <v>0</v>
      </c>
      <c r="K14" s="1">
        <f t="shared" ca="1" si="4"/>
        <v>0</v>
      </c>
      <c r="L14" s="1">
        <f t="shared" si="5"/>
        <v>0</v>
      </c>
      <c r="M14" s="1">
        <f t="shared" ca="1" si="6"/>
        <v>-4</v>
      </c>
      <c r="N14" s="30">
        <f ca="1">IF(L14=0,E14,-SUM((INDIRECT("N" &amp; ROW() - 1):$N$2)))</f>
        <v>0</v>
      </c>
    </row>
    <row r="15" spans="1:14" x14ac:dyDescent="0.35">
      <c r="B15" s="22" t="str">
        <f>IF(D15="","",VLOOKUP(D15,'SKU Адыгейский'!$A$1:$B$150,2,0))</f>
        <v/>
      </c>
      <c r="C15" s="22" t="str">
        <f>IF(D15="","",VLOOKUP(D15, 'SKU Адыгейский'!$A$1:$C$150,3,0))</f>
        <v/>
      </c>
      <c r="F15" s="29" t="str">
        <f t="shared" ca="1" si="0"/>
        <v/>
      </c>
      <c r="G15" s="29" t="str">
        <f t="shared" ca="1" si="1"/>
        <v/>
      </c>
      <c r="H15" s="29" t="str">
        <f t="shared" si="2"/>
        <v/>
      </c>
      <c r="J15" s="12">
        <f t="shared" ca="1" si="3"/>
        <v>0</v>
      </c>
      <c r="K15" s="1">
        <f t="shared" ca="1" si="4"/>
        <v>0</v>
      </c>
      <c r="L15" s="1">
        <f t="shared" si="5"/>
        <v>0</v>
      </c>
      <c r="M15" s="1">
        <f t="shared" ca="1" si="6"/>
        <v>-4</v>
      </c>
      <c r="N15" s="30">
        <f ca="1">IF(L15=0,E15,-SUM((INDIRECT("N" &amp; ROW() - 1):$N$2)))</f>
        <v>0</v>
      </c>
    </row>
    <row r="16" spans="1:14" x14ac:dyDescent="0.35">
      <c r="B16" s="22" t="str">
        <f>IF(D16="","",VLOOKUP(D16,'SKU Адыгейский'!$A$1:$B$150,2,0))</f>
        <v/>
      </c>
      <c r="C16" s="22" t="str">
        <f>IF(D16="","",VLOOKUP(D16, 'SKU Адыгейский'!$A$1:$C$150,3,0))</f>
        <v/>
      </c>
      <c r="F16" s="29" t="str">
        <f t="shared" ca="1" si="0"/>
        <v/>
      </c>
      <c r="G16" s="29" t="str">
        <f t="shared" ca="1" si="1"/>
        <v/>
      </c>
      <c r="H16" s="29" t="str">
        <f t="shared" si="2"/>
        <v/>
      </c>
      <c r="J16" s="12">
        <f t="shared" ca="1" si="3"/>
        <v>0</v>
      </c>
      <c r="K16" s="1">
        <f t="shared" ca="1" si="4"/>
        <v>0</v>
      </c>
      <c r="L16" s="1">
        <f t="shared" si="5"/>
        <v>0</v>
      </c>
      <c r="M16" s="1">
        <f t="shared" ca="1" si="6"/>
        <v>-4</v>
      </c>
      <c r="N16" s="30">
        <f ca="1">IF(L16=0,E16,-SUM((INDIRECT("N" &amp; ROW() - 1):$N$2)))</f>
        <v>0</v>
      </c>
    </row>
    <row r="17" spans="2:14" x14ac:dyDescent="0.35">
      <c r="B17" s="22" t="str">
        <f>IF(D17="","",VLOOKUP(D17,'SKU Адыгейский'!$A$1:$B$150,2,0))</f>
        <v/>
      </c>
      <c r="C17" s="22" t="str">
        <f>IF(D17="","",VLOOKUP(D17, 'SKU Адыгейский'!$A$1:$C$150,3,0))</f>
        <v/>
      </c>
      <c r="F17" s="29" t="str">
        <f t="shared" ca="1" si="0"/>
        <v/>
      </c>
      <c r="G17" s="29" t="str">
        <f t="shared" ca="1" si="1"/>
        <v/>
      </c>
      <c r="H17" s="29" t="str">
        <f t="shared" si="2"/>
        <v/>
      </c>
      <c r="J17" s="12">
        <f t="shared" ca="1" si="3"/>
        <v>0</v>
      </c>
      <c r="K17" s="1">
        <f t="shared" ca="1" si="4"/>
        <v>0</v>
      </c>
      <c r="L17" s="1">
        <f t="shared" si="5"/>
        <v>0</v>
      </c>
      <c r="M17" s="1">
        <f t="shared" ca="1" si="6"/>
        <v>-4</v>
      </c>
      <c r="N17" s="30">
        <f ca="1">IF(L17=0,E17,-SUM((INDIRECT("N" &amp; ROW() - 1):$N$2)))</f>
        <v>0</v>
      </c>
    </row>
    <row r="18" spans="2:14" x14ac:dyDescent="0.35">
      <c r="B18" s="22" t="str">
        <f>IF(D18="","",VLOOKUP(D18,'SKU Адыгейский'!$A$1:$B$150,2,0))</f>
        <v/>
      </c>
      <c r="C18" s="22" t="str">
        <f>IF(D18="","",VLOOKUP(D18, 'SKU Адыгейский'!$A$1:$C$150,3,0))</f>
        <v/>
      </c>
      <c r="F18" s="29" t="str">
        <f t="shared" ca="1" si="0"/>
        <v/>
      </c>
      <c r="G18" s="29" t="str">
        <f t="shared" ca="1" si="1"/>
        <v/>
      </c>
      <c r="H18" s="29" t="str">
        <f t="shared" si="2"/>
        <v/>
      </c>
      <c r="J18" s="12">
        <f t="shared" ca="1" si="3"/>
        <v>0</v>
      </c>
      <c r="K18" s="1">
        <f t="shared" ca="1" si="4"/>
        <v>0</v>
      </c>
      <c r="L18" s="1">
        <f t="shared" si="5"/>
        <v>0</v>
      </c>
      <c r="M18" s="1">
        <f t="shared" ca="1" si="6"/>
        <v>-4</v>
      </c>
      <c r="N18" s="30">
        <f ca="1">IF(L18=0,E18,-SUM((INDIRECT("N" &amp; ROW() - 1):$N$2)))</f>
        <v>0</v>
      </c>
    </row>
    <row r="19" spans="2:14" x14ac:dyDescent="0.35">
      <c r="B19" s="22" t="str">
        <f>IF(D19="","",VLOOKUP(D19,'SKU Адыгейский'!$A$1:$B$150,2,0))</f>
        <v/>
      </c>
      <c r="C19" s="22" t="str">
        <f>IF(D19="","",VLOOKUP(D19, 'SKU Адыгейский'!$A$1:$C$150,3,0))</f>
        <v/>
      </c>
      <c r="F19" s="29" t="str">
        <f t="shared" ca="1" si="0"/>
        <v/>
      </c>
      <c r="G19" s="29" t="str">
        <f t="shared" ca="1" si="1"/>
        <v/>
      </c>
      <c r="H19" s="29" t="str">
        <f t="shared" si="2"/>
        <v/>
      </c>
      <c r="J19" s="12">
        <f t="shared" ca="1" si="3"/>
        <v>0</v>
      </c>
      <c r="K19" s="1">
        <f t="shared" ca="1" si="4"/>
        <v>0</v>
      </c>
      <c r="L19" s="1">
        <f t="shared" si="5"/>
        <v>0</v>
      </c>
      <c r="M19" s="1">
        <f t="shared" ca="1" si="6"/>
        <v>-4</v>
      </c>
      <c r="N19" s="30">
        <f ca="1">IF(L19=0,E19,-SUM((INDIRECT("N" &amp; ROW() - 1):$N$2)))</f>
        <v>0</v>
      </c>
    </row>
    <row r="20" spans="2:14" x14ac:dyDescent="0.35">
      <c r="B20" s="22" t="str">
        <f>IF(D20="","",VLOOKUP(D20,'SKU Адыгейский'!$A$1:$B$150,2,0))</f>
        <v/>
      </c>
      <c r="C20" s="22" t="str">
        <f>IF(D20="","",VLOOKUP(D20, 'SKU Адыгейский'!$A$1:$C$150,3,0))</f>
        <v/>
      </c>
      <c r="F20" s="29" t="str">
        <f t="shared" ca="1" si="0"/>
        <v/>
      </c>
      <c r="G20" s="29" t="str">
        <f t="shared" ca="1" si="1"/>
        <v/>
      </c>
      <c r="H20" s="29" t="str">
        <f t="shared" si="2"/>
        <v/>
      </c>
      <c r="J20" s="12">
        <f t="shared" ca="1" si="3"/>
        <v>0</v>
      </c>
      <c r="K20" s="1">
        <f t="shared" ca="1" si="4"/>
        <v>0</v>
      </c>
      <c r="L20" s="1">
        <f t="shared" si="5"/>
        <v>0</v>
      </c>
      <c r="M20" s="1">
        <f t="shared" ca="1" si="6"/>
        <v>-4</v>
      </c>
      <c r="N20" s="30">
        <f ca="1">IF(L20=0,E20,-SUM((INDIRECT("N" &amp; ROW() - 1):$N$2)))</f>
        <v>0</v>
      </c>
    </row>
    <row r="21" spans="2:14" x14ac:dyDescent="0.35">
      <c r="B21" s="22" t="str">
        <f>IF(D21="","",VLOOKUP(D21,'SKU Адыгейский'!$A$1:$B$150,2,0))</f>
        <v/>
      </c>
      <c r="C21" s="22" t="str">
        <f>IF(D21="","",VLOOKUP(D21, 'SKU Адыгейский'!$A$1:$C$150,3,0))</f>
        <v/>
      </c>
      <c r="F21" s="29" t="str">
        <f t="shared" ca="1" si="0"/>
        <v/>
      </c>
      <c r="G21" s="29" t="str">
        <f t="shared" ca="1" si="1"/>
        <v/>
      </c>
      <c r="H21" s="29" t="str">
        <f t="shared" si="2"/>
        <v/>
      </c>
      <c r="J21" s="12">
        <f t="shared" ca="1" si="3"/>
        <v>0</v>
      </c>
      <c r="K21" s="1">
        <f t="shared" ca="1" si="4"/>
        <v>0</v>
      </c>
      <c r="L21" s="1">
        <f t="shared" si="5"/>
        <v>0</v>
      </c>
      <c r="M21" s="1">
        <f t="shared" ca="1" si="6"/>
        <v>-4</v>
      </c>
      <c r="N21" s="30">
        <f ca="1">IF(L21=0,E21,-SUM((INDIRECT("N" &amp; ROW() - 1):$N$2)))</f>
        <v>0</v>
      </c>
    </row>
    <row r="22" spans="2:14" x14ac:dyDescent="0.35">
      <c r="B22" s="22" t="str">
        <f>IF(D22="","",VLOOKUP(D22,'SKU Адыгейский'!$A$1:$B$150,2,0))</f>
        <v/>
      </c>
      <c r="C22" s="22" t="str">
        <f>IF(D22="","",VLOOKUP(D22, 'SKU Адыгейский'!$A$1:$C$150,3,0))</f>
        <v/>
      </c>
      <c r="F22" s="29" t="str">
        <f t="shared" ca="1" si="0"/>
        <v/>
      </c>
      <c r="G22" s="29" t="str">
        <f t="shared" ca="1" si="1"/>
        <v/>
      </c>
      <c r="H22" s="29" t="str">
        <f t="shared" si="2"/>
        <v/>
      </c>
      <c r="J22" s="12">
        <f t="shared" ca="1" si="3"/>
        <v>0</v>
      </c>
      <c r="K22" s="1">
        <f t="shared" ca="1" si="4"/>
        <v>0</v>
      </c>
      <c r="L22" s="1">
        <f t="shared" si="5"/>
        <v>0</v>
      </c>
      <c r="M22" s="1">
        <f t="shared" ca="1" si="6"/>
        <v>-4</v>
      </c>
      <c r="N22" s="30">
        <f ca="1">IF(L22=0,E22,-SUM((INDIRECT("N" &amp; ROW() - 1):$N$2)))</f>
        <v>0</v>
      </c>
    </row>
    <row r="23" spans="2:14" x14ac:dyDescent="0.35">
      <c r="B23" s="22" t="str">
        <f>IF(D23="","",VLOOKUP(D23,'SKU Адыгейский'!$A$1:$B$150,2,0))</f>
        <v/>
      </c>
      <c r="C23" s="22" t="str">
        <f>IF(D23="","",VLOOKUP(D23, 'SKU Адыгейский'!$A$1:$C$150,3,0))</f>
        <v/>
      </c>
      <c r="F23" s="29" t="str">
        <f t="shared" ca="1" si="0"/>
        <v/>
      </c>
      <c r="G23" s="29" t="str">
        <f t="shared" ca="1" si="1"/>
        <v/>
      </c>
      <c r="H23" s="29" t="str">
        <f t="shared" si="2"/>
        <v/>
      </c>
      <c r="J23" s="12">
        <f t="shared" ca="1" si="3"/>
        <v>0</v>
      </c>
      <c r="K23" s="1">
        <f t="shared" ca="1" si="4"/>
        <v>0</v>
      </c>
      <c r="L23" s="1">
        <f t="shared" si="5"/>
        <v>0</v>
      </c>
      <c r="M23" s="1">
        <f t="shared" ca="1" si="6"/>
        <v>-4</v>
      </c>
      <c r="N23" s="30">
        <f ca="1">IF(L23=0,E23,-SUM((INDIRECT("N" &amp; ROW() - 1):$N$2)))</f>
        <v>0</v>
      </c>
    </row>
    <row r="24" spans="2:14" x14ac:dyDescent="0.35">
      <c r="B24" s="22" t="str">
        <f>IF(D24="","",VLOOKUP(D24,'SKU Адыгейский'!$A$1:$B$150,2,0))</f>
        <v/>
      </c>
      <c r="C24" s="22" t="str">
        <f>IF(D24="","",VLOOKUP(D24, 'SKU Адыгейский'!$A$1:$C$150,3,0))</f>
        <v/>
      </c>
      <c r="F24" s="29" t="str">
        <f t="shared" ca="1" si="0"/>
        <v/>
      </c>
      <c r="G24" s="29" t="str">
        <f t="shared" ca="1" si="1"/>
        <v/>
      </c>
      <c r="H24" s="29" t="str">
        <f t="shared" si="2"/>
        <v/>
      </c>
      <c r="J24" s="12">
        <f t="shared" ca="1" si="3"/>
        <v>0</v>
      </c>
      <c r="K24" s="1">
        <f t="shared" ca="1" si="4"/>
        <v>0</v>
      </c>
      <c r="L24" s="1">
        <f t="shared" si="5"/>
        <v>0</v>
      </c>
      <c r="M24" s="1">
        <f t="shared" ca="1" si="6"/>
        <v>-4</v>
      </c>
      <c r="N24" s="30">
        <f ca="1">IF(L24=0,E24,-SUM((INDIRECT("N" &amp; ROW() - 1):$N$2)))</f>
        <v>0</v>
      </c>
    </row>
    <row r="25" spans="2:14" x14ac:dyDescent="0.35">
      <c r="B25" s="22" t="str">
        <f>IF(D25="","",VLOOKUP(D25,'SKU Адыгейский'!$A$1:$B$150,2,0))</f>
        <v/>
      </c>
      <c r="C25" s="22" t="str">
        <f>IF(D25="","",VLOOKUP(D25, 'SKU Адыгейский'!$A$1:$C$150,3,0))</f>
        <v/>
      </c>
      <c r="F25" s="29" t="str">
        <f t="shared" ca="1" si="0"/>
        <v/>
      </c>
      <c r="G25" s="29" t="str">
        <f t="shared" ca="1" si="1"/>
        <v/>
      </c>
      <c r="H25" s="29" t="str">
        <f t="shared" si="2"/>
        <v/>
      </c>
      <c r="J25" s="12">
        <f t="shared" ca="1" si="3"/>
        <v>0</v>
      </c>
      <c r="K25" s="1">
        <f t="shared" ca="1" si="4"/>
        <v>0</v>
      </c>
      <c r="L25" s="1">
        <f t="shared" si="5"/>
        <v>0</v>
      </c>
      <c r="M25" s="1">
        <f t="shared" ca="1" si="6"/>
        <v>-4</v>
      </c>
      <c r="N25" s="30">
        <f ca="1">IF(L25=0,E25,-SUM((INDIRECT("N" &amp; ROW() - 1):$N$2)))</f>
        <v>0</v>
      </c>
    </row>
    <row r="26" spans="2:14" x14ac:dyDescent="0.35">
      <c r="B26" s="22" t="str">
        <f>IF(D26="","",VLOOKUP(D26,'SKU Адыгейский'!$A$1:$B$150,2,0))</f>
        <v/>
      </c>
      <c r="C26" s="22" t="str">
        <f>IF(D26="","",VLOOKUP(D26, 'SKU Адыгейский'!$A$1:$C$150,3,0))</f>
        <v/>
      </c>
      <c r="F26" s="29" t="str">
        <f t="shared" ca="1" si="0"/>
        <v/>
      </c>
      <c r="G26" s="29" t="str">
        <f t="shared" ca="1" si="1"/>
        <v/>
      </c>
      <c r="H26" s="29" t="str">
        <f t="shared" si="2"/>
        <v/>
      </c>
      <c r="J26" s="12">
        <f t="shared" ca="1" si="3"/>
        <v>0</v>
      </c>
      <c r="K26" s="1">
        <f t="shared" ca="1" si="4"/>
        <v>0</v>
      </c>
      <c r="L26" s="1">
        <f t="shared" si="5"/>
        <v>0</v>
      </c>
      <c r="M26" s="1">
        <f t="shared" ca="1" si="6"/>
        <v>-4</v>
      </c>
      <c r="N26" s="30">
        <f ca="1">IF(L26=0,E26,-SUM((INDIRECT("N" &amp; ROW() - 1):$N$2)))</f>
        <v>0</v>
      </c>
    </row>
    <row r="27" spans="2:14" x14ac:dyDescent="0.35">
      <c r="B27" s="22" t="str">
        <f>IF(D27="","",VLOOKUP(D27,'SKU Адыгейский'!$A$1:$B$150,2,0))</f>
        <v/>
      </c>
      <c r="C27" s="22" t="str">
        <f>IF(D27="","",VLOOKUP(D27, 'SKU Адыгейский'!$A$1:$C$150,3,0))</f>
        <v/>
      </c>
      <c r="F27" s="29" t="str">
        <f t="shared" ca="1" si="0"/>
        <v/>
      </c>
      <c r="G27" s="29" t="str">
        <f t="shared" ca="1" si="1"/>
        <v/>
      </c>
      <c r="H27" s="29" t="str">
        <f t="shared" si="2"/>
        <v/>
      </c>
      <c r="J27" s="12">
        <f t="shared" ca="1" si="3"/>
        <v>0</v>
      </c>
      <c r="K27" s="1">
        <f t="shared" ca="1" si="4"/>
        <v>0</v>
      </c>
      <c r="L27" s="1">
        <f t="shared" si="5"/>
        <v>0</v>
      </c>
      <c r="M27" s="1">
        <f t="shared" ca="1" si="6"/>
        <v>-4</v>
      </c>
      <c r="N27" s="30">
        <f ca="1">IF(L27=0,E27,-SUM((INDIRECT("N" &amp; ROW() - 1):$N$2)))</f>
        <v>0</v>
      </c>
    </row>
    <row r="28" spans="2:14" x14ac:dyDescent="0.35">
      <c r="B28" s="22" t="str">
        <f>IF(D28="","",VLOOKUP(D28,'SKU Адыгейский'!$A$1:$B$150,2,0))</f>
        <v/>
      </c>
      <c r="C28" s="22" t="str">
        <f>IF(D28="","",VLOOKUP(D28, 'SKU Адыгейский'!$A$1:$C$150,3,0))</f>
        <v/>
      </c>
      <c r="F28" s="29" t="str">
        <f t="shared" ca="1" si="0"/>
        <v/>
      </c>
      <c r="G28" s="29" t="str">
        <f t="shared" ca="1" si="1"/>
        <v/>
      </c>
      <c r="H28" s="29" t="str">
        <f t="shared" si="2"/>
        <v/>
      </c>
      <c r="J28" s="12">
        <f t="shared" ca="1" si="3"/>
        <v>0</v>
      </c>
      <c r="K28" s="1">
        <f t="shared" ca="1" si="4"/>
        <v>0</v>
      </c>
      <c r="L28" s="1">
        <f t="shared" si="5"/>
        <v>0</v>
      </c>
      <c r="M28" s="1">
        <f t="shared" ca="1" si="6"/>
        <v>-4</v>
      </c>
      <c r="N28" s="30">
        <f ca="1">IF(L28=0,E28,-SUM((INDIRECT("N" &amp; ROW() - 1):$N$2)))</f>
        <v>0</v>
      </c>
    </row>
    <row r="29" spans="2:14" x14ac:dyDescent="0.35">
      <c r="B29" s="22" t="str">
        <f>IF(D29="","",VLOOKUP(D29,'SKU Адыгейский'!$A$1:$B$150,2,0))</f>
        <v/>
      </c>
      <c r="C29" s="22" t="str">
        <f>IF(D29="","",VLOOKUP(D29, 'SKU Адыгейский'!$A$1:$C$150,3,0))</f>
        <v/>
      </c>
      <c r="F29" s="29" t="str">
        <f t="shared" ca="1" si="0"/>
        <v/>
      </c>
      <c r="G29" s="29" t="str">
        <f t="shared" ca="1" si="1"/>
        <v/>
      </c>
      <c r="H29" s="29" t="str">
        <f t="shared" si="2"/>
        <v/>
      </c>
      <c r="J29" s="12">
        <f t="shared" ca="1" si="3"/>
        <v>0</v>
      </c>
      <c r="K29" s="1">
        <f t="shared" ca="1" si="4"/>
        <v>0</v>
      </c>
      <c r="L29" s="1">
        <f t="shared" si="5"/>
        <v>0</v>
      </c>
      <c r="M29" s="1">
        <f t="shared" ca="1" si="6"/>
        <v>-4</v>
      </c>
      <c r="N29" s="30">
        <f ca="1">IF(L29=0,E29,-SUM((INDIRECT("N" &amp; ROW() - 1):$N$2)))</f>
        <v>0</v>
      </c>
    </row>
    <row r="30" spans="2:14" x14ac:dyDescent="0.35">
      <c r="B30" s="22" t="str">
        <f>IF(D30="","",VLOOKUP(D30,'SKU Адыгейский'!$A$1:$B$150,2,0))</f>
        <v/>
      </c>
      <c r="C30" s="22" t="str">
        <f>IF(D30="","",VLOOKUP(D30, 'SKU Адыгейский'!$A$1:$C$150,3,0))</f>
        <v/>
      </c>
      <c r="F30" s="29" t="str">
        <f t="shared" ca="1" si="0"/>
        <v/>
      </c>
      <c r="G30" s="29" t="str">
        <f t="shared" ca="1" si="1"/>
        <v/>
      </c>
      <c r="H30" s="29" t="str">
        <f t="shared" si="2"/>
        <v/>
      </c>
      <c r="J30" s="12">
        <f t="shared" ca="1" si="3"/>
        <v>0</v>
      </c>
      <c r="K30" s="1">
        <f t="shared" ca="1" si="4"/>
        <v>0</v>
      </c>
      <c r="L30" s="1">
        <f t="shared" si="5"/>
        <v>0</v>
      </c>
      <c r="M30" s="1">
        <f t="shared" ca="1" si="6"/>
        <v>-4</v>
      </c>
      <c r="N30" s="30">
        <f ca="1">IF(L30=0,E30,-SUM((INDIRECT("N" &amp; ROW() - 1):$N$2)))</f>
        <v>0</v>
      </c>
    </row>
    <row r="31" spans="2:14" x14ac:dyDescent="0.35">
      <c r="B31" s="22" t="str">
        <f>IF(D31="","",VLOOKUP(D31,'SKU Адыгейский'!$A$1:$B$150,2,0))</f>
        <v/>
      </c>
      <c r="C31" s="22" t="str">
        <f>IF(D31="","",VLOOKUP(D31, 'SKU Адыгейский'!$A$1:$C$150,3,0))</f>
        <v/>
      </c>
      <c r="F31" s="29" t="str">
        <f t="shared" ca="1" si="0"/>
        <v/>
      </c>
      <c r="G31" s="29" t="str">
        <f t="shared" ca="1" si="1"/>
        <v/>
      </c>
      <c r="H31" s="29" t="str">
        <f t="shared" si="2"/>
        <v/>
      </c>
      <c r="J31" s="12">
        <f t="shared" ca="1" si="3"/>
        <v>0</v>
      </c>
      <c r="K31" s="1">
        <f t="shared" ca="1" si="4"/>
        <v>0</v>
      </c>
      <c r="L31" s="1">
        <f t="shared" si="5"/>
        <v>0</v>
      </c>
      <c r="M31" s="1">
        <f t="shared" ca="1" si="6"/>
        <v>-4</v>
      </c>
      <c r="N31" s="30">
        <f ca="1">IF(L31=0,E31,-SUM((INDIRECT("N" &amp; ROW() - 1):$N$2)))</f>
        <v>0</v>
      </c>
    </row>
    <row r="32" spans="2:14" x14ac:dyDescent="0.35">
      <c r="B32" s="22" t="str">
        <f>IF(D32="","",VLOOKUP(D32,'SKU Адыгейский'!$A$1:$B$150,2,0))</f>
        <v/>
      </c>
      <c r="C32" s="22" t="str">
        <f>IF(D32="","",VLOOKUP(D32, 'SKU Адыгейский'!$A$1:$C$150,3,0))</f>
        <v/>
      </c>
      <c r="F32" s="29" t="str">
        <f t="shared" ca="1" si="0"/>
        <v/>
      </c>
      <c r="G32" s="29" t="str">
        <f t="shared" ca="1" si="1"/>
        <v/>
      </c>
      <c r="H32" s="29" t="str">
        <f t="shared" si="2"/>
        <v/>
      </c>
      <c r="J32" s="12">
        <f t="shared" ca="1" si="3"/>
        <v>0</v>
      </c>
      <c r="K32" s="1">
        <f t="shared" ca="1" si="4"/>
        <v>0</v>
      </c>
      <c r="L32" s="1">
        <f t="shared" si="5"/>
        <v>0</v>
      </c>
      <c r="M32" s="1">
        <f t="shared" ca="1" si="6"/>
        <v>-4</v>
      </c>
      <c r="N32" s="30">
        <f ca="1">IF(L32=0,E32,-SUM((INDIRECT("N" &amp; ROW() - 1):$N$2)))</f>
        <v>0</v>
      </c>
    </row>
    <row r="33" spans="2:14" x14ac:dyDescent="0.35">
      <c r="B33" s="22" t="str">
        <f>IF(D33="","",VLOOKUP(D33,'SKU Адыгейский'!$A$1:$B$150,2,0))</f>
        <v/>
      </c>
      <c r="C33" s="22" t="str">
        <f>IF(D33="","",VLOOKUP(D33, 'SKU Адыгейский'!$A$1:$C$150,3,0))</f>
        <v/>
      </c>
      <c r="F33" s="29" t="str">
        <f t="shared" ca="1" si="0"/>
        <v/>
      </c>
      <c r="G33" s="29" t="str">
        <f t="shared" ca="1" si="1"/>
        <v/>
      </c>
      <c r="H33" s="29" t="str">
        <f t="shared" si="2"/>
        <v/>
      </c>
      <c r="J33" s="12">
        <f t="shared" ca="1" si="3"/>
        <v>0</v>
      </c>
      <c r="K33" s="1">
        <f t="shared" ca="1" si="4"/>
        <v>0</v>
      </c>
      <c r="L33" s="1">
        <f t="shared" si="5"/>
        <v>0</v>
      </c>
      <c r="M33" s="1">
        <f t="shared" ca="1" si="6"/>
        <v>-4</v>
      </c>
      <c r="N33" s="30">
        <f ca="1">IF(L33=0,E33,-SUM((INDIRECT("N" &amp; ROW() - 1):$N$2)))</f>
        <v>0</v>
      </c>
    </row>
    <row r="34" spans="2:14" x14ac:dyDescent="0.35">
      <c r="B34" s="22" t="str">
        <f>IF(D34="","",VLOOKUP(D34,'SKU Адыгейский'!$A$1:$B$150,2,0))</f>
        <v/>
      </c>
      <c r="C34" s="22" t="str">
        <f>IF(D34="","",VLOOKUP(D34, 'SKU Адыгейский'!$A$1:$C$150,3,0))</f>
        <v/>
      </c>
      <c r="F34" s="29" t="str">
        <f t="shared" ca="1" si="0"/>
        <v/>
      </c>
      <c r="G34" s="29" t="str">
        <f t="shared" ca="1" si="1"/>
        <v/>
      </c>
      <c r="H34" s="29" t="str">
        <f t="shared" si="2"/>
        <v/>
      </c>
      <c r="J34" s="12">
        <f t="shared" ca="1" si="3"/>
        <v>0</v>
      </c>
      <c r="K34" s="1">
        <f t="shared" ca="1" si="4"/>
        <v>0</v>
      </c>
      <c r="L34" s="1">
        <f t="shared" si="5"/>
        <v>0</v>
      </c>
      <c r="M34" s="1">
        <f t="shared" ca="1" si="6"/>
        <v>-4</v>
      </c>
      <c r="N34" s="30">
        <f ca="1">IF(L34=0,E34,-SUM((INDIRECT("N" &amp; ROW() - 1):$N$2)))</f>
        <v>0</v>
      </c>
    </row>
    <row r="35" spans="2:14" x14ac:dyDescent="0.35">
      <c r="B35" s="22" t="str">
        <f>IF(D35="","",VLOOKUP(D35,'SKU Адыгейский'!$A$1:$B$150,2,0))</f>
        <v/>
      </c>
      <c r="C35" s="22" t="str">
        <f>IF(D35="","",VLOOKUP(D35, 'SKU Адыгейский'!$A$1:$C$150,3,0))</f>
        <v/>
      </c>
      <c r="F35" s="29" t="str">
        <f t="shared" ref="F35:F66" ca="1" si="7">IF(L35=0, "", H35 - G35 * (INDIRECT("C" &amp; ROW() - 1)))</f>
        <v/>
      </c>
      <c r="G35" s="29" t="str">
        <f t="shared" ref="G35:G66" ca="1" si="8">IF(L35=0, "", _xlfn.CEILING.MATH(H35 / (INDIRECT("C" &amp; ROW() - 1)), 1))</f>
        <v/>
      </c>
      <c r="H35" s="29" t="str">
        <f t="shared" ref="H35:H66" si="9">IF(L35=0, "", -N35)</f>
        <v/>
      </c>
      <c r="J35" s="12">
        <f t="shared" ref="J35:J66" ca="1" si="10">IF(I35 = "-", -INDIRECT("C" &amp; ROW() - 1) * G35,E35)</f>
        <v>0</v>
      </c>
      <c r="K35" s="1">
        <f t="shared" ref="K35:K66" ca="1" si="11">IF(I35 = "-", SUM(INDIRECT(ADDRESS(2,COLUMN(J35)) &amp; ":" &amp; ADDRESS(ROW(),COLUMN(J35)))), 0)</f>
        <v>0</v>
      </c>
      <c r="L35" s="1">
        <f t="shared" ref="L35:L66" si="12">IF(I35="-",1,0)</f>
        <v>0</v>
      </c>
      <c r="M35" s="1">
        <f t="shared" ref="M35:M66" ca="1" si="13">IF(K35 = 0, INDIRECT("M" &amp; ROW() - 1), K35)</f>
        <v>-4</v>
      </c>
      <c r="N35" s="30">
        <f ca="1">IF(L35=0,E35,-SUM((INDIRECT("N" &amp; ROW() - 1):$N$2)))</f>
        <v>0</v>
      </c>
    </row>
    <row r="36" spans="2:14" x14ac:dyDescent="0.35">
      <c r="B36" s="22" t="str">
        <f>IF(D36="","",VLOOKUP(D36,'SKU Адыгейский'!$A$1:$B$150,2,0))</f>
        <v/>
      </c>
      <c r="C36" s="22" t="str">
        <f>IF(D36="","",VLOOKUP(D36, 'SKU Адыгейский'!$A$1:$C$150,3,0))</f>
        <v/>
      </c>
      <c r="F36" s="29" t="str">
        <f t="shared" ca="1" si="7"/>
        <v/>
      </c>
      <c r="G36" s="29" t="str">
        <f t="shared" ca="1" si="8"/>
        <v/>
      </c>
      <c r="H36" s="29" t="str">
        <f t="shared" si="9"/>
        <v/>
      </c>
      <c r="J36" s="12">
        <f t="shared" ca="1" si="10"/>
        <v>0</v>
      </c>
      <c r="K36" s="1">
        <f t="shared" ca="1" si="11"/>
        <v>0</v>
      </c>
      <c r="L36" s="1">
        <f t="shared" si="12"/>
        <v>0</v>
      </c>
      <c r="M36" s="1">
        <f t="shared" ca="1" si="13"/>
        <v>-4</v>
      </c>
      <c r="N36" s="30">
        <f ca="1">IF(L36=0,E36,-SUM((INDIRECT("N" &amp; ROW() - 1):$N$2)))</f>
        <v>0</v>
      </c>
    </row>
    <row r="37" spans="2:14" x14ac:dyDescent="0.35">
      <c r="B37" s="22" t="str">
        <f>IF(D37="","",VLOOKUP(D37,'SKU Адыгейский'!$A$1:$B$150,2,0))</f>
        <v/>
      </c>
      <c r="C37" s="22" t="str">
        <f>IF(D37="","",VLOOKUP(D37, 'SKU Адыгейский'!$A$1:$C$150,3,0))</f>
        <v/>
      </c>
      <c r="F37" s="29" t="str">
        <f t="shared" ca="1" si="7"/>
        <v/>
      </c>
      <c r="G37" s="29" t="str">
        <f t="shared" ca="1" si="8"/>
        <v/>
      </c>
      <c r="H37" s="29" t="str">
        <f t="shared" si="9"/>
        <v/>
      </c>
      <c r="J37" s="12">
        <f t="shared" ca="1" si="10"/>
        <v>0</v>
      </c>
      <c r="K37" s="1">
        <f t="shared" ca="1" si="11"/>
        <v>0</v>
      </c>
      <c r="L37" s="1">
        <f t="shared" si="12"/>
        <v>0</v>
      </c>
      <c r="M37" s="1">
        <f t="shared" ca="1" si="13"/>
        <v>-4</v>
      </c>
      <c r="N37" s="30">
        <f ca="1">IF(L37=0,E37,-SUM((INDIRECT("N" &amp; ROW() - 1):$N$2)))</f>
        <v>0</v>
      </c>
    </row>
    <row r="38" spans="2:14" x14ac:dyDescent="0.35">
      <c r="B38" s="22" t="str">
        <f>IF(D38="","",VLOOKUP(D38,'SKU Адыгейский'!$A$1:$B$150,2,0))</f>
        <v/>
      </c>
      <c r="C38" s="22" t="str">
        <f>IF(D38="","",VLOOKUP(D38, 'SKU Адыгейский'!$A$1:$C$150,3,0))</f>
        <v/>
      </c>
      <c r="F38" s="29" t="str">
        <f t="shared" ca="1" si="7"/>
        <v/>
      </c>
      <c r="G38" s="29" t="str">
        <f t="shared" ca="1" si="8"/>
        <v/>
      </c>
      <c r="H38" s="29" t="str">
        <f t="shared" si="9"/>
        <v/>
      </c>
      <c r="J38" s="12">
        <f t="shared" ca="1" si="10"/>
        <v>0</v>
      </c>
      <c r="K38" s="1">
        <f t="shared" ca="1" si="11"/>
        <v>0</v>
      </c>
      <c r="L38" s="1">
        <f t="shared" si="12"/>
        <v>0</v>
      </c>
      <c r="M38" s="1">
        <f t="shared" ca="1" si="13"/>
        <v>-4</v>
      </c>
      <c r="N38" s="30">
        <f ca="1">IF(L38=0,E38,-SUM((INDIRECT("N" &amp; ROW() - 1):$N$2)))</f>
        <v>0</v>
      </c>
    </row>
    <row r="39" spans="2:14" x14ac:dyDescent="0.35">
      <c r="B39" s="22" t="str">
        <f>IF(D39="","",VLOOKUP(D39,'SKU Адыгейский'!$A$1:$B$150,2,0))</f>
        <v/>
      </c>
      <c r="C39" s="22" t="str">
        <f>IF(D39="","",VLOOKUP(D39, 'SKU Адыгейский'!$A$1:$C$150,3,0))</f>
        <v/>
      </c>
      <c r="F39" s="29" t="str">
        <f t="shared" ca="1" si="7"/>
        <v/>
      </c>
      <c r="G39" s="29" t="str">
        <f t="shared" ca="1" si="8"/>
        <v/>
      </c>
      <c r="H39" s="29" t="str">
        <f t="shared" si="9"/>
        <v/>
      </c>
      <c r="J39" s="12">
        <f t="shared" ca="1" si="10"/>
        <v>0</v>
      </c>
      <c r="K39" s="1">
        <f t="shared" ca="1" si="11"/>
        <v>0</v>
      </c>
      <c r="L39" s="1">
        <f t="shared" si="12"/>
        <v>0</v>
      </c>
      <c r="M39" s="1">
        <f t="shared" ca="1" si="13"/>
        <v>-4</v>
      </c>
      <c r="N39" s="30">
        <f ca="1">IF(L39=0,E39,-SUM((INDIRECT("N" &amp; ROW() - 1):$N$2)))</f>
        <v>0</v>
      </c>
    </row>
    <row r="40" spans="2:14" x14ac:dyDescent="0.35">
      <c r="B40" s="22" t="str">
        <f>IF(D40="","",VLOOKUP(D40,'SKU Адыгейский'!$A$1:$B$150,2,0))</f>
        <v/>
      </c>
      <c r="C40" s="22" t="str">
        <f>IF(D40="","",VLOOKUP(D40, 'SKU Адыгейский'!$A$1:$C$150,3,0))</f>
        <v/>
      </c>
      <c r="F40" s="29" t="str">
        <f t="shared" ca="1" si="7"/>
        <v/>
      </c>
      <c r="G40" s="29" t="str">
        <f t="shared" ca="1" si="8"/>
        <v/>
      </c>
      <c r="H40" s="29" t="str">
        <f t="shared" si="9"/>
        <v/>
      </c>
      <c r="J40" s="12">
        <f t="shared" ca="1" si="10"/>
        <v>0</v>
      </c>
      <c r="K40" s="1">
        <f t="shared" ca="1" si="11"/>
        <v>0</v>
      </c>
      <c r="L40" s="1">
        <f t="shared" si="12"/>
        <v>0</v>
      </c>
      <c r="M40" s="1">
        <f t="shared" ca="1" si="13"/>
        <v>-4</v>
      </c>
      <c r="N40" s="30">
        <f ca="1">IF(L40=0,E40,-SUM((INDIRECT("N" &amp; ROW() - 1):$N$2)))</f>
        <v>0</v>
      </c>
    </row>
    <row r="41" spans="2:14" x14ac:dyDescent="0.35">
      <c r="B41" s="22" t="str">
        <f>IF(D41="","",VLOOKUP(D41,'SKU Адыгейский'!$A$1:$B$150,2,0))</f>
        <v/>
      </c>
      <c r="C41" s="22" t="str">
        <f>IF(D41="","",VLOOKUP(D41, 'SKU Адыгейский'!$A$1:$C$150,3,0))</f>
        <v/>
      </c>
      <c r="F41" s="29" t="str">
        <f t="shared" ca="1" si="7"/>
        <v/>
      </c>
      <c r="G41" s="29" t="str">
        <f t="shared" ca="1" si="8"/>
        <v/>
      </c>
      <c r="H41" s="29" t="str">
        <f t="shared" si="9"/>
        <v/>
      </c>
      <c r="J41" s="12">
        <f t="shared" ca="1" si="10"/>
        <v>0</v>
      </c>
      <c r="K41" s="1">
        <f t="shared" ca="1" si="11"/>
        <v>0</v>
      </c>
      <c r="L41" s="1">
        <f t="shared" si="12"/>
        <v>0</v>
      </c>
      <c r="M41" s="1">
        <f t="shared" ca="1" si="13"/>
        <v>-4</v>
      </c>
      <c r="N41" s="30">
        <f ca="1">IF(L41=0,E41,-SUM((INDIRECT("N" &amp; ROW() - 1):$N$2)))</f>
        <v>0</v>
      </c>
    </row>
    <row r="42" spans="2:14" x14ac:dyDescent="0.35">
      <c r="B42" s="22" t="str">
        <f>IF(D42="","",VLOOKUP(D42,'SKU Адыгейский'!$A$1:$B$150,2,0))</f>
        <v/>
      </c>
      <c r="C42" s="22" t="str">
        <f>IF(D42="","",VLOOKUP(D42, 'SKU Адыгейский'!$A$1:$C$150,3,0))</f>
        <v/>
      </c>
      <c r="F42" s="29" t="str">
        <f t="shared" ca="1" si="7"/>
        <v/>
      </c>
      <c r="G42" s="29" t="str">
        <f t="shared" ca="1" si="8"/>
        <v/>
      </c>
      <c r="H42" s="29" t="str">
        <f t="shared" si="9"/>
        <v/>
      </c>
      <c r="J42" s="12">
        <f t="shared" ca="1" si="10"/>
        <v>0</v>
      </c>
      <c r="K42" s="1">
        <f t="shared" ca="1" si="11"/>
        <v>0</v>
      </c>
      <c r="L42" s="1">
        <f t="shared" si="12"/>
        <v>0</v>
      </c>
      <c r="M42" s="1">
        <f t="shared" ca="1" si="13"/>
        <v>-4</v>
      </c>
      <c r="N42" s="30">
        <f ca="1">IF(L42=0,E42,-SUM((INDIRECT("N" &amp; ROW() - 1):$N$2)))</f>
        <v>0</v>
      </c>
    </row>
    <row r="43" spans="2:14" x14ac:dyDescent="0.35">
      <c r="B43" s="22" t="str">
        <f>IF(D43="","",VLOOKUP(D43,'SKU Адыгейский'!$A$1:$B$150,2,0))</f>
        <v/>
      </c>
      <c r="C43" s="22" t="str">
        <f>IF(D43="","",VLOOKUP(D43, 'SKU Адыгейский'!$A$1:$C$150,3,0))</f>
        <v/>
      </c>
      <c r="F43" s="29" t="str">
        <f t="shared" ca="1" si="7"/>
        <v/>
      </c>
      <c r="G43" s="29" t="str">
        <f t="shared" ca="1" si="8"/>
        <v/>
      </c>
      <c r="H43" s="29" t="str">
        <f t="shared" si="9"/>
        <v/>
      </c>
      <c r="J43" s="12">
        <f t="shared" ca="1" si="10"/>
        <v>0</v>
      </c>
      <c r="K43" s="1">
        <f t="shared" ca="1" si="11"/>
        <v>0</v>
      </c>
      <c r="L43" s="1">
        <f t="shared" si="12"/>
        <v>0</v>
      </c>
      <c r="M43" s="1">
        <f t="shared" ca="1" si="13"/>
        <v>-4</v>
      </c>
      <c r="N43" s="30">
        <f ca="1">IF(L43=0,E43,-SUM((INDIRECT("N" &amp; ROW() - 1):$N$2)))</f>
        <v>0</v>
      </c>
    </row>
    <row r="44" spans="2:14" x14ac:dyDescent="0.35">
      <c r="B44" s="22" t="str">
        <f>IF(D44="","",VLOOKUP(D44,'SKU Адыгейский'!$A$1:$B$150,2,0))</f>
        <v/>
      </c>
      <c r="C44" s="22" t="str">
        <f>IF(D44="","",VLOOKUP(D44, 'SKU Адыгейский'!$A$1:$C$150,3,0))</f>
        <v/>
      </c>
      <c r="F44" s="29" t="str">
        <f t="shared" ca="1" si="7"/>
        <v/>
      </c>
      <c r="G44" s="29" t="str">
        <f t="shared" ca="1" si="8"/>
        <v/>
      </c>
      <c r="H44" s="29" t="str">
        <f t="shared" si="9"/>
        <v/>
      </c>
      <c r="J44" s="12">
        <f t="shared" ca="1" si="10"/>
        <v>0</v>
      </c>
      <c r="K44" s="1">
        <f t="shared" ca="1" si="11"/>
        <v>0</v>
      </c>
      <c r="L44" s="1">
        <f t="shared" si="12"/>
        <v>0</v>
      </c>
      <c r="M44" s="1">
        <f t="shared" ca="1" si="13"/>
        <v>-4</v>
      </c>
      <c r="N44" s="30">
        <f ca="1">IF(L44=0,E44,-SUM((INDIRECT("N" &amp; ROW() - 1):$N$2)))</f>
        <v>0</v>
      </c>
    </row>
    <row r="45" spans="2:14" x14ac:dyDescent="0.35">
      <c r="B45" s="22" t="str">
        <f>IF(D45="","",VLOOKUP(D45,'SKU Адыгейский'!$A$1:$B$150,2,0))</f>
        <v/>
      </c>
      <c r="C45" s="22" t="str">
        <f>IF(D45="","",VLOOKUP(D45, 'SKU Адыгейский'!$A$1:$C$150,3,0))</f>
        <v/>
      </c>
      <c r="F45" s="29" t="str">
        <f t="shared" ca="1" si="7"/>
        <v/>
      </c>
      <c r="G45" s="29" t="str">
        <f t="shared" ca="1" si="8"/>
        <v/>
      </c>
      <c r="H45" s="29" t="str">
        <f t="shared" si="9"/>
        <v/>
      </c>
      <c r="J45" s="12">
        <f t="shared" ca="1" si="10"/>
        <v>0</v>
      </c>
      <c r="K45" s="1">
        <f t="shared" ca="1" si="11"/>
        <v>0</v>
      </c>
      <c r="L45" s="1">
        <f t="shared" si="12"/>
        <v>0</v>
      </c>
      <c r="M45" s="1">
        <f t="shared" ca="1" si="13"/>
        <v>-4</v>
      </c>
      <c r="N45" s="30">
        <f ca="1">IF(L45=0,E45,-SUM((INDIRECT("N" &amp; ROW() - 1):$N$2)))</f>
        <v>0</v>
      </c>
    </row>
    <row r="46" spans="2:14" x14ac:dyDescent="0.35">
      <c r="B46" s="22" t="str">
        <f>IF(D46="","",VLOOKUP(D46,'SKU Адыгейский'!$A$1:$B$150,2,0))</f>
        <v/>
      </c>
      <c r="C46" s="22" t="str">
        <f>IF(D46="","",VLOOKUP(D46, 'SKU Адыгейский'!$A$1:$C$150,3,0))</f>
        <v/>
      </c>
      <c r="F46" s="29" t="str">
        <f t="shared" ca="1" si="7"/>
        <v/>
      </c>
      <c r="G46" s="29" t="str">
        <f t="shared" ca="1" si="8"/>
        <v/>
      </c>
      <c r="H46" s="29" t="str">
        <f t="shared" si="9"/>
        <v/>
      </c>
      <c r="J46" s="12">
        <f t="shared" ca="1" si="10"/>
        <v>0</v>
      </c>
      <c r="K46" s="1">
        <f t="shared" ca="1" si="11"/>
        <v>0</v>
      </c>
      <c r="L46" s="1">
        <f t="shared" si="12"/>
        <v>0</v>
      </c>
      <c r="M46" s="1">
        <f t="shared" ca="1" si="13"/>
        <v>-4</v>
      </c>
      <c r="N46" s="30">
        <f ca="1">IF(L46=0,E46,-SUM((INDIRECT("N" &amp; ROW() - 1):$N$2)))</f>
        <v>0</v>
      </c>
    </row>
    <row r="47" spans="2:14" x14ac:dyDescent="0.35">
      <c r="B47" s="22" t="str">
        <f>IF(D47="","",VLOOKUP(D47,'SKU Адыгейский'!$A$1:$B$150,2,0))</f>
        <v/>
      </c>
      <c r="C47" s="22" t="str">
        <f>IF(D47="","",VLOOKUP(D47, 'SKU Адыгейский'!$A$1:$C$150,3,0))</f>
        <v/>
      </c>
      <c r="F47" s="29" t="str">
        <f t="shared" ca="1" si="7"/>
        <v/>
      </c>
      <c r="G47" s="29" t="str">
        <f t="shared" ca="1" si="8"/>
        <v/>
      </c>
      <c r="H47" s="29" t="str">
        <f t="shared" si="9"/>
        <v/>
      </c>
      <c r="J47" s="12">
        <f t="shared" ca="1" si="10"/>
        <v>0</v>
      </c>
      <c r="K47" s="1">
        <f t="shared" ca="1" si="11"/>
        <v>0</v>
      </c>
      <c r="L47" s="1">
        <f t="shared" si="12"/>
        <v>0</v>
      </c>
      <c r="M47" s="1">
        <f t="shared" ca="1" si="13"/>
        <v>-4</v>
      </c>
      <c r="N47" s="30">
        <f ca="1">IF(L47=0,E47,-SUM((INDIRECT("N" &amp; ROW() - 1):$N$2)))</f>
        <v>0</v>
      </c>
    </row>
    <row r="48" spans="2:14" x14ac:dyDescent="0.35">
      <c r="B48" s="22" t="str">
        <f>IF(D48="","",VLOOKUP(D48,'SKU Адыгейский'!$A$1:$B$150,2,0))</f>
        <v/>
      </c>
      <c r="C48" s="22" t="str">
        <f>IF(D48="","",VLOOKUP(D48, 'SKU Адыгейский'!$A$1:$C$150,3,0))</f>
        <v/>
      </c>
      <c r="F48" s="29" t="str">
        <f t="shared" ca="1" si="7"/>
        <v/>
      </c>
      <c r="G48" s="29" t="str">
        <f t="shared" ca="1" si="8"/>
        <v/>
      </c>
      <c r="H48" s="29" t="str">
        <f t="shared" si="9"/>
        <v/>
      </c>
      <c r="J48" s="12">
        <f t="shared" ca="1" si="10"/>
        <v>0</v>
      </c>
      <c r="K48" s="1">
        <f t="shared" ca="1" si="11"/>
        <v>0</v>
      </c>
      <c r="L48" s="1">
        <f t="shared" si="12"/>
        <v>0</v>
      </c>
      <c r="M48" s="1">
        <f t="shared" ca="1" si="13"/>
        <v>-4</v>
      </c>
      <c r="N48" s="30">
        <f ca="1">IF(L48=0,E48,-SUM((INDIRECT("N" &amp; ROW() - 1):$N$2)))</f>
        <v>0</v>
      </c>
    </row>
    <row r="49" spans="2:14" x14ac:dyDescent="0.35">
      <c r="B49" s="22" t="str">
        <f>IF(D49="","",VLOOKUP(D49,'SKU Адыгейский'!$A$1:$B$150,2,0))</f>
        <v/>
      </c>
      <c r="C49" s="22" t="str">
        <f>IF(D49="","",VLOOKUP(D49, 'SKU Адыгейский'!$A$1:$C$150,3,0))</f>
        <v/>
      </c>
      <c r="F49" s="29" t="str">
        <f t="shared" ca="1" si="7"/>
        <v/>
      </c>
      <c r="G49" s="29" t="str">
        <f t="shared" ca="1" si="8"/>
        <v/>
      </c>
      <c r="H49" s="29" t="str">
        <f t="shared" si="9"/>
        <v/>
      </c>
      <c r="J49" s="12">
        <f t="shared" ca="1" si="10"/>
        <v>0</v>
      </c>
      <c r="K49" s="1">
        <f t="shared" ca="1" si="11"/>
        <v>0</v>
      </c>
      <c r="L49" s="1">
        <f t="shared" si="12"/>
        <v>0</v>
      </c>
      <c r="M49" s="1">
        <f t="shared" ca="1" si="13"/>
        <v>-4</v>
      </c>
      <c r="N49" s="30">
        <f ca="1">IF(L49=0,E49,-SUM((INDIRECT("N" &amp; ROW() - 1):$N$2)))</f>
        <v>0</v>
      </c>
    </row>
    <row r="50" spans="2:14" x14ac:dyDescent="0.35">
      <c r="B50" s="22" t="str">
        <f>IF(D50="","",VLOOKUP(D50,'SKU Адыгейский'!$A$1:$B$150,2,0))</f>
        <v/>
      </c>
      <c r="C50" s="22" t="str">
        <f>IF(D50="","",VLOOKUP(D50, 'SKU Адыгейский'!$A$1:$C$150,3,0))</f>
        <v/>
      </c>
      <c r="F50" s="29" t="str">
        <f t="shared" ca="1" si="7"/>
        <v/>
      </c>
      <c r="G50" s="29" t="str">
        <f t="shared" ca="1" si="8"/>
        <v/>
      </c>
      <c r="H50" s="29" t="str">
        <f t="shared" si="9"/>
        <v/>
      </c>
      <c r="J50" s="12">
        <f t="shared" ca="1" si="10"/>
        <v>0</v>
      </c>
      <c r="K50" s="1">
        <f t="shared" ca="1" si="11"/>
        <v>0</v>
      </c>
      <c r="L50" s="1">
        <f t="shared" si="12"/>
        <v>0</v>
      </c>
      <c r="M50" s="1">
        <f t="shared" ca="1" si="13"/>
        <v>-4</v>
      </c>
      <c r="N50" s="30">
        <f ca="1">IF(L50=0,E50,-SUM((INDIRECT("N" &amp; ROW() - 1):$N$2)))</f>
        <v>0</v>
      </c>
    </row>
    <row r="51" spans="2:14" x14ac:dyDescent="0.35">
      <c r="B51" s="22" t="str">
        <f>IF(D51="","",VLOOKUP(D51,'SKU Адыгейский'!$A$1:$B$150,2,0))</f>
        <v/>
      </c>
      <c r="C51" s="22" t="str">
        <f>IF(D51="","",VLOOKUP(D51, 'SKU Адыгейский'!$A$1:$C$150,3,0))</f>
        <v/>
      </c>
      <c r="F51" s="29" t="str">
        <f t="shared" ca="1" si="7"/>
        <v/>
      </c>
      <c r="G51" s="29" t="str">
        <f t="shared" ca="1" si="8"/>
        <v/>
      </c>
      <c r="H51" s="29" t="str">
        <f t="shared" si="9"/>
        <v/>
      </c>
      <c r="J51" s="12">
        <f t="shared" ca="1" si="10"/>
        <v>0</v>
      </c>
      <c r="K51" s="1">
        <f t="shared" ca="1" si="11"/>
        <v>0</v>
      </c>
      <c r="L51" s="1">
        <f t="shared" si="12"/>
        <v>0</v>
      </c>
      <c r="M51" s="1">
        <f t="shared" ca="1" si="13"/>
        <v>-4</v>
      </c>
      <c r="N51" s="30">
        <f ca="1">IF(L51=0,E51,-SUM((INDIRECT("N" &amp; ROW() - 1):$N$2)))</f>
        <v>0</v>
      </c>
    </row>
    <row r="52" spans="2:14" x14ac:dyDescent="0.35">
      <c r="B52" s="22" t="str">
        <f>IF(D52="","",VLOOKUP(D52,'SKU Адыгейский'!$A$1:$B$150,2,0))</f>
        <v/>
      </c>
      <c r="C52" s="22" t="str">
        <f>IF(D52="","",VLOOKUP(D52, 'SKU Адыгейский'!$A$1:$C$150,3,0))</f>
        <v/>
      </c>
      <c r="F52" s="29" t="str">
        <f t="shared" ca="1" si="7"/>
        <v/>
      </c>
      <c r="G52" s="29" t="str">
        <f t="shared" ca="1" si="8"/>
        <v/>
      </c>
      <c r="H52" s="29" t="str">
        <f t="shared" si="9"/>
        <v/>
      </c>
      <c r="J52" s="12">
        <f t="shared" ca="1" si="10"/>
        <v>0</v>
      </c>
      <c r="K52" s="1">
        <f t="shared" ca="1" si="11"/>
        <v>0</v>
      </c>
      <c r="L52" s="1">
        <f t="shared" si="12"/>
        <v>0</v>
      </c>
      <c r="M52" s="1">
        <f t="shared" ca="1" si="13"/>
        <v>-4</v>
      </c>
      <c r="N52" s="30">
        <f ca="1">IF(L52=0,E52,-SUM((INDIRECT("N" &amp; ROW() - 1):$N$2)))</f>
        <v>0</v>
      </c>
    </row>
    <row r="53" spans="2:14" x14ac:dyDescent="0.35">
      <c r="B53" s="22" t="str">
        <f>IF(D53="","",VLOOKUP(D53,'SKU Адыгейский'!$A$1:$B$150,2,0))</f>
        <v/>
      </c>
      <c r="C53" s="22" t="str">
        <f>IF(D53="","",VLOOKUP(D53, 'SKU Адыгейский'!$A$1:$C$150,3,0))</f>
        <v/>
      </c>
      <c r="F53" s="29" t="str">
        <f t="shared" ca="1" si="7"/>
        <v/>
      </c>
      <c r="G53" s="29" t="str">
        <f t="shared" ca="1" si="8"/>
        <v/>
      </c>
      <c r="H53" s="29" t="str">
        <f t="shared" si="9"/>
        <v/>
      </c>
      <c r="J53" s="12">
        <f t="shared" ca="1" si="10"/>
        <v>0</v>
      </c>
      <c r="K53" s="1">
        <f t="shared" ca="1" si="11"/>
        <v>0</v>
      </c>
      <c r="L53" s="1">
        <f t="shared" si="12"/>
        <v>0</v>
      </c>
      <c r="M53" s="1">
        <f t="shared" ca="1" si="13"/>
        <v>-4</v>
      </c>
      <c r="N53" s="30">
        <f ca="1">IF(L53=0,E53,-SUM((INDIRECT("N" &amp; ROW() - 1):$N$2)))</f>
        <v>0</v>
      </c>
    </row>
    <row r="54" spans="2:14" x14ac:dyDescent="0.35">
      <c r="B54" s="22" t="str">
        <f>IF(D54="","",VLOOKUP(D54,'SKU Адыгейский'!$A$1:$B$150,2,0))</f>
        <v/>
      </c>
      <c r="C54" s="22" t="str">
        <f>IF(D54="","",VLOOKUP(D54, 'SKU Адыгейский'!$A$1:$C$150,3,0))</f>
        <v/>
      </c>
      <c r="F54" s="29" t="str">
        <f t="shared" ca="1" si="7"/>
        <v/>
      </c>
      <c r="G54" s="29" t="str">
        <f t="shared" ca="1" si="8"/>
        <v/>
      </c>
      <c r="H54" s="29" t="str">
        <f t="shared" si="9"/>
        <v/>
      </c>
      <c r="J54" s="12">
        <f t="shared" ca="1" si="10"/>
        <v>0</v>
      </c>
      <c r="K54" s="1">
        <f t="shared" ca="1" si="11"/>
        <v>0</v>
      </c>
      <c r="L54" s="1">
        <f t="shared" si="12"/>
        <v>0</v>
      </c>
      <c r="M54" s="1">
        <f t="shared" ca="1" si="13"/>
        <v>-4</v>
      </c>
      <c r="N54" s="30">
        <f ca="1">IF(L54=0,E54,-SUM((INDIRECT("N" &amp; ROW() - 1):$N$2)))</f>
        <v>0</v>
      </c>
    </row>
    <row r="55" spans="2:14" x14ac:dyDescent="0.35">
      <c r="B55" s="22" t="str">
        <f>IF(D55="","",VLOOKUP(D55,'SKU Адыгейский'!$A$1:$B$150,2,0))</f>
        <v/>
      </c>
      <c r="C55" s="22" t="str">
        <f>IF(D55="","",VLOOKUP(D55, 'SKU Адыгейский'!$A$1:$C$150,3,0))</f>
        <v/>
      </c>
      <c r="F55" s="29" t="str">
        <f t="shared" ca="1" si="7"/>
        <v/>
      </c>
      <c r="G55" s="29" t="str">
        <f t="shared" ca="1" si="8"/>
        <v/>
      </c>
      <c r="H55" s="29" t="str">
        <f t="shared" si="9"/>
        <v/>
      </c>
      <c r="J55" s="12">
        <f t="shared" ca="1" si="10"/>
        <v>0</v>
      </c>
      <c r="K55" s="1">
        <f t="shared" ca="1" si="11"/>
        <v>0</v>
      </c>
      <c r="L55" s="1">
        <f t="shared" si="12"/>
        <v>0</v>
      </c>
      <c r="M55" s="1">
        <f t="shared" ca="1" si="13"/>
        <v>-4</v>
      </c>
      <c r="N55" s="30">
        <f ca="1">IF(L55=0,E55,-SUM((INDIRECT("N" &amp; ROW() - 1):$N$2)))</f>
        <v>0</v>
      </c>
    </row>
    <row r="56" spans="2:14" x14ac:dyDescent="0.35">
      <c r="B56" s="22" t="str">
        <f>IF(D56="","",VLOOKUP(D56,'SKU Адыгейский'!$A$1:$B$150,2,0))</f>
        <v/>
      </c>
      <c r="C56" s="22" t="str">
        <f>IF(D56="","",VLOOKUP(D56, 'SKU Адыгейский'!$A$1:$C$150,3,0))</f>
        <v/>
      </c>
      <c r="F56" s="29" t="str">
        <f t="shared" ca="1" si="7"/>
        <v/>
      </c>
      <c r="G56" s="29" t="str">
        <f t="shared" ca="1" si="8"/>
        <v/>
      </c>
      <c r="H56" s="29" t="str">
        <f t="shared" si="9"/>
        <v/>
      </c>
      <c r="J56" s="12">
        <f t="shared" ca="1" si="10"/>
        <v>0</v>
      </c>
      <c r="K56" s="1">
        <f t="shared" ca="1" si="11"/>
        <v>0</v>
      </c>
      <c r="L56" s="1">
        <f t="shared" si="12"/>
        <v>0</v>
      </c>
      <c r="M56" s="1">
        <f t="shared" ca="1" si="13"/>
        <v>-4</v>
      </c>
      <c r="N56" s="30">
        <f ca="1">IF(L56=0,E56,-SUM((INDIRECT("N" &amp; ROW() - 1):$N$2)))</f>
        <v>0</v>
      </c>
    </row>
    <row r="57" spans="2:14" x14ac:dyDescent="0.35">
      <c r="B57" s="22" t="str">
        <f>IF(D57="","",VLOOKUP(D57,'SKU Адыгейский'!$A$1:$B$150,2,0))</f>
        <v/>
      </c>
      <c r="C57" s="22" t="str">
        <f>IF(D57="","",VLOOKUP(D57, 'SKU Адыгейский'!$A$1:$C$150,3,0))</f>
        <v/>
      </c>
      <c r="F57" s="29" t="str">
        <f t="shared" ca="1" si="7"/>
        <v/>
      </c>
      <c r="G57" s="29" t="str">
        <f t="shared" ca="1" si="8"/>
        <v/>
      </c>
      <c r="H57" s="29" t="str">
        <f t="shared" si="9"/>
        <v/>
      </c>
      <c r="J57" s="12">
        <f t="shared" ca="1" si="10"/>
        <v>0</v>
      </c>
      <c r="K57" s="1">
        <f t="shared" ca="1" si="11"/>
        <v>0</v>
      </c>
      <c r="L57" s="1">
        <f t="shared" si="12"/>
        <v>0</v>
      </c>
      <c r="M57" s="1">
        <f t="shared" ca="1" si="13"/>
        <v>-4</v>
      </c>
      <c r="N57" s="30">
        <f ca="1">IF(L57=0,E57,-SUM((INDIRECT("N" &amp; ROW() - 1):$N$2)))</f>
        <v>0</v>
      </c>
    </row>
    <row r="58" spans="2:14" x14ac:dyDescent="0.35">
      <c r="B58" s="22" t="str">
        <f>IF(D58="","",VLOOKUP(D58,'SKU Адыгейский'!$A$1:$B$150,2,0))</f>
        <v/>
      </c>
      <c r="C58" s="22" t="str">
        <f>IF(D58="","",VLOOKUP(D58, 'SKU Адыгейский'!$A$1:$C$150,3,0))</f>
        <v/>
      </c>
      <c r="F58" s="29" t="str">
        <f t="shared" ca="1" si="7"/>
        <v/>
      </c>
      <c r="G58" s="29" t="str">
        <f t="shared" ca="1" si="8"/>
        <v/>
      </c>
      <c r="H58" s="29" t="str">
        <f t="shared" si="9"/>
        <v/>
      </c>
      <c r="J58" s="12">
        <f t="shared" ca="1" si="10"/>
        <v>0</v>
      </c>
      <c r="K58" s="1">
        <f t="shared" ca="1" si="11"/>
        <v>0</v>
      </c>
      <c r="L58" s="1">
        <f t="shared" si="12"/>
        <v>0</v>
      </c>
      <c r="M58" s="1">
        <f t="shared" ca="1" si="13"/>
        <v>-4</v>
      </c>
      <c r="N58" s="30">
        <f ca="1">IF(L58=0,E58,-SUM((INDIRECT("N" &amp; ROW() - 1):$N$2)))</f>
        <v>0</v>
      </c>
    </row>
    <row r="59" spans="2:14" x14ac:dyDescent="0.35">
      <c r="B59" s="22" t="str">
        <f>IF(D59="","",VLOOKUP(D59,'SKU Адыгейский'!$A$1:$B$150,2,0))</f>
        <v/>
      </c>
      <c r="C59" s="22" t="str">
        <f>IF(D59="","",VLOOKUP(D59, 'SKU Адыгейский'!$A$1:$C$150,3,0))</f>
        <v/>
      </c>
      <c r="F59" s="29" t="str">
        <f t="shared" ca="1" si="7"/>
        <v/>
      </c>
      <c r="G59" s="29" t="str">
        <f t="shared" ca="1" si="8"/>
        <v/>
      </c>
      <c r="H59" s="29" t="str">
        <f t="shared" si="9"/>
        <v/>
      </c>
      <c r="J59" s="12">
        <f t="shared" ca="1" si="10"/>
        <v>0</v>
      </c>
      <c r="K59" s="1">
        <f t="shared" ca="1" si="11"/>
        <v>0</v>
      </c>
      <c r="L59" s="1">
        <f t="shared" si="12"/>
        <v>0</v>
      </c>
      <c r="M59" s="1">
        <f t="shared" ca="1" si="13"/>
        <v>-4</v>
      </c>
      <c r="N59" s="30">
        <f ca="1">IF(L59=0,E59,-SUM((INDIRECT("N" &amp; ROW() - 1):$N$2)))</f>
        <v>0</v>
      </c>
    </row>
    <row r="60" spans="2:14" x14ac:dyDescent="0.35">
      <c r="B60" s="22" t="str">
        <f>IF(D60="","",VLOOKUP(D60,'SKU Адыгейский'!$A$1:$B$150,2,0))</f>
        <v/>
      </c>
      <c r="C60" s="22" t="str">
        <f>IF(D60="","",VLOOKUP(D60, 'SKU Адыгейский'!$A$1:$C$150,3,0))</f>
        <v/>
      </c>
      <c r="F60" s="29" t="str">
        <f t="shared" ca="1" si="7"/>
        <v/>
      </c>
      <c r="G60" s="29" t="str">
        <f t="shared" ca="1" si="8"/>
        <v/>
      </c>
      <c r="H60" s="29" t="str">
        <f t="shared" si="9"/>
        <v/>
      </c>
      <c r="J60" s="12">
        <f t="shared" ca="1" si="10"/>
        <v>0</v>
      </c>
      <c r="K60" s="1">
        <f t="shared" ca="1" si="11"/>
        <v>0</v>
      </c>
      <c r="L60" s="1">
        <f t="shared" si="12"/>
        <v>0</v>
      </c>
      <c r="M60" s="1">
        <f t="shared" ca="1" si="13"/>
        <v>-4</v>
      </c>
      <c r="N60" s="30">
        <f ca="1">IF(L60=0,E60,-SUM((INDIRECT("N" &amp; ROW() - 1):$N$2)))</f>
        <v>0</v>
      </c>
    </row>
    <row r="61" spans="2:14" x14ac:dyDescent="0.35">
      <c r="B61" s="22" t="str">
        <f>IF(D61="","",VLOOKUP(D61,'SKU Адыгейский'!$A$1:$B$150,2,0))</f>
        <v/>
      </c>
      <c r="C61" s="22" t="str">
        <f>IF(D61="","",VLOOKUP(D61, 'SKU Адыгейский'!$A$1:$C$150,3,0))</f>
        <v/>
      </c>
      <c r="F61" s="29" t="str">
        <f t="shared" ca="1" si="7"/>
        <v/>
      </c>
      <c r="G61" s="29" t="str">
        <f t="shared" ca="1" si="8"/>
        <v/>
      </c>
      <c r="H61" s="29" t="str">
        <f t="shared" si="9"/>
        <v/>
      </c>
      <c r="J61" s="12">
        <f t="shared" ca="1" si="10"/>
        <v>0</v>
      </c>
      <c r="K61" s="1">
        <f t="shared" ca="1" si="11"/>
        <v>0</v>
      </c>
      <c r="L61" s="1">
        <f t="shared" si="12"/>
        <v>0</v>
      </c>
      <c r="M61" s="1">
        <f t="shared" ca="1" si="13"/>
        <v>-4</v>
      </c>
      <c r="N61" s="30">
        <f ca="1">IF(L61=0,E61,-SUM((INDIRECT("N" &amp; ROW() - 1):$N$2)))</f>
        <v>0</v>
      </c>
    </row>
    <row r="62" spans="2:14" x14ac:dyDescent="0.35">
      <c r="B62" s="22" t="str">
        <f>IF(D62="","",VLOOKUP(D62,'SKU Адыгейский'!$A$1:$B$150,2,0))</f>
        <v/>
      </c>
      <c r="C62" s="22" t="str">
        <f>IF(D62="","",VLOOKUP(D62, 'SKU Адыгейский'!$A$1:$C$150,3,0))</f>
        <v/>
      </c>
      <c r="F62" s="29" t="str">
        <f t="shared" ca="1" si="7"/>
        <v/>
      </c>
      <c r="G62" s="29" t="str">
        <f t="shared" ca="1" si="8"/>
        <v/>
      </c>
      <c r="H62" s="29" t="str">
        <f t="shared" si="9"/>
        <v/>
      </c>
      <c r="J62" s="12">
        <f t="shared" ca="1" si="10"/>
        <v>0</v>
      </c>
      <c r="K62" s="1">
        <f t="shared" ca="1" si="11"/>
        <v>0</v>
      </c>
      <c r="L62" s="1">
        <f t="shared" si="12"/>
        <v>0</v>
      </c>
      <c r="M62" s="1">
        <f t="shared" ca="1" si="13"/>
        <v>-4</v>
      </c>
      <c r="N62" s="30">
        <f ca="1">IF(L62=0,E62,-SUM((INDIRECT("N" &amp; ROW() - 1):$N$2)))</f>
        <v>0</v>
      </c>
    </row>
    <row r="63" spans="2:14" x14ac:dyDescent="0.35">
      <c r="B63" s="22" t="str">
        <f>IF(D63="","",VLOOKUP(D63,'SKU Адыгейский'!$A$1:$B$150,2,0))</f>
        <v/>
      </c>
      <c r="C63" s="22" t="str">
        <f>IF(D63="","",VLOOKUP(D63, 'SKU Адыгейский'!$A$1:$C$150,3,0))</f>
        <v/>
      </c>
      <c r="F63" s="29" t="str">
        <f t="shared" ca="1" si="7"/>
        <v/>
      </c>
      <c r="G63" s="29" t="str">
        <f t="shared" ca="1" si="8"/>
        <v/>
      </c>
      <c r="H63" s="29" t="str">
        <f t="shared" si="9"/>
        <v/>
      </c>
      <c r="J63" s="12">
        <f t="shared" ca="1" si="10"/>
        <v>0</v>
      </c>
      <c r="K63" s="1">
        <f t="shared" ca="1" si="11"/>
        <v>0</v>
      </c>
      <c r="L63" s="1">
        <f t="shared" si="12"/>
        <v>0</v>
      </c>
      <c r="M63" s="1">
        <f t="shared" ca="1" si="13"/>
        <v>-4</v>
      </c>
      <c r="N63" s="30">
        <f ca="1">IF(L63=0,E63,-SUM((INDIRECT("N" &amp; ROW() - 1):$N$2)))</f>
        <v>0</v>
      </c>
    </row>
    <row r="64" spans="2:14" x14ac:dyDescent="0.35">
      <c r="B64" s="22" t="str">
        <f>IF(D64="","",VLOOKUP(D64,'SKU Адыгейский'!$A$1:$B$150,2,0))</f>
        <v/>
      </c>
      <c r="C64" s="22" t="str">
        <f>IF(D64="","",VLOOKUP(D64, 'SKU Адыгейский'!$A$1:$C$150,3,0))</f>
        <v/>
      </c>
      <c r="F64" s="29" t="str">
        <f t="shared" ca="1" si="7"/>
        <v/>
      </c>
      <c r="G64" s="29" t="str">
        <f t="shared" ca="1" si="8"/>
        <v/>
      </c>
      <c r="H64" s="29" t="str">
        <f t="shared" si="9"/>
        <v/>
      </c>
      <c r="J64" s="12">
        <f t="shared" ca="1" si="10"/>
        <v>0</v>
      </c>
      <c r="K64" s="1">
        <f t="shared" ca="1" si="11"/>
        <v>0</v>
      </c>
      <c r="L64" s="1">
        <f t="shared" si="12"/>
        <v>0</v>
      </c>
      <c r="M64" s="1">
        <f t="shared" ca="1" si="13"/>
        <v>-4</v>
      </c>
      <c r="N64" s="30">
        <f ca="1">IF(L64=0,E64,-SUM((INDIRECT("N" &amp; ROW() - 1):$N$2)))</f>
        <v>0</v>
      </c>
    </row>
    <row r="65" spans="2:14" x14ac:dyDescent="0.35">
      <c r="B65" s="22" t="str">
        <f>IF(D65="","",VLOOKUP(D65,'SKU Адыгейский'!$A$1:$B$150,2,0))</f>
        <v/>
      </c>
      <c r="C65" s="22" t="str">
        <f>IF(D65="","",VLOOKUP(D65, 'SKU Адыгейский'!$A$1:$C$150,3,0))</f>
        <v/>
      </c>
      <c r="F65" s="29" t="str">
        <f t="shared" ca="1" si="7"/>
        <v/>
      </c>
      <c r="G65" s="29" t="str">
        <f t="shared" ca="1" si="8"/>
        <v/>
      </c>
      <c r="H65" s="29" t="str">
        <f t="shared" si="9"/>
        <v/>
      </c>
      <c r="J65" s="12">
        <f t="shared" ca="1" si="10"/>
        <v>0</v>
      </c>
      <c r="K65" s="1">
        <f t="shared" ca="1" si="11"/>
        <v>0</v>
      </c>
      <c r="L65" s="1">
        <f t="shared" si="12"/>
        <v>0</v>
      </c>
      <c r="M65" s="1">
        <f t="shared" ca="1" si="13"/>
        <v>-4</v>
      </c>
      <c r="N65" s="30">
        <f ca="1">IF(L65=0,E65,-SUM((INDIRECT("N" &amp; ROW() - 1):$N$2)))</f>
        <v>0</v>
      </c>
    </row>
    <row r="66" spans="2:14" x14ac:dyDescent="0.35">
      <c r="B66" s="22" t="str">
        <f>IF(D66="","",VLOOKUP(D66,'SKU Адыгейский'!$A$1:$B$150,2,0))</f>
        <v/>
      </c>
      <c r="C66" s="22" t="str">
        <f>IF(D66="","",VLOOKUP(D66, 'SKU Адыгейский'!$A$1:$C$150,3,0))</f>
        <v/>
      </c>
      <c r="F66" s="29" t="str">
        <f t="shared" ca="1" si="7"/>
        <v/>
      </c>
      <c r="G66" s="29" t="str">
        <f t="shared" ca="1" si="8"/>
        <v/>
      </c>
      <c r="H66" s="29" t="str">
        <f t="shared" si="9"/>
        <v/>
      </c>
      <c r="J66" s="12">
        <f t="shared" ca="1" si="10"/>
        <v>0</v>
      </c>
      <c r="K66" s="1">
        <f t="shared" ca="1" si="11"/>
        <v>0</v>
      </c>
      <c r="L66" s="1">
        <f t="shared" si="12"/>
        <v>0</v>
      </c>
      <c r="M66" s="1">
        <f t="shared" ca="1" si="13"/>
        <v>-4</v>
      </c>
      <c r="N66" s="30">
        <f ca="1">IF(L66=0,E66,-SUM((INDIRECT("N" &amp; ROW() - 1):$N$2)))</f>
        <v>0</v>
      </c>
    </row>
    <row r="67" spans="2:14" x14ac:dyDescent="0.35">
      <c r="B67" s="22" t="str">
        <f>IF(D67="","",VLOOKUP(D67,'SKU Адыгейский'!$A$1:$B$150,2,0))</f>
        <v/>
      </c>
      <c r="C67" s="22" t="str">
        <f>IF(D67="","",VLOOKUP(D67, 'SKU Адыгейский'!$A$1:$C$150,3,0))</f>
        <v/>
      </c>
      <c r="F67" s="29" t="str">
        <f t="shared" ref="F67:F98" ca="1" si="14">IF(L67=0, "", H67 - G67 * (INDIRECT("C" &amp; ROW() - 1)))</f>
        <v/>
      </c>
      <c r="G67" s="29" t="str">
        <f t="shared" ref="G67:G98" ca="1" si="15">IF(L67=0, "", _xlfn.CEILING.MATH(H67 / (INDIRECT("C" &amp; ROW() - 1)), 1))</f>
        <v/>
      </c>
      <c r="H67" s="29" t="str">
        <f t="shared" ref="H67:H98" si="16">IF(L67=0, "", -N67)</f>
        <v/>
      </c>
      <c r="J67" s="12">
        <f t="shared" ref="J67:J98" ca="1" si="17">IF(I67 = "-", -INDIRECT("C" &amp; ROW() - 1) * G67,E67)</f>
        <v>0</v>
      </c>
      <c r="K67" s="1">
        <f t="shared" ref="K67:K98" ca="1" si="18">IF(I67 = "-", SUM(INDIRECT(ADDRESS(2,COLUMN(J67)) &amp; ":" &amp; ADDRESS(ROW(),COLUMN(J67)))), 0)</f>
        <v>0</v>
      </c>
      <c r="L67" s="1">
        <f t="shared" ref="L67:L98" si="19">IF(I67="-",1,0)</f>
        <v>0</v>
      </c>
      <c r="M67" s="1">
        <f t="shared" ref="M67:M98" ca="1" si="20">IF(K67 = 0, INDIRECT("M" &amp; ROW() - 1), K67)</f>
        <v>-4</v>
      </c>
      <c r="N67" s="30">
        <f ca="1">IF(L67=0,E67,-SUM((INDIRECT("N" &amp; ROW() - 1):$N$2)))</f>
        <v>0</v>
      </c>
    </row>
    <row r="68" spans="2:14" x14ac:dyDescent="0.35">
      <c r="B68" s="22" t="str">
        <f>IF(D68="","",VLOOKUP(D68,'SKU Адыгейский'!$A$1:$B$150,2,0))</f>
        <v/>
      </c>
      <c r="C68" s="22" t="str">
        <f>IF(D68="","",VLOOKUP(D68, 'SKU Адыгейский'!$A$1:$C$150,3,0))</f>
        <v/>
      </c>
      <c r="F68" s="29" t="str">
        <f t="shared" ca="1" si="14"/>
        <v/>
      </c>
      <c r="G68" s="29" t="str">
        <f t="shared" ca="1" si="15"/>
        <v/>
      </c>
      <c r="H68" s="29" t="str">
        <f t="shared" si="16"/>
        <v/>
      </c>
      <c r="J68" s="12">
        <f t="shared" ca="1" si="17"/>
        <v>0</v>
      </c>
      <c r="K68" s="1">
        <f t="shared" ca="1" si="18"/>
        <v>0</v>
      </c>
      <c r="L68" s="1">
        <f t="shared" si="19"/>
        <v>0</v>
      </c>
      <c r="M68" s="1">
        <f t="shared" ca="1" si="20"/>
        <v>-4</v>
      </c>
      <c r="N68" s="30">
        <f ca="1">IF(L68=0,E68,-SUM((INDIRECT("N" &amp; ROW() - 1):$N$2)))</f>
        <v>0</v>
      </c>
    </row>
    <row r="69" spans="2:14" x14ac:dyDescent="0.35">
      <c r="B69" s="22" t="str">
        <f>IF(D69="","",VLOOKUP(D69,'SKU Адыгейский'!$A$1:$B$150,2,0))</f>
        <v/>
      </c>
      <c r="C69" s="22" t="str">
        <f>IF(D69="","",VLOOKUP(D69, 'SKU Адыгейский'!$A$1:$C$150,3,0))</f>
        <v/>
      </c>
      <c r="F69" s="29" t="str">
        <f t="shared" ca="1" si="14"/>
        <v/>
      </c>
      <c r="G69" s="29" t="str">
        <f t="shared" ca="1" si="15"/>
        <v/>
      </c>
      <c r="H69" s="29" t="str">
        <f t="shared" si="16"/>
        <v/>
      </c>
      <c r="J69" s="12">
        <f t="shared" ca="1" si="17"/>
        <v>0</v>
      </c>
      <c r="K69" s="1">
        <f t="shared" ca="1" si="18"/>
        <v>0</v>
      </c>
      <c r="L69" s="1">
        <f t="shared" si="19"/>
        <v>0</v>
      </c>
      <c r="M69" s="1">
        <f t="shared" ca="1" si="20"/>
        <v>-4</v>
      </c>
      <c r="N69" s="30">
        <f ca="1">IF(L69=0,E69,-SUM((INDIRECT("N" &amp; ROW() - 1):$N$2)))</f>
        <v>0</v>
      </c>
    </row>
    <row r="70" spans="2:14" x14ac:dyDescent="0.35">
      <c r="B70" s="22" t="str">
        <f>IF(D70="","",VLOOKUP(D70,'SKU Адыгейский'!$A$1:$B$150,2,0))</f>
        <v/>
      </c>
      <c r="C70" s="22" t="str">
        <f>IF(D70="","",VLOOKUP(D70, 'SKU Адыгейский'!$A$1:$C$150,3,0))</f>
        <v/>
      </c>
      <c r="F70" s="29" t="str">
        <f t="shared" ca="1" si="14"/>
        <v/>
      </c>
      <c r="G70" s="29" t="str">
        <f t="shared" ca="1" si="15"/>
        <v/>
      </c>
      <c r="H70" s="29" t="str">
        <f t="shared" si="16"/>
        <v/>
      </c>
      <c r="J70" s="12">
        <f t="shared" ca="1" si="17"/>
        <v>0</v>
      </c>
      <c r="K70" s="1">
        <f t="shared" ca="1" si="18"/>
        <v>0</v>
      </c>
      <c r="L70" s="1">
        <f t="shared" si="19"/>
        <v>0</v>
      </c>
      <c r="M70" s="1">
        <f t="shared" ca="1" si="20"/>
        <v>-4</v>
      </c>
      <c r="N70" s="30">
        <f ca="1">IF(L70=0,E70,-SUM((INDIRECT("N" &amp; ROW() - 1):$N$2)))</f>
        <v>0</v>
      </c>
    </row>
    <row r="71" spans="2:14" x14ac:dyDescent="0.35">
      <c r="B71" s="22" t="str">
        <f>IF(D71="","",VLOOKUP(D71,'SKU Адыгейский'!$A$1:$B$150,2,0))</f>
        <v/>
      </c>
      <c r="C71" s="22" t="str">
        <f>IF(D71="","",VLOOKUP(D71, 'SKU Адыгейский'!$A$1:$C$150,3,0))</f>
        <v/>
      </c>
      <c r="F71" s="29" t="str">
        <f t="shared" ca="1" si="14"/>
        <v/>
      </c>
      <c r="G71" s="29" t="str">
        <f t="shared" ca="1" si="15"/>
        <v/>
      </c>
      <c r="H71" s="29" t="str">
        <f t="shared" si="16"/>
        <v/>
      </c>
      <c r="J71" s="12">
        <f t="shared" ca="1" si="17"/>
        <v>0</v>
      </c>
      <c r="K71" s="1">
        <f t="shared" ca="1" si="18"/>
        <v>0</v>
      </c>
      <c r="L71" s="1">
        <f t="shared" si="19"/>
        <v>0</v>
      </c>
      <c r="M71" s="1">
        <f t="shared" ca="1" si="20"/>
        <v>-4</v>
      </c>
      <c r="N71" s="30">
        <f ca="1">IF(L71=0,E71,-SUM((INDIRECT("N" &amp; ROW() - 1):$N$2)))</f>
        <v>0</v>
      </c>
    </row>
    <row r="72" spans="2:14" x14ac:dyDescent="0.35">
      <c r="B72" s="22" t="str">
        <f>IF(D72="","",VLOOKUP(D72,'SKU Адыгейский'!$A$1:$B$150,2,0))</f>
        <v/>
      </c>
      <c r="C72" s="22" t="str">
        <f>IF(D72="","",VLOOKUP(D72, 'SKU Адыгейский'!$A$1:$C$150,3,0))</f>
        <v/>
      </c>
      <c r="F72" s="29" t="str">
        <f t="shared" ca="1" si="14"/>
        <v/>
      </c>
      <c r="G72" s="29" t="str">
        <f t="shared" ca="1" si="15"/>
        <v/>
      </c>
      <c r="H72" s="29" t="str">
        <f t="shared" si="16"/>
        <v/>
      </c>
      <c r="J72" s="12">
        <f t="shared" ca="1" si="17"/>
        <v>0</v>
      </c>
      <c r="K72" s="1">
        <f t="shared" ca="1" si="18"/>
        <v>0</v>
      </c>
      <c r="L72" s="1">
        <f t="shared" si="19"/>
        <v>0</v>
      </c>
      <c r="M72" s="1">
        <f t="shared" ca="1" si="20"/>
        <v>-4</v>
      </c>
      <c r="N72" s="30">
        <f ca="1">IF(L72=0,E72,-SUM((INDIRECT("N" &amp; ROW() - 1):$N$2)))</f>
        <v>0</v>
      </c>
    </row>
    <row r="73" spans="2:14" x14ac:dyDescent="0.35">
      <c r="B73" s="22" t="str">
        <f>IF(D73="","",VLOOKUP(D73,'SKU Адыгейский'!$A$1:$B$150,2,0))</f>
        <v/>
      </c>
      <c r="C73" s="22" t="str">
        <f>IF(D73="","",VLOOKUP(D73, 'SKU Адыгейский'!$A$1:$C$150,3,0))</f>
        <v/>
      </c>
      <c r="F73" s="29" t="str">
        <f t="shared" ca="1" si="14"/>
        <v/>
      </c>
      <c r="G73" s="29" t="str">
        <f t="shared" ca="1" si="15"/>
        <v/>
      </c>
      <c r="H73" s="29" t="str">
        <f t="shared" si="16"/>
        <v/>
      </c>
      <c r="J73" s="12">
        <f t="shared" ca="1" si="17"/>
        <v>0</v>
      </c>
      <c r="K73" s="1">
        <f t="shared" ca="1" si="18"/>
        <v>0</v>
      </c>
      <c r="L73" s="1">
        <f t="shared" si="19"/>
        <v>0</v>
      </c>
      <c r="M73" s="1">
        <f t="shared" ca="1" si="20"/>
        <v>-4</v>
      </c>
      <c r="N73" s="30">
        <f ca="1">IF(L73=0,E73,-SUM((INDIRECT("N" &amp; ROW() - 1):$N$2)))</f>
        <v>0</v>
      </c>
    </row>
    <row r="74" spans="2:14" x14ac:dyDescent="0.35">
      <c r="B74" s="22" t="str">
        <f>IF(D74="","",VLOOKUP(D74,'SKU Адыгейский'!$A$1:$B$150,2,0))</f>
        <v/>
      </c>
      <c r="C74" s="22" t="str">
        <f>IF(D74="","",VLOOKUP(D74, 'SKU Адыгейский'!$A$1:$C$150,3,0))</f>
        <v/>
      </c>
      <c r="F74" s="29" t="str">
        <f t="shared" ca="1" si="14"/>
        <v/>
      </c>
      <c r="G74" s="29" t="str">
        <f t="shared" ca="1" si="15"/>
        <v/>
      </c>
      <c r="H74" s="29" t="str">
        <f t="shared" si="16"/>
        <v/>
      </c>
      <c r="J74" s="12">
        <f t="shared" ca="1" si="17"/>
        <v>0</v>
      </c>
      <c r="K74" s="1">
        <f t="shared" ca="1" si="18"/>
        <v>0</v>
      </c>
      <c r="L74" s="1">
        <f t="shared" si="19"/>
        <v>0</v>
      </c>
      <c r="M74" s="1">
        <f t="shared" ca="1" si="20"/>
        <v>-4</v>
      </c>
      <c r="N74" s="30">
        <f ca="1">IF(L74=0,E74,-SUM((INDIRECT("N" &amp; ROW() - 1):$N$2)))</f>
        <v>0</v>
      </c>
    </row>
    <row r="75" spans="2:14" x14ac:dyDescent="0.35">
      <c r="B75" s="22" t="str">
        <f>IF(D75="","",VLOOKUP(D75,'SKU Адыгейский'!$A$1:$B$150,2,0))</f>
        <v/>
      </c>
      <c r="C75" s="22" t="str">
        <f>IF(D75="","",VLOOKUP(D75, 'SKU Адыгейский'!$A$1:$C$150,3,0))</f>
        <v/>
      </c>
      <c r="F75" s="29" t="str">
        <f t="shared" ca="1" si="14"/>
        <v/>
      </c>
      <c r="G75" s="29" t="str">
        <f t="shared" ca="1" si="15"/>
        <v/>
      </c>
      <c r="H75" s="29" t="str">
        <f t="shared" si="16"/>
        <v/>
      </c>
      <c r="J75" s="12">
        <f t="shared" ca="1" si="17"/>
        <v>0</v>
      </c>
      <c r="K75" s="1">
        <f t="shared" ref="K75:K100" ca="1" si="21">IF(I75="-",SUM(INDIRECT(ADDRESS(2,COLUMN(J75))&amp;":"&amp;ADDRESS(ROW(),COLUMN(J75)))),0)</f>
        <v>0</v>
      </c>
      <c r="L75" s="1">
        <f t="shared" si="19"/>
        <v>0</v>
      </c>
      <c r="M75" s="1">
        <f t="shared" ca="1" si="20"/>
        <v>-4</v>
      </c>
      <c r="N75" s="30">
        <f ca="1">IF(L75=0,E75,-SUM((INDIRECT("N" &amp; ROW() - 1):$N$2)))</f>
        <v>0</v>
      </c>
    </row>
    <row r="76" spans="2:14" x14ac:dyDescent="0.35">
      <c r="B76" s="22" t="str">
        <f>IF(D76="","",VLOOKUP(D76,'SKU Адыгейский'!$A$1:$B$150,2,0))</f>
        <v/>
      </c>
      <c r="C76" s="22" t="str">
        <f>IF(D76="","",VLOOKUP(D76, 'SKU Адыгейский'!$A$1:$C$150,3,0))</f>
        <v/>
      </c>
      <c r="F76" s="29" t="str">
        <f t="shared" ca="1" si="14"/>
        <v/>
      </c>
      <c r="G76" s="29" t="str">
        <f t="shared" ca="1" si="15"/>
        <v/>
      </c>
      <c r="H76" s="29" t="str">
        <f t="shared" si="16"/>
        <v/>
      </c>
      <c r="J76" s="12">
        <f t="shared" ca="1" si="17"/>
        <v>0</v>
      </c>
      <c r="K76" s="1">
        <f t="shared" ca="1" si="21"/>
        <v>0</v>
      </c>
      <c r="L76" s="1">
        <f t="shared" si="19"/>
        <v>0</v>
      </c>
      <c r="M76" s="1">
        <f t="shared" ca="1" si="20"/>
        <v>-4</v>
      </c>
      <c r="N76" s="30">
        <f ca="1">IF(L76=0,E76,-SUM((INDIRECT("N" &amp; ROW() - 1):$N$2)))</f>
        <v>0</v>
      </c>
    </row>
    <row r="77" spans="2:14" x14ac:dyDescent="0.35">
      <c r="B77" s="22" t="str">
        <f>IF(D77="","",VLOOKUP(D77,'SKU Адыгейский'!$A$1:$B$150,2,0))</f>
        <v/>
      </c>
      <c r="C77" s="22" t="str">
        <f>IF(D77="","",VLOOKUP(D77, 'SKU Адыгейский'!$A$1:$C$150,3,0))</f>
        <v/>
      </c>
      <c r="F77" s="29" t="str">
        <f t="shared" ca="1" si="14"/>
        <v/>
      </c>
      <c r="G77" s="29" t="str">
        <f t="shared" ca="1" si="15"/>
        <v/>
      </c>
      <c r="H77" s="29" t="str">
        <f t="shared" si="16"/>
        <v/>
      </c>
      <c r="J77" s="12">
        <f t="shared" ca="1" si="17"/>
        <v>0</v>
      </c>
      <c r="K77" s="1">
        <f t="shared" ca="1" si="21"/>
        <v>0</v>
      </c>
      <c r="L77" s="1">
        <f t="shared" si="19"/>
        <v>0</v>
      </c>
      <c r="M77" s="1">
        <f t="shared" ca="1" si="20"/>
        <v>-4</v>
      </c>
      <c r="N77" s="30">
        <f ca="1">IF(L77=0,E77,-SUM((INDIRECT("N" &amp; ROW() - 1):$N$2)))</f>
        <v>0</v>
      </c>
    </row>
    <row r="78" spans="2:14" x14ac:dyDescent="0.35">
      <c r="B78" s="22" t="str">
        <f>IF(D78="","",VLOOKUP(D78,'SKU Адыгейский'!$A$1:$B$150,2,0))</f>
        <v/>
      </c>
      <c r="C78" s="22" t="str">
        <f>IF(D78="","",VLOOKUP(D78, 'SKU Адыгейский'!$A$1:$C$150,3,0))</f>
        <v/>
      </c>
      <c r="F78" s="29" t="str">
        <f t="shared" ca="1" si="14"/>
        <v/>
      </c>
      <c r="G78" s="29" t="str">
        <f t="shared" ca="1" si="15"/>
        <v/>
      </c>
      <c r="H78" s="29" t="str">
        <f t="shared" si="16"/>
        <v/>
      </c>
      <c r="J78" s="12">
        <f t="shared" ca="1" si="17"/>
        <v>0</v>
      </c>
      <c r="K78" s="1">
        <f t="shared" ca="1" si="21"/>
        <v>0</v>
      </c>
      <c r="L78" s="1">
        <f t="shared" si="19"/>
        <v>0</v>
      </c>
      <c r="M78" s="1">
        <f t="shared" ca="1" si="20"/>
        <v>-4</v>
      </c>
      <c r="N78" s="30">
        <f ca="1">IF(L78=0,E78,-SUM((INDIRECT("N" &amp; ROW() - 1):$N$2)))</f>
        <v>0</v>
      </c>
    </row>
    <row r="79" spans="2:14" x14ac:dyDescent="0.35">
      <c r="B79" s="22" t="str">
        <f>IF(D79="","",VLOOKUP(D79,'SKU Адыгейский'!$A$1:$B$150,2,0))</f>
        <v/>
      </c>
      <c r="C79" s="22" t="str">
        <f>IF(D79="","",VLOOKUP(D79, 'SKU Адыгейский'!$A$1:$C$150,3,0))</f>
        <v/>
      </c>
      <c r="F79" s="29" t="str">
        <f t="shared" ca="1" si="14"/>
        <v/>
      </c>
      <c r="G79" s="29" t="str">
        <f t="shared" ca="1" si="15"/>
        <v/>
      </c>
      <c r="H79" s="29" t="str">
        <f t="shared" si="16"/>
        <v/>
      </c>
      <c r="J79" s="12">
        <f t="shared" ca="1" si="17"/>
        <v>0</v>
      </c>
      <c r="K79" s="1">
        <f t="shared" ca="1" si="21"/>
        <v>0</v>
      </c>
      <c r="L79" s="1">
        <f t="shared" si="19"/>
        <v>0</v>
      </c>
      <c r="M79" s="1">
        <f t="shared" ca="1" si="20"/>
        <v>-4</v>
      </c>
      <c r="N79" s="30">
        <f ca="1">IF(L79=0,E79,-SUM((INDIRECT("N" &amp; ROW() - 1):$N$2)))</f>
        <v>0</v>
      </c>
    </row>
    <row r="80" spans="2:14" x14ac:dyDescent="0.35">
      <c r="B80" s="22" t="str">
        <f>IF(D80="","",VLOOKUP(D80,'SKU Адыгейский'!$A$1:$B$150,2,0))</f>
        <v/>
      </c>
      <c r="C80" s="22" t="str">
        <f>IF(D80="","",VLOOKUP(D80, 'SKU Адыгейский'!$A$1:$C$150,3,0))</f>
        <v/>
      </c>
      <c r="F80" s="29" t="str">
        <f t="shared" ca="1" si="14"/>
        <v/>
      </c>
      <c r="G80" s="29" t="str">
        <f t="shared" ca="1" si="15"/>
        <v/>
      </c>
      <c r="H80" s="29" t="str">
        <f t="shared" si="16"/>
        <v/>
      </c>
      <c r="J80" s="12">
        <f t="shared" ca="1" si="17"/>
        <v>0</v>
      </c>
      <c r="K80" s="1">
        <f t="shared" ca="1" si="21"/>
        <v>0</v>
      </c>
      <c r="L80" s="1">
        <f t="shared" si="19"/>
        <v>0</v>
      </c>
      <c r="M80" s="1">
        <f t="shared" ca="1" si="20"/>
        <v>-4</v>
      </c>
      <c r="N80" s="30">
        <f ca="1">IF(L80=0,E80,-SUM((INDIRECT("N" &amp; ROW() - 1):$N$2)))</f>
        <v>0</v>
      </c>
    </row>
    <row r="81" spans="2:14" x14ac:dyDescent="0.35">
      <c r="B81" s="22" t="str">
        <f>IF(D81="","",VLOOKUP(D81,'SKU Адыгейский'!$A$1:$B$150,2,0))</f>
        <v/>
      </c>
      <c r="C81" s="22" t="str">
        <f>IF(D81="","",VLOOKUP(D81, 'SKU Адыгейский'!$A$1:$C$150,3,0))</f>
        <v/>
      </c>
      <c r="F81" s="29" t="str">
        <f t="shared" ca="1" si="14"/>
        <v/>
      </c>
      <c r="G81" s="29" t="str">
        <f t="shared" ca="1" si="15"/>
        <v/>
      </c>
      <c r="H81" s="29" t="str">
        <f t="shared" si="16"/>
        <v/>
      </c>
      <c r="J81" s="12">
        <f t="shared" ca="1" si="17"/>
        <v>0</v>
      </c>
      <c r="K81" s="1">
        <f t="shared" ca="1" si="21"/>
        <v>0</v>
      </c>
      <c r="L81" s="1">
        <f t="shared" si="19"/>
        <v>0</v>
      </c>
      <c r="M81" s="1">
        <f t="shared" ca="1" si="20"/>
        <v>-4</v>
      </c>
      <c r="N81" s="30">
        <f ca="1">IF(L81=0,E81,-SUM((INDIRECT("N" &amp; ROW() - 1):$N$2)))</f>
        <v>0</v>
      </c>
    </row>
    <row r="82" spans="2:14" x14ac:dyDescent="0.35">
      <c r="B82" s="22" t="str">
        <f>IF(D82="","",VLOOKUP(D82,'SKU Адыгейский'!$A$1:$B$150,2,0))</f>
        <v/>
      </c>
      <c r="C82" s="22" t="str">
        <f>IF(D82="","",VLOOKUP(D82, 'SKU Адыгейский'!$A$1:$C$150,3,0))</f>
        <v/>
      </c>
      <c r="F82" s="29" t="str">
        <f t="shared" ca="1" si="14"/>
        <v/>
      </c>
      <c r="G82" s="29" t="str">
        <f t="shared" ca="1" si="15"/>
        <v/>
      </c>
      <c r="H82" s="29" t="str">
        <f t="shared" si="16"/>
        <v/>
      </c>
      <c r="J82" s="12">
        <f t="shared" ca="1" si="17"/>
        <v>0</v>
      </c>
      <c r="K82" s="1">
        <f t="shared" ca="1" si="21"/>
        <v>0</v>
      </c>
      <c r="L82" s="1">
        <f t="shared" si="19"/>
        <v>0</v>
      </c>
      <c r="M82" s="1">
        <f t="shared" ca="1" si="20"/>
        <v>-4</v>
      </c>
      <c r="N82" s="30">
        <f ca="1">IF(L82=0,E82,-SUM((INDIRECT("N" &amp; ROW() - 1):$N$2)))</f>
        <v>0</v>
      </c>
    </row>
    <row r="83" spans="2:14" x14ac:dyDescent="0.35">
      <c r="B83" s="22" t="str">
        <f>IF(D83="","",VLOOKUP(D83,'SKU Адыгейский'!$A$1:$B$150,2,0))</f>
        <v/>
      </c>
      <c r="C83" s="22" t="str">
        <f>IF(D83="","",VLOOKUP(D83, 'SKU Адыгейский'!$A$1:$C$150,3,0))</f>
        <v/>
      </c>
      <c r="F83" s="29" t="str">
        <f t="shared" ca="1" si="14"/>
        <v/>
      </c>
      <c r="G83" s="29" t="str">
        <f t="shared" ca="1" si="15"/>
        <v/>
      </c>
      <c r="H83" s="29" t="str">
        <f t="shared" si="16"/>
        <v/>
      </c>
      <c r="J83" s="12">
        <f t="shared" ca="1" si="17"/>
        <v>0</v>
      </c>
      <c r="K83" s="1">
        <f t="shared" ca="1" si="21"/>
        <v>0</v>
      </c>
      <c r="L83" s="1">
        <f t="shared" si="19"/>
        <v>0</v>
      </c>
      <c r="M83" s="1">
        <f t="shared" ca="1" si="20"/>
        <v>-4</v>
      </c>
      <c r="N83" s="30">
        <f ca="1">IF(L83=0,E83,-SUM((INDIRECT("N" &amp; ROW() - 1):$N$2)))</f>
        <v>0</v>
      </c>
    </row>
    <row r="84" spans="2:14" x14ac:dyDescent="0.35">
      <c r="B84" s="22" t="str">
        <f>IF(D84="","",VLOOKUP(D84,'SKU Адыгейский'!$A$1:$B$150,2,0))</f>
        <v/>
      </c>
      <c r="C84" s="22" t="str">
        <f>IF(D84="","",VLOOKUP(D84, 'SKU Адыгейский'!$A$1:$C$150,3,0))</f>
        <v/>
      </c>
      <c r="F84" s="29" t="str">
        <f t="shared" ca="1" si="14"/>
        <v/>
      </c>
      <c r="G84" s="29" t="str">
        <f t="shared" ca="1" si="15"/>
        <v/>
      </c>
      <c r="H84" s="29" t="str">
        <f t="shared" si="16"/>
        <v/>
      </c>
      <c r="J84" s="12">
        <f t="shared" ca="1" si="17"/>
        <v>0</v>
      </c>
      <c r="K84" s="1">
        <f t="shared" ca="1" si="21"/>
        <v>0</v>
      </c>
      <c r="L84" s="1">
        <f t="shared" si="19"/>
        <v>0</v>
      </c>
      <c r="M84" s="1">
        <f t="shared" ca="1" si="20"/>
        <v>-4</v>
      </c>
      <c r="N84" s="30">
        <f ca="1">IF(L84=0,E84,-SUM((INDIRECT("N" &amp; ROW() - 1):$N$2)))</f>
        <v>0</v>
      </c>
    </row>
    <row r="85" spans="2:14" x14ac:dyDescent="0.35">
      <c r="B85" s="22" t="str">
        <f>IF(D85="","",VLOOKUP(D85,'SKU Адыгейский'!$A$1:$B$150,2,0))</f>
        <v/>
      </c>
      <c r="C85" s="22" t="str">
        <f>IF(D85="","",VLOOKUP(D85, 'SKU Адыгейский'!$A$1:$C$150,3,0))</f>
        <v/>
      </c>
      <c r="F85" s="29" t="str">
        <f t="shared" ca="1" si="14"/>
        <v/>
      </c>
      <c r="G85" s="29" t="str">
        <f t="shared" ca="1" si="15"/>
        <v/>
      </c>
      <c r="H85" s="29" t="str">
        <f t="shared" si="16"/>
        <v/>
      </c>
      <c r="J85" s="12">
        <f t="shared" ca="1" si="17"/>
        <v>0</v>
      </c>
      <c r="K85" s="1">
        <f t="shared" ca="1" si="21"/>
        <v>0</v>
      </c>
      <c r="L85" s="1">
        <f t="shared" si="19"/>
        <v>0</v>
      </c>
      <c r="M85" s="1">
        <f t="shared" ca="1" si="20"/>
        <v>-4</v>
      </c>
      <c r="N85" s="30">
        <f ca="1">IF(L85=0,E85,-SUM((INDIRECT("N" &amp; ROW() - 1):$N$2)))</f>
        <v>0</v>
      </c>
    </row>
    <row r="86" spans="2:14" x14ac:dyDescent="0.35">
      <c r="B86" s="22" t="str">
        <f>IF(D86="","",VLOOKUP(D86,'SKU Адыгейский'!$A$1:$B$150,2,0))</f>
        <v/>
      </c>
      <c r="C86" s="22" t="str">
        <f>IF(D86="","",VLOOKUP(D86, 'SKU Адыгейский'!$A$1:$C$150,3,0))</f>
        <v/>
      </c>
      <c r="F86" s="29" t="str">
        <f t="shared" ca="1" si="14"/>
        <v/>
      </c>
      <c r="G86" s="29" t="str">
        <f t="shared" ca="1" si="15"/>
        <v/>
      </c>
      <c r="H86" s="29" t="str">
        <f t="shared" si="16"/>
        <v/>
      </c>
      <c r="J86" s="12">
        <f t="shared" ca="1" si="17"/>
        <v>0</v>
      </c>
      <c r="K86" s="1">
        <f t="shared" ca="1" si="21"/>
        <v>0</v>
      </c>
      <c r="L86" s="1">
        <f t="shared" si="19"/>
        <v>0</v>
      </c>
      <c r="M86" s="1">
        <f t="shared" ca="1" si="20"/>
        <v>-4</v>
      </c>
      <c r="N86" s="30">
        <f ca="1">IF(L86=0,E86,-SUM((INDIRECT("N" &amp; ROW() - 1):$N$2)))</f>
        <v>0</v>
      </c>
    </row>
    <row r="87" spans="2:14" x14ac:dyDescent="0.35">
      <c r="B87" s="22" t="str">
        <f>IF(D87="","",VLOOKUP(D87,'SKU Адыгейский'!$A$1:$B$150,2,0))</f>
        <v/>
      </c>
      <c r="C87" s="22" t="str">
        <f>IF(D87="","",VLOOKUP(D87, 'SKU Адыгейский'!$A$1:$C$150,3,0))</f>
        <v/>
      </c>
      <c r="F87" s="29" t="str">
        <f t="shared" ca="1" si="14"/>
        <v/>
      </c>
      <c r="G87" s="29" t="str">
        <f t="shared" ca="1" si="15"/>
        <v/>
      </c>
      <c r="H87" s="29" t="str">
        <f t="shared" si="16"/>
        <v/>
      </c>
      <c r="J87" s="12">
        <f t="shared" ca="1" si="17"/>
        <v>0</v>
      </c>
      <c r="K87" s="1">
        <f t="shared" ca="1" si="21"/>
        <v>0</v>
      </c>
      <c r="L87" s="1">
        <f t="shared" si="19"/>
        <v>0</v>
      </c>
      <c r="M87" s="1">
        <f t="shared" ca="1" si="20"/>
        <v>-4</v>
      </c>
      <c r="N87" s="30">
        <f ca="1">IF(L87=0,E87,-SUM((INDIRECT("N" &amp; ROW() - 1):$N$2)))</f>
        <v>0</v>
      </c>
    </row>
    <row r="88" spans="2:14" x14ac:dyDescent="0.35">
      <c r="B88" s="22" t="str">
        <f>IF(D88="","",VLOOKUP(D88,'SKU Адыгейский'!$A$1:$B$150,2,0))</f>
        <v/>
      </c>
      <c r="C88" s="22" t="str">
        <f>IF(D88="","",VLOOKUP(D88, 'SKU Адыгейский'!$A$1:$C$150,3,0))</f>
        <v/>
      </c>
      <c r="F88" s="29" t="str">
        <f t="shared" ca="1" si="14"/>
        <v/>
      </c>
      <c r="G88" s="29" t="str">
        <f t="shared" ca="1" si="15"/>
        <v/>
      </c>
      <c r="H88" s="29" t="str">
        <f t="shared" si="16"/>
        <v/>
      </c>
      <c r="J88" s="12">
        <f t="shared" ca="1" si="17"/>
        <v>0</v>
      </c>
      <c r="K88" s="1">
        <f t="shared" ca="1" si="21"/>
        <v>0</v>
      </c>
      <c r="L88" s="1">
        <f t="shared" si="19"/>
        <v>0</v>
      </c>
      <c r="M88" s="1">
        <f t="shared" ca="1" si="20"/>
        <v>-4</v>
      </c>
      <c r="N88" s="30">
        <f ca="1">IF(L88=0,E88,-SUM((INDIRECT("N" &amp; ROW() - 1):$N$2)))</f>
        <v>0</v>
      </c>
    </row>
    <row r="89" spans="2:14" x14ac:dyDescent="0.35">
      <c r="B89" s="22" t="str">
        <f>IF(D89="","",VLOOKUP(D89,'SKU Адыгейский'!$A$1:$B$150,2,0))</f>
        <v/>
      </c>
      <c r="C89" s="22" t="str">
        <f>IF(D89="","",VLOOKUP(D89, 'SKU Адыгейский'!$A$1:$C$150,3,0))</f>
        <v/>
      </c>
      <c r="F89" s="29" t="str">
        <f t="shared" ca="1" si="14"/>
        <v/>
      </c>
      <c r="G89" s="29" t="str">
        <f t="shared" ca="1" si="15"/>
        <v/>
      </c>
      <c r="H89" s="29" t="str">
        <f t="shared" si="16"/>
        <v/>
      </c>
      <c r="J89" s="12">
        <f t="shared" ca="1" si="17"/>
        <v>0</v>
      </c>
      <c r="K89" s="1">
        <f t="shared" ca="1" si="21"/>
        <v>0</v>
      </c>
      <c r="L89" s="1">
        <f t="shared" si="19"/>
        <v>0</v>
      </c>
      <c r="M89" s="1">
        <f t="shared" ca="1" si="20"/>
        <v>-4</v>
      </c>
      <c r="N89" s="30">
        <f ca="1">IF(L89=0,E89,-SUM((INDIRECT("N" &amp; ROW() - 1):$N$2)))</f>
        <v>0</v>
      </c>
    </row>
    <row r="90" spans="2:14" x14ac:dyDescent="0.35">
      <c r="B90" s="22" t="str">
        <f>IF(D90="","",VLOOKUP(D90,'SKU Адыгейский'!$A$1:$B$150,2,0))</f>
        <v/>
      </c>
      <c r="C90" s="22" t="str">
        <f>IF(D90="","",VLOOKUP(D90, 'SKU Адыгейский'!$A$1:$C$150,3,0))</f>
        <v/>
      </c>
      <c r="F90" s="29" t="str">
        <f t="shared" ca="1" si="14"/>
        <v/>
      </c>
      <c r="G90" s="29" t="str">
        <f t="shared" ca="1" si="15"/>
        <v/>
      </c>
      <c r="H90" s="29" t="str">
        <f t="shared" si="16"/>
        <v/>
      </c>
      <c r="J90" s="12">
        <f t="shared" ca="1" si="17"/>
        <v>0</v>
      </c>
      <c r="K90" s="1">
        <f t="shared" ca="1" si="21"/>
        <v>0</v>
      </c>
      <c r="L90" s="1">
        <f t="shared" si="19"/>
        <v>0</v>
      </c>
      <c r="M90" s="1">
        <f t="shared" ca="1" si="20"/>
        <v>-4</v>
      </c>
      <c r="N90" s="30">
        <f ca="1">IF(L90=0,E90,-SUM((INDIRECT("N" &amp; ROW() - 1):$N$2)))</f>
        <v>0</v>
      </c>
    </row>
    <row r="91" spans="2:14" x14ac:dyDescent="0.35">
      <c r="B91" s="22" t="str">
        <f>IF(D91="","",VLOOKUP(D91,'SKU Адыгейский'!$A$1:$B$150,2,0))</f>
        <v/>
      </c>
      <c r="C91" s="22" t="str">
        <f>IF(D91="","",VLOOKUP(D91, 'SKU Адыгейский'!$A$1:$C$150,3,0))</f>
        <v/>
      </c>
      <c r="F91" s="29" t="str">
        <f t="shared" ca="1" si="14"/>
        <v/>
      </c>
      <c r="G91" s="29" t="str">
        <f t="shared" ca="1" si="15"/>
        <v/>
      </c>
      <c r="H91" s="29" t="str">
        <f t="shared" si="16"/>
        <v/>
      </c>
      <c r="J91" s="12">
        <f t="shared" ca="1" si="17"/>
        <v>0</v>
      </c>
      <c r="K91" s="1">
        <f t="shared" ca="1" si="21"/>
        <v>0</v>
      </c>
      <c r="L91" s="1">
        <f t="shared" si="19"/>
        <v>0</v>
      </c>
      <c r="M91" s="1">
        <f t="shared" ca="1" si="20"/>
        <v>-4</v>
      </c>
      <c r="N91" s="30">
        <f ca="1">IF(L91=0,E91,-SUM((INDIRECT("N" &amp; ROW() - 1):$N$2)))</f>
        <v>0</v>
      </c>
    </row>
    <row r="92" spans="2:14" x14ac:dyDescent="0.35">
      <c r="B92" s="22" t="str">
        <f>IF(D92="","",VLOOKUP(D92,'SKU Адыгейский'!$A$1:$B$150,2,0))</f>
        <v/>
      </c>
      <c r="C92" s="22" t="str">
        <f>IF(D92="","",VLOOKUP(D92, 'SKU Адыгейский'!$A$1:$C$150,3,0))</f>
        <v/>
      </c>
      <c r="F92" s="29" t="str">
        <f t="shared" ca="1" si="14"/>
        <v/>
      </c>
      <c r="G92" s="29" t="str">
        <f t="shared" ca="1" si="15"/>
        <v/>
      </c>
      <c r="H92" s="29" t="str">
        <f t="shared" si="16"/>
        <v/>
      </c>
      <c r="J92" s="12">
        <f t="shared" ca="1" si="17"/>
        <v>0</v>
      </c>
      <c r="K92" s="1">
        <f t="shared" ca="1" si="21"/>
        <v>0</v>
      </c>
      <c r="L92" s="1">
        <f t="shared" si="19"/>
        <v>0</v>
      </c>
      <c r="M92" s="1">
        <f t="shared" ca="1" si="20"/>
        <v>-4</v>
      </c>
      <c r="N92" s="30">
        <f ca="1">IF(L92=0,E92,-SUM((INDIRECT("N" &amp; ROW() - 1):$N$2)))</f>
        <v>0</v>
      </c>
    </row>
    <row r="93" spans="2:14" x14ac:dyDescent="0.35">
      <c r="B93" s="22" t="str">
        <f>IF(D93="","",VLOOKUP(D93,'SKU Адыгейский'!$A$1:$B$150,2,0))</f>
        <v/>
      </c>
      <c r="C93" s="22" t="str">
        <f>IF(D93="","",VLOOKUP(D93, 'SKU Адыгейский'!$A$1:$C$150,3,0))</f>
        <v/>
      </c>
      <c r="F93" s="29" t="str">
        <f t="shared" ca="1" si="14"/>
        <v/>
      </c>
      <c r="G93" s="29" t="str">
        <f t="shared" ca="1" si="15"/>
        <v/>
      </c>
      <c r="H93" s="29" t="str">
        <f t="shared" si="16"/>
        <v/>
      </c>
      <c r="J93" s="12">
        <f t="shared" ca="1" si="17"/>
        <v>0</v>
      </c>
      <c r="K93" s="1">
        <f t="shared" ca="1" si="21"/>
        <v>0</v>
      </c>
      <c r="L93" s="1">
        <f t="shared" si="19"/>
        <v>0</v>
      </c>
      <c r="M93" s="1">
        <f t="shared" ca="1" si="20"/>
        <v>-4</v>
      </c>
      <c r="N93" s="30">
        <f ca="1">IF(L93=0,E93,-SUM((INDIRECT("N" &amp; ROW() - 1):$N$2)))</f>
        <v>0</v>
      </c>
    </row>
    <row r="94" spans="2:14" x14ac:dyDescent="0.35">
      <c r="B94" s="22" t="str">
        <f>IF(D94="","",VLOOKUP(D94,'SKU Адыгейский'!$A$1:$B$150,2,0))</f>
        <v/>
      </c>
      <c r="C94" s="22" t="str">
        <f>IF(D94="","",VLOOKUP(D94, 'SKU Адыгейский'!$A$1:$C$150,3,0))</f>
        <v/>
      </c>
      <c r="F94" s="29" t="str">
        <f t="shared" ca="1" si="14"/>
        <v/>
      </c>
      <c r="G94" s="29" t="str">
        <f t="shared" ca="1" si="15"/>
        <v/>
      </c>
      <c r="H94" s="29" t="str">
        <f t="shared" si="16"/>
        <v/>
      </c>
      <c r="J94" s="12">
        <f t="shared" ca="1" si="17"/>
        <v>0</v>
      </c>
      <c r="K94" s="1">
        <f t="shared" ca="1" si="21"/>
        <v>0</v>
      </c>
      <c r="L94" s="1">
        <f t="shared" si="19"/>
        <v>0</v>
      </c>
      <c r="M94" s="1">
        <f t="shared" ca="1" si="20"/>
        <v>-4</v>
      </c>
      <c r="N94" s="30">
        <f ca="1">IF(L94=0,E94,-SUM((INDIRECT("N" &amp; ROW() - 1):$N$2)))</f>
        <v>0</v>
      </c>
    </row>
    <row r="95" spans="2:14" x14ac:dyDescent="0.35">
      <c r="B95" s="22" t="str">
        <f>IF(D95="","",VLOOKUP(D95,'SKU Адыгейский'!$A$1:$B$150,2,0))</f>
        <v/>
      </c>
      <c r="C95" s="22" t="str">
        <f>IF(D95="","",VLOOKUP(D95, 'SKU Адыгейский'!$A$1:$C$150,3,0))</f>
        <v/>
      </c>
      <c r="F95" s="29" t="str">
        <f t="shared" ca="1" si="14"/>
        <v/>
      </c>
      <c r="G95" s="29" t="str">
        <f t="shared" ca="1" si="15"/>
        <v/>
      </c>
      <c r="H95" s="29" t="str">
        <f t="shared" si="16"/>
        <v/>
      </c>
      <c r="J95" s="12">
        <f t="shared" ca="1" si="17"/>
        <v>0</v>
      </c>
      <c r="K95" s="1">
        <f t="shared" ca="1" si="21"/>
        <v>0</v>
      </c>
      <c r="L95" s="1">
        <f t="shared" si="19"/>
        <v>0</v>
      </c>
      <c r="M95" s="1">
        <f t="shared" ca="1" si="20"/>
        <v>-4</v>
      </c>
      <c r="N95" s="30">
        <f ca="1">IF(L95=0,E95,-SUM((INDIRECT("N" &amp; ROW() - 1):$N$2)))</f>
        <v>0</v>
      </c>
    </row>
    <row r="96" spans="2:14" x14ac:dyDescent="0.35">
      <c r="B96" s="22" t="str">
        <f>IF(D96="","",VLOOKUP(D96,'SKU Адыгейский'!$A$1:$B$150,2,0))</f>
        <v/>
      </c>
      <c r="C96" s="22" t="str">
        <f>IF(D96="","",VLOOKUP(D96, 'SKU Адыгейский'!$A$1:$C$150,3,0))</f>
        <v/>
      </c>
      <c r="F96" s="29" t="str">
        <f t="shared" ca="1" si="14"/>
        <v/>
      </c>
      <c r="G96" s="29" t="str">
        <f t="shared" ca="1" si="15"/>
        <v/>
      </c>
      <c r="H96" s="29" t="str">
        <f t="shared" si="16"/>
        <v/>
      </c>
      <c r="J96" s="12">
        <f t="shared" ca="1" si="17"/>
        <v>0</v>
      </c>
      <c r="K96" s="1">
        <f t="shared" ca="1" si="21"/>
        <v>0</v>
      </c>
      <c r="L96" s="1">
        <f t="shared" si="19"/>
        <v>0</v>
      </c>
      <c r="M96" s="1">
        <f t="shared" ca="1" si="20"/>
        <v>-4</v>
      </c>
      <c r="N96" s="30">
        <f ca="1">IF(L96=0,E96,-SUM((INDIRECT("N" &amp; ROW() - 1):$N$2)))</f>
        <v>0</v>
      </c>
    </row>
    <row r="97" spans="2:14" x14ac:dyDescent="0.35">
      <c r="B97" s="22" t="str">
        <f>IF(D97="","",VLOOKUP(D97,'SKU Адыгейский'!$A$1:$B$150,2,0))</f>
        <v/>
      </c>
      <c r="C97" s="22" t="str">
        <f>IF(D97="","",VLOOKUP(D97, 'SKU Адыгейский'!$A$1:$C$150,3,0))</f>
        <v/>
      </c>
      <c r="F97" s="29" t="str">
        <f t="shared" ca="1" si="14"/>
        <v/>
      </c>
      <c r="G97" s="29" t="str">
        <f t="shared" ca="1" si="15"/>
        <v/>
      </c>
      <c r="H97" s="29" t="str">
        <f t="shared" si="16"/>
        <v/>
      </c>
      <c r="J97" s="12">
        <f t="shared" ca="1" si="17"/>
        <v>0</v>
      </c>
      <c r="K97" s="1">
        <f t="shared" ca="1" si="21"/>
        <v>0</v>
      </c>
      <c r="L97" s="1">
        <f t="shared" si="19"/>
        <v>0</v>
      </c>
      <c r="M97" s="1">
        <f t="shared" ca="1" si="20"/>
        <v>-4</v>
      </c>
      <c r="N97" s="30">
        <f ca="1">IF(L97=0,E97,-SUM((INDIRECT("N" &amp; ROW() - 1):$N$2)))</f>
        <v>0</v>
      </c>
    </row>
    <row r="98" spans="2:14" x14ac:dyDescent="0.35">
      <c r="B98" s="22" t="str">
        <f>IF(D98="","",VLOOKUP(D98,'SKU Адыгейский'!$A$1:$B$150,2,0))</f>
        <v/>
      </c>
      <c r="C98" s="22" t="str">
        <f>IF(D98="","",VLOOKUP(D98, 'SKU Адыгейский'!$A$1:$C$150,3,0))</f>
        <v/>
      </c>
      <c r="F98" s="29" t="str">
        <f t="shared" ca="1" si="14"/>
        <v/>
      </c>
      <c r="G98" s="29" t="str">
        <f t="shared" ca="1" si="15"/>
        <v/>
      </c>
      <c r="H98" s="29" t="str">
        <f t="shared" si="16"/>
        <v/>
      </c>
      <c r="J98" s="12">
        <f t="shared" ca="1" si="17"/>
        <v>0</v>
      </c>
      <c r="K98" s="1">
        <f t="shared" ca="1" si="21"/>
        <v>0</v>
      </c>
      <c r="L98" s="1">
        <f t="shared" si="19"/>
        <v>0</v>
      </c>
      <c r="M98" s="1">
        <f t="shared" ca="1" si="20"/>
        <v>-4</v>
      </c>
      <c r="N98" s="30">
        <f ca="1">IF(L98=0,E98,-SUM((INDIRECT("N" &amp; ROW() - 1):$N$2)))</f>
        <v>0</v>
      </c>
    </row>
    <row r="99" spans="2:14" x14ac:dyDescent="0.35">
      <c r="B99" s="22" t="str">
        <f>IF(D99="","",VLOOKUP(D99,'SKU Адыгейский'!$A$1:$B$150,2,0))</f>
        <v/>
      </c>
      <c r="C99" s="22" t="str">
        <f>IF(D99="","",VLOOKUP(D99, 'SKU Адыгейский'!$A$1:$C$150,3,0))</f>
        <v/>
      </c>
      <c r="F99" s="29" t="str">
        <f t="shared" ref="F99:F130" ca="1" si="22">IF(L99=0, "", H99 - G99 * (INDIRECT("C" &amp; ROW() - 1)))</f>
        <v/>
      </c>
      <c r="G99" s="29" t="str">
        <f t="shared" ref="G99:G130" ca="1" si="23">IF(L99=0, "", _xlfn.CEILING.MATH(H99 / (INDIRECT("C" &amp; ROW() - 1)), 1))</f>
        <v/>
      </c>
      <c r="H99" s="29" t="str">
        <f t="shared" ref="H99:H123" si="24">IF(L99=0, "", -N99)</f>
        <v/>
      </c>
      <c r="J99" s="12">
        <f t="shared" ref="J99:J130" ca="1" si="25">IF(I99 = "-", -INDIRECT("C" &amp; ROW() - 1) * G99,E99)</f>
        <v>0</v>
      </c>
      <c r="K99" s="1">
        <f t="shared" ca="1" si="21"/>
        <v>0</v>
      </c>
      <c r="L99" s="1">
        <f t="shared" ref="L99:L123" si="26">IF(I99="-",1,0)</f>
        <v>0</v>
      </c>
      <c r="M99" s="1">
        <f t="shared" ref="M99:M123" ca="1" si="27">IF(K99 = 0, INDIRECT("M" &amp; ROW() - 1), K99)</f>
        <v>-4</v>
      </c>
      <c r="N99" s="30">
        <f ca="1">IF(L99=0,E99,-SUM((INDIRECT("N" &amp; ROW() - 1):$N$2)))</f>
        <v>0</v>
      </c>
    </row>
    <row r="100" spans="2:14" x14ac:dyDescent="0.35">
      <c r="B100" s="22" t="str">
        <f>IF(D100="","",VLOOKUP(D100,'SKU Адыгейский'!$A$1:$B$150,2,0))</f>
        <v/>
      </c>
      <c r="C100" s="22" t="str">
        <f>IF(D100="","",VLOOKUP(D100, 'SKU Адыгейский'!$A$1:$C$150,3,0))</f>
        <v/>
      </c>
      <c r="F100" s="29" t="str">
        <f t="shared" ca="1" si="22"/>
        <v/>
      </c>
      <c r="G100" s="29" t="str">
        <f t="shared" ca="1" si="23"/>
        <v/>
      </c>
      <c r="H100" s="29" t="str">
        <f t="shared" si="24"/>
        <v/>
      </c>
      <c r="J100" s="12">
        <f t="shared" ca="1" si="25"/>
        <v>0</v>
      </c>
      <c r="K100" s="1">
        <f t="shared" ca="1" si="21"/>
        <v>0</v>
      </c>
      <c r="L100" s="1">
        <f t="shared" si="26"/>
        <v>0</v>
      </c>
      <c r="M100" s="1">
        <f t="shared" ca="1" si="27"/>
        <v>-4</v>
      </c>
      <c r="N100" s="30">
        <f ca="1">IF(L100=0,E100,-SUM((INDIRECT("N" &amp; ROW() - 1):$N$2)))</f>
        <v>0</v>
      </c>
    </row>
    <row r="101" spans="2:14" x14ac:dyDescent="0.35">
      <c r="B101" s="22" t="str">
        <f>IF(D101="","",VLOOKUP(D101,'SKU Адыгейский'!$A$1:$B$150,2,0))</f>
        <v/>
      </c>
      <c r="C101" s="22" t="str">
        <f>IF(D101="","",VLOOKUP(D101, 'SKU Адыгейский'!$A$1:$C$150,3,0))</f>
        <v/>
      </c>
      <c r="F101" s="29" t="str">
        <f t="shared" ca="1" si="22"/>
        <v/>
      </c>
      <c r="G101" s="29" t="str">
        <f t="shared" ca="1" si="23"/>
        <v/>
      </c>
      <c r="H101" s="29" t="str">
        <f t="shared" si="24"/>
        <v/>
      </c>
      <c r="J101" s="12">
        <f t="shared" ca="1" si="25"/>
        <v>0</v>
      </c>
      <c r="K101" s="1">
        <f t="shared" ref="K101:K123" ca="1" si="28">IF(I101 = "-", SUM(INDIRECT(ADDRESS(2,COLUMN(J101)) &amp; ":" &amp; ADDRESS(ROW(),COLUMN(J101)))), 0)</f>
        <v>0</v>
      </c>
      <c r="L101" s="1">
        <f t="shared" si="26"/>
        <v>0</v>
      </c>
      <c r="M101" s="1">
        <f t="shared" ca="1" si="27"/>
        <v>-4</v>
      </c>
      <c r="N101" s="30">
        <f ca="1">IF(L101=0,E101,-SUM((INDIRECT("N" &amp; ROW() - 1):$N$2)))</f>
        <v>0</v>
      </c>
    </row>
    <row r="102" spans="2:14" x14ac:dyDescent="0.35">
      <c r="B102" s="22" t="str">
        <f>IF(D102="","",VLOOKUP(D102,'SKU Адыгейский'!$A$1:$B$150,2,0))</f>
        <v/>
      </c>
      <c r="C102" s="22" t="str">
        <f>IF(D102="","",VLOOKUP(D102, 'SKU Адыгейский'!$A$1:$C$150,3,0))</f>
        <v/>
      </c>
      <c r="F102" s="29" t="str">
        <f t="shared" ca="1" si="22"/>
        <v/>
      </c>
      <c r="G102" s="29" t="str">
        <f t="shared" ca="1" si="23"/>
        <v/>
      </c>
      <c r="H102" s="29" t="str">
        <f t="shared" si="24"/>
        <v/>
      </c>
      <c r="J102" s="12">
        <f t="shared" ca="1" si="25"/>
        <v>0</v>
      </c>
      <c r="K102" s="1">
        <f t="shared" ca="1" si="28"/>
        <v>0</v>
      </c>
      <c r="L102" s="1">
        <f t="shared" si="26"/>
        <v>0</v>
      </c>
      <c r="M102" s="1">
        <f t="shared" ca="1" si="27"/>
        <v>-4</v>
      </c>
      <c r="N102" s="30">
        <f ca="1">IF(L102=0,E102,-SUM((INDIRECT("N" &amp; ROW() - 1):$N$2)))</f>
        <v>0</v>
      </c>
    </row>
    <row r="103" spans="2:14" x14ac:dyDescent="0.35">
      <c r="B103" s="22" t="str">
        <f>IF(D103="","",VLOOKUP(D103,'SKU Адыгейский'!$A$1:$B$150,2,0))</f>
        <v/>
      </c>
      <c r="C103" s="22" t="str">
        <f>IF(D103="","",VLOOKUP(D103, 'SKU Адыгейский'!$A$1:$C$150,3,0))</f>
        <v/>
      </c>
      <c r="F103" s="29" t="str">
        <f t="shared" ca="1" si="22"/>
        <v/>
      </c>
      <c r="G103" s="29" t="str">
        <f t="shared" ca="1" si="23"/>
        <v/>
      </c>
      <c r="H103" s="29" t="str">
        <f t="shared" si="24"/>
        <v/>
      </c>
      <c r="J103" s="12">
        <f t="shared" ca="1" si="25"/>
        <v>0</v>
      </c>
      <c r="K103" s="1">
        <f t="shared" ca="1" si="28"/>
        <v>0</v>
      </c>
      <c r="L103" s="1">
        <f t="shared" si="26"/>
        <v>0</v>
      </c>
      <c r="M103" s="1">
        <f t="shared" ca="1" si="27"/>
        <v>-4</v>
      </c>
      <c r="N103" s="30">
        <f ca="1">IF(L103=0,E103,-SUM((INDIRECT("N" &amp; ROW() - 1):$N$2)))</f>
        <v>0</v>
      </c>
    </row>
    <row r="104" spans="2:14" x14ac:dyDescent="0.35">
      <c r="B104" s="22" t="str">
        <f>IF(D104="","",VLOOKUP(D104,'SKU Адыгейский'!$A$1:$B$150,2,0))</f>
        <v/>
      </c>
      <c r="C104" s="22" t="str">
        <f>IF(D104="","",VLOOKUP(D104, 'SKU Адыгейский'!$A$1:$C$150,3,0))</f>
        <v/>
      </c>
      <c r="F104" s="29" t="str">
        <f t="shared" ca="1" si="22"/>
        <v/>
      </c>
      <c r="G104" s="29" t="str">
        <f t="shared" ca="1" si="23"/>
        <v/>
      </c>
      <c r="H104" s="29" t="str">
        <f t="shared" si="24"/>
        <v/>
      </c>
      <c r="J104" s="12">
        <f t="shared" ca="1" si="25"/>
        <v>0</v>
      </c>
      <c r="K104" s="1">
        <f t="shared" ca="1" si="28"/>
        <v>0</v>
      </c>
      <c r="L104" s="1">
        <f t="shared" si="26"/>
        <v>0</v>
      </c>
      <c r="M104" s="1">
        <f t="shared" ca="1" si="27"/>
        <v>-4</v>
      </c>
      <c r="N104" s="30">
        <f ca="1">IF(L104=0,E104,-SUM((INDIRECT("N" &amp; ROW() - 1):$N$2)))</f>
        <v>0</v>
      </c>
    </row>
    <row r="105" spans="2:14" x14ac:dyDescent="0.35">
      <c r="B105" s="22" t="str">
        <f>IF(D105="","",VLOOKUP(D105,'SKU Адыгейский'!$A$1:$B$150,2,0))</f>
        <v/>
      </c>
      <c r="C105" s="22" t="str">
        <f>IF(D105="","",VLOOKUP(D105, 'SKU Адыгейский'!$A$1:$C$150,3,0))</f>
        <v/>
      </c>
      <c r="F105" s="29" t="str">
        <f t="shared" ca="1" si="22"/>
        <v/>
      </c>
      <c r="G105" s="29" t="str">
        <f t="shared" ca="1" si="23"/>
        <v/>
      </c>
      <c r="H105" s="29" t="str">
        <f t="shared" si="24"/>
        <v/>
      </c>
      <c r="J105" s="12">
        <f t="shared" ca="1" si="25"/>
        <v>0</v>
      </c>
      <c r="K105" s="1">
        <f t="shared" ca="1" si="28"/>
        <v>0</v>
      </c>
      <c r="L105" s="1">
        <f t="shared" si="26"/>
        <v>0</v>
      </c>
      <c r="M105" s="1">
        <f t="shared" ca="1" si="27"/>
        <v>-4</v>
      </c>
      <c r="N105" s="30">
        <f ca="1">IF(L105=0,E105,-SUM((INDIRECT("N" &amp; ROW() - 1):$N$2)))</f>
        <v>0</v>
      </c>
    </row>
    <row r="106" spans="2:14" x14ac:dyDescent="0.35">
      <c r="B106" s="22" t="str">
        <f>IF(D106="","",VLOOKUP(D106,'SKU Адыгейский'!$A$1:$B$150,2,0))</f>
        <v/>
      </c>
      <c r="C106" s="22" t="str">
        <f>IF(D106="","",VLOOKUP(D106, 'SKU Адыгейский'!$A$1:$C$150,3,0))</f>
        <v/>
      </c>
      <c r="F106" s="29" t="str">
        <f t="shared" ca="1" si="22"/>
        <v/>
      </c>
      <c r="G106" s="29" t="str">
        <f t="shared" ca="1" si="23"/>
        <v/>
      </c>
      <c r="H106" s="29" t="str">
        <f t="shared" si="24"/>
        <v/>
      </c>
      <c r="J106" s="12">
        <f t="shared" ca="1" si="25"/>
        <v>0</v>
      </c>
      <c r="K106" s="1">
        <f t="shared" ca="1" si="28"/>
        <v>0</v>
      </c>
      <c r="L106" s="1">
        <f t="shared" si="26"/>
        <v>0</v>
      </c>
      <c r="M106" s="1">
        <f t="shared" ca="1" si="27"/>
        <v>-4</v>
      </c>
      <c r="N106" s="30">
        <f ca="1">IF(L106=0,E106,-SUM((INDIRECT("N" &amp; ROW() - 1):$N$2)))</f>
        <v>0</v>
      </c>
    </row>
    <row r="107" spans="2:14" x14ac:dyDescent="0.35">
      <c r="B107" s="22" t="str">
        <f>IF(D107="","",VLOOKUP(D107,'SKU Адыгейский'!$A$1:$B$150,2,0))</f>
        <v/>
      </c>
      <c r="C107" s="22" t="str">
        <f>IF(D107="","",VLOOKUP(D107, 'SKU Адыгейский'!$A$1:$C$150,3,0))</f>
        <v/>
      </c>
      <c r="F107" s="29" t="str">
        <f t="shared" ca="1" si="22"/>
        <v/>
      </c>
      <c r="G107" s="29" t="str">
        <f t="shared" ca="1" si="23"/>
        <v/>
      </c>
      <c r="H107" s="29" t="str">
        <f t="shared" si="24"/>
        <v/>
      </c>
      <c r="J107" s="12">
        <f t="shared" ca="1" si="25"/>
        <v>0</v>
      </c>
      <c r="K107" s="1">
        <f t="shared" ca="1" si="28"/>
        <v>0</v>
      </c>
      <c r="L107" s="1">
        <f t="shared" si="26"/>
        <v>0</v>
      </c>
      <c r="M107" s="1">
        <f t="shared" ca="1" si="27"/>
        <v>-4</v>
      </c>
      <c r="N107" s="30">
        <f ca="1">IF(L107=0,E107,-SUM((INDIRECT("N" &amp; ROW() - 1):$N$2)))</f>
        <v>0</v>
      </c>
    </row>
    <row r="108" spans="2:14" x14ac:dyDescent="0.35">
      <c r="B108" s="22" t="str">
        <f>IF(D108="","",VLOOKUP(D108,'SKU Адыгейский'!$A$1:$B$150,2,0))</f>
        <v/>
      </c>
      <c r="C108" s="22" t="str">
        <f>IF(D108="","",VLOOKUP(D108, 'SKU Адыгейский'!$A$1:$C$150,3,0))</f>
        <v/>
      </c>
      <c r="F108" s="29" t="str">
        <f t="shared" ca="1" si="22"/>
        <v/>
      </c>
      <c r="G108" s="29" t="str">
        <f t="shared" ca="1" si="23"/>
        <v/>
      </c>
      <c r="H108" s="29" t="str">
        <f t="shared" si="24"/>
        <v/>
      </c>
      <c r="J108" s="12">
        <f t="shared" ca="1" si="25"/>
        <v>0</v>
      </c>
      <c r="K108" s="1">
        <f t="shared" ca="1" si="28"/>
        <v>0</v>
      </c>
      <c r="L108" s="1">
        <f t="shared" si="26"/>
        <v>0</v>
      </c>
      <c r="M108" s="1">
        <f t="shared" ca="1" si="27"/>
        <v>-4</v>
      </c>
      <c r="N108" s="30">
        <f ca="1">IF(L108=0,E108,-SUM((INDIRECT("N" &amp; ROW() - 1):$N$2)))</f>
        <v>0</v>
      </c>
    </row>
    <row r="109" spans="2:14" x14ac:dyDescent="0.35">
      <c r="B109" s="22" t="str">
        <f>IF(D109="","",VLOOKUP(D109,'SKU Адыгейский'!$A$1:$B$150,2,0))</f>
        <v/>
      </c>
      <c r="C109" s="22" t="str">
        <f>IF(D109="","",VLOOKUP(D109, 'SKU Адыгейский'!$A$1:$C$150,3,0))</f>
        <v/>
      </c>
      <c r="F109" s="29" t="str">
        <f t="shared" ca="1" si="22"/>
        <v/>
      </c>
      <c r="G109" s="29" t="str">
        <f t="shared" ca="1" si="23"/>
        <v/>
      </c>
      <c r="H109" s="29" t="str">
        <f t="shared" si="24"/>
        <v/>
      </c>
      <c r="J109" s="12">
        <f t="shared" ca="1" si="25"/>
        <v>0</v>
      </c>
      <c r="K109" s="1">
        <f t="shared" ca="1" si="28"/>
        <v>0</v>
      </c>
      <c r="L109" s="1">
        <f t="shared" si="26"/>
        <v>0</v>
      </c>
      <c r="M109" s="1">
        <f t="shared" ca="1" si="27"/>
        <v>-4</v>
      </c>
      <c r="N109" s="30">
        <f ca="1">IF(L109=0,E109,-SUM((INDIRECT("N" &amp; ROW() - 1):$N$2)))</f>
        <v>0</v>
      </c>
    </row>
    <row r="110" spans="2:14" x14ac:dyDescent="0.35">
      <c r="B110" s="22" t="str">
        <f>IF(D110="","",VLOOKUP(D110,'SKU Адыгейский'!$A$1:$B$150,2,0))</f>
        <v/>
      </c>
      <c r="C110" s="22" t="str">
        <f>IF(D110="","",VLOOKUP(D110, 'SKU Адыгейский'!$A$1:$C$150,3,0))</f>
        <v/>
      </c>
      <c r="F110" s="29" t="str">
        <f t="shared" ca="1" si="22"/>
        <v/>
      </c>
      <c r="G110" s="29" t="str">
        <f t="shared" ca="1" si="23"/>
        <v/>
      </c>
      <c r="H110" s="29" t="str">
        <f t="shared" si="24"/>
        <v/>
      </c>
      <c r="J110" s="12">
        <f t="shared" ca="1" si="25"/>
        <v>0</v>
      </c>
      <c r="K110" s="1">
        <f t="shared" ca="1" si="28"/>
        <v>0</v>
      </c>
      <c r="L110" s="1">
        <f t="shared" si="26"/>
        <v>0</v>
      </c>
      <c r="M110" s="1">
        <f t="shared" ca="1" si="27"/>
        <v>-4</v>
      </c>
      <c r="N110" s="30">
        <f ca="1">IF(L110=0,E110,-SUM((INDIRECT("N" &amp; ROW() - 1):$N$2)))</f>
        <v>0</v>
      </c>
    </row>
    <row r="111" spans="2:14" x14ac:dyDescent="0.35">
      <c r="B111" s="22" t="str">
        <f>IF(D111="","",VLOOKUP(D111,'SKU Адыгейский'!$A$1:$B$150,2,0))</f>
        <v/>
      </c>
      <c r="C111" s="22" t="str">
        <f>IF(D111="","",VLOOKUP(D111, 'SKU Адыгейский'!$A$1:$C$150,3,0))</f>
        <v/>
      </c>
      <c r="F111" s="29" t="str">
        <f t="shared" ca="1" si="22"/>
        <v/>
      </c>
      <c r="G111" s="29" t="str">
        <f t="shared" ca="1" si="23"/>
        <v/>
      </c>
      <c r="H111" s="29" t="str">
        <f t="shared" si="24"/>
        <v/>
      </c>
      <c r="J111" s="12">
        <f t="shared" ca="1" si="25"/>
        <v>0</v>
      </c>
      <c r="K111" s="1">
        <f t="shared" ca="1" si="28"/>
        <v>0</v>
      </c>
      <c r="L111" s="1">
        <f t="shared" si="26"/>
        <v>0</v>
      </c>
      <c r="M111" s="1">
        <f t="shared" ca="1" si="27"/>
        <v>-4</v>
      </c>
      <c r="N111" s="30">
        <f ca="1">IF(L111=0,E111,-SUM((INDIRECT("N" &amp; ROW() - 1):$N$2)))</f>
        <v>0</v>
      </c>
    </row>
    <row r="112" spans="2:14" x14ac:dyDescent="0.35">
      <c r="B112" s="22" t="str">
        <f>IF(D112="","",VLOOKUP(D112,'SKU Адыгейский'!$A$1:$B$150,2,0))</f>
        <v/>
      </c>
      <c r="C112" s="22" t="str">
        <f>IF(D112="","",VLOOKUP(D112, 'SKU Адыгейский'!$A$1:$C$150,3,0))</f>
        <v/>
      </c>
      <c r="F112" s="29" t="str">
        <f t="shared" ca="1" si="22"/>
        <v/>
      </c>
      <c r="G112" s="29" t="str">
        <f t="shared" ca="1" si="23"/>
        <v/>
      </c>
      <c r="H112" s="29" t="str">
        <f t="shared" si="24"/>
        <v/>
      </c>
      <c r="J112" s="12">
        <f t="shared" ca="1" si="25"/>
        <v>0</v>
      </c>
      <c r="K112" s="1">
        <f t="shared" ca="1" si="28"/>
        <v>0</v>
      </c>
      <c r="L112" s="1">
        <f t="shared" si="26"/>
        <v>0</v>
      </c>
      <c r="M112" s="1">
        <f t="shared" ca="1" si="27"/>
        <v>-4</v>
      </c>
      <c r="N112" s="30">
        <f ca="1">IF(L112=0,E112,-SUM((INDIRECT("N" &amp; ROW() - 1):$N$2)))</f>
        <v>0</v>
      </c>
    </row>
    <row r="113" spans="2:14" x14ac:dyDescent="0.35">
      <c r="B113" s="22" t="str">
        <f>IF(D113="","",VLOOKUP(D113,'SKU Адыгейский'!$A$1:$B$150,2,0))</f>
        <v/>
      </c>
      <c r="C113" s="22" t="str">
        <f>IF(D113="","",VLOOKUP(D113, 'SKU Адыгейский'!$A$1:$C$150,3,0))</f>
        <v/>
      </c>
      <c r="F113" s="29" t="str">
        <f t="shared" ca="1" si="22"/>
        <v/>
      </c>
      <c r="G113" s="29" t="str">
        <f t="shared" ca="1" si="23"/>
        <v/>
      </c>
      <c r="H113" s="29" t="str">
        <f t="shared" si="24"/>
        <v/>
      </c>
      <c r="J113" s="12">
        <f t="shared" ca="1" si="25"/>
        <v>0</v>
      </c>
      <c r="K113" s="1">
        <f t="shared" ca="1" si="28"/>
        <v>0</v>
      </c>
      <c r="L113" s="1">
        <f t="shared" si="26"/>
        <v>0</v>
      </c>
      <c r="M113" s="1">
        <f t="shared" ca="1" si="27"/>
        <v>-4</v>
      </c>
      <c r="N113" s="30">
        <f ca="1">IF(L113=0,E113,-SUM((INDIRECT("N" &amp; ROW() - 1):$N$2)))</f>
        <v>0</v>
      </c>
    </row>
    <row r="114" spans="2:14" x14ac:dyDescent="0.35">
      <c r="B114" s="22" t="str">
        <f>IF(D114="","",VLOOKUP(D114,'SKU Адыгейский'!$A$1:$B$150,2,0))</f>
        <v/>
      </c>
      <c r="C114" s="22" t="str">
        <f>IF(D114="","",VLOOKUP(D114, 'SKU Адыгейский'!$A$1:$C$150,3,0))</f>
        <v/>
      </c>
      <c r="F114" s="29" t="str">
        <f t="shared" ca="1" si="22"/>
        <v/>
      </c>
      <c r="G114" s="29" t="str">
        <f t="shared" ca="1" si="23"/>
        <v/>
      </c>
      <c r="H114" s="29" t="str">
        <f t="shared" si="24"/>
        <v/>
      </c>
      <c r="J114" s="12">
        <f t="shared" ca="1" si="25"/>
        <v>0</v>
      </c>
      <c r="K114" s="1">
        <f t="shared" ca="1" si="28"/>
        <v>0</v>
      </c>
      <c r="L114" s="1">
        <f t="shared" si="26"/>
        <v>0</v>
      </c>
      <c r="M114" s="1">
        <f t="shared" ca="1" si="27"/>
        <v>-4</v>
      </c>
      <c r="N114" s="30">
        <f ca="1">IF(L114=0,E114,-SUM((INDIRECT("N" &amp; ROW() - 1):$N$2)))</f>
        <v>0</v>
      </c>
    </row>
    <row r="115" spans="2:14" x14ac:dyDescent="0.35">
      <c r="B115" s="22" t="str">
        <f>IF(D115="","",VLOOKUP(D115,'SKU Адыгейский'!$A$1:$B$150,2,0))</f>
        <v/>
      </c>
      <c r="C115" s="22" t="str">
        <f>IF(D115="","",VLOOKUP(D115, 'SKU Адыгейский'!$A$1:$C$150,3,0))</f>
        <v/>
      </c>
      <c r="F115" s="29" t="str">
        <f t="shared" ca="1" si="22"/>
        <v/>
      </c>
      <c r="G115" s="29" t="str">
        <f t="shared" ca="1" si="23"/>
        <v/>
      </c>
      <c r="H115" s="29" t="str">
        <f t="shared" si="24"/>
        <v/>
      </c>
      <c r="J115" s="12">
        <f t="shared" ca="1" si="25"/>
        <v>0</v>
      </c>
      <c r="K115" s="1">
        <f t="shared" ca="1" si="28"/>
        <v>0</v>
      </c>
      <c r="L115" s="1">
        <f t="shared" si="26"/>
        <v>0</v>
      </c>
      <c r="M115" s="1">
        <f t="shared" ca="1" si="27"/>
        <v>-4</v>
      </c>
      <c r="N115" s="30">
        <f ca="1">IF(L115=0,E115,-SUM((INDIRECT("N" &amp; ROW() - 1):$N$2)))</f>
        <v>0</v>
      </c>
    </row>
    <row r="116" spans="2:14" x14ac:dyDescent="0.35">
      <c r="B116" s="22" t="str">
        <f>IF(D116="","",VLOOKUP(D116,'SKU Адыгейский'!$A$1:$B$150,2,0))</f>
        <v/>
      </c>
      <c r="C116" s="22" t="str">
        <f>IF(D116="","",VLOOKUP(D116, 'SKU Адыгейский'!$A$1:$C$150,3,0))</f>
        <v/>
      </c>
      <c r="F116" s="29" t="str">
        <f t="shared" ca="1" si="22"/>
        <v/>
      </c>
      <c r="G116" s="29" t="str">
        <f t="shared" ca="1" si="23"/>
        <v/>
      </c>
      <c r="H116" s="29" t="str">
        <f t="shared" si="24"/>
        <v/>
      </c>
      <c r="J116" s="12">
        <f t="shared" ca="1" si="25"/>
        <v>0</v>
      </c>
      <c r="K116" s="1">
        <f t="shared" ca="1" si="28"/>
        <v>0</v>
      </c>
      <c r="L116" s="1">
        <f t="shared" si="26"/>
        <v>0</v>
      </c>
      <c r="M116" s="1">
        <f t="shared" ca="1" si="27"/>
        <v>-4</v>
      </c>
      <c r="N116" s="30">
        <f ca="1">IF(L116=0,E116,-SUM((INDIRECT("N" &amp; ROW() - 1):$N$2)))</f>
        <v>0</v>
      </c>
    </row>
    <row r="117" spans="2:14" x14ac:dyDescent="0.35">
      <c r="B117" s="22" t="str">
        <f>IF(D117="","",VLOOKUP(D117,'SKU Адыгейский'!$A$1:$B$150,2,0))</f>
        <v/>
      </c>
      <c r="C117" s="22" t="str">
        <f>IF(D117="","",VLOOKUP(D117, 'SKU Адыгейский'!$A$1:$C$150,3,0))</f>
        <v/>
      </c>
      <c r="F117" s="29" t="str">
        <f t="shared" ca="1" si="22"/>
        <v/>
      </c>
      <c r="G117" s="29" t="str">
        <f t="shared" ca="1" si="23"/>
        <v/>
      </c>
      <c r="H117" s="29" t="str">
        <f t="shared" si="24"/>
        <v/>
      </c>
      <c r="J117" s="12">
        <f t="shared" ca="1" si="25"/>
        <v>0</v>
      </c>
      <c r="K117" s="1">
        <f t="shared" ca="1" si="28"/>
        <v>0</v>
      </c>
      <c r="L117" s="1">
        <f t="shared" si="26"/>
        <v>0</v>
      </c>
      <c r="M117" s="1">
        <f t="shared" ca="1" si="27"/>
        <v>-4</v>
      </c>
      <c r="N117" s="30">
        <f ca="1">IF(L117=0,E117,-SUM((INDIRECT("N" &amp; ROW() - 1):$N$2)))</f>
        <v>0</v>
      </c>
    </row>
    <row r="118" spans="2:14" x14ac:dyDescent="0.35">
      <c r="B118" s="22" t="str">
        <f>IF(D118="","",VLOOKUP(D118,'SKU Адыгейский'!$A$1:$B$150,2,0))</f>
        <v/>
      </c>
      <c r="C118" s="22" t="str">
        <f>IF(D118="","",VLOOKUP(D118, 'SKU Адыгейский'!$A$1:$C$150,3,0))</f>
        <v/>
      </c>
      <c r="F118" s="29" t="str">
        <f t="shared" ca="1" si="22"/>
        <v/>
      </c>
      <c r="G118" s="29" t="str">
        <f t="shared" ca="1" si="23"/>
        <v/>
      </c>
      <c r="H118" s="29" t="str">
        <f t="shared" si="24"/>
        <v/>
      </c>
      <c r="J118" s="12">
        <f t="shared" ca="1" si="25"/>
        <v>0</v>
      </c>
      <c r="K118" s="1">
        <f t="shared" ca="1" si="28"/>
        <v>0</v>
      </c>
      <c r="L118" s="1">
        <f t="shared" si="26"/>
        <v>0</v>
      </c>
      <c r="M118" s="1">
        <f t="shared" ca="1" si="27"/>
        <v>-4</v>
      </c>
      <c r="N118" s="30">
        <f ca="1">IF(L118=0,E118,-SUM((INDIRECT("N" &amp; ROW() - 1):$N$2)))</f>
        <v>0</v>
      </c>
    </row>
    <row r="119" spans="2:14" x14ac:dyDescent="0.35">
      <c r="B119" s="22" t="str">
        <f>IF(D119="","",VLOOKUP(D119,'SKU Адыгейский'!$A$1:$B$150,2,0))</f>
        <v/>
      </c>
      <c r="C119" s="22" t="str">
        <f>IF(D119="","",VLOOKUP(D119, 'SKU Адыгейский'!$A$1:$C$150,3,0))</f>
        <v/>
      </c>
      <c r="F119" s="29" t="str">
        <f t="shared" ca="1" si="22"/>
        <v/>
      </c>
      <c r="G119" s="29" t="str">
        <f t="shared" ca="1" si="23"/>
        <v/>
      </c>
      <c r="H119" s="29" t="str">
        <f t="shared" si="24"/>
        <v/>
      </c>
      <c r="J119" s="12">
        <f t="shared" ca="1" si="25"/>
        <v>0</v>
      </c>
      <c r="K119" s="1">
        <f t="shared" ca="1" si="28"/>
        <v>0</v>
      </c>
      <c r="L119" s="1">
        <f t="shared" si="26"/>
        <v>0</v>
      </c>
      <c r="M119" s="1">
        <f t="shared" ca="1" si="27"/>
        <v>-4</v>
      </c>
      <c r="N119" s="30">
        <f ca="1">IF(L119=0,E119,-SUM((INDIRECT("N" &amp; ROW() - 1):$N$2)))</f>
        <v>0</v>
      </c>
    </row>
    <row r="120" spans="2:14" x14ac:dyDescent="0.35">
      <c r="B120" s="22" t="str">
        <f>IF(D120="","",VLOOKUP(D120,'SKU Адыгейский'!$A$1:$B$150,2,0))</f>
        <v/>
      </c>
      <c r="C120" s="22" t="str">
        <f>IF(D120="","",VLOOKUP(D120, 'SKU Адыгейский'!$A$1:$C$150,3,0))</f>
        <v/>
      </c>
      <c r="F120" s="29" t="str">
        <f t="shared" ca="1" si="22"/>
        <v/>
      </c>
      <c r="G120" s="29" t="str">
        <f t="shared" ca="1" si="23"/>
        <v/>
      </c>
      <c r="H120" s="29" t="str">
        <f t="shared" si="24"/>
        <v/>
      </c>
      <c r="J120" s="12">
        <f t="shared" ca="1" si="25"/>
        <v>0</v>
      </c>
      <c r="K120" s="1">
        <f t="shared" ca="1" si="28"/>
        <v>0</v>
      </c>
      <c r="L120" s="1">
        <f t="shared" si="26"/>
        <v>0</v>
      </c>
      <c r="M120" s="1">
        <f t="shared" ca="1" si="27"/>
        <v>-4</v>
      </c>
      <c r="N120" s="30">
        <f ca="1">IF(L120=0,E120,-SUM((INDIRECT("N" &amp; ROW() - 1):$N$2)))</f>
        <v>0</v>
      </c>
    </row>
    <row r="121" spans="2:14" x14ac:dyDescent="0.35">
      <c r="B121" s="22" t="str">
        <f>IF(D121="","",VLOOKUP(D121,'SKU Адыгейский'!$A$1:$B$150,2,0))</f>
        <v/>
      </c>
      <c r="C121" s="22" t="str">
        <f>IF(D121="","",VLOOKUP(D121, 'SKU Адыгейский'!$A$1:$C$150,3,0))</f>
        <v/>
      </c>
      <c r="F121" s="29" t="str">
        <f t="shared" ca="1" si="22"/>
        <v/>
      </c>
      <c r="G121" s="29" t="str">
        <f t="shared" ca="1" si="23"/>
        <v/>
      </c>
      <c r="H121" s="29" t="str">
        <f t="shared" si="24"/>
        <v/>
      </c>
      <c r="J121" s="12">
        <f t="shared" ca="1" si="25"/>
        <v>0</v>
      </c>
      <c r="K121" s="1">
        <f t="shared" ca="1" si="28"/>
        <v>0</v>
      </c>
      <c r="L121" s="1">
        <f t="shared" si="26"/>
        <v>0</v>
      </c>
      <c r="M121" s="1">
        <f t="shared" ca="1" si="27"/>
        <v>-4</v>
      </c>
      <c r="N121" s="30">
        <f ca="1">IF(L121=0,E121,-SUM((INDIRECT("N" &amp; ROW() - 1):$N$2)))</f>
        <v>0</v>
      </c>
    </row>
    <row r="122" spans="2:14" x14ac:dyDescent="0.35">
      <c r="B122" s="22" t="str">
        <f>IF(D122="","",VLOOKUP(D122,'SKU Адыгейский'!$A$1:$B$150,2,0))</f>
        <v/>
      </c>
      <c r="C122" s="22" t="str">
        <f>IF(D122="","",VLOOKUP(D122, 'SKU Адыгейский'!$A$1:$C$150,3,0))</f>
        <v/>
      </c>
      <c r="F122" s="29" t="str">
        <f t="shared" ca="1" si="22"/>
        <v/>
      </c>
      <c r="G122" s="29" t="str">
        <f t="shared" ca="1" si="23"/>
        <v/>
      </c>
      <c r="H122" s="29" t="str">
        <f t="shared" si="24"/>
        <v/>
      </c>
      <c r="J122" s="12">
        <f t="shared" ca="1" si="25"/>
        <v>0</v>
      </c>
      <c r="K122" s="1">
        <f t="shared" ca="1" si="28"/>
        <v>0</v>
      </c>
      <c r="L122" s="1">
        <f t="shared" si="26"/>
        <v>0</v>
      </c>
      <c r="M122" s="1">
        <f t="shared" ca="1" si="27"/>
        <v>-4</v>
      </c>
      <c r="N122" s="30">
        <f ca="1">IF(L122=0,E122,-SUM((INDIRECT("N" &amp; ROW() - 1):$N$2)))</f>
        <v>0</v>
      </c>
    </row>
    <row r="123" spans="2:14" x14ac:dyDescent="0.35">
      <c r="B123" s="22" t="str">
        <f>IF(D123="","",VLOOKUP(D123,'SKU Адыгейский'!$A$1:$B$150,2,0))</f>
        <v/>
      </c>
      <c r="C123" s="22" t="str">
        <f>IF(D123="","",VLOOKUP(D123, 'SKU Адыгейский'!$A$1:$C$150,3,0))</f>
        <v/>
      </c>
      <c r="F123" s="29" t="str">
        <f t="shared" ca="1" si="22"/>
        <v/>
      </c>
      <c r="G123" s="29" t="str">
        <f t="shared" ca="1" si="23"/>
        <v/>
      </c>
      <c r="H123" s="29" t="str">
        <f t="shared" si="24"/>
        <v/>
      </c>
      <c r="J123" s="12">
        <f t="shared" ca="1" si="25"/>
        <v>0</v>
      </c>
      <c r="K123" s="1">
        <f t="shared" ca="1" si="28"/>
        <v>0</v>
      </c>
      <c r="L123" s="1">
        <f t="shared" si="26"/>
        <v>0</v>
      </c>
      <c r="M123" s="1">
        <f t="shared" ca="1" si="27"/>
        <v>-4</v>
      </c>
      <c r="N123" s="30">
        <f ca="1">IF(L123=0,E123,-SUM((INDIRECT("N" &amp; ROW() - 1):$N$2)))</f>
        <v>0</v>
      </c>
    </row>
    <row r="124" spans="2:14" x14ac:dyDescent="0.35">
      <c r="B124" s="22" t="str">
        <f>IF(D124="","",VLOOKUP(D124,'SKU Адыгейский'!$A$1:$B$150,2,0))</f>
        <v/>
      </c>
      <c r="C124" s="22" t="str">
        <f>IF(D124="","",VLOOKUP(D124, 'SKU Адыгейский'!$A$1:$C$150,3,0))</f>
        <v/>
      </c>
      <c r="F124" s="29" t="str">
        <f t="shared" ref="F124:F155" ca="1" si="29">IF(G124="", IF(I124="","",(INDIRECT("M" &amp; ROW() - 1) - M124)),IF(I124="", "", INDIRECT("M" &amp; ROW() - 1) - M124))</f>
        <v/>
      </c>
    </row>
    <row r="125" spans="2:14" x14ac:dyDescent="0.35">
      <c r="B125" s="22" t="str">
        <f>IF(D125="","",VLOOKUP(D125,'SKU Адыгейский'!$A$1:$B$150,2,0))</f>
        <v/>
      </c>
      <c r="C125" s="22" t="str">
        <f>IF(D125="","",VLOOKUP(D125, 'SKU Адыгейский'!$A$1:$C$150,3,0))</f>
        <v/>
      </c>
      <c r="F125" s="29" t="str">
        <f t="shared" ca="1" si="29"/>
        <v/>
      </c>
    </row>
    <row r="126" spans="2:14" x14ac:dyDescent="0.35">
      <c r="B126" s="22" t="str">
        <f>IF(D126="","",VLOOKUP(D126,'SKU Адыгейский'!$A$1:$B$150,2,0))</f>
        <v/>
      </c>
      <c r="C126" s="22" t="str">
        <f>IF(D126="","",VLOOKUP(D126, 'SKU Адыгейский'!$A$1:$C$150,3,0))</f>
        <v/>
      </c>
      <c r="F126" s="29" t="str">
        <f t="shared" ca="1" si="29"/>
        <v/>
      </c>
    </row>
    <row r="127" spans="2:14" x14ac:dyDescent="0.35">
      <c r="B127" s="22" t="str">
        <f>IF(D127="","",VLOOKUP(D127,'SKU Адыгейский'!$A$1:$B$150,2,0))</f>
        <v/>
      </c>
      <c r="C127" s="22" t="str">
        <f>IF(D127="","",VLOOKUP(D127, 'SKU Адыгейский'!$A$1:$C$150,3,0))</f>
        <v/>
      </c>
      <c r="F127" s="29" t="str">
        <f t="shared" ca="1" si="29"/>
        <v/>
      </c>
    </row>
    <row r="128" spans="2:14" x14ac:dyDescent="0.35">
      <c r="B128" s="22" t="str">
        <f>IF(D128="","",VLOOKUP(D128,'SKU Адыгейский'!$A$1:$B$150,2,0))</f>
        <v/>
      </c>
      <c r="C128" s="22" t="str">
        <f>IF(D128="","",VLOOKUP(D128, 'SKU Адыгейский'!$A$1:$C$150,3,0))</f>
        <v/>
      </c>
      <c r="F128" s="29" t="str">
        <f t="shared" ca="1" si="29"/>
        <v/>
      </c>
    </row>
    <row r="129" spans="2:6" x14ac:dyDescent="0.35">
      <c r="B129" s="22" t="str">
        <f>IF(D129="","",VLOOKUP(D129,'SKU Адыгейский'!$A$1:$B$150,2,0))</f>
        <v/>
      </c>
      <c r="C129" s="22" t="str">
        <f>IF(D129="","",VLOOKUP(D129, 'SKU Адыгейский'!$A$1:$C$150,3,0))</f>
        <v/>
      </c>
      <c r="F129" s="29" t="str">
        <f t="shared" ca="1" si="29"/>
        <v/>
      </c>
    </row>
    <row r="130" spans="2:6" x14ac:dyDescent="0.35">
      <c r="B130" s="22" t="str">
        <f>IF(D130="","",VLOOKUP(D130,'SKU Адыгейский'!$A$1:$B$150,2,0))</f>
        <v/>
      </c>
      <c r="C130" s="22" t="str">
        <f>IF(D130="","",VLOOKUP(D130, 'SKU Адыгейский'!$A$1:$C$150,3,0))</f>
        <v/>
      </c>
      <c r="F130" s="29" t="str">
        <f t="shared" ca="1" si="29"/>
        <v/>
      </c>
    </row>
    <row r="131" spans="2:6" x14ac:dyDescent="0.35">
      <c r="B131" s="22" t="str">
        <f>IF(D131="","",VLOOKUP(D131,'SKU Адыгейский'!$A$1:$B$150,2,0))</f>
        <v/>
      </c>
      <c r="C131" s="22" t="str">
        <f>IF(D131="","",VLOOKUP(D131, 'SKU Адыгейский'!$A$1:$C$150,3,0))</f>
        <v/>
      </c>
      <c r="F131" s="29" t="str">
        <f t="shared" ca="1" si="29"/>
        <v/>
      </c>
    </row>
    <row r="132" spans="2:6" x14ac:dyDescent="0.35">
      <c r="B132" s="22" t="str">
        <f>IF(D132="","",VLOOKUP(D132,'SKU Адыгейский'!$A$1:$B$150,2,0))</f>
        <v/>
      </c>
      <c r="C132" s="22" t="str">
        <f>IF(D132="","",VLOOKUP(D132, 'SKU Адыгейский'!$A$1:$C$150,3,0))</f>
        <v/>
      </c>
      <c r="F132" s="29" t="str">
        <f t="shared" ca="1" si="29"/>
        <v/>
      </c>
    </row>
    <row r="133" spans="2:6" x14ac:dyDescent="0.35">
      <c r="B133" s="22" t="str">
        <f>IF(D133="","",VLOOKUP(D133,'SKU Адыгейский'!$A$1:$B$150,2,0))</f>
        <v/>
      </c>
      <c r="C133" s="22" t="str">
        <f>IF(D133="","",VLOOKUP(D133, 'SKU Адыгейский'!$A$1:$C$150,3,0))</f>
        <v/>
      </c>
      <c r="F133" s="29" t="str">
        <f t="shared" ca="1" si="29"/>
        <v/>
      </c>
    </row>
    <row r="134" spans="2:6" x14ac:dyDescent="0.35">
      <c r="B134" s="22" t="str">
        <f>IF(D134="","",VLOOKUP(D134,'SKU Адыгейский'!$A$1:$B$150,2,0))</f>
        <v/>
      </c>
      <c r="C134" s="22" t="str">
        <f>IF(D134="","",VLOOKUP(D134, 'SKU Адыгейский'!$A$1:$C$150,3,0))</f>
        <v/>
      </c>
      <c r="F134" s="29" t="str">
        <f t="shared" ca="1" si="29"/>
        <v/>
      </c>
    </row>
    <row r="135" spans="2:6" x14ac:dyDescent="0.35">
      <c r="B135" s="22" t="str">
        <f>IF(D135="","",VLOOKUP(D135,'SKU Адыгейский'!$A$1:$B$150,2,0))</f>
        <v/>
      </c>
      <c r="C135" s="22" t="str">
        <f>IF(D135="","",VLOOKUP(D135, 'SKU Адыгейский'!$A$1:$C$150,3,0))</f>
        <v/>
      </c>
      <c r="F135" s="29" t="str">
        <f t="shared" ca="1" si="29"/>
        <v/>
      </c>
    </row>
    <row r="136" spans="2:6" x14ac:dyDescent="0.35">
      <c r="B136" s="22" t="str">
        <f>IF(D136="","",VLOOKUP(D136,'SKU Адыгейский'!$A$1:$B$150,2,0))</f>
        <v/>
      </c>
      <c r="C136" s="22" t="str">
        <f>IF(D136="","",VLOOKUP(D136, 'SKU Адыгейский'!$A$1:$C$150,3,0))</f>
        <v/>
      </c>
      <c r="F136" s="29" t="str">
        <f t="shared" ca="1" si="29"/>
        <v/>
      </c>
    </row>
    <row r="137" spans="2:6" x14ac:dyDescent="0.35">
      <c r="B137" s="22" t="str">
        <f>IF(D137="","",VLOOKUP(D137,'SKU Адыгейский'!$A$1:$B$150,2,0))</f>
        <v/>
      </c>
      <c r="C137" s="22" t="str">
        <f>IF(D137="","",VLOOKUP(D137, 'SKU Адыгейский'!$A$1:$C$150,3,0))</f>
        <v/>
      </c>
      <c r="F137" s="29" t="str">
        <f t="shared" ca="1" si="29"/>
        <v/>
      </c>
    </row>
    <row r="138" spans="2:6" x14ac:dyDescent="0.35">
      <c r="B138" s="22" t="str">
        <f>IF(D138="","",VLOOKUP(D138,'SKU Адыгейский'!$A$1:$B$150,2,0))</f>
        <v/>
      </c>
      <c r="C138" s="22" t="str">
        <f>IF(D138="","",VLOOKUP(D138, 'SKU Адыгейский'!$A$1:$C$150,3,0))</f>
        <v/>
      </c>
      <c r="F138" s="29" t="str">
        <f t="shared" ca="1" si="29"/>
        <v/>
      </c>
    </row>
    <row r="139" spans="2:6" x14ac:dyDescent="0.35">
      <c r="B139" s="22" t="str">
        <f>IF(D139="","",VLOOKUP(D139,'SKU Адыгейский'!$A$1:$B$150,2,0))</f>
        <v/>
      </c>
      <c r="C139" s="22" t="str">
        <f>IF(D139="","",VLOOKUP(D139, 'SKU Адыгейский'!$A$1:$C$150,3,0))</f>
        <v/>
      </c>
      <c r="F139" s="29" t="str">
        <f t="shared" ca="1" si="29"/>
        <v/>
      </c>
    </row>
    <row r="140" spans="2:6" x14ac:dyDescent="0.35">
      <c r="B140" s="22" t="str">
        <f>IF(D140="","",VLOOKUP(D140,'SKU Адыгейский'!$A$1:$B$150,2,0))</f>
        <v/>
      </c>
      <c r="C140" s="22" t="str">
        <f>IF(D140="","",VLOOKUP(D140, 'SKU Адыгейский'!$A$1:$C$150,3,0))</f>
        <v/>
      </c>
      <c r="F140" s="29" t="str">
        <f t="shared" ca="1" si="29"/>
        <v/>
      </c>
    </row>
    <row r="141" spans="2:6" x14ac:dyDescent="0.35">
      <c r="B141" s="22" t="str">
        <f>IF(D141="","",VLOOKUP(D141,'SKU Адыгейский'!$A$1:$B$150,2,0))</f>
        <v/>
      </c>
      <c r="C141" s="22" t="str">
        <f>IF(D141="","",VLOOKUP(D141, 'SKU Адыгейский'!$A$1:$C$150,3,0))</f>
        <v/>
      </c>
      <c r="F141" s="29" t="str">
        <f t="shared" ca="1" si="29"/>
        <v/>
      </c>
    </row>
    <row r="142" spans="2:6" x14ac:dyDescent="0.35">
      <c r="B142" s="22" t="str">
        <f>IF(D142="","",VLOOKUP(D142,'SKU Адыгейский'!$A$1:$B$150,2,0))</f>
        <v/>
      </c>
      <c r="C142" s="22" t="str">
        <f>IF(D142="","",VLOOKUP(D142, 'SKU Адыгейский'!$A$1:$C$150,3,0))</f>
        <v/>
      </c>
      <c r="F142" s="29" t="str">
        <f t="shared" ca="1" si="29"/>
        <v/>
      </c>
    </row>
    <row r="143" spans="2:6" x14ac:dyDescent="0.35">
      <c r="B143" s="22" t="str">
        <f>IF(D143="","",VLOOKUP(D143,'SKU Адыгейский'!$A$1:$B$150,2,0))</f>
        <v/>
      </c>
      <c r="C143" s="22" t="str">
        <f>IF(D143="","",VLOOKUP(D143, 'SKU Адыгейский'!$A$1:$C$150,3,0))</f>
        <v/>
      </c>
      <c r="F143" s="29" t="str">
        <f t="shared" ca="1" si="29"/>
        <v/>
      </c>
    </row>
    <row r="144" spans="2:6" x14ac:dyDescent="0.35">
      <c r="B144" s="22" t="str">
        <f>IF(D144="","",VLOOKUP(D144,'SKU Адыгейский'!$A$1:$B$150,2,0))</f>
        <v/>
      </c>
      <c r="C144" s="22" t="str">
        <f>IF(D144="","",VLOOKUP(D144, 'SKU Адыгейский'!$A$1:$C$150,3,0))</f>
        <v/>
      </c>
      <c r="F144" s="29" t="str">
        <f t="shared" ca="1" si="29"/>
        <v/>
      </c>
    </row>
    <row r="145" spans="2:6" x14ac:dyDescent="0.35">
      <c r="B145" s="22" t="str">
        <f>IF(D145="","",VLOOKUP(D145,'SKU Адыгейский'!$A$1:$B$150,2,0))</f>
        <v/>
      </c>
      <c r="C145" s="22" t="str">
        <f>IF(D145="","",VLOOKUP(D145, 'SKU Адыгейский'!$A$1:$C$150,3,0))</f>
        <v/>
      </c>
      <c r="F145" s="29" t="str">
        <f t="shared" ca="1" si="29"/>
        <v/>
      </c>
    </row>
    <row r="146" spans="2:6" x14ac:dyDescent="0.35">
      <c r="B146" s="22" t="str">
        <f>IF(D146="","",VLOOKUP(D146,'SKU Адыгейский'!$A$1:$B$150,2,0))</f>
        <v/>
      </c>
      <c r="C146" s="22" t="str">
        <f>IF(D146="","",VLOOKUP(D146, 'SKU Адыгейский'!$A$1:$C$150,3,0))</f>
        <v/>
      </c>
      <c r="F146" s="29" t="str">
        <f t="shared" ca="1" si="29"/>
        <v/>
      </c>
    </row>
    <row r="147" spans="2:6" x14ac:dyDescent="0.35">
      <c r="B147" s="22" t="str">
        <f>IF(D147="","",VLOOKUP(D147,'SKU Адыгейский'!$A$1:$B$150,2,0))</f>
        <v/>
      </c>
      <c r="C147" s="22" t="str">
        <f>IF(D147="","",VLOOKUP(D147, 'SKU Адыгейский'!$A$1:$C$150,3,0))</f>
        <v/>
      </c>
      <c r="F147" s="29" t="str">
        <f t="shared" ca="1" si="29"/>
        <v/>
      </c>
    </row>
    <row r="148" spans="2:6" x14ac:dyDescent="0.35">
      <c r="B148" s="22" t="str">
        <f>IF(D148="","",VLOOKUP(D148,'SKU Адыгейский'!$A$1:$B$150,2,0))</f>
        <v/>
      </c>
      <c r="C148" s="22" t="str">
        <f>IF(D148="","",VLOOKUP(D148, 'SKU Адыгейский'!$A$1:$C$150,3,0))</f>
        <v/>
      </c>
      <c r="F148" s="29" t="str">
        <f t="shared" ca="1" si="29"/>
        <v/>
      </c>
    </row>
    <row r="149" spans="2:6" x14ac:dyDescent="0.35">
      <c r="B149" s="22" t="str">
        <f>IF(D149="","",VLOOKUP(D149,'SKU Адыгейский'!$A$1:$B$150,2,0))</f>
        <v/>
      </c>
      <c r="C149" s="22" t="str">
        <f>IF(D149="","",VLOOKUP(D149, 'SKU Адыгейский'!$A$1:$C$150,3,0))</f>
        <v/>
      </c>
      <c r="F149" s="29" t="str">
        <f t="shared" ca="1" si="29"/>
        <v/>
      </c>
    </row>
    <row r="150" spans="2:6" x14ac:dyDescent="0.35">
      <c r="B150" s="22" t="str">
        <f>IF(D150="","",VLOOKUP(D150,'SKU Адыгейский'!$A$1:$B$150,2,0))</f>
        <v/>
      </c>
      <c r="C150" s="22" t="str">
        <f>IF(D150="","",VLOOKUP(D150, 'SKU Адыгейский'!$A$1:$C$150,3,0))</f>
        <v/>
      </c>
      <c r="F150" s="29" t="str">
        <f t="shared" ca="1" si="29"/>
        <v/>
      </c>
    </row>
    <row r="151" spans="2:6" x14ac:dyDescent="0.35">
      <c r="B151" s="22" t="str">
        <f>IF(D151="","",VLOOKUP(D151,'SKU Адыгейский'!$A$1:$B$150,2,0))</f>
        <v/>
      </c>
      <c r="C151" s="22" t="str">
        <f>IF(D151="","",VLOOKUP(D151, 'SKU Адыгейский'!$A$1:$C$150,3,0))</f>
        <v/>
      </c>
      <c r="F151" s="29" t="str">
        <f t="shared" ca="1" si="29"/>
        <v/>
      </c>
    </row>
    <row r="152" spans="2:6" x14ac:dyDescent="0.35">
      <c r="B152" s="22" t="str">
        <f>IF(D152="","",VLOOKUP(D152,'SKU Адыгейский'!$A$1:$B$150,2,0))</f>
        <v/>
      </c>
      <c r="C152" s="22" t="str">
        <f>IF(D152="","",VLOOKUP(D152, 'SKU Адыгейский'!$A$1:$C$150,3,0))</f>
        <v/>
      </c>
      <c r="F152" s="29" t="str">
        <f t="shared" ca="1" si="29"/>
        <v/>
      </c>
    </row>
    <row r="153" spans="2:6" x14ac:dyDescent="0.35">
      <c r="B153" s="22" t="str">
        <f>IF(D153="","",VLOOKUP(D153,'SKU Адыгейский'!$A$1:$B$150,2,0))</f>
        <v/>
      </c>
      <c r="C153" s="22" t="str">
        <f>IF(D153="","",VLOOKUP(D153, 'SKU Адыгейский'!$A$1:$C$150,3,0))</f>
        <v/>
      </c>
      <c r="F153" s="29" t="str">
        <f t="shared" ca="1" si="29"/>
        <v/>
      </c>
    </row>
    <row r="154" spans="2:6" x14ac:dyDescent="0.35">
      <c r="B154" s="22" t="str">
        <f>IF(D154="","",VLOOKUP(D154,'SKU Адыгейский'!$A$1:$B$150,2,0))</f>
        <v/>
      </c>
      <c r="C154" s="22" t="str">
        <f>IF(D154="","",VLOOKUP(D154, 'SKU Адыгейский'!$A$1:$C$150,3,0))</f>
        <v/>
      </c>
      <c r="F154" s="29" t="str">
        <f t="shared" ca="1" si="29"/>
        <v/>
      </c>
    </row>
    <row r="155" spans="2:6" x14ac:dyDescent="0.35">
      <c r="B155" s="22" t="str">
        <f>IF(D155="","",VLOOKUP(D155,'SKU Адыгейский'!$A$1:$B$150,2,0))</f>
        <v/>
      </c>
      <c r="C155" s="22" t="str">
        <f>IF(D155="","",VLOOKUP(D155, 'SKU Адыгейский'!$A$1:$C$150,3,0))</f>
        <v/>
      </c>
      <c r="F155" s="29" t="str">
        <f t="shared" ca="1" si="29"/>
        <v/>
      </c>
    </row>
    <row r="156" spans="2:6" x14ac:dyDescent="0.35">
      <c r="B156" s="22" t="str">
        <f>IF(D156="","",VLOOKUP(D156,'SKU Адыгейский'!$A$1:$B$150,2,0))</f>
        <v/>
      </c>
      <c r="C156" s="22" t="str">
        <f>IF(D156="","",VLOOKUP(D156, 'SKU Адыгейский'!$A$1:$C$150,3,0))</f>
        <v/>
      </c>
      <c r="F156" s="29" t="str">
        <f t="shared" ref="F156:F187" ca="1" si="30">IF(G156="", IF(I156="","",(INDIRECT("M" &amp; ROW() - 1) - M156)),IF(I156="", "", INDIRECT("M" &amp; ROW() - 1) - M156))</f>
        <v/>
      </c>
    </row>
    <row r="157" spans="2:6" x14ac:dyDescent="0.35">
      <c r="B157" s="22" t="str">
        <f>IF(D157="","",VLOOKUP(D157,'SKU Адыгейский'!$A$1:$B$150,2,0))</f>
        <v/>
      </c>
      <c r="C157" s="22" t="str">
        <f>IF(D157="","",VLOOKUP(D157, 'SKU Адыгейский'!$A$1:$C$150,3,0))</f>
        <v/>
      </c>
      <c r="F157" s="29" t="str">
        <f t="shared" ca="1" si="30"/>
        <v/>
      </c>
    </row>
    <row r="158" spans="2:6" x14ac:dyDescent="0.35">
      <c r="B158" s="22" t="str">
        <f>IF(D158="","",VLOOKUP(D158,'SKU Адыгейский'!$A$1:$B$150,2,0))</f>
        <v/>
      </c>
      <c r="C158" s="22" t="str">
        <f>IF(D158="","",VLOOKUP(D158, 'SKU Адыгейский'!$A$1:$C$150,3,0))</f>
        <v/>
      </c>
      <c r="F158" s="29" t="str">
        <f t="shared" ca="1" si="30"/>
        <v/>
      </c>
    </row>
    <row r="159" spans="2:6" x14ac:dyDescent="0.35">
      <c r="B159" s="22" t="str">
        <f>IF(D159="","",VLOOKUP(D159,'SKU Адыгейский'!$A$1:$B$150,2,0))</f>
        <v/>
      </c>
      <c r="C159" s="22" t="str">
        <f>IF(D159="","",VLOOKUP(D159, 'SKU Адыгейский'!$A$1:$C$150,3,0))</f>
        <v/>
      </c>
      <c r="F159" s="29" t="str">
        <f t="shared" ca="1" si="30"/>
        <v/>
      </c>
    </row>
    <row r="160" spans="2:6" x14ac:dyDescent="0.35">
      <c r="B160" s="22" t="str">
        <f>IF(D160="","",VLOOKUP(D160,'SKU Адыгейский'!$A$1:$B$150,2,0))</f>
        <v/>
      </c>
      <c r="C160" s="22" t="str">
        <f>IF(D160="","",VLOOKUP(D160, 'SKU Адыгейский'!$A$1:$C$150,3,0))</f>
        <v/>
      </c>
      <c r="F160" s="29" t="str">
        <f t="shared" ca="1" si="30"/>
        <v/>
      </c>
    </row>
    <row r="161" spans="2:6" x14ac:dyDescent="0.35">
      <c r="B161" s="22" t="str">
        <f>IF(D161="","",VLOOKUP(D161,'SKU Адыгейский'!$A$1:$B$150,2,0))</f>
        <v/>
      </c>
      <c r="C161" s="22" t="str">
        <f>IF(D161="","",VLOOKUP(D161, 'SKU Адыгейский'!$A$1:$C$150,3,0))</f>
        <v/>
      </c>
      <c r="F161" s="29" t="str">
        <f t="shared" ca="1" si="30"/>
        <v/>
      </c>
    </row>
    <row r="162" spans="2:6" x14ac:dyDescent="0.35">
      <c r="B162" s="22" t="str">
        <f>IF(D162="","",VLOOKUP(D162,'SKU Адыгейский'!$A$1:$B$150,2,0))</f>
        <v/>
      </c>
      <c r="C162" s="22" t="str">
        <f>IF(D162="","",VLOOKUP(D162, 'SKU Адыгейский'!$A$1:$C$150,3,0))</f>
        <v/>
      </c>
      <c r="F162" s="29" t="str">
        <f t="shared" ca="1" si="30"/>
        <v/>
      </c>
    </row>
    <row r="163" spans="2:6" x14ac:dyDescent="0.35">
      <c r="B163" s="22" t="str">
        <f>IF(D163="","",VLOOKUP(D163,'SKU Адыгейский'!$A$1:$B$150,2,0))</f>
        <v/>
      </c>
      <c r="C163" s="22" t="str">
        <f>IF(D163="","",VLOOKUP(D163, 'SKU Адыгейский'!$A$1:$C$150,3,0))</f>
        <v/>
      </c>
      <c r="F163" s="29" t="str">
        <f t="shared" ca="1" si="30"/>
        <v/>
      </c>
    </row>
    <row r="164" spans="2:6" x14ac:dyDescent="0.35">
      <c r="B164" s="22" t="str">
        <f>IF(D164="","",VLOOKUP(D164,'SKU Адыгейский'!$A$1:$B$150,2,0))</f>
        <v/>
      </c>
      <c r="C164" s="22" t="str">
        <f>IF(D164="","",VLOOKUP(D164, 'SKU Адыгейский'!$A$1:$C$150,3,0))</f>
        <v/>
      </c>
      <c r="F164" s="29" t="str">
        <f t="shared" ca="1" si="30"/>
        <v/>
      </c>
    </row>
    <row r="165" spans="2:6" x14ac:dyDescent="0.35">
      <c r="B165" s="22" t="str">
        <f>IF(D165="","",VLOOKUP(D165,'SKU Адыгейский'!$A$1:$B$150,2,0))</f>
        <v/>
      </c>
      <c r="C165" s="22" t="str">
        <f>IF(D165="","",VLOOKUP(D165, 'SKU Адыгейский'!$A$1:$C$150,3,0))</f>
        <v/>
      </c>
      <c r="F165" s="29" t="str">
        <f t="shared" ca="1" si="30"/>
        <v/>
      </c>
    </row>
    <row r="166" spans="2:6" x14ac:dyDescent="0.35">
      <c r="B166" s="22" t="str">
        <f>IF(D166="","",VLOOKUP(D166,'SKU Адыгейский'!$A$1:$B$150,2,0))</f>
        <v/>
      </c>
      <c r="C166" s="22" t="str">
        <f>IF(D166="","",VLOOKUP(D166, 'SKU Адыгейский'!$A$1:$C$150,3,0))</f>
        <v/>
      </c>
      <c r="F166" s="29" t="str">
        <f t="shared" ca="1" si="30"/>
        <v/>
      </c>
    </row>
    <row r="167" spans="2:6" x14ac:dyDescent="0.35">
      <c r="B167" s="22" t="str">
        <f>IF(D167="","",VLOOKUP(D167,'SKU Адыгейский'!$A$1:$B$150,2,0))</f>
        <v/>
      </c>
      <c r="C167" s="22" t="str">
        <f>IF(D167="","",VLOOKUP(D167, 'SKU Адыгейский'!$A$1:$C$150,3,0))</f>
        <v/>
      </c>
      <c r="F167" s="29" t="str">
        <f t="shared" ca="1" si="30"/>
        <v/>
      </c>
    </row>
    <row r="168" spans="2:6" x14ac:dyDescent="0.35">
      <c r="B168" s="22" t="str">
        <f>IF(D168="","",VLOOKUP(D168,'SKU Адыгейский'!$A$1:$B$150,2,0))</f>
        <v/>
      </c>
      <c r="C168" s="22" t="str">
        <f>IF(D168="","",VLOOKUP(D168, 'SKU Адыгейский'!$A$1:$C$150,3,0))</f>
        <v/>
      </c>
      <c r="F168" s="29" t="str">
        <f t="shared" ca="1" si="30"/>
        <v/>
      </c>
    </row>
    <row r="169" spans="2:6" x14ac:dyDescent="0.35">
      <c r="B169" s="22" t="str">
        <f>IF(D169="","",VLOOKUP(D169,'SKU Адыгейский'!$A$1:$B$150,2,0))</f>
        <v/>
      </c>
      <c r="C169" s="22" t="str">
        <f>IF(D169="","",VLOOKUP(D169, 'SKU Адыгейский'!$A$1:$C$150,3,0))</f>
        <v/>
      </c>
      <c r="F169" s="29" t="str">
        <f t="shared" ca="1" si="30"/>
        <v/>
      </c>
    </row>
    <row r="170" spans="2:6" x14ac:dyDescent="0.35">
      <c r="B170" s="22" t="str">
        <f>IF(D170="","",VLOOKUP(D170,'SKU Адыгейский'!$A$1:$B$150,2,0))</f>
        <v/>
      </c>
      <c r="C170" s="22" t="str">
        <f>IF(D170="","",VLOOKUP(D170, 'SKU Адыгейский'!$A$1:$C$150,3,0))</f>
        <v/>
      </c>
      <c r="F170" s="29" t="str">
        <f t="shared" ca="1" si="30"/>
        <v/>
      </c>
    </row>
    <row r="171" spans="2:6" x14ac:dyDescent="0.35">
      <c r="B171" s="22" t="str">
        <f>IF(D171="","",VLOOKUP(D171,'SKU Адыгейский'!$A$1:$B$150,2,0))</f>
        <v/>
      </c>
      <c r="C171" s="22" t="str">
        <f>IF(D171="","",VLOOKUP(D171, 'SKU Адыгейский'!$A$1:$C$150,3,0))</f>
        <v/>
      </c>
      <c r="F171" s="29" t="str">
        <f t="shared" ca="1" si="30"/>
        <v/>
      </c>
    </row>
    <row r="172" spans="2:6" x14ac:dyDescent="0.35">
      <c r="B172" s="22" t="str">
        <f>IF(D172="","",VLOOKUP(D172,'SKU Адыгейский'!$A$1:$B$150,2,0))</f>
        <v/>
      </c>
      <c r="C172" s="22" t="str">
        <f>IF(D172="","",VLOOKUP(D172, 'SKU Адыгейский'!$A$1:$C$150,3,0))</f>
        <v/>
      </c>
      <c r="F172" s="29" t="str">
        <f t="shared" ca="1" si="30"/>
        <v/>
      </c>
    </row>
    <row r="173" spans="2:6" x14ac:dyDescent="0.35">
      <c r="B173" s="22" t="str">
        <f>IF(D173="","",VLOOKUP(D173,'SKU Адыгейский'!$A$1:$B$150,2,0))</f>
        <v/>
      </c>
      <c r="C173" s="22" t="str">
        <f>IF(D173="","",VLOOKUP(D173, 'SKU Адыгейский'!$A$1:$C$150,3,0))</f>
        <v/>
      </c>
      <c r="F173" s="29" t="str">
        <f t="shared" ca="1" si="30"/>
        <v/>
      </c>
    </row>
    <row r="174" spans="2:6" x14ac:dyDescent="0.35">
      <c r="B174" s="22" t="str">
        <f>IF(D174="","",VLOOKUP(D174,'SKU Адыгейский'!$A$1:$B$150,2,0))</f>
        <v/>
      </c>
      <c r="C174" s="22" t="str">
        <f>IF(D174="","",VLOOKUP(D174, 'SKU Адыгейский'!$A$1:$C$150,3,0))</f>
        <v/>
      </c>
      <c r="F174" s="29" t="str">
        <f t="shared" ca="1" si="30"/>
        <v/>
      </c>
    </row>
    <row r="175" spans="2:6" x14ac:dyDescent="0.35">
      <c r="B175" s="22" t="str">
        <f>IF(D175="","",VLOOKUP(D175,'SKU Адыгейский'!$A$1:$B$150,2,0))</f>
        <v/>
      </c>
      <c r="C175" s="22" t="str">
        <f>IF(D175="","",VLOOKUP(D175, 'SKU Адыгейский'!$A$1:$C$150,3,0))</f>
        <v/>
      </c>
      <c r="F175" s="29" t="str">
        <f t="shared" ca="1" si="30"/>
        <v/>
      </c>
    </row>
    <row r="176" spans="2:6" x14ac:dyDescent="0.35">
      <c r="B176" s="22" t="str">
        <f>IF(D176="","",VLOOKUP(D176,'SKU Адыгейский'!$A$1:$B$150,2,0))</f>
        <v/>
      </c>
      <c r="C176" s="22" t="str">
        <f>IF(D176="","",VLOOKUP(D176, 'SKU Адыгейский'!$A$1:$C$150,3,0))</f>
        <v/>
      </c>
      <c r="F176" s="29" t="str">
        <f t="shared" ca="1" si="30"/>
        <v/>
      </c>
    </row>
    <row r="177" spans="2:6" x14ac:dyDescent="0.35">
      <c r="B177" s="22" t="str">
        <f>IF(D177="","",VLOOKUP(D177,'SKU Адыгейский'!$A$1:$B$150,2,0))</f>
        <v/>
      </c>
      <c r="C177" s="22" t="str">
        <f>IF(D177="","",VLOOKUP(D177, 'SKU Адыгейский'!$A$1:$C$150,3,0))</f>
        <v/>
      </c>
      <c r="F177" s="29" t="str">
        <f t="shared" ca="1" si="30"/>
        <v/>
      </c>
    </row>
    <row r="178" spans="2:6" x14ac:dyDescent="0.35">
      <c r="B178" s="22" t="str">
        <f>IF(D178="","",VLOOKUP(D178,'SKU Адыгейский'!$A$1:$B$150,2,0))</f>
        <v/>
      </c>
      <c r="C178" s="22" t="str">
        <f>IF(D178="","",VLOOKUP(D178, 'SKU Адыгейский'!$A$1:$C$150,3,0))</f>
        <v/>
      </c>
      <c r="F178" s="29" t="str">
        <f t="shared" ca="1" si="30"/>
        <v/>
      </c>
    </row>
    <row r="179" spans="2:6" x14ac:dyDescent="0.35">
      <c r="B179" s="22" t="str">
        <f>IF(D179="","",VLOOKUP(D179,'SKU Адыгейский'!$A$1:$B$150,2,0))</f>
        <v/>
      </c>
      <c r="C179" s="22" t="str">
        <f>IF(D179="","",VLOOKUP(D179, 'SKU Адыгейский'!$A$1:$C$150,3,0))</f>
        <v/>
      </c>
      <c r="F179" s="29" t="str">
        <f t="shared" ca="1" si="30"/>
        <v/>
      </c>
    </row>
    <row r="180" spans="2:6" x14ac:dyDescent="0.35">
      <c r="B180" s="22" t="str">
        <f>IF(D180="","",VLOOKUP(D180,'SKU Адыгейский'!$A$1:$B$150,2,0))</f>
        <v/>
      </c>
      <c r="C180" s="22" t="str">
        <f>IF(D180="","",VLOOKUP(D180, 'SKU Адыгейский'!$A$1:$C$150,3,0))</f>
        <v/>
      </c>
      <c r="F180" s="29" t="str">
        <f t="shared" ca="1" si="30"/>
        <v/>
      </c>
    </row>
    <row r="181" spans="2:6" x14ac:dyDescent="0.35">
      <c r="B181" s="22" t="str">
        <f>IF(D181="","",VLOOKUP(D181,'SKU Адыгейский'!$A$1:$B$150,2,0))</f>
        <v/>
      </c>
      <c r="C181" s="22" t="str">
        <f>IF(D181="","",VLOOKUP(D181, 'SKU Адыгейский'!$A$1:$C$150,3,0))</f>
        <v/>
      </c>
      <c r="F181" s="29" t="str">
        <f t="shared" ca="1" si="30"/>
        <v/>
      </c>
    </row>
    <row r="182" spans="2:6" x14ac:dyDescent="0.35">
      <c r="B182" s="22" t="str">
        <f>IF(D182="","",VLOOKUP(D182,'SKU Адыгейский'!$A$1:$B$150,2,0))</f>
        <v/>
      </c>
      <c r="C182" s="22" t="str">
        <f>IF(D182="","",VLOOKUP(D182, 'SKU Адыгейский'!$A$1:$C$150,3,0))</f>
        <v/>
      </c>
      <c r="F182" s="29" t="str">
        <f t="shared" ca="1" si="30"/>
        <v/>
      </c>
    </row>
    <row r="183" spans="2:6" x14ac:dyDescent="0.35">
      <c r="B183" s="22" t="str">
        <f>IF(D183="","",VLOOKUP(D183,'SKU Адыгейский'!$A$1:$B$150,2,0))</f>
        <v/>
      </c>
      <c r="C183" s="22" t="str">
        <f>IF(D183="","",VLOOKUP(D183, 'SKU Адыгейский'!$A$1:$C$150,3,0))</f>
        <v/>
      </c>
      <c r="F183" s="29" t="str">
        <f t="shared" ca="1" si="30"/>
        <v/>
      </c>
    </row>
    <row r="184" spans="2:6" x14ac:dyDescent="0.35">
      <c r="B184" s="22" t="str">
        <f>IF(D184="","",VLOOKUP(D184,'SKU Адыгейский'!$A$1:$B$150,2,0))</f>
        <v/>
      </c>
      <c r="C184" s="22" t="str">
        <f>IF(D184="","",VLOOKUP(D184, 'SKU Адыгейский'!$A$1:$C$150,3,0))</f>
        <v/>
      </c>
      <c r="F184" s="29" t="str">
        <f t="shared" ca="1" si="30"/>
        <v/>
      </c>
    </row>
    <row r="185" spans="2:6" x14ac:dyDescent="0.35">
      <c r="B185" s="22" t="str">
        <f>IF(D185="","",VLOOKUP(D185,'SKU Адыгейский'!$A$1:$B$150,2,0))</f>
        <v/>
      </c>
      <c r="C185" s="22" t="str">
        <f>IF(D185="","",VLOOKUP(D185, 'SKU Адыгейский'!$A$1:$C$150,3,0))</f>
        <v/>
      </c>
      <c r="F185" s="29" t="str">
        <f t="shared" ca="1" si="30"/>
        <v/>
      </c>
    </row>
    <row r="186" spans="2:6" x14ac:dyDescent="0.35">
      <c r="B186" s="22" t="str">
        <f>IF(D186="","",VLOOKUP(D186,'SKU Адыгейский'!$A$1:$B$150,2,0))</f>
        <v/>
      </c>
      <c r="C186" s="22" t="str">
        <f>IF(D186="","",VLOOKUP(D186, 'SKU Адыгейский'!$A$1:$C$150,3,0))</f>
        <v/>
      </c>
      <c r="F186" s="29" t="str">
        <f t="shared" ca="1" si="30"/>
        <v/>
      </c>
    </row>
    <row r="187" spans="2:6" x14ac:dyDescent="0.35">
      <c r="B187" s="22" t="str">
        <f>IF(D187="","",VLOOKUP(D187,'SKU Адыгейский'!$A$1:$B$150,2,0))</f>
        <v/>
      </c>
      <c r="C187" s="22" t="str">
        <f>IF(D187="","",VLOOKUP(D187, 'SKU Адыгейский'!$A$1:$C$150,3,0))</f>
        <v/>
      </c>
      <c r="F187" s="29" t="str">
        <f t="shared" ca="1" si="30"/>
        <v/>
      </c>
    </row>
    <row r="188" spans="2:6" x14ac:dyDescent="0.35">
      <c r="B188" s="22" t="str">
        <f>IF(D188="","",VLOOKUP(D188,'SKU Адыгейский'!$A$1:$B$150,2,0))</f>
        <v/>
      </c>
      <c r="C188" s="22" t="str">
        <f>IF(D188="","",VLOOKUP(D188, 'SKU Адыгейский'!$A$1:$C$150,3,0))</f>
        <v/>
      </c>
      <c r="F188" s="29" t="str">
        <f t="shared" ref="F188:F219" ca="1" si="31">IF(G188="", IF(I188="","",(INDIRECT("M" &amp; ROW() - 1) - M188)),IF(I188="", "", INDIRECT("M" &amp; ROW() - 1) - M188))</f>
        <v/>
      </c>
    </row>
    <row r="189" spans="2:6" x14ac:dyDescent="0.35">
      <c r="B189" s="22" t="str">
        <f>IF(D189="","",VLOOKUP(D189,'SKU Адыгейский'!$A$1:$B$150,2,0))</f>
        <v/>
      </c>
      <c r="C189" s="22" t="str">
        <f>IF(D189="","",VLOOKUP(D189, 'SKU Адыгейский'!$A$1:$C$150,3,0))</f>
        <v/>
      </c>
      <c r="F189" s="29" t="str">
        <f t="shared" ca="1" si="31"/>
        <v/>
      </c>
    </row>
    <row r="190" spans="2:6" x14ac:dyDescent="0.35">
      <c r="B190" s="22" t="str">
        <f>IF(D190="","",VLOOKUP(D190,'SKU Адыгейский'!$A$1:$B$150,2,0))</f>
        <v/>
      </c>
      <c r="C190" s="22" t="str">
        <f>IF(D190="","",VLOOKUP(D190, 'SKU Адыгейский'!$A$1:$C$150,3,0))</f>
        <v/>
      </c>
      <c r="F190" s="29" t="str">
        <f t="shared" ca="1" si="31"/>
        <v/>
      </c>
    </row>
    <row r="191" spans="2:6" x14ac:dyDescent="0.35">
      <c r="B191" s="22" t="str">
        <f>IF(D191="","",VLOOKUP(D191,'SKU Адыгейский'!$A$1:$B$150,2,0))</f>
        <v/>
      </c>
      <c r="C191" s="22" t="str">
        <f>IF(D191="","",VLOOKUP(D191, 'SKU Адыгейский'!$A$1:$C$150,3,0))</f>
        <v/>
      </c>
      <c r="F191" s="29" t="str">
        <f t="shared" ca="1" si="31"/>
        <v/>
      </c>
    </row>
    <row r="192" spans="2:6" x14ac:dyDescent="0.35">
      <c r="B192" s="22" t="str">
        <f>IF(D192="","",VLOOKUP(D192,'SKU Адыгейский'!$A$1:$B$150,2,0))</f>
        <v/>
      </c>
      <c r="C192" s="22" t="str">
        <f>IF(D192="","",VLOOKUP(D192, 'SKU Адыгейский'!$A$1:$C$150,3,0))</f>
        <v/>
      </c>
      <c r="F192" s="29" t="str">
        <f t="shared" ca="1" si="31"/>
        <v/>
      </c>
    </row>
    <row r="193" spans="2:6" x14ac:dyDescent="0.35">
      <c r="B193" s="22" t="str">
        <f>IF(D193="","",VLOOKUP(D193,'SKU Адыгейский'!$A$1:$B$150,2,0))</f>
        <v/>
      </c>
      <c r="C193" s="22" t="str">
        <f>IF(D193="","",VLOOKUP(D193, 'SKU Адыгейский'!$A$1:$C$150,3,0))</f>
        <v/>
      </c>
      <c r="F193" s="29" t="str">
        <f t="shared" ca="1" si="31"/>
        <v/>
      </c>
    </row>
    <row r="194" spans="2:6" x14ac:dyDescent="0.35">
      <c r="B194" s="22" t="str">
        <f>IF(D194="","",VLOOKUP(D194,'SKU Адыгейский'!$A$1:$B$150,2,0))</f>
        <v/>
      </c>
      <c r="C194" s="22" t="str">
        <f>IF(D194="","",VLOOKUP(D194, 'SKU Адыгейский'!$A$1:$C$150,3,0))</f>
        <v/>
      </c>
      <c r="F194" s="29" t="str">
        <f t="shared" ca="1" si="31"/>
        <v/>
      </c>
    </row>
    <row r="195" spans="2:6" x14ac:dyDescent="0.35">
      <c r="B195" s="22" t="str">
        <f>IF(D195="","",VLOOKUP(D195,'SKU Адыгейский'!$A$1:$B$150,2,0))</f>
        <v/>
      </c>
      <c r="C195" s="22" t="str">
        <f>IF(D195="","",VLOOKUP(D195, 'SKU Адыгейский'!$A$1:$C$150,3,0))</f>
        <v/>
      </c>
      <c r="F195" s="29" t="str">
        <f t="shared" ca="1" si="31"/>
        <v/>
      </c>
    </row>
    <row r="196" spans="2:6" x14ac:dyDescent="0.35">
      <c r="B196" s="22" t="str">
        <f>IF(D196="","",VLOOKUP(D196,'SKU Адыгейский'!$A$1:$B$150,2,0))</f>
        <v/>
      </c>
      <c r="C196" s="22" t="str">
        <f>IF(D196="","",VLOOKUP(D196, 'SKU Адыгейский'!$A$1:$C$150,3,0))</f>
        <v/>
      </c>
      <c r="F196" s="29" t="str">
        <f t="shared" ca="1" si="31"/>
        <v/>
      </c>
    </row>
    <row r="197" spans="2:6" x14ac:dyDescent="0.35">
      <c r="B197" s="22" t="str">
        <f>IF(D197="","",VLOOKUP(D197,'SKU Адыгейский'!$A$1:$B$150,2,0))</f>
        <v/>
      </c>
      <c r="C197" s="22" t="str">
        <f>IF(D197="","",VLOOKUP(D197, 'SKU Адыгейский'!$A$1:$C$150,3,0))</f>
        <v/>
      </c>
      <c r="F197" s="29" t="str">
        <f t="shared" ca="1" si="31"/>
        <v/>
      </c>
    </row>
    <row r="198" spans="2:6" x14ac:dyDescent="0.35">
      <c r="B198" s="22" t="str">
        <f>IF(D198="","",VLOOKUP(D198,'SKU Адыгейский'!$A$1:$B$150,2,0))</f>
        <v/>
      </c>
      <c r="C198" s="22" t="str">
        <f>IF(D198="","",VLOOKUP(D198, 'SKU Адыгейский'!$A$1:$C$150,3,0))</f>
        <v/>
      </c>
      <c r="F198" s="29" t="str">
        <f t="shared" ca="1" si="31"/>
        <v/>
      </c>
    </row>
    <row r="199" spans="2:6" x14ac:dyDescent="0.35">
      <c r="B199" s="22" t="str">
        <f>IF(D199="","",VLOOKUP(D199,'SKU Адыгейский'!$A$1:$B$150,2,0))</f>
        <v/>
      </c>
      <c r="C199" s="22" t="str">
        <f>IF(D199="","",VLOOKUP(D199, 'SKU Адыгейский'!$A$1:$C$150,3,0))</f>
        <v/>
      </c>
      <c r="F199" s="29" t="str">
        <f t="shared" ca="1" si="31"/>
        <v/>
      </c>
    </row>
    <row r="200" spans="2:6" x14ac:dyDescent="0.35">
      <c r="B200" s="22" t="str">
        <f>IF(D200="","",VLOOKUP(D200,'SKU Адыгейский'!$A$1:$B$150,2,0))</f>
        <v/>
      </c>
      <c r="C200" s="22" t="str">
        <f>IF(D200="","",VLOOKUP(D200, 'SKU Адыгейский'!$A$1:$C$150,3,0))</f>
        <v/>
      </c>
      <c r="F200" s="29" t="str">
        <f t="shared" ca="1" si="31"/>
        <v/>
      </c>
    </row>
    <row r="201" spans="2:6" x14ac:dyDescent="0.35">
      <c r="B201" s="22" t="str">
        <f>IF(D201="","",VLOOKUP(D201,'SKU Адыгейский'!$A$1:$B$150,2,0))</f>
        <v/>
      </c>
      <c r="C201" s="22" t="str">
        <f>IF(D201="","",VLOOKUP(D201, 'SKU Адыгейский'!$A$1:$C$150,3,0))</f>
        <v/>
      </c>
      <c r="F201" s="29" t="str">
        <f t="shared" ca="1" si="31"/>
        <v/>
      </c>
    </row>
    <row r="202" spans="2:6" x14ac:dyDescent="0.35">
      <c r="B202" s="22" t="str">
        <f>IF(D202="","",VLOOKUP(D202,'SKU Адыгейский'!$A$1:$B$150,2,0))</f>
        <v/>
      </c>
      <c r="C202" s="22" t="str">
        <f>IF(D202="","",VLOOKUP(D202, 'SKU Адыгейский'!$A$1:$C$150,3,0))</f>
        <v/>
      </c>
      <c r="F202" s="29" t="str">
        <f t="shared" ca="1" si="31"/>
        <v/>
      </c>
    </row>
    <row r="203" spans="2:6" x14ac:dyDescent="0.35">
      <c r="B203" s="22" t="str">
        <f>IF(D203="","",VLOOKUP(D203,'SKU Адыгейский'!$A$1:$B$150,2,0))</f>
        <v/>
      </c>
      <c r="C203" s="22" t="str">
        <f>IF(D203="","",VLOOKUP(D203, 'SKU Адыгейский'!$A$1:$C$150,3,0))</f>
        <v/>
      </c>
      <c r="F203" s="29" t="str">
        <f t="shared" ca="1" si="31"/>
        <v/>
      </c>
    </row>
    <row r="204" spans="2:6" x14ac:dyDescent="0.35">
      <c r="B204" s="22" t="str">
        <f>IF(D204="","",VLOOKUP(D204,'SKU Адыгейский'!$A$1:$B$150,2,0))</f>
        <v/>
      </c>
      <c r="C204" s="22" t="str">
        <f>IF(D204="","",VLOOKUP(D204, 'SKU Адыгейский'!$A$1:$C$150,3,0))</f>
        <v/>
      </c>
      <c r="F204" s="29" t="str">
        <f t="shared" ca="1" si="31"/>
        <v/>
      </c>
    </row>
    <row r="205" spans="2:6" x14ac:dyDescent="0.35">
      <c r="B205" s="22" t="str">
        <f>IF(D205="","",VLOOKUP(D205,'SKU Адыгейский'!$A$1:$B$150,2,0))</f>
        <v/>
      </c>
      <c r="C205" s="22" t="str">
        <f>IF(D205="","",VLOOKUP(D205, 'SKU Адыгейский'!$A$1:$C$150,3,0))</f>
        <v/>
      </c>
      <c r="F205" s="29" t="str">
        <f t="shared" ca="1" si="31"/>
        <v/>
      </c>
    </row>
    <row r="206" spans="2:6" x14ac:dyDescent="0.35">
      <c r="B206" s="22" t="str">
        <f>IF(D206="","",VLOOKUP(D206,'SKU Адыгейский'!$A$1:$B$150,2,0))</f>
        <v/>
      </c>
      <c r="C206" s="22" t="str">
        <f>IF(D206="","",VLOOKUP(D206, 'SKU Адыгейский'!$A$1:$C$150,3,0))</f>
        <v/>
      </c>
      <c r="F206" s="29" t="str">
        <f t="shared" ca="1" si="31"/>
        <v/>
      </c>
    </row>
    <row r="207" spans="2:6" x14ac:dyDescent="0.35">
      <c r="B207" s="22" t="str">
        <f>IF(D207="","",VLOOKUP(D207,'SKU Адыгейский'!$A$1:$B$150,2,0))</f>
        <v/>
      </c>
      <c r="C207" s="22" t="str">
        <f>IF(D207="","",VLOOKUP(D207, 'SKU Адыгейский'!$A$1:$C$150,3,0))</f>
        <v/>
      </c>
    </row>
    <row r="208" spans="2:6" x14ac:dyDescent="0.35">
      <c r="B208" s="22" t="str">
        <f>IF(D208="","",VLOOKUP(D208,'SKU Адыгейский'!$A$1:$B$150,2,0))</f>
        <v/>
      </c>
      <c r="C208" s="22" t="str">
        <f>IF(D208="","",VLOOKUP(D208, 'SKU Адыгейский'!$A$1:$C$150,3,0))</f>
        <v/>
      </c>
    </row>
    <row r="209" spans="2:3" x14ac:dyDescent="0.35">
      <c r="B209" s="22" t="str">
        <f>IF(D209="","",VLOOKUP(D209,'SKU Адыгейский'!$A$1:$B$150,2,0))</f>
        <v/>
      </c>
      <c r="C209" s="22" t="str">
        <f>IF(D209="","",VLOOKUP(D209, 'SKU Адыгейский'!$A$1:$C$150,3,0))</f>
        <v/>
      </c>
    </row>
    <row r="210" spans="2:3" x14ac:dyDescent="0.35">
      <c r="B210" s="22" t="str">
        <f>IF(D210="","",VLOOKUP(D210,'SKU Адыгейский'!$A$1:$B$150,2,0))</f>
        <v/>
      </c>
      <c r="C210" s="22" t="str">
        <f>IF(D210="","",VLOOKUP(D210, 'SKU Адыгейский'!$A$1:$C$150,3,0))</f>
        <v/>
      </c>
    </row>
    <row r="211" spans="2:3" x14ac:dyDescent="0.35">
      <c r="B211" s="22" t="str">
        <f>IF(D211="","",VLOOKUP(D211,'SKU Адыгейский'!$A$1:$B$150,2,0))</f>
        <v/>
      </c>
      <c r="C211" s="22" t="str">
        <f>IF(D211="","",VLOOKUP(D211, 'SKU Адыгейский'!$A$1:$C$150,3,0))</f>
        <v/>
      </c>
    </row>
    <row r="212" spans="2:3" x14ac:dyDescent="0.35">
      <c r="B212" s="22" t="str">
        <f>IF(D212="","",VLOOKUP(D212,'SKU Адыгейский'!$A$1:$B$150,2,0))</f>
        <v/>
      </c>
      <c r="C212" s="22" t="str">
        <f>IF(D212="","",VLOOKUP(D212, 'SKU Адыгейский'!$A$1:$C$150,3,0))</f>
        <v/>
      </c>
    </row>
    <row r="213" spans="2:3" x14ac:dyDescent="0.35">
      <c r="B213" s="22" t="str">
        <f>IF(D213="","",VLOOKUP(D213,'SKU Адыгейский'!$A$1:$B$150,2,0))</f>
        <v/>
      </c>
      <c r="C213" s="22" t="str">
        <f>IF(D213="","",VLOOKUP(D213, 'SKU Адыгейский'!$A$1:$C$150,3,0))</f>
        <v/>
      </c>
    </row>
    <row r="214" spans="2:3" x14ac:dyDescent="0.35">
      <c r="B214" s="22" t="str">
        <f>IF(D214="","",VLOOKUP(D214,'SKU Адыгейский'!$A$1:$B$150,2,0))</f>
        <v/>
      </c>
      <c r="C214" s="22" t="str">
        <f>IF(D214="","",VLOOKUP(D214, 'SKU Адыгейский'!$A$1:$C$150,3,0))</f>
        <v/>
      </c>
    </row>
    <row r="215" spans="2:3" x14ac:dyDescent="0.35">
      <c r="B215" s="22" t="str">
        <f>IF(D215="","",VLOOKUP(D215,'SKU Адыгейский'!$A$1:$B$150,2,0))</f>
        <v/>
      </c>
      <c r="C215" s="22" t="str">
        <f>IF(D215="","",VLOOKUP(D215, 'SKU Адыгейский'!$A$1:$C$150,3,0))</f>
        <v/>
      </c>
    </row>
    <row r="216" spans="2:3" x14ac:dyDescent="0.35">
      <c r="B216" s="22" t="str">
        <f>IF(D216="","",VLOOKUP(D216,'SKU Адыгейский'!$A$1:$B$150,2,0))</f>
        <v/>
      </c>
      <c r="C216" s="22" t="str">
        <f>IF(D216="","",VLOOKUP(D216, 'SKU Адыгейский'!$A$1:$C$150,3,0))</f>
        <v/>
      </c>
    </row>
    <row r="217" spans="2:3" x14ac:dyDescent="0.35">
      <c r="B217" s="22" t="str">
        <f>IF(D217="","",VLOOKUP(D217,'SKU Адыгейский'!$A$1:$B$150,2,0))</f>
        <v/>
      </c>
      <c r="C217" s="22" t="str">
        <f>IF(D217="","",VLOOKUP(D217, 'SKU Адыгейский'!$A$1:$C$150,3,0))</f>
        <v/>
      </c>
    </row>
    <row r="218" spans="2:3" x14ac:dyDescent="0.35">
      <c r="B218" s="22" t="str">
        <f>IF(D218="","",VLOOKUP(D218,'SKU Адыгейский'!$A$1:$B$150,2,0))</f>
        <v/>
      </c>
      <c r="C218" s="22" t="str">
        <f>IF(D218="","",VLOOKUP(D218, 'SKU Адыгейский'!$A$1:$C$150,3,0))</f>
        <v/>
      </c>
    </row>
    <row r="219" spans="2:3" x14ac:dyDescent="0.35">
      <c r="B219" s="22" t="str">
        <f>IF(D219="","",VLOOKUP(D219,'SKU Адыгейский'!$A$1:$B$150,2,0))</f>
        <v/>
      </c>
      <c r="C219" s="22" t="str">
        <f>IF(D219="","",VLOOKUP(D219, 'SKU Адыгейский'!$A$1:$C$150,3,0))</f>
        <v/>
      </c>
    </row>
    <row r="220" spans="2:3" x14ac:dyDescent="0.35">
      <c r="B220" s="22" t="str">
        <f>IF(D220="","",VLOOKUP(D220,'SKU Адыгейский'!$A$1:$B$150,2,0))</f>
        <v/>
      </c>
      <c r="C220" s="22" t="str">
        <f>IF(D220="","",VLOOKUP(D220, 'SKU Адыгейский'!$A$1:$C$150,3,0))</f>
        <v/>
      </c>
    </row>
    <row r="221" spans="2:3" x14ac:dyDescent="0.35">
      <c r="B221" s="22" t="str">
        <f>IF(D221="","",VLOOKUP(D221,'SKU Адыгейский'!$A$1:$B$150,2,0))</f>
        <v/>
      </c>
      <c r="C221" s="22" t="str">
        <f>IF(D221="","",VLOOKUP(D221, 'SKU Адыгейский'!$A$1:$C$150,3,0))</f>
        <v/>
      </c>
    </row>
    <row r="222" spans="2:3" x14ac:dyDescent="0.35">
      <c r="B222" s="22" t="str">
        <f>IF(D222="","",VLOOKUP(D222,'SKU Адыгейский'!$A$1:$B$150,2,0))</f>
        <v/>
      </c>
      <c r="C222" s="22" t="str">
        <f>IF(D222="","",VLOOKUP(D222, 'SKU Адыгейский'!$A$1:$C$150,3,0))</f>
        <v/>
      </c>
    </row>
    <row r="223" spans="2:3" x14ac:dyDescent="0.35">
      <c r="B223" s="22" t="str">
        <f>IF(D223="","",VLOOKUP(D223,'SKU Адыгейский'!$A$1:$B$150,2,0))</f>
        <v/>
      </c>
      <c r="C223" s="22" t="str">
        <f>IF(D223="","",VLOOKUP(D223, 'SKU Адыгейский'!$A$1:$C$150,3,0))</f>
        <v/>
      </c>
    </row>
    <row r="224" spans="2:3" x14ac:dyDescent="0.35">
      <c r="B224" s="22" t="str">
        <f>IF(D224="","",VLOOKUP(D224,'SKU Адыгейский'!$A$1:$B$150,2,0))</f>
        <v/>
      </c>
      <c r="C224" s="22" t="str">
        <f>IF(D224="","",VLOOKUP(D224, 'SKU Адыгейский'!$A$1:$C$150,3,0))</f>
        <v/>
      </c>
    </row>
    <row r="225" spans="2:3" x14ac:dyDescent="0.35">
      <c r="B225" s="22" t="str">
        <f>IF(D225="","",VLOOKUP(D225,'SKU Адыгейский'!$A$1:$B$150,2,0))</f>
        <v/>
      </c>
      <c r="C225" s="22" t="str">
        <f>IF(D225="","",VLOOKUP(D225, 'SKU Адыгейский'!$A$1:$C$150,3,0))</f>
        <v/>
      </c>
    </row>
    <row r="226" spans="2:3" x14ac:dyDescent="0.35">
      <c r="B226" s="22" t="str">
        <f>IF(D226="","",VLOOKUP(D226,'SKU Адыгейский'!$A$1:$B$150,2,0))</f>
        <v/>
      </c>
      <c r="C226" s="22" t="str">
        <f>IF(D226="","",VLOOKUP(D226, 'SKU Адыгейский'!$A$1:$C$150,3,0))</f>
        <v/>
      </c>
    </row>
    <row r="227" spans="2:3" x14ac:dyDescent="0.35">
      <c r="B227" s="22" t="str">
        <f>IF(D227="","",VLOOKUP(D227,'SKU Адыгейский'!$A$1:$B$150,2,0))</f>
        <v/>
      </c>
      <c r="C227" s="22" t="str">
        <f>IF(D227="","",VLOOKUP(D227, 'SKU Адыгейский'!$A$1:$C$150,3,0))</f>
        <v/>
      </c>
    </row>
    <row r="228" spans="2:3" x14ac:dyDescent="0.35">
      <c r="B228" s="22" t="str">
        <f>IF(D228="","",VLOOKUP(D228,'SKU Адыгейский'!$A$1:$B$150,2,0))</f>
        <v/>
      </c>
      <c r="C228" s="22" t="str">
        <f>IF(D228="","",VLOOKUP(D228, 'SKU Адыгейский'!$A$1:$C$150,3,0))</f>
        <v/>
      </c>
    </row>
    <row r="229" spans="2:3" x14ac:dyDescent="0.35">
      <c r="B229" s="22" t="str">
        <f>IF(D229="","",VLOOKUP(D229,'SKU Адыгейский'!$A$1:$B$150,2,0))</f>
        <v/>
      </c>
      <c r="C229" s="22" t="str">
        <f>IF(D229="","",VLOOKUP(D229, 'SKU Адыгейский'!$A$1:$C$150,3,0))</f>
        <v/>
      </c>
    </row>
    <row r="230" spans="2:3" x14ac:dyDescent="0.35">
      <c r="B230" s="22" t="str">
        <f>IF(D230="","",VLOOKUP(D230,'SKU Адыгейский'!$A$1:$B$150,2,0))</f>
        <v/>
      </c>
      <c r="C230" s="22" t="str">
        <f>IF(D230="","",VLOOKUP(D230, 'SKU Адыгейский'!$A$1:$C$150,3,0))</f>
        <v/>
      </c>
    </row>
    <row r="231" spans="2:3" x14ac:dyDescent="0.35">
      <c r="B231" s="22" t="str">
        <f>IF(D231="","",VLOOKUP(D231,'SKU Адыгейский'!$A$1:$B$150,2,0))</f>
        <v/>
      </c>
      <c r="C231" s="22" t="str">
        <f>IF(D231="","",VLOOKUP(D231, 'SKU Адыгейский'!$A$1:$C$150,3,0))</f>
        <v/>
      </c>
    </row>
    <row r="232" spans="2:3" x14ac:dyDescent="0.35">
      <c r="B232" s="22" t="str">
        <f>IF(D232="","",VLOOKUP(D232,'SKU Адыгейский'!$A$1:$B$150,2,0))</f>
        <v/>
      </c>
      <c r="C232" s="22" t="str">
        <f>IF(D232="","",VLOOKUP(D232, 'SKU Адыгейский'!$A$1:$C$150,3,0))</f>
        <v/>
      </c>
    </row>
    <row r="233" spans="2:3" x14ac:dyDescent="0.35">
      <c r="B233" s="22" t="str">
        <f>IF(D233="","",VLOOKUP(D233,'SKU Адыгейский'!$A$1:$B$150,2,0))</f>
        <v/>
      </c>
      <c r="C233" s="22" t="str">
        <f>IF(D233="","",VLOOKUP(D233, 'SKU Адыгейский'!$A$1:$C$150,3,0))</f>
        <v/>
      </c>
    </row>
    <row r="234" spans="2:3" x14ac:dyDescent="0.35">
      <c r="B234" s="22" t="str">
        <f>IF(D234="","",VLOOKUP(D234,'SKU Адыгейский'!$A$1:$B$150,2,0))</f>
        <v/>
      </c>
      <c r="C234" s="22" t="str">
        <f>IF(D234="","",VLOOKUP(D234, 'SKU Адыгейский'!$A$1:$C$150,3,0))</f>
        <v/>
      </c>
    </row>
    <row r="235" spans="2:3" x14ac:dyDescent="0.35">
      <c r="B235" s="22" t="str">
        <f>IF(D235="","",VLOOKUP(D235,'SKU Адыгейский'!$A$1:$B$150,2,0))</f>
        <v/>
      </c>
      <c r="C235" s="22" t="str">
        <f>IF(D235="","",VLOOKUP(D235, 'SKU Адыгейский'!$A$1:$C$150,3,0))</f>
        <v/>
      </c>
    </row>
    <row r="236" spans="2:3" x14ac:dyDescent="0.35">
      <c r="B236" s="22" t="str">
        <f>IF(D236="","",VLOOKUP(D236,'SKU Адыгейский'!$A$1:$B$150,2,0))</f>
        <v/>
      </c>
      <c r="C236" s="22" t="str">
        <f>IF(D236="","",VLOOKUP(D236, 'SKU Адыгейский'!$A$1:$C$150,3,0))</f>
        <v/>
      </c>
    </row>
    <row r="237" spans="2:3" x14ac:dyDescent="0.35">
      <c r="B237" s="22" t="str">
        <f>IF(D237="","",VLOOKUP(D237,'SKU Адыгейский'!$A$1:$B$150,2,0))</f>
        <v/>
      </c>
      <c r="C237" s="22" t="str">
        <f>IF(D237="","",VLOOKUP(D237, 'SKU Адыгейский'!$A$1:$C$150,3,0))</f>
        <v/>
      </c>
    </row>
    <row r="238" spans="2:3" x14ac:dyDescent="0.35">
      <c r="B238" s="22" t="str">
        <f>IF(D238="","",VLOOKUP(D238,'SKU Адыгейский'!$A$1:$B$150,2,0))</f>
        <v/>
      </c>
      <c r="C238" s="22" t="str">
        <f>IF(D238="","",VLOOKUP(D238, 'SKU Адыгейский'!$A$1:$C$150,3,0))</f>
        <v/>
      </c>
    </row>
    <row r="239" spans="2:3" x14ac:dyDescent="0.35">
      <c r="B239" s="22" t="str">
        <f>IF(D239="","",VLOOKUP(D239,'SKU Адыгейский'!$A$1:$B$150,2,0))</f>
        <v/>
      </c>
      <c r="C239" s="22" t="str">
        <f>IF(D239="","",VLOOKUP(D239, 'SKU Адыгейский'!$A$1:$C$150,3,0))</f>
        <v/>
      </c>
    </row>
    <row r="240" spans="2:3" x14ac:dyDescent="0.35">
      <c r="B240" s="22" t="str">
        <f>IF(D240="","",VLOOKUP(D240,'SKU Адыгейский'!$A$1:$B$150,2,0))</f>
        <v/>
      </c>
      <c r="C240" s="22" t="str">
        <f>IF(D240="","",VLOOKUP(D240, 'SKU Адыгейский'!$A$1:$C$150,3,0))</f>
        <v/>
      </c>
    </row>
    <row r="241" spans="2:3" x14ac:dyDescent="0.35">
      <c r="B241" s="22" t="str">
        <f>IF(D241="","",VLOOKUP(D241,'SKU Адыгейский'!$A$1:$B$150,2,0))</f>
        <v/>
      </c>
      <c r="C241" s="22" t="str">
        <f>IF(D241="","",VLOOKUP(D241, 'SKU Адыгейский'!$A$1:$C$150,3,0))</f>
        <v/>
      </c>
    </row>
    <row r="242" spans="2:3" x14ac:dyDescent="0.35">
      <c r="B242" s="22" t="str">
        <f>IF(D242="","",VLOOKUP(D242,'SKU Адыгейский'!$A$1:$B$150,2,0))</f>
        <v/>
      </c>
      <c r="C242" s="22" t="str">
        <f>IF(D242="","",VLOOKUP(D242, 'SKU Адыгейский'!$A$1:$C$150,3,0))</f>
        <v/>
      </c>
    </row>
    <row r="243" spans="2:3" x14ac:dyDescent="0.35">
      <c r="B243" s="22" t="str">
        <f>IF(D243="","",VLOOKUP(D243,'SKU Адыгейский'!$A$1:$B$150,2,0))</f>
        <v/>
      </c>
      <c r="C243" s="22" t="str">
        <f>IF(D243="","",VLOOKUP(D243, 'SKU Адыгейский'!$A$1:$C$150,3,0))</f>
        <v/>
      </c>
    </row>
    <row r="244" spans="2:3" x14ac:dyDescent="0.35">
      <c r="B244" s="22" t="str">
        <f>IF(D244="","",VLOOKUP(D244,'SKU Адыгейский'!$A$1:$B$150,2,0))</f>
        <v/>
      </c>
      <c r="C244" s="22" t="str">
        <f>IF(D244="","",VLOOKUP(D244, 'SKU Адыгейский'!$A$1:$C$150,3,0))</f>
        <v/>
      </c>
    </row>
    <row r="245" spans="2:3" x14ac:dyDescent="0.35">
      <c r="B245" s="22" t="str">
        <f>IF(D245="","",VLOOKUP(D245,'SKU Адыгейский'!$A$1:$B$150,2,0))</f>
        <v/>
      </c>
      <c r="C245" s="22" t="str">
        <f>IF(D245="","",VLOOKUP(D245, 'SKU Адыгейский'!$A$1:$C$150,3,0))</f>
        <v/>
      </c>
    </row>
    <row r="246" spans="2:3" x14ac:dyDescent="0.35">
      <c r="B246" s="22" t="str">
        <f>IF(D246="","",VLOOKUP(D246,'SKU Адыгейский'!$A$1:$B$150,2,0))</f>
        <v/>
      </c>
      <c r="C246" s="22" t="str">
        <f>IF(D246="","",VLOOKUP(D246, 'SKU Адыгейский'!$A$1:$C$150,3,0))</f>
        <v/>
      </c>
    </row>
    <row r="247" spans="2:3" x14ac:dyDescent="0.35">
      <c r="B247" s="22" t="str">
        <f>IF(D247="","",VLOOKUP(D247,'SKU Адыгейский'!$A$1:$B$150,2,0))</f>
        <v/>
      </c>
      <c r="C247" s="22" t="str">
        <f>IF(D247="","",VLOOKUP(D247, 'SKU Адыгейский'!$A$1:$C$150,3,0))</f>
        <v/>
      </c>
    </row>
    <row r="248" spans="2:3" x14ac:dyDescent="0.35">
      <c r="B248" s="22" t="str">
        <f>IF(D248="","",VLOOKUP(D248,'SKU Адыгейский'!$A$1:$B$150,2,0))</f>
        <v/>
      </c>
      <c r="C248" s="22" t="str">
        <f>IF(D248="","",VLOOKUP(D248, 'SKU Адыгейский'!$A$1:$C$150,3,0))</f>
        <v/>
      </c>
    </row>
    <row r="249" spans="2:3" x14ac:dyDescent="0.35">
      <c r="B249" s="22" t="str">
        <f>IF(D249="","",VLOOKUP(D249,'SKU Адыгейский'!$A$1:$B$150,2,0))</f>
        <v/>
      </c>
      <c r="C249" s="22" t="str">
        <f>IF(D249="","",VLOOKUP(D249, 'SKU Адыгейский'!$A$1:$C$150,3,0))</f>
        <v/>
      </c>
    </row>
    <row r="250" spans="2:3" x14ac:dyDescent="0.35">
      <c r="B250" s="22" t="str">
        <f>IF(D250="","",VLOOKUP(D250,'SKU Адыгейский'!$A$1:$B$150,2,0))</f>
        <v/>
      </c>
      <c r="C250" s="22" t="str">
        <f>IF(D250="","",VLOOKUP(D250, 'SKU Адыгейский'!$A$1:$C$150,3,0))</f>
        <v/>
      </c>
    </row>
    <row r="251" spans="2:3" x14ac:dyDescent="0.35">
      <c r="B251" s="22" t="str">
        <f>IF(D251="","",VLOOKUP(D251,'SKU Адыгейский'!$A$1:$B$150,2,0))</f>
        <v/>
      </c>
      <c r="C251" s="22" t="str">
        <f>IF(D251="","",VLOOKUP(D251, 'SKU Адыгейский'!$A$1:$C$150,3,0))</f>
        <v/>
      </c>
    </row>
    <row r="252" spans="2:3" x14ac:dyDescent="0.35">
      <c r="B252" s="22" t="str">
        <f>IF(D252="","",VLOOKUP(D252,'SKU Адыгейский'!$A$1:$B$150,2,0))</f>
        <v/>
      </c>
      <c r="C252" s="22" t="str">
        <f>IF(D252="","",VLOOKUP(D252, 'SKU Адыгейский'!$A$1:$C$150,3,0))</f>
        <v/>
      </c>
    </row>
    <row r="253" spans="2:3" x14ac:dyDescent="0.35">
      <c r="B253" s="22" t="str">
        <f>IF(D253="","",VLOOKUP(D253,'SKU Адыгейский'!$A$1:$B$150,2,0))</f>
        <v/>
      </c>
      <c r="C253" s="22" t="str">
        <f>IF(D253="","",VLOOKUP(D253, 'SKU Адыгейский'!$A$1:$C$150,3,0))</f>
        <v/>
      </c>
    </row>
    <row r="254" spans="2:3" x14ac:dyDescent="0.35">
      <c r="B254" s="22" t="str">
        <f>IF(D254="","",VLOOKUP(D254,'SKU Адыгейский'!$A$1:$B$150,2,0))</f>
        <v/>
      </c>
      <c r="C254" s="22" t="str">
        <f>IF(D254="","",VLOOKUP(D254, 'SKU Адыгейский'!$A$1:$C$150,3,0))</f>
        <v/>
      </c>
    </row>
    <row r="255" spans="2:3" x14ac:dyDescent="0.35">
      <c r="B255" s="22" t="str">
        <f>IF(D255="","",VLOOKUP(D255,'SKU Адыгейский'!$A$1:$B$150,2,0))</f>
        <v/>
      </c>
      <c r="C255" s="22" t="str">
        <f>IF(D255="","",VLOOKUP(D255, 'SKU Адыгейский'!$A$1:$C$150,3,0))</f>
        <v/>
      </c>
    </row>
    <row r="256" spans="2:3" x14ac:dyDescent="0.35">
      <c r="B256" s="22" t="str">
        <f>IF(D256="","",VLOOKUP(D256,'SKU Адыгейский'!$A$1:$B$150,2,0))</f>
        <v/>
      </c>
      <c r="C256" s="22" t="str">
        <f>IF(D256="","",VLOOKUP(D256, 'SKU Адыгейский'!$A$1:$C$150,3,0))</f>
        <v/>
      </c>
    </row>
    <row r="257" spans="2:3" x14ac:dyDescent="0.35">
      <c r="B257" s="22" t="str">
        <f>IF(D257="","",VLOOKUP(D257,'SKU Адыгейский'!$A$1:$B$150,2,0))</f>
        <v/>
      </c>
      <c r="C257" s="22" t="str">
        <f>IF(D257="","",VLOOKUP(D257, 'SKU Адыгейский'!$A$1:$C$150,3,0))</f>
        <v/>
      </c>
    </row>
    <row r="258" spans="2:3" x14ac:dyDescent="0.35">
      <c r="B258" s="22" t="str">
        <f>IF(D258="","",VLOOKUP(D258,'SKU Адыгейский'!$A$1:$B$150,2,0))</f>
        <v/>
      </c>
      <c r="C258" s="22" t="str">
        <f>IF(D258="","",VLOOKUP(D258, 'SKU Адыгейский'!$A$1:$C$150,3,0))</f>
        <v/>
      </c>
    </row>
    <row r="259" spans="2:3" x14ac:dyDescent="0.35">
      <c r="B259" s="22" t="str">
        <f>IF(D259="","",VLOOKUP(D259,'SKU Адыгейский'!$A$1:$B$150,2,0))</f>
        <v/>
      </c>
      <c r="C259" s="22" t="str">
        <f>IF(D259="","",VLOOKUP(D259, 'SKU Адыгейский'!$A$1:$C$150,3,0))</f>
        <v/>
      </c>
    </row>
    <row r="260" spans="2:3" x14ac:dyDescent="0.35">
      <c r="B260" s="22" t="str">
        <f>IF(D260="","",VLOOKUP(D260,'SKU Адыгейский'!$A$1:$B$150,2,0))</f>
        <v/>
      </c>
      <c r="C260" s="22" t="str">
        <f>IF(D260="","",VLOOKUP(D260, 'SKU Адыгейский'!$A$1:$C$150,3,0))</f>
        <v/>
      </c>
    </row>
    <row r="261" spans="2:3" x14ac:dyDescent="0.35">
      <c r="B261" s="22" t="str">
        <f>IF(D261="","",VLOOKUP(D261,'SKU Адыгейский'!$A$1:$B$150,2,0))</f>
        <v/>
      </c>
      <c r="C261" s="22" t="str">
        <f>IF(D261="","",VLOOKUP(D261, 'SKU Адыгейский'!$A$1:$C$150,3,0))</f>
        <v/>
      </c>
    </row>
    <row r="262" spans="2:3" x14ac:dyDescent="0.35">
      <c r="B262" s="22" t="str">
        <f>IF(D262="","",VLOOKUP(D262,'SKU Адыгейский'!$A$1:$B$150,2,0))</f>
        <v/>
      </c>
      <c r="C262" s="22" t="str">
        <f>IF(D262="","",VLOOKUP(D262, 'SKU Адыгейский'!$A$1:$C$150,3,0))</f>
        <v/>
      </c>
    </row>
    <row r="263" spans="2:3" x14ac:dyDescent="0.35">
      <c r="B263" s="22" t="str">
        <f>IF(D263="","",VLOOKUP(D263,'SKU Адыгейский'!$A$1:$B$150,2,0))</f>
        <v/>
      </c>
      <c r="C263" s="22" t="str">
        <f>IF(D263="","",VLOOKUP(D263, 'SKU Адыгейский'!$A$1:$C$150,3,0))</f>
        <v/>
      </c>
    </row>
    <row r="264" spans="2:3" x14ac:dyDescent="0.35">
      <c r="B264" s="22" t="str">
        <f>IF(D264="","",VLOOKUP(D264,'SKU Адыгейский'!$A$1:$B$150,2,0))</f>
        <v/>
      </c>
      <c r="C264" s="22" t="str">
        <f>IF(D264="","",VLOOKUP(D264, 'SKU Адыгейский'!$A$1:$C$150,3,0))</f>
        <v/>
      </c>
    </row>
    <row r="265" spans="2:3" x14ac:dyDescent="0.35">
      <c r="B265" s="22" t="str">
        <f>IF(D265="","",VLOOKUP(D265,'SKU Адыгейский'!$A$1:$B$150,2,0))</f>
        <v/>
      </c>
      <c r="C265" s="22" t="str">
        <f>IF(D265="","",VLOOKUP(D265, 'SKU Адыгейский'!$A$1:$C$150,3,0))</f>
        <v/>
      </c>
    </row>
    <row r="266" spans="2:3" x14ac:dyDescent="0.35">
      <c r="B266" s="22" t="str">
        <f>IF(D266="","",VLOOKUP(D266,'SKU Адыгейский'!$A$1:$B$150,2,0))</f>
        <v/>
      </c>
      <c r="C266" s="22" t="str">
        <f>IF(D266="","",VLOOKUP(D266, 'SKU Адыгейский'!$A$1:$C$150,3,0))</f>
        <v/>
      </c>
    </row>
    <row r="267" spans="2:3" x14ac:dyDescent="0.35">
      <c r="B267" s="22" t="str">
        <f>IF(D267="","",VLOOKUP(D267,'SKU Адыгейский'!$A$1:$B$150,2,0))</f>
        <v/>
      </c>
      <c r="C267" s="22" t="str">
        <f>IF(D267="","",VLOOKUP(D267, 'SKU Адыгейский'!$A$1:$C$150,3,0))</f>
        <v/>
      </c>
    </row>
    <row r="268" spans="2:3" x14ac:dyDescent="0.35">
      <c r="B268" s="22" t="str">
        <f>IF(D268="","",VLOOKUP(D268,'SKU Адыгейский'!$A$1:$B$150,2,0))</f>
        <v/>
      </c>
      <c r="C268" s="22" t="str">
        <f>IF(D268="","",VLOOKUP(D268, 'SKU Адыгейский'!$A$1:$C$150,3,0))</f>
        <v/>
      </c>
    </row>
    <row r="269" spans="2:3" x14ac:dyDescent="0.35">
      <c r="B269" s="22" t="str">
        <f>IF(D269="","",VLOOKUP(D269,'SKU Адыгейский'!$A$1:$B$150,2,0))</f>
        <v/>
      </c>
      <c r="C269" s="22" t="str">
        <f>IF(D269="","",VLOOKUP(D269, 'SKU Адыгейский'!$A$1:$C$150,3,0))</f>
        <v/>
      </c>
    </row>
    <row r="270" spans="2:3" x14ac:dyDescent="0.35">
      <c r="B270" s="22" t="str">
        <f>IF(D270="","",VLOOKUP(D270,'SKU Адыгейский'!$A$1:$B$150,2,0))</f>
        <v/>
      </c>
      <c r="C270" s="22" t="str">
        <f>IF(D270="","",VLOOKUP(D270, 'SKU Адыгейский'!$A$1:$C$150,3,0))</f>
        <v/>
      </c>
    </row>
    <row r="271" spans="2:3" x14ac:dyDescent="0.35">
      <c r="B271" s="22" t="str">
        <f>IF(D271="","",VLOOKUP(D271,'SKU Адыгейский'!$A$1:$B$150,2,0))</f>
        <v/>
      </c>
      <c r="C271" s="22" t="str">
        <f>IF(D271="","",VLOOKUP(D271, 'SKU Адыгейский'!$A$1:$C$150,3,0))</f>
        <v/>
      </c>
    </row>
    <row r="272" spans="2:3" x14ac:dyDescent="0.35">
      <c r="B272" s="22" t="str">
        <f>IF(D272="","",VLOOKUP(D272,'SKU Адыгейский'!$A$1:$B$150,2,0))</f>
        <v/>
      </c>
      <c r="C272" s="22" t="str">
        <f>IF(D272="","",VLOOKUP(D272, 'SKU Адыгейский'!$A$1:$C$150,3,0))</f>
        <v/>
      </c>
    </row>
    <row r="273" spans="3:3" x14ac:dyDescent="0.35">
      <c r="C273" s="22" t="str">
        <f>IF(D273="","",VLOOKUP(D273, 'SKU Адыгейский'!$A$1:$C$150,3,0))</f>
        <v/>
      </c>
    </row>
    <row r="274" spans="3:3" x14ac:dyDescent="0.35">
      <c r="C274" s="22" t="str">
        <f>IF(D274="","",VLOOKUP(D274, 'SKU Адыгейский'!$A$1:$C$150,3,0))</f>
        <v/>
      </c>
    </row>
    <row r="275" spans="3:3" x14ac:dyDescent="0.35">
      <c r="C275" s="22" t="str">
        <f>IF(D275="","",VLOOKUP(D275, 'SKU Адыгейский'!$A$1:$C$150,3,0))</f>
        <v/>
      </c>
    </row>
    <row r="276" spans="3:3" x14ac:dyDescent="0.35">
      <c r="C276" s="22" t="str">
        <f>IF(D276="","",VLOOKUP(D276, 'SKU Адыгейский'!$A$1:$C$150,3,0))</f>
        <v/>
      </c>
    </row>
    <row r="277" spans="3:3" x14ac:dyDescent="0.35">
      <c r="C277" s="22" t="str">
        <f>IF(D277="","",VLOOKUP(D277, 'SKU Адыгейский'!$A$1:$C$150,3,0))</f>
        <v/>
      </c>
    </row>
    <row r="278" spans="3:3" x14ac:dyDescent="0.35">
      <c r="C278" s="22" t="str">
        <f>IF(D278="","",VLOOKUP(D278, 'SKU Адыгейский'!$A$1:$C$150,3,0))</f>
        <v/>
      </c>
    </row>
    <row r="279" spans="3:3" x14ac:dyDescent="0.35">
      <c r="C279" s="22" t="str">
        <f>IF(D279="","",VLOOKUP(D279, 'SKU Адыгейский'!$A$1:$C$150,3,0))</f>
        <v/>
      </c>
    </row>
    <row r="280" spans="3:3" x14ac:dyDescent="0.35">
      <c r="C280" s="22" t="str">
        <f>IF(D280="","",VLOOKUP(D280, 'SKU Адыгейский'!$A$1:$C$150,3,0))</f>
        <v/>
      </c>
    </row>
    <row r="281" spans="3:3" x14ac:dyDescent="0.35">
      <c r="C281" s="22" t="str">
        <f>IF(D281="","",VLOOKUP(D281, 'SKU Адыгейский'!$A$1:$C$150,3,0))</f>
        <v/>
      </c>
    </row>
    <row r="282" spans="3:3" x14ac:dyDescent="0.35">
      <c r="C282" s="22" t="str">
        <f>IF(D282="","",VLOOKUP(D282, 'SKU Адыгейский'!$A$1:$C$150,3,0))</f>
        <v/>
      </c>
    </row>
    <row r="283" spans="3:3" x14ac:dyDescent="0.35">
      <c r="C283" s="22" t="str">
        <f>IF(D283="","",VLOOKUP(D283, 'SKU Адыгейский'!$A$1:$C$150,3,0))</f>
        <v/>
      </c>
    </row>
    <row r="284" spans="3:3" x14ac:dyDescent="0.35">
      <c r="C284" s="22" t="str">
        <f>IF(D284="","",VLOOKUP(D284, 'SKU Адыгейский'!$A$1:$C$150,3,0))</f>
        <v/>
      </c>
    </row>
    <row r="285" spans="3:3" x14ac:dyDescent="0.35">
      <c r="C285" s="22" t="str">
        <f>IF(D285="","",VLOOKUP(D285, 'SKU Адыгейский'!$A$1:$C$150,3,0))</f>
        <v/>
      </c>
    </row>
    <row r="286" spans="3:3" x14ac:dyDescent="0.35">
      <c r="C286" s="22" t="str">
        <f>IF(D286="","",VLOOKUP(D286, 'SKU Адыгейский'!$A$1:$C$150,3,0))</f>
        <v/>
      </c>
    </row>
    <row r="287" spans="3:3" x14ac:dyDescent="0.35">
      <c r="C287" s="22" t="str">
        <f>IF(D287="","",VLOOKUP(D287, 'SKU Адыгейский'!$A$1:$C$150,3,0))</f>
        <v/>
      </c>
    </row>
    <row r="288" spans="3:3" x14ac:dyDescent="0.35">
      <c r="C288" s="22" t="str">
        <f>IF(D288="","",VLOOKUP(D288, 'SKU Адыгейский'!$A$1:$C$150,3,0))</f>
        <v/>
      </c>
    </row>
    <row r="289" spans="3:3" x14ac:dyDescent="0.35">
      <c r="C289" s="22" t="str">
        <f>IF(D289="","",VLOOKUP(D289, 'SKU Адыгейский'!$A$1:$C$150,3,0))</f>
        <v/>
      </c>
    </row>
    <row r="290" spans="3:3" x14ac:dyDescent="0.35">
      <c r="C290" s="22" t="str">
        <f>IF(D290="","",VLOOKUP(D290, 'SKU Адыгейский'!$A$1:$C$150,3,0))</f>
        <v/>
      </c>
    </row>
    <row r="291" spans="3:3" x14ac:dyDescent="0.35">
      <c r="C291" s="22" t="str">
        <f>IF(D291="","",VLOOKUP(D291, 'SKU Адыгейский'!$A$1:$C$150,3,0))</f>
        <v/>
      </c>
    </row>
    <row r="292" spans="3:3" x14ac:dyDescent="0.35">
      <c r="C292" s="22" t="str">
        <f>IF(D292="","",VLOOKUP(D292, 'SKU Адыгейский'!$A$1:$C$150,3,0))</f>
        <v/>
      </c>
    </row>
    <row r="293" spans="3:3" x14ac:dyDescent="0.35">
      <c r="C293" s="22" t="str">
        <f>IF(D293="","",VLOOKUP(D293, 'SKU Адыгейский'!$A$1:$C$150,3,0))</f>
        <v/>
      </c>
    </row>
    <row r="294" spans="3:3" x14ac:dyDescent="0.35">
      <c r="C294" s="22" t="str">
        <f>IF(D294="","",VLOOKUP(D294, 'SKU Адыгейский'!$A$1:$C$150,3,0))</f>
        <v/>
      </c>
    </row>
    <row r="295" spans="3:3" x14ac:dyDescent="0.35">
      <c r="C295" s="22" t="str">
        <f>IF(D295="","",VLOOKUP(D295, 'SKU Адыгейский'!$A$1:$C$150,3,0))</f>
        <v/>
      </c>
    </row>
    <row r="296" spans="3:3" x14ac:dyDescent="0.35">
      <c r="C296" s="22" t="str">
        <f>IF(D296="","",VLOOKUP(D296, 'SKU Адыгейский'!$A$1:$C$150,3,0))</f>
        <v/>
      </c>
    </row>
    <row r="297" spans="3:3" x14ac:dyDescent="0.35">
      <c r="C297" s="22" t="str">
        <f>IF(D297="","",VLOOKUP(D297, 'SKU Адыгейский'!$A$1:$C$150,3,0))</f>
        <v/>
      </c>
    </row>
    <row r="298" spans="3:3" x14ac:dyDescent="0.35">
      <c r="C298" s="22" t="str">
        <f>IF(D298="","",VLOOKUP(D298, 'SKU Адыгейский'!$A$1:$C$150,3,0))</f>
        <v/>
      </c>
    </row>
    <row r="299" spans="3:3" x14ac:dyDescent="0.35">
      <c r="C299" s="22" t="str">
        <f>IF(D299="","",VLOOKUP(D299, 'SKU Адыгейский'!$A$1:$C$150,3,0))</f>
        <v/>
      </c>
    </row>
    <row r="300" spans="3:3" x14ac:dyDescent="0.35">
      <c r="C300" s="22" t="str">
        <f>IF(D300="","",VLOOKUP(D300, 'SKU Адыгейский'!$A$1:$C$150,3,0))</f>
        <v/>
      </c>
    </row>
    <row r="301" spans="3:3" x14ac:dyDescent="0.35">
      <c r="C301" s="22" t="str">
        <f>IF(D301="","",VLOOKUP(D301, 'SKU Адыгейский'!$A$1:$C$150,3,0))</f>
        <v/>
      </c>
    </row>
    <row r="302" spans="3:3" x14ac:dyDescent="0.35">
      <c r="C302" s="22" t="str">
        <f>IF(D302="","",VLOOKUP(D302, 'SKU Адыгейский'!$A$1:$C$150,3,0))</f>
        <v/>
      </c>
    </row>
    <row r="303" spans="3:3" x14ac:dyDescent="0.35">
      <c r="C303" s="22" t="str">
        <f>IF(D303="","",VLOOKUP(D303, 'SKU Адыгейский'!$A$1:$C$150,3,0))</f>
        <v/>
      </c>
    </row>
    <row r="304" spans="3:3" x14ac:dyDescent="0.35">
      <c r="C304" s="22" t="str">
        <f>IF(D304="","",VLOOKUP(D304, 'SKU Адыгейский'!$A$1:$C$150,3,0))</f>
        <v/>
      </c>
    </row>
    <row r="305" spans="3:3" x14ac:dyDescent="0.35">
      <c r="C305" s="22" t="str">
        <f>IF(D305="","",VLOOKUP(D305, 'SKU Адыгейский'!$A$1:$C$150,3,0))</f>
        <v/>
      </c>
    </row>
    <row r="306" spans="3:3" x14ac:dyDescent="0.35">
      <c r="C306" s="22" t="str">
        <f>IF(D306="","",VLOOKUP(D306, 'SKU Адыгейский'!$A$1:$C$150,3,0))</f>
        <v/>
      </c>
    </row>
    <row r="307" spans="3:3" x14ac:dyDescent="0.35">
      <c r="C307" s="22" t="str">
        <f>IF(D307="","",VLOOKUP(D307, 'SKU Адыгейский'!$A$1:$C$150,3,0))</f>
        <v/>
      </c>
    </row>
    <row r="308" spans="3:3" x14ac:dyDescent="0.35">
      <c r="C308" s="22" t="str">
        <f>IF(D308="","",VLOOKUP(D308, 'SKU Адыгейский'!$A$1:$C$150,3,0))</f>
        <v/>
      </c>
    </row>
    <row r="309" spans="3:3" x14ac:dyDescent="0.35">
      <c r="C309" s="22" t="str">
        <f>IF(D309="","",VLOOKUP(D309, 'SKU Адыгейский'!$A$1:$C$150,3,0))</f>
        <v/>
      </c>
    </row>
    <row r="310" spans="3:3" x14ac:dyDescent="0.35">
      <c r="C310" s="22" t="str">
        <f>IF(D310="","",VLOOKUP(D310, 'SKU Адыгейский'!$A$1:$C$150,3,0))</f>
        <v/>
      </c>
    </row>
    <row r="311" spans="3:3" x14ac:dyDescent="0.35">
      <c r="C311" s="22" t="str">
        <f>IF(D311="","",VLOOKUP(D311, 'SKU Адыгейский'!$A$1:$C$150,3,0))</f>
        <v/>
      </c>
    </row>
    <row r="312" spans="3:3" x14ac:dyDescent="0.35">
      <c r="C312" s="22" t="str">
        <f>IF(D312="","",VLOOKUP(D312, 'SKU Адыгейский'!$A$1:$C$150,3,0))</f>
        <v/>
      </c>
    </row>
    <row r="313" spans="3:3" x14ac:dyDescent="0.35">
      <c r="C313" s="22" t="str">
        <f>IF(D313="","",VLOOKUP(D313, 'SKU Адыгейский'!$A$1:$C$150,3,0))</f>
        <v/>
      </c>
    </row>
    <row r="314" spans="3:3" x14ac:dyDescent="0.35">
      <c r="C314" s="22" t="str">
        <f>IF(D314="","",VLOOKUP(D314, 'SKU Адыгейский'!$A$1:$C$150,3,0))</f>
        <v/>
      </c>
    </row>
    <row r="315" spans="3:3" x14ac:dyDescent="0.35">
      <c r="C315" s="22" t="str">
        <f>IF(D315="","",VLOOKUP(D315, 'SKU Адыгейский'!$A$1:$C$150,3,0))</f>
        <v/>
      </c>
    </row>
    <row r="316" spans="3:3" x14ac:dyDescent="0.35">
      <c r="C316" s="22" t="str">
        <f>IF(D316="","",VLOOKUP(D316, 'SKU Адыгейский'!$A$1:$C$150,3,0))</f>
        <v/>
      </c>
    </row>
    <row r="317" spans="3:3" x14ac:dyDescent="0.35">
      <c r="C317" s="22" t="str">
        <f>IF(D317="","",VLOOKUP(D317, 'SKU Адыгейский'!$A$1:$C$150,3,0))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="90" zoomScaleNormal="90" workbookViewId="0">
      <selection activeCell="A9" sqref="A9"/>
    </sheetView>
  </sheetViews>
  <sheetFormatPr defaultRowHeight="14.5" x14ac:dyDescent="0.35"/>
  <cols>
    <col min="1" max="1" width="43.6328125" style="1" customWidth="1"/>
    <col min="2" max="1025" width="8.54296875" style="1" customWidth="1"/>
  </cols>
  <sheetData>
    <row r="1" spans="1:3" x14ac:dyDescent="0.35">
      <c r="A1" s="40" t="s">
        <v>563</v>
      </c>
      <c r="B1" s="40" t="s">
        <v>563</v>
      </c>
      <c r="C1" s="40" t="s">
        <v>563</v>
      </c>
    </row>
    <row r="2" spans="1:3" x14ac:dyDescent="0.35">
      <c r="A2" s="40" t="s">
        <v>190</v>
      </c>
      <c r="B2" s="40">
        <v>300</v>
      </c>
      <c r="C2" s="40">
        <v>45</v>
      </c>
    </row>
    <row r="3" spans="1:3" x14ac:dyDescent="0.35">
      <c r="A3" s="40" t="s">
        <v>564</v>
      </c>
      <c r="B3" s="40">
        <v>150</v>
      </c>
      <c r="C3" s="40">
        <v>45</v>
      </c>
    </row>
    <row r="4" spans="1:3" x14ac:dyDescent="0.35">
      <c r="A4" s="40" t="s">
        <v>565</v>
      </c>
      <c r="B4" s="40">
        <v>150</v>
      </c>
      <c r="C4" s="40">
        <v>30</v>
      </c>
    </row>
    <row r="5" spans="1:3" x14ac:dyDescent="0.35">
      <c r="A5" s="40" t="s">
        <v>189</v>
      </c>
      <c r="B5" s="40">
        <v>300</v>
      </c>
      <c r="C5" s="40">
        <v>45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zoomScaleNormal="100" workbookViewId="0">
      <selection activeCell="C22" sqref="C22"/>
    </sheetView>
  </sheetViews>
  <sheetFormatPr defaultRowHeight="14.5" x14ac:dyDescent="0.35"/>
  <cols>
    <col min="1" max="1" width="36" style="1" customWidth="1"/>
    <col min="2" max="1025" width="9.08984375" style="1" customWidth="1"/>
  </cols>
  <sheetData>
    <row r="1" spans="1:4" x14ac:dyDescent="0.35">
      <c r="A1" s="40" t="s">
        <v>563</v>
      </c>
      <c r="B1" s="40" t="s">
        <v>563</v>
      </c>
      <c r="C1" s="40" t="s">
        <v>563</v>
      </c>
      <c r="D1" s="40" t="s">
        <v>563</v>
      </c>
    </row>
    <row r="2" spans="1:4" x14ac:dyDescent="0.35">
      <c r="A2" s="40" t="s">
        <v>185</v>
      </c>
      <c r="B2" s="40" t="s">
        <v>127</v>
      </c>
      <c r="C2" s="40">
        <v>50</v>
      </c>
    </row>
    <row r="3" spans="1:4" x14ac:dyDescent="0.35">
      <c r="A3" s="40" t="s">
        <v>186</v>
      </c>
      <c r="B3" s="40" t="s">
        <v>127</v>
      </c>
      <c r="C3" s="40">
        <v>50</v>
      </c>
    </row>
    <row r="4" spans="1:4" x14ac:dyDescent="0.35">
      <c r="A4" s="40" t="s">
        <v>187</v>
      </c>
      <c r="B4" s="40" t="s">
        <v>127</v>
      </c>
      <c r="C4" s="40">
        <v>50</v>
      </c>
    </row>
    <row r="5" spans="1:4" x14ac:dyDescent="0.35">
      <c r="A5" s="40" t="s">
        <v>184</v>
      </c>
      <c r="B5" s="40" t="s">
        <v>127</v>
      </c>
      <c r="C5" s="40">
        <v>50</v>
      </c>
    </row>
    <row r="6" spans="1:4" x14ac:dyDescent="0.35">
      <c r="A6" s="40" t="s">
        <v>566</v>
      </c>
      <c r="B6" s="40" t="s">
        <v>141</v>
      </c>
      <c r="C6" s="40">
        <v>65</v>
      </c>
    </row>
    <row r="7" spans="1:4" x14ac:dyDescent="0.35">
      <c r="A7" s="40" t="s">
        <v>188</v>
      </c>
      <c r="B7" s="40" t="s">
        <v>128</v>
      </c>
      <c r="C7" s="40">
        <v>50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/>
  </sheetViews>
  <sheetFormatPr defaultRowHeight="14.5" x14ac:dyDescent="0.35"/>
  <cols>
    <col min="1" max="1025" width="9.08984375" style="1" customWidth="1"/>
  </cols>
  <sheetData>
    <row r="1" spans="1:1" x14ac:dyDescent="0.35">
      <c r="A1" s="45" t="s">
        <v>563</v>
      </c>
    </row>
    <row r="2" spans="1:1" x14ac:dyDescent="0.35">
      <c r="A2" s="40" t="s">
        <v>127</v>
      </c>
    </row>
    <row r="3" spans="1:1" x14ac:dyDescent="0.35">
      <c r="A3" s="40" t="s">
        <v>128</v>
      </c>
    </row>
    <row r="4" spans="1:1" x14ac:dyDescent="0.35">
      <c r="A4" s="40" t="s">
        <v>567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файл остатки</vt:lpstr>
      <vt:lpstr>планирование суточное</vt:lpstr>
      <vt:lpstr>План варок милкпроджект</vt:lpstr>
      <vt:lpstr>План варок адыгейский</vt:lpstr>
      <vt:lpstr>SKU Милкпроджект</vt:lpstr>
      <vt:lpstr>SKU Адыгейский</vt:lpstr>
      <vt:lpstr>Группы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Левкина Евгения</cp:lastModifiedBy>
  <cp:revision>91</cp:revision>
  <dcterms:created xsi:type="dcterms:W3CDTF">2020-12-13T08:44:49Z</dcterms:created>
  <dcterms:modified xsi:type="dcterms:W3CDTF">2021-12-01T05:33:48Z</dcterms:modified>
  <dc:language>en-US</dc:language>
</cp:coreProperties>
</file>