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ilk_project/"/>
    </mc:Choice>
  </mc:AlternateContent>
  <xr:revisionPtr revIDLastSave="0" documentId="13_ncr:1_{64471BF6-E1F4-7148-8645-8BDA040EE70C}" xr6:coauthVersionLast="47" xr6:coauthVersionMax="47" xr10:uidLastSave="{00000000-0000-0000-0000-000000000000}"/>
  <bookViews>
    <workbookView xWindow="0" yWindow="760" windowWidth="34560" windowHeight="2158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</sheets>
  <definedNames>
    <definedName name="Water_SKU">'SKU Милкпроджект'!$A$1:$A$100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7" i="4" l="1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F206" i="4"/>
  <c r="C206" i="4"/>
  <c r="B206" i="4"/>
  <c r="F205" i="4"/>
  <c r="C205" i="4"/>
  <c r="B205" i="4"/>
  <c r="F204" i="4"/>
  <c r="C204" i="4"/>
  <c r="B204" i="4"/>
  <c r="F203" i="4"/>
  <c r="C203" i="4"/>
  <c r="B203" i="4"/>
  <c r="F202" i="4"/>
  <c r="C202" i="4"/>
  <c r="B202" i="4"/>
  <c r="F201" i="4"/>
  <c r="C201" i="4"/>
  <c r="B201" i="4"/>
  <c r="F200" i="4"/>
  <c r="C200" i="4"/>
  <c r="B200" i="4"/>
  <c r="F199" i="4"/>
  <c r="C199" i="4"/>
  <c r="B199" i="4"/>
  <c r="F198" i="4"/>
  <c r="C198" i="4"/>
  <c r="B198" i="4"/>
  <c r="F197" i="4"/>
  <c r="C197" i="4"/>
  <c r="B197" i="4"/>
  <c r="F196" i="4"/>
  <c r="C196" i="4"/>
  <c r="B196" i="4"/>
  <c r="F195" i="4"/>
  <c r="C195" i="4"/>
  <c r="B195" i="4"/>
  <c r="F194" i="4"/>
  <c r="C194" i="4"/>
  <c r="B194" i="4"/>
  <c r="F193" i="4"/>
  <c r="C193" i="4"/>
  <c r="B193" i="4"/>
  <c r="F192" i="4"/>
  <c r="C192" i="4"/>
  <c r="B192" i="4"/>
  <c r="F191" i="4"/>
  <c r="C191" i="4"/>
  <c r="B191" i="4"/>
  <c r="F190" i="4"/>
  <c r="C190" i="4"/>
  <c r="B190" i="4"/>
  <c r="F189" i="4"/>
  <c r="C189" i="4"/>
  <c r="B189" i="4"/>
  <c r="F188" i="4"/>
  <c r="C188" i="4"/>
  <c r="B188" i="4"/>
  <c r="F187" i="4"/>
  <c r="C187" i="4"/>
  <c r="B187" i="4"/>
  <c r="F186" i="4"/>
  <c r="C186" i="4"/>
  <c r="B186" i="4"/>
  <c r="F185" i="4"/>
  <c r="C185" i="4"/>
  <c r="B185" i="4"/>
  <c r="F184" i="4"/>
  <c r="C184" i="4"/>
  <c r="B184" i="4"/>
  <c r="F183" i="4"/>
  <c r="C183" i="4"/>
  <c r="B183" i="4"/>
  <c r="F182" i="4"/>
  <c r="C182" i="4"/>
  <c r="B182" i="4"/>
  <c r="F181" i="4"/>
  <c r="C181" i="4"/>
  <c r="B181" i="4"/>
  <c r="F180" i="4"/>
  <c r="C180" i="4"/>
  <c r="B180" i="4"/>
  <c r="F179" i="4"/>
  <c r="C179" i="4"/>
  <c r="B179" i="4"/>
  <c r="F178" i="4"/>
  <c r="C178" i="4"/>
  <c r="B178" i="4"/>
  <c r="F177" i="4"/>
  <c r="C177" i="4"/>
  <c r="B177" i="4"/>
  <c r="F176" i="4"/>
  <c r="C176" i="4"/>
  <c r="B176" i="4"/>
  <c r="F175" i="4"/>
  <c r="C175" i="4"/>
  <c r="B175" i="4"/>
  <c r="F174" i="4"/>
  <c r="C174" i="4"/>
  <c r="B174" i="4"/>
  <c r="F173" i="4"/>
  <c r="C173" i="4"/>
  <c r="B173" i="4"/>
  <c r="F172" i="4"/>
  <c r="C172" i="4"/>
  <c r="B172" i="4"/>
  <c r="F171" i="4"/>
  <c r="C171" i="4"/>
  <c r="B171" i="4"/>
  <c r="F170" i="4"/>
  <c r="C170" i="4"/>
  <c r="B170" i="4"/>
  <c r="F169" i="4"/>
  <c r="C169" i="4"/>
  <c r="B169" i="4"/>
  <c r="F168" i="4"/>
  <c r="C168" i="4"/>
  <c r="B168" i="4"/>
  <c r="F167" i="4"/>
  <c r="C167" i="4"/>
  <c r="B167" i="4"/>
  <c r="F166" i="4"/>
  <c r="C166" i="4"/>
  <c r="B166" i="4"/>
  <c r="F165" i="4"/>
  <c r="C165" i="4"/>
  <c r="B165" i="4"/>
  <c r="F164" i="4"/>
  <c r="C164" i="4"/>
  <c r="B164" i="4"/>
  <c r="F163" i="4"/>
  <c r="C163" i="4"/>
  <c r="B163" i="4"/>
  <c r="F162" i="4"/>
  <c r="C162" i="4"/>
  <c r="B162" i="4"/>
  <c r="F161" i="4"/>
  <c r="C161" i="4"/>
  <c r="B161" i="4"/>
  <c r="F160" i="4"/>
  <c r="C160" i="4"/>
  <c r="B160" i="4"/>
  <c r="F159" i="4"/>
  <c r="C159" i="4"/>
  <c r="B159" i="4"/>
  <c r="F158" i="4"/>
  <c r="C158" i="4"/>
  <c r="B158" i="4"/>
  <c r="F157" i="4"/>
  <c r="C157" i="4"/>
  <c r="B157" i="4"/>
  <c r="F156" i="4"/>
  <c r="C156" i="4"/>
  <c r="B156" i="4"/>
  <c r="F155" i="4"/>
  <c r="C155" i="4"/>
  <c r="B155" i="4"/>
  <c r="F154" i="4"/>
  <c r="C154" i="4"/>
  <c r="B154" i="4"/>
  <c r="F153" i="4"/>
  <c r="C153" i="4"/>
  <c r="B153" i="4"/>
  <c r="F152" i="4"/>
  <c r="C152" i="4"/>
  <c r="B152" i="4"/>
  <c r="F151" i="4"/>
  <c r="C151" i="4"/>
  <c r="B151" i="4"/>
  <c r="F150" i="4"/>
  <c r="C150" i="4"/>
  <c r="B150" i="4"/>
  <c r="F149" i="4"/>
  <c r="C149" i="4"/>
  <c r="B149" i="4"/>
  <c r="F148" i="4"/>
  <c r="C148" i="4"/>
  <c r="B148" i="4"/>
  <c r="F147" i="4"/>
  <c r="C147" i="4"/>
  <c r="B147" i="4"/>
  <c r="F146" i="4"/>
  <c r="C146" i="4"/>
  <c r="B146" i="4"/>
  <c r="F145" i="4"/>
  <c r="C145" i="4"/>
  <c r="B145" i="4"/>
  <c r="F144" i="4"/>
  <c r="C144" i="4"/>
  <c r="B144" i="4"/>
  <c r="F143" i="4"/>
  <c r="C143" i="4"/>
  <c r="B143" i="4"/>
  <c r="F142" i="4"/>
  <c r="C142" i="4"/>
  <c r="B142" i="4"/>
  <c r="F141" i="4"/>
  <c r="C141" i="4"/>
  <c r="B141" i="4"/>
  <c r="F140" i="4"/>
  <c r="C140" i="4"/>
  <c r="B140" i="4"/>
  <c r="F139" i="4"/>
  <c r="C139" i="4"/>
  <c r="B139" i="4"/>
  <c r="F138" i="4"/>
  <c r="C138" i="4"/>
  <c r="B138" i="4"/>
  <c r="F137" i="4"/>
  <c r="C137" i="4"/>
  <c r="B137" i="4"/>
  <c r="F136" i="4"/>
  <c r="C136" i="4"/>
  <c r="B136" i="4"/>
  <c r="F135" i="4"/>
  <c r="C135" i="4"/>
  <c r="B135" i="4"/>
  <c r="F134" i="4"/>
  <c r="C134" i="4"/>
  <c r="B134" i="4"/>
  <c r="F133" i="4"/>
  <c r="C133" i="4"/>
  <c r="B133" i="4"/>
  <c r="F132" i="4"/>
  <c r="C132" i="4"/>
  <c r="B132" i="4"/>
  <c r="F131" i="4"/>
  <c r="C131" i="4"/>
  <c r="B131" i="4"/>
  <c r="F130" i="4"/>
  <c r="C130" i="4"/>
  <c r="B130" i="4"/>
  <c r="F129" i="4"/>
  <c r="C129" i="4"/>
  <c r="B129" i="4"/>
  <c r="F128" i="4"/>
  <c r="C128" i="4"/>
  <c r="B128" i="4"/>
  <c r="F127" i="4"/>
  <c r="C127" i="4"/>
  <c r="B127" i="4"/>
  <c r="F126" i="4"/>
  <c r="C126" i="4"/>
  <c r="B126" i="4"/>
  <c r="F125" i="4"/>
  <c r="C125" i="4"/>
  <c r="B125" i="4"/>
  <c r="F124" i="4"/>
  <c r="C124" i="4"/>
  <c r="B124" i="4"/>
  <c r="L123" i="4"/>
  <c r="H123" i="4" s="1"/>
  <c r="K123" i="4"/>
  <c r="J123" i="4"/>
  <c r="C123" i="4"/>
  <c r="B123" i="4"/>
  <c r="L122" i="4"/>
  <c r="H122" i="4" s="1"/>
  <c r="K122" i="4"/>
  <c r="J122" i="4"/>
  <c r="G122" i="4"/>
  <c r="C122" i="4"/>
  <c r="B122" i="4"/>
  <c r="L121" i="4"/>
  <c r="H121" i="4" s="1"/>
  <c r="K121" i="4"/>
  <c r="J121" i="4"/>
  <c r="G121" i="4"/>
  <c r="F121" i="4"/>
  <c r="C121" i="4"/>
  <c r="B121" i="4"/>
  <c r="L120" i="4"/>
  <c r="N120" i="4" s="1"/>
  <c r="K120" i="4"/>
  <c r="J120" i="4"/>
  <c r="C120" i="4"/>
  <c r="B120" i="4"/>
  <c r="L119" i="4"/>
  <c r="N119" i="4" s="1"/>
  <c r="K119" i="4"/>
  <c r="J119" i="4"/>
  <c r="C119" i="4"/>
  <c r="B119" i="4"/>
  <c r="L118" i="4"/>
  <c r="H118" i="4" s="1"/>
  <c r="K118" i="4"/>
  <c r="J118" i="4"/>
  <c r="C118" i="4"/>
  <c r="B118" i="4"/>
  <c r="L117" i="4"/>
  <c r="F117" i="4" s="1"/>
  <c r="K117" i="4"/>
  <c r="J117" i="4"/>
  <c r="C117" i="4"/>
  <c r="B117" i="4"/>
  <c r="L116" i="4"/>
  <c r="N116" i="4" s="1"/>
  <c r="K116" i="4"/>
  <c r="J116" i="4"/>
  <c r="C116" i="4"/>
  <c r="B116" i="4"/>
  <c r="N115" i="4"/>
  <c r="L115" i="4"/>
  <c r="H115" i="4" s="1"/>
  <c r="K115" i="4"/>
  <c r="J115" i="4"/>
  <c r="C115" i="4"/>
  <c r="B115" i="4"/>
  <c r="N114" i="4"/>
  <c r="L114" i="4"/>
  <c r="H114" i="4" s="1"/>
  <c r="K114" i="4"/>
  <c r="J114" i="4"/>
  <c r="G114" i="4"/>
  <c r="F114" i="4"/>
  <c r="C114" i="4"/>
  <c r="B114" i="4"/>
  <c r="N113" i="4"/>
  <c r="L113" i="4"/>
  <c r="H113" i="4" s="1"/>
  <c r="K113" i="4"/>
  <c r="J113" i="4"/>
  <c r="G113" i="4"/>
  <c r="F113" i="4"/>
  <c r="C113" i="4"/>
  <c r="B113" i="4"/>
  <c r="L112" i="4"/>
  <c r="N112" i="4" s="1"/>
  <c r="K112" i="4"/>
  <c r="J112" i="4"/>
  <c r="C112" i="4"/>
  <c r="B112" i="4"/>
  <c r="L111" i="4"/>
  <c r="K111" i="4"/>
  <c r="J111" i="4"/>
  <c r="C111" i="4"/>
  <c r="B111" i="4"/>
  <c r="L110" i="4"/>
  <c r="K110" i="4"/>
  <c r="J110" i="4"/>
  <c r="C110" i="4"/>
  <c r="B110" i="4"/>
  <c r="L109" i="4"/>
  <c r="N109" i="4" s="1"/>
  <c r="K109" i="4"/>
  <c r="J109" i="4"/>
  <c r="C109" i="4"/>
  <c r="B109" i="4"/>
  <c r="L108" i="4"/>
  <c r="K108" i="4"/>
  <c r="J108" i="4"/>
  <c r="C108" i="4"/>
  <c r="B108" i="4"/>
  <c r="N107" i="4"/>
  <c r="L107" i="4"/>
  <c r="K107" i="4"/>
  <c r="J107" i="4"/>
  <c r="C107" i="4"/>
  <c r="B107" i="4"/>
  <c r="L106" i="4"/>
  <c r="H106" i="4" s="1"/>
  <c r="K106" i="4"/>
  <c r="J106" i="4"/>
  <c r="C106" i="4"/>
  <c r="B106" i="4"/>
  <c r="L105" i="4"/>
  <c r="H105" i="4" s="1"/>
  <c r="K105" i="4"/>
  <c r="J105" i="4"/>
  <c r="F105" i="4"/>
  <c r="C105" i="4"/>
  <c r="B105" i="4"/>
  <c r="L104" i="4"/>
  <c r="N104" i="4" s="1"/>
  <c r="K104" i="4"/>
  <c r="J104" i="4"/>
  <c r="H104" i="4"/>
  <c r="G104" i="4"/>
  <c r="F104" i="4"/>
  <c r="C104" i="4"/>
  <c r="B104" i="4"/>
  <c r="L103" i="4"/>
  <c r="H103" i="4" s="1"/>
  <c r="K103" i="4"/>
  <c r="J103" i="4"/>
  <c r="C103" i="4"/>
  <c r="B103" i="4"/>
  <c r="L102" i="4"/>
  <c r="H102" i="4" s="1"/>
  <c r="K102" i="4"/>
  <c r="J102" i="4"/>
  <c r="G102" i="4"/>
  <c r="F102" i="4"/>
  <c r="C102" i="4"/>
  <c r="B102" i="4"/>
  <c r="L101" i="4"/>
  <c r="H101" i="4" s="1"/>
  <c r="K101" i="4"/>
  <c r="J101" i="4"/>
  <c r="F101" i="4"/>
  <c r="C101" i="4"/>
  <c r="B101" i="4"/>
  <c r="L100" i="4"/>
  <c r="K100" i="4"/>
  <c r="J100" i="4"/>
  <c r="H100" i="4"/>
  <c r="C100" i="4"/>
  <c r="B100" i="4"/>
  <c r="L99" i="4"/>
  <c r="N99" i="4" s="1"/>
  <c r="K99" i="4"/>
  <c r="J99" i="4"/>
  <c r="C99" i="4"/>
  <c r="B99" i="4"/>
  <c r="N98" i="4"/>
  <c r="L98" i="4"/>
  <c r="K98" i="4"/>
  <c r="J98" i="4"/>
  <c r="C98" i="4"/>
  <c r="B98" i="4"/>
  <c r="N97" i="4"/>
  <c r="L97" i="4"/>
  <c r="F97" i="4" s="1"/>
  <c r="K97" i="4"/>
  <c r="J97" i="4"/>
  <c r="H97" i="4"/>
  <c r="G97" i="4"/>
  <c r="C97" i="4"/>
  <c r="B97" i="4"/>
  <c r="L96" i="4"/>
  <c r="F96" i="4" s="1"/>
  <c r="K96" i="4"/>
  <c r="J96" i="4"/>
  <c r="C96" i="4"/>
  <c r="B96" i="4"/>
  <c r="N95" i="4"/>
  <c r="L95" i="4"/>
  <c r="K95" i="4"/>
  <c r="J95" i="4"/>
  <c r="H95" i="4"/>
  <c r="C95" i="4"/>
  <c r="B95" i="4"/>
  <c r="L94" i="4"/>
  <c r="H94" i="4" s="1"/>
  <c r="K94" i="4"/>
  <c r="J94" i="4"/>
  <c r="F94" i="4"/>
  <c r="C94" i="4"/>
  <c r="B94" i="4"/>
  <c r="N93" i="4"/>
  <c r="L93" i="4"/>
  <c r="F93" i="4" s="1"/>
  <c r="K93" i="4"/>
  <c r="J93" i="4"/>
  <c r="H93" i="4"/>
  <c r="G93" i="4"/>
  <c r="C93" i="4"/>
  <c r="B93" i="4"/>
  <c r="L92" i="4"/>
  <c r="N92" i="4" s="1"/>
  <c r="K92" i="4"/>
  <c r="J92" i="4"/>
  <c r="C92" i="4"/>
  <c r="B92" i="4"/>
  <c r="L91" i="4"/>
  <c r="K91" i="4"/>
  <c r="J91" i="4"/>
  <c r="C91" i="4"/>
  <c r="B91" i="4"/>
  <c r="L90" i="4"/>
  <c r="K90" i="4"/>
  <c r="J90" i="4"/>
  <c r="G90" i="4"/>
  <c r="C90" i="4"/>
  <c r="B90" i="4"/>
  <c r="L89" i="4"/>
  <c r="F89" i="4" s="1"/>
  <c r="K89" i="4"/>
  <c r="J89" i="4"/>
  <c r="C89" i="4"/>
  <c r="B89" i="4"/>
  <c r="L88" i="4"/>
  <c r="K88" i="4"/>
  <c r="J88" i="4"/>
  <c r="C88" i="4"/>
  <c r="B88" i="4"/>
  <c r="L87" i="4"/>
  <c r="K87" i="4"/>
  <c r="J87" i="4"/>
  <c r="C87" i="4"/>
  <c r="B87" i="4"/>
  <c r="L86" i="4"/>
  <c r="N86" i="4" s="1"/>
  <c r="K86" i="4"/>
  <c r="J86" i="4"/>
  <c r="C86" i="4"/>
  <c r="B86" i="4"/>
  <c r="L85" i="4"/>
  <c r="H85" i="4" s="1"/>
  <c r="K85" i="4"/>
  <c r="J85" i="4"/>
  <c r="F85" i="4"/>
  <c r="C85" i="4"/>
  <c r="B85" i="4"/>
  <c r="L84" i="4"/>
  <c r="N84" i="4" s="1"/>
  <c r="K84" i="4"/>
  <c r="J84" i="4"/>
  <c r="G84" i="4"/>
  <c r="F84" i="4"/>
  <c r="C84" i="4"/>
  <c r="B84" i="4"/>
  <c r="N83" i="4"/>
  <c r="L83" i="4"/>
  <c r="H83" i="4" s="1"/>
  <c r="K83" i="4"/>
  <c r="J83" i="4"/>
  <c r="C83" i="4"/>
  <c r="B83" i="4"/>
  <c r="L82" i="4"/>
  <c r="H82" i="4" s="1"/>
  <c r="K82" i="4"/>
  <c r="J82" i="4"/>
  <c r="C82" i="4"/>
  <c r="B82" i="4"/>
  <c r="N81" i="4"/>
  <c r="L81" i="4"/>
  <c r="F81" i="4" s="1"/>
  <c r="K81" i="4"/>
  <c r="J81" i="4"/>
  <c r="H81" i="4"/>
  <c r="G81" i="4"/>
  <c r="C81" i="4"/>
  <c r="B81" i="4"/>
  <c r="L80" i="4"/>
  <c r="N80" i="4" s="1"/>
  <c r="K80" i="4"/>
  <c r="J80" i="4"/>
  <c r="G80" i="4"/>
  <c r="F80" i="4"/>
  <c r="C80" i="4"/>
  <c r="B80" i="4"/>
  <c r="L79" i="4"/>
  <c r="K79" i="4"/>
  <c r="J79" i="4"/>
  <c r="C79" i="4"/>
  <c r="B79" i="4"/>
  <c r="L78" i="4"/>
  <c r="K78" i="4"/>
  <c r="J78" i="4"/>
  <c r="C78" i="4"/>
  <c r="B78" i="4"/>
  <c r="N77" i="4"/>
  <c r="L77" i="4"/>
  <c r="K77" i="4"/>
  <c r="J77" i="4"/>
  <c r="H77" i="4"/>
  <c r="G77" i="4"/>
  <c r="F77" i="4"/>
  <c r="C77" i="4"/>
  <c r="B77" i="4"/>
  <c r="L76" i="4"/>
  <c r="K76" i="4"/>
  <c r="J76" i="4"/>
  <c r="C76" i="4"/>
  <c r="B76" i="4"/>
  <c r="N75" i="4"/>
  <c r="L75" i="4"/>
  <c r="K75" i="4"/>
  <c r="J75" i="4"/>
  <c r="C75" i="4"/>
  <c r="B75" i="4"/>
  <c r="N74" i="4"/>
  <c r="L74" i="4"/>
  <c r="H74" i="4" s="1"/>
  <c r="K74" i="4"/>
  <c r="J74" i="4"/>
  <c r="F74" i="4"/>
  <c r="C74" i="4"/>
  <c r="B74" i="4"/>
  <c r="L73" i="4"/>
  <c r="F73" i="4" s="1"/>
  <c r="K73" i="4"/>
  <c r="J73" i="4"/>
  <c r="C73" i="4"/>
  <c r="B73" i="4"/>
  <c r="L72" i="4"/>
  <c r="N72" i="4" s="1"/>
  <c r="K72" i="4"/>
  <c r="J72" i="4"/>
  <c r="C72" i="4"/>
  <c r="B72" i="4"/>
  <c r="L71" i="4"/>
  <c r="H71" i="4" s="1"/>
  <c r="K71" i="4"/>
  <c r="J71" i="4"/>
  <c r="C71" i="4"/>
  <c r="B71" i="4"/>
  <c r="L70" i="4"/>
  <c r="H70" i="4" s="1"/>
  <c r="K70" i="4"/>
  <c r="J70" i="4"/>
  <c r="G70" i="4"/>
  <c r="F70" i="4"/>
  <c r="C70" i="4"/>
  <c r="B70" i="4"/>
  <c r="L69" i="4"/>
  <c r="F69" i="4" s="1"/>
  <c r="K69" i="4"/>
  <c r="J69" i="4"/>
  <c r="C69" i="4"/>
  <c r="B69" i="4"/>
  <c r="L68" i="4"/>
  <c r="H68" i="4" s="1"/>
  <c r="K68" i="4"/>
  <c r="J68" i="4"/>
  <c r="C68" i="4"/>
  <c r="B68" i="4"/>
  <c r="L67" i="4"/>
  <c r="N67" i="4" s="1"/>
  <c r="K67" i="4"/>
  <c r="J67" i="4"/>
  <c r="C67" i="4"/>
  <c r="B67" i="4"/>
  <c r="N66" i="4"/>
  <c r="L66" i="4"/>
  <c r="K66" i="4"/>
  <c r="J66" i="4"/>
  <c r="C66" i="4"/>
  <c r="B66" i="4"/>
  <c r="N65" i="4"/>
  <c r="L65" i="4"/>
  <c r="K65" i="4"/>
  <c r="J65" i="4"/>
  <c r="H65" i="4"/>
  <c r="G65" i="4"/>
  <c r="F65" i="4"/>
  <c r="C65" i="4"/>
  <c r="B65" i="4"/>
  <c r="L64" i="4"/>
  <c r="K64" i="4"/>
  <c r="J64" i="4"/>
  <c r="C64" i="4"/>
  <c r="B64" i="4"/>
  <c r="N63" i="4"/>
  <c r="L63" i="4"/>
  <c r="H63" i="4" s="1"/>
  <c r="K63" i="4"/>
  <c r="J63" i="4"/>
  <c r="C63" i="4"/>
  <c r="B63" i="4"/>
  <c r="L62" i="4"/>
  <c r="H62" i="4" s="1"/>
  <c r="K62" i="4"/>
  <c r="J62" i="4"/>
  <c r="C62" i="4"/>
  <c r="B62" i="4"/>
  <c r="N61" i="4"/>
  <c r="L61" i="4"/>
  <c r="F61" i="4" s="1"/>
  <c r="K61" i="4"/>
  <c r="J61" i="4"/>
  <c r="H61" i="4"/>
  <c r="G61" i="4"/>
  <c r="C61" i="4"/>
  <c r="B61" i="4"/>
  <c r="L60" i="4"/>
  <c r="N60" i="4" s="1"/>
  <c r="K60" i="4"/>
  <c r="J60" i="4"/>
  <c r="G60" i="4"/>
  <c r="F60" i="4"/>
  <c r="C60" i="4"/>
  <c r="B60" i="4"/>
  <c r="L59" i="4"/>
  <c r="H59" i="4" s="1"/>
  <c r="K59" i="4"/>
  <c r="J59" i="4"/>
  <c r="C59" i="4"/>
  <c r="B59" i="4"/>
  <c r="L58" i="4"/>
  <c r="K58" i="4"/>
  <c r="J58" i="4"/>
  <c r="G58" i="4"/>
  <c r="C58" i="4"/>
  <c r="B58" i="4"/>
  <c r="L57" i="4"/>
  <c r="H57" i="4" s="1"/>
  <c r="K57" i="4"/>
  <c r="J57" i="4"/>
  <c r="G57" i="4"/>
  <c r="F57" i="4"/>
  <c r="C57" i="4"/>
  <c r="B57" i="4"/>
  <c r="L56" i="4"/>
  <c r="K56" i="4"/>
  <c r="J56" i="4"/>
  <c r="C56" i="4"/>
  <c r="B56" i="4"/>
  <c r="L55" i="4"/>
  <c r="N55" i="4" s="1"/>
  <c r="K55" i="4"/>
  <c r="J55" i="4"/>
  <c r="C55" i="4"/>
  <c r="B55" i="4"/>
  <c r="L54" i="4"/>
  <c r="N54" i="4" s="1"/>
  <c r="K54" i="4"/>
  <c r="J54" i="4"/>
  <c r="C54" i="4"/>
  <c r="B54" i="4"/>
  <c r="L53" i="4"/>
  <c r="F53" i="4" s="1"/>
  <c r="K53" i="4"/>
  <c r="J53" i="4"/>
  <c r="C53" i="4"/>
  <c r="B53" i="4"/>
  <c r="L52" i="4"/>
  <c r="N52" i="4" s="1"/>
  <c r="K52" i="4"/>
  <c r="J52" i="4"/>
  <c r="C52" i="4"/>
  <c r="B52" i="4"/>
  <c r="N51" i="4"/>
  <c r="L51" i="4"/>
  <c r="K51" i="4"/>
  <c r="J51" i="4"/>
  <c r="H51" i="4"/>
  <c r="C51" i="4"/>
  <c r="B51" i="4"/>
  <c r="N50" i="4"/>
  <c r="L50" i="4"/>
  <c r="H50" i="4" s="1"/>
  <c r="K50" i="4"/>
  <c r="J50" i="4"/>
  <c r="G50" i="4"/>
  <c r="F50" i="4"/>
  <c r="C50" i="4"/>
  <c r="B50" i="4"/>
  <c r="N49" i="4"/>
  <c r="L49" i="4"/>
  <c r="H49" i="4" s="1"/>
  <c r="K49" i="4"/>
  <c r="J49" i="4"/>
  <c r="G49" i="4"/>
  <c r="F49" i="4"/>
  <c r="C49" i="4"/>
  <c r="B49" i="4"/>
  <c r="L48" i="4"/>
  <c r="N48" i="4" s="1"/>
  <c r="K48" i="4"/>
  <c r="J48" i="4"/>
  <c r="C48" i="4"/>
  <c r="B48" i="4"/>
  <c r="L47" i="4"/>
  <c r="K47" i="4"/>
  <c r="J47" i="4"/>
  <c r="C47" i="4"/>
  <c r="B47" i="4"/>
  <c r="L46" i="4"/>
  <c r="K46" i="4"/>
  <c r="J46" i="4"/>
  <c r="C46" i="4"/>
  <c r="B46" i="4"/>
  <c r="L45" i="4"/>
  <c r="N45" i="4" s="1"/>
  <c r="K45" i="4"/>
  <c r="J45" i="4"/>
  <c r="C45" i="4"/>
  <c r="B45" i="4"/>
  <c r="L44" i="4"/>
  <c r="K44" i="4"/>
  <c r="J44" i="4"/>
  <c r="C44" i="4"/>
  <c r="B44" i="4"/>
  <c r="N43" i="4"/>
  <c r="L43" i="4"/>
  <c r="K43" i="4"/>
  <c r="J43" i="4"/>
  <c r="C43" i="4"/>
  <c r="B43" i="4"/>
  <c r="L42" i="4"/>
  <c r="H42" i="4" s="1"/>
  <c r="K42" i="4"/>
  <c r="J42" i="4"/>
  <c r="C42" i="4"/>
  <c r="B42" i="4"/>
  <c r="L41" i="4"/>
  <c r="H41" i="4" s="1"/>
  <c r="K41" i="4"/>
  <c r="J41" i="4"/>
  <c r="F41" i="4"/>
  <c r="C41" i="4"/>
  <c r="B41" i="4"/>
  <c r="L40" i="4"/>
  <c r="N40" i="4" s="1"/>
  <c r="K40" i="4"/>
  <c r="J40" i="4"/>
  <c r="H40" i="4"/>
  <c r="G40" i="4"/>
  <c r="F40" i="4"/>
  <c r="C40" i="4"/>
  <c r="B40" i="4"/>
  <c r="L39" i="4"/>
  <c r="H39" i="4" s="1"/>
  <c r="K39" i="4"/>
  <c r="J39" i="4"/>
  <c r="C39" i="4"/>
  <c r="B39" i="4"/>
  <c r="L38" i="4"/>
  <c r="H38" i="4" s="1"/>
  <c r="K38" i="4"/>
  <c r="J38" i="4"/>
  <c r="G38" i="4"/>
  <c r="F38" i="4"/>
  <c r="C38" i="4"/>
  <c r="B38" i="4"/>
  <c r="L37" i="4"/>
  <c r="H37" i="4" s="1"/>
  <c r="K37" i="4"/>
  <c r="J37" i="4"/>
  <c r="F37" i="4"/>
  <c r="C37" i="4"/>
  <c r="B37" i="4"/>
  <c r="L36" i="4"/>
  <c r="K36" i="4"/>
  <c r="J36" i="4"/>
  <c r="H36" i="4"/>
  <c r="C36" i="4"/>
  <c r="B36" i="4"/>
  <c r="L35" i="4"/>
  <c r="N35" i="4" s="1"/>
  <c r="K35" i="4"/>
  <c r="J35" i="4"/>
  <c r="C35" i="4"/>
  <c r="B35" i="4"/>
  <c r="N34" i="4"/>
  <c r="L34" i="4"/>
  <c r="K34" i="4"/>
  <c r="J34" i="4"/>
  <c r="C34" i="4"/>
  <c r="B34" i="4"/>
  <c r="N33" i="4"/>
  <c r="L33" i="4"/>
  <c r="F33" i="4" s="1"/>
  <c r="K33" i="4"/>
  <c r="J33" i="4"/>
  <c r="H33" i="4"/>
  <c r="G33" i="4"/>
  <c r="C33" i="4"/>
  <c r="B33" i="4"/>
  <c r="L32" i="4"/>
  <c r="K32" i="4"/>
  <c r="J32" i="4"/>
  <c r="C32" i="4"/>
  <c r="B32" i="4"/>
  <c r="N31" i="4"/>
  <c r="L31" i="4"/>
  <c r="K31" i="4"/>
  <c r="J31" i="4"/>
  <c r="H31" i="4"/>
  <c r="C31" i="4"/>
  <c r="B31" i="4"/>
  <c r="N30" i="4"/>
  <c r="L30" i="4"/>
  <c r="H30" i="4" s="1"/>
  <c r="K30" i="4"/>
  <c r="J30" i="4"/>
  <c r="G30" i="4"/>
  <c r="F30" i="4"/>
  <c r="C30" i="4"/>
  <c r="B30" i="4"/>
  <c r="N29" i="4"/>
  <c r="L29" i="4"/>
  <c r="H29" i="4" s="1"/>
  <c r="K29" i="4"/>
  <c r="J29" i="4"/>
  <c r="G29" i="4"/>
  <c r="F29" i="4"/>
  <c r="C29" i="4"/>
  <c r="B29" i="4"/>
  <c r="L28" i="4"/>
  <c r="N28" i="4" s="1"/>
  <c r="K28" i="4"/>
  <c r="J28" i="4"/>
  <c r="C28" i="4"/>
  <c r="B28" i="4"/>
  <c r="L27" i="4"/>
  <c r="K27" i="4"/>
  <c r="J27" i="4"/>
  <c r="H27" i="4"/>
  <c r="C27" i="4"/>
  <c r="B27" i="4"/>
  <c r="L26" i="4"/>
  <c r="K26" i="4"/>
  <c r="J26" i="4"/>
  <c r="G26" i="4"/>
  <c r="C26" i="4"/>
  <c r="B26" i="4"/>
  <c r="L25" i="4"/>
  <c r="F25" i="4" s="1"/>
  <c r="K25" i="4"/>
  <c r="J25" i="4"/>
  <c r="C25" i="4"/>
  <c r="B25" i="4"/>
  <c r="L24" i="4"/>
  <c r="K24" i="4"/>
  <c r="J24" i="4"/>
  <c r="C24" i="4"/>
  <c r="B24" i="4"/>
  <c r="L23" i="4"/>
  <c r="N23" i="4" s="1"/>
  <c r="K23" i="4"/>
  <c r="J23" i="4"/>
  <c r="C23" i="4"/>
  <c r="B23" i="4"/>
  <c r="L22" i="4"/>
  <c r="N22" i="4" s="1"/>
  <c r="K22" i="4"/>
  <c r="J22" i="4"/>
  <c r="C22" i="4"/>
  <c r="B22" i="4"/>
  <c r="N21" i="4"/>
  <c r="L21" i="4"/>
  <c r="F21" i="4" s="1"/>
  <c r="K21" i="4"/>
  <c r="J21" i="4"/>
  <c r="H21" i="4"/>
  <c r="G21" i="4"/>
  <c r="C21" i="4"/>
  <c r="B21" i="4"/>
  <c r="L20" i="4"/>
  <c r="N20" i="4" s="1"/>
  <c r="K20" i="4"/>
  <c r="J20" i="4"/>
  <c r="F20" i="4"/>
  <c r="C20" i="4"/>
  <c r="B20" i="4"/>
  <c r="N19" i="4"/>
  <c r="L19" i="4"/>
  <c r="F19" i="4" s="1"/>
  <c r="K19" i="4"/>
  <c r="J19" i="4"/>
  <c r="H19" i="4"/>
  <c r="G19" i="4"/>
  <c r="C19" i="4"/>
  <c r="B19" i="4"/>
  <c r="L18" i="4"/>
  <c r="H18" i="4" s="1"/>
  <c r="K18" i="4"/>
  <c r="J18" i="4"/>
  <c r="C18" i="4"/>
  <c r="B18" i="4"/>
  <c r="L17" i="4"/>
  <c r="H17" i="4" s="1"/>
  <c r="K17" i="4"/>
  <c r="J17" i="4"/>
  <c r="C17" i="4"/>
  <c r="B17" i="4"/>
  <c r="L16" i="4"/>
  <c r="K16" i="4"/>
  <c r="J16" i="4"/>
  <c r="C16" i="4"/>
  <c r="B16" i="4"/>
  <c r="L15" i="4"/>
  <c r="K15" i="4"/>
  <c r="J15" i="4"/>
  <c r="C15" i="4"/>
  <c r="B15" i="4"/>
  <c r="N14" i="4"/>
  <c r="L14" i="4"/>
  <c r="H14" i="4" s="1"/>
  <c r="K14" i="4"/>
  <c r="J14" i="4"/>
  <c r="F14" i="4"/>
  <c r="C14" i="4"/>
  <c r="B14" i="4"/>
  <c r="L13" i="4"/>
  <c r="N13" i="4" s="1"/>
  <c r="K13" i="4"/>
  <c r="J13" i="4"/>
  <c r="C13" i="4"/>
  <c r="B13" i="4"/>
  <c r="L12" i="4"/>
  <c r="N12" i="4" s="1"/>
  <c r="K12" i="4"/>
  <c r="J12" i="4"/>
  <c r="H12" i="4"/>
  <c r="G12" i="4"/>
  <c r="F12" i="4"/>
  <c r="C12" i="4"/>
  <c r="B12" i="4"/>
  <c r="L11" i="4"/>
  <c r="C11" i="4"/>
  <c r="A11" i="4"/>
  <c r="L10" i="4"/>
  <c r="K10" i="4"/>
  <c r="J10" i="4"/>
  <c r="C10" i="4"/>
  <c r="L9" i="4"/>
  <c r="C9" i="4"/>
  <c r="A9" i="4"/>
  <c r="L8" i="4"/>
  <c r="N8" i="4" s="1"/>
  <c r="K8" i="4"/>
  <c r="J8" i="4"/>
  <c r="F8" i="4"/>
  <c r="C8" i="4"/>
  <c r="L7" i="4"/>
  <c r="N7" i="4" s="1"/>
  <c r="K7" i="4"/>
  <c r="J7" i="4"/>
  <c r="C7" i="4"/>
  <c r="L6" i="4"/>
  <c r="K6" i="4"/>
  <c r="J6" i="4"/>
  <c r="C6" i="4"/>
  <c r="N5" i="4"/>
  <c r="L5" i="4"/>
  <c r="F5" i="4" s="1"/>
  <c r="K5" i="4"/>
  <c r="J5" i="4"/>
  <c r="C5" i="4"/>
  <c r="L4" i="4"/>
  <c r="C4" i="4"/>
  <c r="A4" i="4"/>
  <c r="L3" i="4"/>
  <c r="N3" i="4" s="1"/>
  <c r="K3" i="4"/>
  <c r="J3" i="4"/>
  <c r="C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R184" i="3"/>
  <c r="I184" i="3"/>
  <c r="S183" i="3"/>
  <c r="R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H165" i="3"/>
  <c r="S164" i="3"/>
  <c r="R164" i="3"/>
  <c r="I164" i="3"/>
  <c r="H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C149" i="3"/>
  <c r="S148" i="3"/>
  <c r="R148" i="3"/>
  <c r="I148" i="3"/>
  <c r="H148" i="3"/>
  <c r="C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D134" i="3"/>
  <c r="C134" i="3"/>
  <c r="S133" i="3"/>
  <c r="R133" i="3"/>
  <c r="I133" i="3"/>
  <c r="H133" i="3"/>
  <c r="D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R123" i="3"/>
  <c r="L123" i="3"/>
  <c r="K123" i="3"/>
  <c r="J123" i="3"/>
  <c r="S123" i="3" s="1"/>
  <c r="H123" i="3"/>
  <c r="G123" i="3"/>
  <c r="C123" i="3"/>
  <c r="B123" i="3"/>
  <c r="R122" i="3"/>
  <c r="L122" i="3"/>
  <c r="K122" i="3"/>
  <c r="J122" i="3"/>
  <c r="S122" i="3" s="1"/>
  <c r="H122" i="3"/>
  <c r="G122" i="3"/>
  <c r="C122" i="3"/>
  <c r="B122" i="3"/>
  <c r="R121" i="3"/>
  <c r="L121" i="3"/>
  <c r="K121" i="3"/>
  <c r="J121" i="3"/>
  <c r="S121" i="3" s="1"/>
  <c r="H121" i="3"/>
  <c r="G121" i="3"/>
  <c r="C121" i="3"/>
  <c r="B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R105" i="3"/>
  <c r="L105" i="3"/>
  <c r="K105" i="3"/>
  <c r="J105" i="3"/>
  <c r="S105" i="3" s="1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R97" i="3"/>
  <c r="L97" i="3"/>
  <c r="K97" i="3"/>
  <c r="J97" i="3"/>
  <c r="S97" i="3" s="1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R95" i="3"/>
  <c r="L95" i="3"/>
  <c r="K95" i="3"/>
  <c r="J95" i="3"/>
  <c r="S95" i="3" s="1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R93" i="3"/>
  <c r="L93" i="3"/>
  <c r="K93" i="3"/>
  <c r="J93" i="3"/>
  <c r="S93" i="3" s="1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S79" i="3"/>
  <c r="R79" i="3"/>
  <c r="L79" i="3"/>
  <c r="K79" i="3"/>
  <c r="J79" i="3"/>
  <c r="H79" i="3"/>
  <c r="G79" i="3"/>
  <c r="C79" i="3"/>
  <c r="B79" i="3"/>
  <c r="S78" i="3"/>
  <c r="R78" i="3"/>
  <c r="L78" i="3"/>
  <c r="K78" i="3"/>
  <c r="J78" i="3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R76" i="3"/>
  <c r="L76" i="3"/>
  <c r="K76" i="3"/>
  <c r="J76" i="3"/>
  <c r="S76" i="3" s="1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R65" i="3"/>
  <c r="L65" i="3"/>
  <c r="K65" i="3"/>
  <c r="J65" i="3"/>
  <c r="S65" i="3" s="1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R61" i="3"/>
  <c r="L61" i="3"/>
  <c r="K61" i="3"/>
  <c r="J61" i="3"/>
  <c r="S61" i="3" s="1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R47" i="3"/>
  <c r="L47" i="3"/>
  <c r="K47" i="3"/>
  <c r="J47" i="3"/>
  <c r="S47" i="3" s="1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R44" i="3"/>
  <c r="L44" i="3"/>
  <c r="K44" i="3"/>
  <c r="J44" i="3"/>
  <c r="S44" i="3" s="1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R40" i="3"/>
  <c r="L40" i="3"/>
  <c r="K40" i="3"/>
  <c r="J40" i="3"/>
  <c r="S40" i="3" s="1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R37" i="3"/>
  <c r="L37" i="3"/>
  <c r="K37" i="3"/>
  <c r="J37" i="3"/>
  <c r="S37" i="3" s="1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S27" i="3"/>
  <c r="R27" i="3"/>
  <c r="L27" i="3"/>
  <c r="K27" i="3"/>
  <c r="J27" i="3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R25" i="3"/>
  <c r="L25" i="3"/>
  <c r="K25" i="3"/>
  <c r="J25" i="3"/>
  <c r="S25" i="3" s="1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R23" i="3"/>
  <c r="L23" i="3"/>
  <c r="K23" i="3"/>
  <c r="J23" i="3"/>
  <c r="S23" i="3" s="1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R20" i="3"/>
  <c r="L20" i="3"/>
  <c r="K20" i="3"/>
  <c r="J20" i="3"/>
  <c r="S20" i="3" s="1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R18" i="3"/>
  <c r="L18" i="3"/>
  <c r="K18" i="3"/>
  <c r="J18" i="3"/>
  <c r="S18" i="3" s="1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R9" i="3"/>
  <c r="L9" i="3"/>
  <c r="K9" i="3"/>
  <c r="J9" i="3"/>
  <c r="S9" i="3" s="1"/>
  <c r="H9" i="3"/>
  <c r="G9" i="3"/>
  <c r="C9" i="3"/>
  <c r="B9" i="3"/>
  <c r="R8" i="3"/>
  <c r="L8" i="3"/>
  <c r="K8" i="3"/>
  <c r="J8" i="3"/>
  <c r="S8" i="3" s="1"/>
  <c r="H8" i="3"/>
  <c r="G8" i="3"/>
  <c r="C8" i="3"/>
  <c r="B8" i="3"/>
  <c r="R7" i="3"/>
  <c r="L7" i="3"/>
  <c r="K7" i="3"/>
  <c r="J7" i="3"/>
  <c r="S7" i="3" s="1"/>
  <c r="H7" i="3"/>
  <c r="G7" i="3"/>
  <c r="C7" i="3"/>
  <c r="B7" i="3"/>
  <c r="R6" i="3"/>
  <c r="L6" i="3"/>
  <c r="K6" i="3"/>
  <c r="J6" i="3"/>
  <c r="S6" i="3" s="1"/>
  <c r="H6" i="3"/>
  <c r="G6" i="3"/>
  <c r="C6" i="3"/>
  <c r="B6" i="3"/>
  <c r="R5" i="3"/>
  <c r="L5" i="3"/>
  <c r="K5" i="3"/>
  <c r="J5" i="3"/>
  <c r="S5" i="3" s="1"/>
  <c r="H5" i="3"/>
  <c r="G5" i="3"/>
  <c r="C5" i="3"/>
  <c r="B5" i="3"/>
  <c r="R4" i="3"/>
  <c r="L4" i="3"/>
  <c r="K4" i="3"/>
  <c r="J4" i="3"/>
  <c r="S4" i="3" s="1"/>
  <c r="H4" i="3"/>
  <c r="G4" i="3"/>
  <c r="C4" i="3"/>
  <c r="B4" i="3"/>
  <c r="R3" i="3"/>
  <c r="Q3" i="3"/>
  <c r="L3" i="3"/>
  <c r="K3" i="3"/>
  <c r="J3" i="3"/>
  <c r="H3" i="3"/>
  <c r="G3" i="3"/>
  <c r="C3" i="3"/>
  <c r="B3" i="3"/>
  <c r="F18" i="2"/>
  <c r="E18" i="2"/>
  <c r="H18" i="2" s="1"/>
  <c r="L18" i="2" s="1"/>
  <c r="M18" i="2" s="1"/>
  <c r="F15" i="2"/>
  <c r="E15" i="2"/>
  <c r="H15" i="2" s="1"/>
  <c r="L15" i="2" s="1"/>
  <c r="M15" i="2" s="1"/>
  <c r="H12" i="2"/>
  <c r="F12" i="2"/>
  <c r="E12" i="2"/>
  <c r="F11" i="2"/>
  <c r="E11" i="2"/>
  <c r="H11" i="2" s="1"/>
  <c r="H10" i="2"/>
  <c r="F10" i="2"/>
  <c r="E10" i="2"/>
  <c r="F9" i="2"/>
  <c r="E9" i="2"/>
  <c r="H9" i="2" s="1"/>
  <c r="L9" i="2" s="1"/>
  <c r="M9" i="2" s="1"/>
  <c r="F6" i="2"/>
  <c r="E6" i="2"/>
  <c r="H6" i="2" s="1"/>
  <c r="L6" i="2" s="1"/>
  <c r="M6" i="2" s="1"/>
  <c r="F3" i="2"/>
  <c r="E3" i="2"/>
  <c r="H3" i="2" s="1"/>
  <c r="F2" i="2"/>
  <c r="E2" i="2"/>
  <c r="H2" i="2" s="1"/>
  <c r="L2" i="2" s="1"/>
  <c r="M2" i="2" s="1"/>
  <c r="A10" i="4"/>
  <c r="A7" i="4"/>
  <c r="A5" i="4"/>
  <c r="N4" i="4"/>
  <c r="M3" i="4"/>
  <c r="A3" i="4"/>
  <c r="A6" i="4"/>
  <c r="A8" i="4"/>
  <c r="M3" i="3"/>
  <c r="F13" i="4" l="1"/>
  <c r="G25" i="4"/>
  <c r="F28" i="4"/>
  <c r="N37" i="4"/>
  <c r="N41" i="4"/>
  <c r="F48" i="4"/>
  <c r="G53" i="4"/>
  <c r="G69" i="4"/>
  <c r="G73" i="4"/>
  <c r="N85" i="4"/>
  <c r="G89" i="4"/>
  <c r="G92" i="4"/>
  <c r="N101" i="4"/>
  <c r="N105" i="4"/>
  <c r="F112" i="4"/>
  <c r="G117" i="4"/>
  <c r="G13" i="4"/>
  <c r="F18" i="4"/>
  <c r="H25" i="4"/>
  <c r="G28" i="4"/>
  <c r="F45" i="4"/>
  <c r="G48" i="4"/>
  <c r="H53" i="4"/>
  <c r="N57" i="4"/>
  <c r="H69" i="4"/>
  <c r="F72" i="4"/>
  <c r="H73" i="4"/>
  <c r="H89" i="4"/>
  <c r="H92" i="4"/>
  <c r="N94" i="4"/>
  <c r="F109" i="4"/>
  <c r="G112" i="4"/>
  <c r="H117" i="4"/>
  <c r="N118" i="4"/>
  <c r="N121" i="4"/>
  <c r="H13" i="4"/>
  <c r="G18" i="4"/>
  <c r="H28" i="4"/>
  <c r="G45" i="4"/>
  <c r="H48" i="4"/>
  <c r="F52" i="4"/>
  <c r="F62" i="4"/>
  <c r="G72" i="4"/>
  <c r="F82" i="4"/>
  <c r="G109" i="4"/>
  <c r="H112" i="4"/>
  <c r="F116" i="4"/>
  <c r="F42" i="4"/>
  <c r="H45" i="4"/>
  <c r="G52" i="4"/>
  <c r="G62" i="4"/>
  <c r="H72" i="4"/>
  <c r="G82" i="4"/>
  <c r="F106" i="4"/>
  <c r="H109" i="4"/>
  <c r="G116" i="4"/>
  <c r="G8" i="4"/>
  <c r="H8" i="4"/>
  <c r="N25" i="4"/>
  <c r="G37" i="4"/>
  <c r="G41" i="4"/>
  <c r="N53" i="4"/>
  <c r="N69" i="4"/>
  <c r="N73" i="4"/>
  <c r="G85" i="4"/>
  <c r="N89" i="4"/>
  <c r="G101" i="4"/>
  <c r="G105" i="4"/>
  <c r="N117" i="4"/>
  <c r="G7" i="4"/>
  <c r="G20" i="4"/>
  <c r="N42" i="4"/>
  <c r="H60" i="4"/>
  <c r="N62" i="4"/>
  <c r="H80" i="4"/>
  <c r="N82" i="4"/>
  <c r="G94" i="4"/>
  <c r="N106" i="4"/>
  <c r="G3" i="4"/>
  <c r="H7" i="4"/>
  <c r="H3" i="4"/>
  <c r="F92" i="4"/>
  <c r="H4" i="4"/>
  <c r="G10" i="4"/>
  <c r="F10" i="4"/>
  <c r="N10" i="4"/>
  <c r="H10" i="4"/>
  <c r="H22" i="4"/>
  <c r="G22" i="4"/>
  <c r="F22" i="4"/>
  <c r="G35" i="4"/>
  <c r="F35" i="4"/>
  <c r="H35" i="4"/>
  <c r="N36" i="4"/>
  <c r="F36" i="4"/>
  <c r="G36" i="4"/>
  <c r="G47" i="4"/>
  <c r="F47" i="4"/>
  <c r="N47" i="4"/>
  <c r="H47" i="4"/>
  <c r="H66" i="4"/>
  <c r="G66" i="4"/>
  <c r="F66" i="4"/>
  <c r="N96" i="4"/>
  <c r="H96" i="4"/>
  <c r="G96" i="4"/>
  <c r="H110" i="4"/>
  <c r="F110" i="4"/>
  <c r="N110" i="4"/>
  <c r="G110" i="4"/>
  <c r="H34" i="4"/>
  <c r="G34" i="4"/>
  <c r="F34" i="4"/>
  <c r="N64" i="4"/>
  <c r="H64" i="4"/>
  <c r="G64" i="4"/>
  <c r="H78" i="4"/>
  <c r="F78" i="4"/>
  <c r="N78" i="4"/>
  <c r="G78" i="4"/>
  <c r="N108" i="4"/>
  <c r="H108" i="4"/>
  <c r="G108" i="4"/>
  <c r="F108" i="4"/>
  <c r="N32" i="4"/>
  <c r="H32" i="4"/>
  <c r="G32" i="4"/>
  <c r="H46" i="4"/>
  <c r="F46" i="4"/>
  <c r="N46" i="4"/>
  <c r="G46" i="4"/>
  <c r="N76" i="4"/>
  <c r="H76" i="4"/>
  <c r="G76" i="4"/>
  <c r="F76" i="4"/>
  <c r="G91" i="4"/>
  <c r="F91" i="4"/>
  <c r="N91" i="4"/>
  <c r="F17" i="4"/>
  <c r="N17" i="4"/>
  <c r="G17" i="4"/>
  <c r="N44" i="4"/>
  <c r="H44" i="4"/>
  <c r="G44" i="4"/>
  <c r="F44" i="4"/>
  <c r="G59" i="4"/>
  <c r="F59" i="4"/>
  <c r="N59" i="4"/>
  <c r="G16" i="4"/>
  <c r="F16" i="4"/>
  <c r="H16" i="4"/>
  <c r="G27" i="4"/>
  <c r="F27" i="4"/>
  <c r="N27" i="4"/>
  <c r="N88" i="4"/>
  <c r="G88" i="4"/>
  <c r="F88" i="4"/>
  <c r="H88" i="4"/>
  <c r="H90" i="4"/>
  <c r="N90" i="4"/>
  <c r="F90" i="4"/>
  <c r="F15" i="4"/>
  <c r="H15" i="4"/>
  <c r="G15" i="4"/>
  <c r="N16" i="4"/>
  <c r="N56" i="4"/>
  <c r="G56" i="4"/>
  <c r="F56" i="4"/>
  <c r="H56" i="4"/>
  <c r="H58" i="4"/>
  <c r="N58" i="4"/>
  <c r="F58" i="4"/>
  <c r="G87" i="4"/>
  <c r="F87" i="4"/>
  <c r="H87" i="4"/>
  <c r="G6" i="4"/>
  <c r="F6" i="4"/>
  <c r="N6" i="4"/>
  <c r="H6" i="4"/>
  <c r="N24" i="4"/>
  <c r="G24" i="4"/>
  <c r="F24" i="4"/>
  <c r="H24" i="4"/>
  <c r="H26" i="4"/>
  <c r="N26" i="4"/>
  <c r="F26" i="4"/>
  <c r="G55" i="4"/>
  <c r="F55" i="4"/>
  <c r="H55" i="4"/>
  <c r="F64" i="4"/>
  <c r="H86" i="4"/>
  <c r="G86" i="4"/>
  <c r="F86" i="4"/>
  <c r="G99" i="4"/>
  <c r="F99" i="4"/>
  <c r="H99" i="4"/>
  <c r="N100" i="4"/>
  <c r="F100" i="4"/>
  <c r="G100" i="4"/>
  <c r="G111" i="4"/>
  <c r="F111" i="4"/>
  <c r="N111" i="4"/>
  <c r="H111" i="4"/>
  <c r="H5" i="4"/>
  <c r="G5" i="4"/>
  <c r="N15" i="4"/>
  <c r="G23" i="4"/>
  <c r="F23" i="4"/>
  <c r="H23" i="4"/>
  <c r="F32" i="4"/>
  <c r="H54" i="4"/>
  <c r="G54" i="4"/>
  <c r="F54" i="4"/>
  <c r="G67" i="4"/>
  <c r="F67" i="4"/>
  <c r="H67" i="4"/>
  <c r="N68" i="4"/>
  <c r="F68" i="4"/>
  <c r="G68" i="4"/>
  <c r="G79" i="4"/>
  <c r="F79" i="4"/>
  <c r="N79" i="4"/>
  <c r="H79" i="4"/>
  <c r="N87" i="4"/>
  <c r="H91" i="4"/>
  <c r="H98" i="4"/>
  <c r="G98" i="4"/>
  <c r="F98" i="4"/>
  <c r="F3" i="4"/>
  <c r="F7" i="4"/>
  <c r="G43" i="4"/>
  <c r="F43" i="4"/>
  <c r="G75" i="4"/>
  <c r="F75" i="4"/>
  <c r="G107" i="4"/>
  <c r="F107" i="4"/>
  <c r="H120" i="4"/>
  <c r="F122" i="4"/>
  <c r="G119" i="4"/>
  <c r="F119" i="4"/>
  <c r="G123" i="4"/>
  <c r="F123" i="4"/>
  <c r="N123" i="4"/>
  <c r="G14" i="4"/>
  <c r="H20" i="4"/>
  <c r="G39" i="4"/>
  <c r="F39" i="4"/>
  <c r="G42" i="4"/>
  <c r="H43" i="4"/>
  <c r="H52" i="4"/>
  <c r="G71" i="4"/>
  <c r="F71" i="4"/>
  <c r="G74" i="4"/>
  <c r="H75" i="4"/>
  <c r="H84" i="4"/>
  <c r="G103" i="4"/>
  <c r="F103" i="4"/>
  <c r="G106" i="4"/>
  <c r="H107" i="4"/>
  <c r="H116" i="4"/>
  <c r="F118" i="4"/>
  <c r="G51" i="4"/>
  <c r="F51" i="4"/>
  <c r="G83" i="4"/>
  <c r="F83" i="4"/>
  <c r="G115" i="4"/>
  <c r="F115" i="4"/>
  <c r="G118" i="4"/>
  <c r="H119" i="4"/>
  <c r="F120" i="4"/>
  <c r="N122" i="4"/>
  <c r="N18" i="4"/>
  <c r="G31" i="4"/>
  <c r="F31" i="4"/>
  <c r="N38" i="4"/>
  <c r="N39" i="4"/>
  <c r="G63" i="4"/>
  <c r="F63" i="4"/>
  <c r="N70" i="4"/>
  <c r="N71" i="4"/>
  <c r="G95" i="4"/>
  <c r="F95" i="4"/>
  <c r="N102" i="4"/>
  <c r="N103" i="4"/>
  <c r="G120" i="4"/>
  <c r="M4" i="3"/>
  <c r="N9" i="4"/>
  <c r="N11" i="4"/>
  <c r="H11" i="4" l="1"/>
  <c r="H9" i="4"/>
  <c r="M5" i="3"/>
  <c r="G4" i="4"/>
  <c r="J4" i="4"/>
  <c r="K4" i="4" s="1"/>
  <c r="M4" i="4" l="1"/>
  <c r="M6" i="3"/>
  <c r="F4" i="4"/>
  <c r="G11" i="4"/>
  <c r="J11" i="4"/>
  <c r="M5" i="4"/>
  <c r="G9" i="4"/>
  <c r="J9" i="4"/>
  <c r="K11" i="4" s="1"/>
  <c r="K9" i="4"/>
  <c r="M11" i="4" l="1"/>
  <c r="M9" i="4"/>
  <c r="M6" i="4"/>
  <c r="M7" i="3"/>
  <c r="M10" i="4"/>
  <c r="F11" i="4"/>
  <c r="M12" i="4"/>
  <c r="F9" i="4"/>
  <c r="M13" i="4"/>
  <c r="M8" i="3"/>
  <c r="M7" i="4"/>
  <c r="M8" i="4"/>
  <c r="M9" i="3"/>
  <c r="M14" i="4"/>
  <c r="M15" i="4"/>
  <c r="M10" i="3"/>
  <c r="M11" i="3"/>
  <c r="M16" i="4"/>
  <c r="M17" i="4"/>
  <c r="M12" i="3"/>
  <c r="M13" i="3"/>
  <c r="M18" i="4"/>
  <c r="M19" i="4"/>
  <c r="M14" i="3"/>
  <c r="M15" i="3"/>
  <c r="M20" i="4"/>
  <c r="M21" i="4"/>
  <c r="M16" i="3"/>
  <c r="M17" i="3"/>
  <c r="M22" i="4"/>
  <c r="M23" i="4"/>
  <c r="M18" i="3"/>
  <c r="M19" i="3"/>
  <c r="M24" i="4"/>
  <c r="M25" i="4"/>
  <c r="M20" i="3"/>
  <c r="M21" i="3"/>
  <c r="M26" i="4"/>
  <c r="M27" i="4"/>
  <c r="M22" i="3"/>
  <c r="M23" i="3"/>
  <c r="M28" i="4"/>
  <c r="M29" i="4"/>
  <c r="M24" i="3"/>
  <c r="M25" i="3"/>
  <c r="M30" i="4"/>
  <c r="M31" i="4"/>
  <c r="M26" i="3"/>
  <c r="M27" i="3"/>
  <c r="M32" i="4"/>
  <c r="M33" i="4"/>
  <c r="M28" i="3"/>
  <c r="M29" i="3"/>
  <c r="M34" i="4"/>
  <c r="M35" i="4"/>
  <c r="M30" i="3"/>
  <c r="M31" i="3"/>
  <c r="M36" i="4"/>
  <c r="M37" i="4"/>
  <c r="M32" i="3"/>
  <c r="M33" i="3"/>
  <c r="M38" i="4"/>
  <c r="M39" i="4"/>
  <c r="M34" i="3"/>
  <c r="M35" i="3"/>
  <c r="M40" i="4"/>
  <c r="M41" i="4"/>
  <c r="M36" i="3"/>
  <c r="M37" i="3"/>
  <c r="M42" i="4"/>
  <c r="M43" i="4"/>
  <c r="M38" i="3"/>
  <c r="M39" i="3"/>
  <c r="M44" i="4"/>
  <c r="M45" i="4"/>
  <c r="M40" i="3"/>
  <c r="M41" i="3"/>
  <c r="M46" i="4"/>
  <c r="M47" i="4"/>
  <c r="M42" i="3"/>
  <c r="M43" i="3"/>
  <c r="M48" i="4"/>
  <c r="M49" i="4"/>
  <c r="M44" i="3"/>
  <c r="M45" i="3"/>
  <c r="M50" i="4"/>
  <c r="M51" i="4"/>
  <c r="M46" i="3"/>
  <c r="M47" i="3"/>
  <c r="M52" i="4"/>
  <c r="M53" i="4"/>
  <c r="M48" i="3"/>
  <c r="M49" i="3"/>
  <c r="M54" i="4"/>
  <c r="M55" i="4"/>
  <c r="M50" i="3"/>
  <c r="M51" i="3"/>
  <c r="M56" i="4"/>
  <c r="M57" i="4"/>
  <c r="M52" i="3"/>
  <c r="M53" i="3"/>
  <c r="M58" i="4"/>
  <c r="M59" i="4"/>
  <c r="M54" i="3"/>
  <c r="M55" i="3"/>
  <c r="M60" i="4"/>
  <c r="M61" i="4"/>
  <c r="M56" i="3"/>
  <c r="M57" i="3"/>
  <c r="M62" i="4"/>
  <c r="M63" i="4"/>
  <c r="M58" i="3"/>
  <c r="M59" i="3"/>
  <c r="M64" i="4"/>
  <c r="M65" i="4"/>
  <c r="M60" i="3"/>
  <c r="M61" i="3"/>
  <c r="M66" i="4"/>
  <c r="M67" i="4"/>
  <c r="M62" i="3"/>
  <c r="M63" i="3"/>
  <c r="M68" i="4"/>
  <c r="M69" i="4"/>
  <c r="M64" i="3"/>
  <c r="M65" i="3"/>
  <c r="M70" i="4"/>
  <c r="M71" i="4"/>
  <c r="M66" i="3"/>
  <c r="M67" i="3"/>
  <c r="M72" i="4"/>
  <c r="M73" i="4"/>
  <c r="M68" i="3"/>
  <c r="M69" i="3"/>
  <c r="M74" i="4"/>
  <c r="M75" i="4"/>
  <c r="M70" i="3"/>
  <c r="M71" i="3"/>
  <c r="M76" i="4"/>
  <c r="M77" i="4"/>
  <c r="M72" i="3"/>
  <c r="M73" i="3"/>
  <c r="M78" i="4"/>
  <c r="M79" i="4"/>
  <c r="M74" i="3"/>
  <c r="M75" i="3"/>
  <c r="M80" i="4"/>
  <c r="M81" i="4"/>
  <c r="M76" i="3"/>
  <c r="M77" i="3"/>
  <c r="M82" i="4"/>
  <c r="M83" i="4"/>
  <c r="M78" i="3"/>
  <c r="M79" i="3"/>
  <c r="M84" i="4"/>
  <c r="M85" i="4"/>
  <c r="M80" i="3"/>
  <c r="M81" i="3"/>
  <c r="M86" i="4"/>
  <c r="M87" i="4"/>
  <c r="M82" i="3"/>
  <c r="M83" i="3"/>
  <c r="M88" i="4"/>
  <c r="M89" i="4"/>
  <c r="M84" i="3"/>
  <c r="M85" i="3"/>
  <c r="M90" i="4"/>
  <c r="M91" i="4"/>
  <c r="M86" i="3"/>
  <c r="M87" i="3"/>
  <c r="M92" i="4"/>
  <c r="M93" i="4"/>
  <c r="M88" i="3"/>
  <c r="M89" i="3"/>
  <c r="M94" i="4"/>
  <c r="M95" i="4"/>
  <c r="M90" i="3"/>
  <c r="M91" i="3"/>
  <c r="M96" i="4"/>
  <c r="M97" i="4"/>
  <c r="M92" i="3"/>
  <c r="M93" i="3"/>
  <c r="M98" i="4"/>
  <c r="M99" i="4"/>
  <c r="M94" i="3"/>
  <c r="M95" i="3"/>
  <c r="M100" i="4"/>
  <c r="M101" i="4"/>
  <c r="M96" i="3"/>
  <c r="M97" i="3"/>
  <c r="M102" i="4"/>
  <c r="M103" i="4"/>
  <c r="M98" i="3"/>
  <c r="M99" i="3"/>
  <c r="M104" i="4"/>
  <c r="M105" i="4"/>
  <c r="M100" i="3"/>
  <c r="M101" i="3"/>
  <c r="M106" i="4"/>
  <c r="M107" i="4"/>
  <c r="M102" i="3"/>
  <c r="M103" i="3"/>
  <c r="M108" i="4"/>
  <c r="M109" i="4"/>
  <c r="M104" i="3"/>
  <c r="M105" i="3"/>
  <c r="M110" i="4"/>
  <c r="M111" i="4"/>
  <c r="M106" i="3"/>
  <c r="M107" i="3"/>
  <c r="M112" i="4"/>
  <c r="M113" i="4"/>
  <c r="M108" i="3"/>
  <c r="M109" i="3"/>
  <c r="M114" i="4"/>
  <c r="M115" i="4"/>
  <c r="M110" i="3"/>
  <c r="M111" i="3"/>
  <c r="M116" i="4"/>
  <c r="M117" i="4"/>
  <c r="M112" i="3"/>
  <c r="M113" i="3"/>
  <c r="M118" i="4"/>
  <c r="M119" i="4"/>
  <c r="M114" i="3"/>
  <c r="M115" i="3"/>
  <c r="M120" i="4"/>
  <c r="M121" i="4"/>
  <c r="M116" i="3"/>
  <c r="M117" i="3"/>
  <c r="M122" i="4"/>
  <c r="M123" i="4"/>
  <c r="M118" i="3"/>
  <c r="M119" i="3"/>
  <c r="M120" i="3"/>
  <c r="M121" i="3"/>
  <c r="M122" i="3"/>
  <c r="M123" i="3"/>
</calcChain>
</file>

<file path=xl/sharedStrings.xml><?xml version="1.0" encoding="utf-8"?>
<sst xmlns="http://schemas.openxmlformats.org/spreadsheetml/2006/main" count="2616" uniqueCount="661">
  <si>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</si>
  <si>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</si>
  <si>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</si>
  <si>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</si>
  <si>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</si>
  <si>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</si>
  <si>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</si>
  <si>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</si>
  <si>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</si>
  <si>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</si>
  <si>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</si>
  <si>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</si>
  <si>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</si>
  <si>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</si>
  <si>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</si>
  <si>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</si>
  <si>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</si>
  <si>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</si>
  <si>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</si>
  <si>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</si>
  <si>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</si>
  <si>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</si>
  <si>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</si>
  <si>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</si>
  <si>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</si>
  <si>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</si>
  <si>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</si>
  <si>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</si>
  <si>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</si>
  <si>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</si>
  <si>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</si>
  <si>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</si>
  <si>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</si>
  <si>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</si>
  <si>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</si>
  <si>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</si>
  <si>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</si>
  <si>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</si>
  <si>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</si>
  <si>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</si>
  <si>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</si>
  <si>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</si>
  <si>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</si>
  <si>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</si>
  <si>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</si>
  <si>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</si>
  <si>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</si>
  <si>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</si>
  <si>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</si>
  <si>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</si>
  <si>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</si>
  <si>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</si>
  <si>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</si>
  <si>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</si>
  <si>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</si>
  <si>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</si>
  <si>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</si>
  <si>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</si>
  <si>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</si>
  <si>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</si>
  <si>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</si>
  <si>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</si>
  <si>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</si>
  <si>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</si>
  <si>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</si>
  <si>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</si>
  <si>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</si>
  <si>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</si>
  <si>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</si>
  <si>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</si>
  <si>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</si>
  <si>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</si>
  <si>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</si>
  <si>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</si>
  <si>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</si>
  <si>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</si>
  <si>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</si>
  <si>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</si>
  <si>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</si>
  <si>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</si>
  <si>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</si>
  <si>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</si>
  <si>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</si>
  <si>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</si>
  <si>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</si>
  <si>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</si>
  <si>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</si>
  <si>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</si>
  <si>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</si>
  <si>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</si>
  <si>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</si>
  <si>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</si>
  <si>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</si>
  <si>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</si>
  <si>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</si>
  <si>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</si>
  <si>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</si>
  <si>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</si>
  <si>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</si>
  <si>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</si>
  <si>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</si>
  <si>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</si>
  <si>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</si>
  <si>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</si>
  <si>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</si>
  <si>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</si>
  <si>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</si>
  <si>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</si>
  <si>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</si>
  <si>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</si>
  <si>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</si>
  <si>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</si>
  <si>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</si>
  <si>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</si>
  <si>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</si>
  <si>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</si>
  <si>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</si>
  <si>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</si>
  <si>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</si>
  <si>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</si>
  <si>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</si>
  <si>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</si>
  <si>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</si>
  <si>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</si>
  <si>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</si>
  <si>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</si>
  <si>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</si>
  <si>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</si>
  <si>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</si>
  <si>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</si>
  <si>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</si>
  <si>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</si>
  <si>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</si>
  <si>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</si>
  <si>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</si>
  <si>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</si>
  <si>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</si>
  <si>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</si>
  <si>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</si>
  <si>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</si>
  <si>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</si>
  <si>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</si>
  <si>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</si>
  <si>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</si>
  <si>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</si>
  <si>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</si>
  <si>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</si>
  <si>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</si>
  <si>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</si>
  <si>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</si>
  <si>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</si>
  <si>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</si>
  <si>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</si>
  <si>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</si>
  <si>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</si>
  <si>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</si>
  <si>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</si>
  <si>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</si>
  <si>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</si>
  <si>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</si>
  <si>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</si>
  <si>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</si>
  <si>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</si>
  <si>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</si>
  <si>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</si>
  <si>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</si>
  <si>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</si>
  <si>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</si>
  <si>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</si>
  <si>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</si>
  <si>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Unagrande</t>
  </si>
  <si>
    <t>Светлый дар</t>
  </si>
  <si>
    <t>Зеленая Линия</t>
  </si>
  <si>
    <t>Свежий ряд</t>
  </si>
  <si>
    <t>Pretto</t>
  </si>
  <si>
    <t>Бонджорно</t>
  </si>
  <si>
    <t>Metro Chef</t>
  </si>
  <si>
    <t>Aventino</t>
  </si>
  <si>
    <t>Эсперсон</t>
  </si>
  <si>
    <t>Ваш выбор</t>
  </si>
  <si>
    <t>Orecchio Oro</t>
  </si>
  <si>
    <t>Каждый день</t>
  </si>
  <si>
    <t>Fine Life</t>
  </si>
  <si>
    <t>Фермерская коллекция</t>
  </si>
  <si>
    <t>SPAR</t>
  </si>
  <si>
    <t>Зеленая линия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</si>
  <si>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</si>
  <si>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</si>
  <si>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</si>
  <si>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</si>
  <si>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</si>
  <si>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</si>
  <si>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</si>
  <si>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</si>
  <si>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</si>
  <si>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Качорикотта "Unagrande", 45%, 0,37 кг, в/у</t>
  </si>
  <si>
    <t>Домашний "Светлый дар", 45%, 0,37 кг, в/у</t>
  </si>
  <si>
    <t>Сулугуни "Маркет Перекресток", 45%, 0,28 кг, т/ф</t>
  </si>
  <si>
    <t>Сулугуни "Умалат", 45%, 0,28 кг, т/ф, (8 шт)</t>
  </si>
  <si>
    <t>Сулугуни "Зеленая линия", 45%, 0,28 кг, т/ф</t>
  </si>
  <si>
    <t>Сулугуни "ВкусВилл", 45%, 0,28 кг, т/ф</t>
  </si>
  <si>
    <t>Сулугуни "Свежий ряд", 45%, 0,28 кг, т/ф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</si>
  <si>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</si>
  <si>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</si>
  <si>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</si>
  <si>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</si>
  <si>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</si>
  <si>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</si>
  <si>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</si>
  <si>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</si>
  <si>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</si>
  <si>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</si>
  <si>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</si>
  <si>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"Unagrande", 45%, 1,2 кг, т/ф</t>
  </si>
  <si>
    <t>Моцарелла "Unagrande", 45%, 3 кг, пл/л</t>
  </si>
  <si>
    <t>Моцарелла "Unagrande", 45%, 0,12 кг, ф/п (кубики)</t>
  </si>
  <si>
    <t>Моцарелла "Pretto",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</si>
  <si>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</si>
  <si>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</si>
  <si>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палочки "Бонджорно",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</si>
  <si>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</si>
  <si>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</si>
  <si>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</si>
  <si>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</si>
  <si>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палочки "ВкусВилл", 45%, 0,12 кг, т/ф</t>
  </si>
  <si>
    <t>Моцарелла для бутербродов "Aventino", 45%, 0,2 кг, т/ф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</si>
  <si>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</si>
  <si>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</si>
  <si>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</si>
  <si>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</si>
  <si>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</si>
  <si>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</si>
  <si>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</si>
  <si>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</si>
  <si>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</si>
  <si>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</si>
  <si>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</si>
  <si>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в воде Фиор Ди Латте без лактозы "Красная птица",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</si>
  <si>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</si>
  <si>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</si>
  <si>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</si>
  <si>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</si>
  <si>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</si>
  <si>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</si>
  <si>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</si>
  <si>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</si>
  <si>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в воде Чильеджина "Pretto", 45%, 1/1,8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</si>
  <si>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</si>
  <si>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</si>
  <si>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</si>
  <si>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</si>
  <si>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"Fine Life",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</si>
  <si>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</si>
  <si>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</si>
  <si>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без лактозы "Красная птица", 45%, 0,125/0,225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</si>
  <si>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</si>
  <si>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</si>
  <si>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</si>
  <si>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</si>
  <si>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</si>
  <si>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</si>
  <si>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</si>
  <si>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</si>
  <si>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</si>
  <si>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</si>
  <si>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шоколадно-ореховая "Бонджорно", 35%, 0,2 кг, пл/с</t>
  </si>
  <si>
    <t>Рикотта "Aventino", 45%, 0,2 кг, п/с</t>
  </si>
  <si>
    <t>Рикотта шоколадно-ореховая "Aventino", 35%, 0,2 кг, п/с</t>
  </si>
  <si>
    <t>Рикотта "ВкусВилл", 45%, 0,2 кг, пл/с</t>
  </si>
  <si>
    <t>Рикотта шоколадно-ореховая "ВкусВилл", 35%, 0,2 кг, пл/с</t>
  </si>
  <si>
    <t>Рикотта "Красная птица", 25%, 0,25 кг, пл/с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</si>
  <si>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</si>
  <si>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</si>
  <si>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"Фермерская коллекция", 45%, 0,2 кг, пл/с</t>
  </si>
  <si>
    <t>Рикотта "SPAR", 25%, 0,2 кг, пл/с</t>
  </si>
  <si>
    <t>Рикотта "Metro Chef" 45%, 0,5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</si>
  <si>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</si>
  <si>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</si>
  <si>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</si>
  <si>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</si>
  <si>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"Unagrande", 70%, 0,2 кг, пл/с</t>
  </si>
  <si>
    <t>Кремчиз без лактозы "Unagrande", 70%, 0,14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</si>
  <si>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</si>
  <si>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</si>
  <si>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</si>
  <si>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"Pretto", 70%, 0,2 кг, пл/с</t>
  </si>
  <si>
    <t>Кремчиз "Красная птица", 75%, 0,2 кг, пл/с</t>
  </si>
  <si>
    <t>Кремчиз "Зеленая линия", 70%, 0,14 кг, пл/с</t>
  </si>
  <si>
    <t>Кремчиз "Фермерская коллекция", 70%, 0,2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</si>
  <si>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</si>
  <si>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</si>
  <si>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</si>
  <si>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</si>
  <si>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"Unаgrande", 80%, 0,5 кг, пл/с</t>
  </si>
  <si>
    <t>Маскарпоне "Pretto", 80%, 0,25 кг, пл/с</t>
  </si>
  <si>
    <t>Маскарпоне "Pretto", 80%, 0,5 кг, пл/с</t>
  </si>
  <si>
    <t>Маскарпоне с шоколадом "Бонджорно", 50%, 0,2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</si>
  <si>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</si>
  <si>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</si>
  <si>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</si>
  <si>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
"Зеленая Линия ", 
80%, 0,25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</si>
  <si>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</si>
  <si>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</si>
  <si>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</si>
  <si>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</si>
  <si>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</si>
  <si>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</si>
  <si>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</si>
  <si>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</si>
  <si>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</si>
  <si>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</si>
  <si>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</si>
  <si>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</si>
  <si>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</si>
  <si>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</si>
  <si>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</si>
  <si>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</si>
  <si>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</si>
  <si>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</si>
  <si>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Н0000082882</t>
  </si>
  <si>
    <t>Н0000098295</t>
  </si>
  <si>
    <t>Н0000081879</t>
  </si>
  <si>
    <t>Н0000097655</t>
  </si>
  <si>
    <t>Н0000095992</t>
  </si>
  <si>
    <t>Н0000098756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</si>
  <si>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</si>
  <si>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</si>
  <si>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</si>
  <si>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</si>
  <si>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</si>
  <si>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</si>
  <si>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</si>
  <si>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</si>
  <si>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</si>
  <si>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Н0000094726</t>
  </si>
  <si>
    <t>Н0000095554</t>
  </si>
  <si>
    <t>Н0000096418</t>
  </si>
  <si>
    <t>Н0000094274</t>
  </si>
  <si>
    <t>Н0000090331</t>
  </si>
  <si>
    <t>Н0000095251</t>
  </si>
  <si>
    <t>Н0000094734</t>
  </si>
  <si>
    <t>Н0000094735</t>
  </si>
  <si>
    <t>Н0000095934</t>
  </si>
  <si>
    <t>Н0000096638</t>
  </si>
  <si>
    <t>Н0000096640</t>
  </si>
  <si>
    <t>Н0000097278</t>
  </si>
  <si>
    <t>Н0000097280</t>
  </si>
  <si>
    <t>Н0000094497</t>
  </si>
  <si>
    <t>Н0000096668</t>
  </si>
  <si>
    <t>Н0000094740</t>
  </si>
  <si>
    <t>Н0000098165</t>
  </si>
  <si>
    <t>Н0000098310</t>
  </si>
  <si>
    <t>Н0000098311</t>
  </si>
  <si>
    <t>Н0000094736</t>
  </si>
  <si>
    <t>Н0000094698</t>
  </si>
  <si>
    <t>Н0000098464</t>
  </si>
  <si>
    <t>Н0000094729</t>
  </si>
  <si>
    <t>Н0000094728</t>
  </si>
  <si>
    <t>Н0000090381</t>
  </si>
  <si>
    <t>Н0000096635</t>
  </si>
  <si>
    <t>Н0000096234</t>
  </si>
  <si>
    <t>Н0000095981</t>
  </si>
  <si>
    <t>Н0000096804</t>
  </si>
  <si>
    <t>Н0000097275</t>
  </si>
  <si>
    <t>Н0000095415</t>
  </si>
  <si>
    <t>Н0000094897</t>
  </si>
  <si>
    <t>Н0000094737</t>
  </si>
  <si>
    <t>Н0000095553</t>
  </si>
  <si>
    <t>Н0000098465</t>
  </si>
  <si>
    <t>Н0000094727</t>
  </si>
  <si>
    <t>Н0000096233</t>
  </si>
  <si>
    <t>Н0000096805</t>
  </si>
  <si>
    <t>Н0000097277</t>
  </si>
  <si>
    <t>Н0000087861</t>
  </si>
  <si>
    <t>Н0000095985</t>
  </si>
  <si>
    <t>Н0000096636</t>
  </si>
  <si>
    <t>Н0000090380</t>
  </si>
  <si>
    <t>Н0000094030</t>
  </si>
  <si>
    <t>Н0000094029</t>
  </si>
  <si>
    <t>Н0000095662</t>
  </si>
  <si>
    <t>Н0000086888</t>
  </si>
  <si>
    <t>Н0000088471</t>
  </si>
  <si>
    <t>Н0000095930</t>
  </si>
  <si>
    <t>Н0000095931</t>
  </si>
  <si>
    <t>Н0000098377</t>
  </si>
  <si>
    <t>Н0000097528</t>
  </si>
  <si>
    <t>Н0000095932</t>
  </si>
  <si>
    <t>Н0000096235</t>
  </si>
  <si>
    <t>Н0000097285</t>
  </si>
  <si>
    <t>Н0000098694</t>
  </si>
  <si>
    <t>Н0000098951</t>
  </si>
  <si>
    <t>Н0000098819</t>
  </si>
  <si>
    <t>Н0000096627</t>
  </si>
  <si>
    <t>Н0000096629</t>
  </si>
  <si>
    <t>Н0000095392</t>
  </si>
  <si>
    <t>Н0000098818</t>
  </si>
  <si>
    <t>Н0000097279</t>
  </si>
  <si>
    <t>Н0000090708</t>
  </si>
  <si>
    <t>Н0000097529</t>
  </si>
  <si>
    <t>Н0000096634</t>
  </si>
  <si>
    <t>Н0000085588</t>
  </si>
  <si>
    <t>Н0000097944</t>
  </si>
  <si>
    <t>Н0000098397</t>
  </si>
  <si>
    <t>Н0000098196</t>
  </si>
  <si>
    <t>Н0000098197</t>
  </si>
  <si>
    <t>Н0000098198</t>
  </si>
  <si>
    <t>Н0000097946</t>
  </si>
  <si>
    <t>Н0000096632</t>
  </si>
  <si>
    <t>Н0000098466</t>
  </si>
  <si>
    <t>Н0000098695</t>
  </si>
  <si>
    <t>Н0000097368</t>
  </si>
  <si>
    <t>Н0000097945</t>
  </si>
  <si>
    <t>Н0000079142</t>
  </si>
  <si>
    <t>Н0000098398</t>
  </si>
  <si>
    <t>Н0000085587</t>
  </si>
  <si>
    <t>Н0000083955</t>
  </si>
  <si>
    <t>Н0000083957</t>
  </si>
  <si>
    <t>Н0000095933</t>
  </si>
  <si>
    <t>Н0000095118</t>
  </si>
  <si>
    <t>Н0000096631</t>
  </si>
  <si>
    <t>Н0000094363</t>
  </si>
  <si>
    <t>Н0000098195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</si>
  <si>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</si>
  <si>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</si>
  <si>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</si>
  <si>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</si>
  <si>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</si>
  <si>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</si>
  <si>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</si>
  <si>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</si>
  <si>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</si>
  <si>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</si>
  <si>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</si>
  <si>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</si>
  <si>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</si>
  <si>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</si>
  <si>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</si>
  <si>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</si>
  <si>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</si>
  <si>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</si>
  <si>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</si>
  <si>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</si>
  <si>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</si>
  <si>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</si>
  <si>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</si>
  <si>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</si>
  <si>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</si>
  <si>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</si>
  <si>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</si>
  <si>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</si>
  <si>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</si>
  <si>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</si>
  <si>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</si>
  <si>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</si>
  <si>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</si>
  <si>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20.10.21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</si>
  <si>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</si>
  <si>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</si>
  <si>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</si>
  <si>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</si>
  <si>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</si>
  <si>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</si>
  <si>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</si>
  <si>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</si>
  <si>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</si>
  <si>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</si>
  <si>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</si>
  <si>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</si>
  <si>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</si>
  <si>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</si>
  <si>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</si>
  <si>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</si>
  <si>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</si>
  <si>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</si>
  <si>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октября</t>
  </si>
  <si>
    <t>на 16 октября</t>
  </si>
  <si>
    <t>на 17 октября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</si>
  <si>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</si>
  <si>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</si>
  <si>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</si>
  <si>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</si>
  <si>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</si>
  <si>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</si>
  <si>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</si>
  <si>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</si>
  <si>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</si>
  <si>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</si>
  <si>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</si>
  <si>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</si>
  <si>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</si>
  <si>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</si>
  <si>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</si>
  <si>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</si>
  <si>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</si>
  <si>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</si>
  <si>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</si>
  <si>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</si>
  <si>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</si>
  <si>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</si>
  <si>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</si>
  <si>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</si>
  <si>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</si>
  <si>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</si>
  <si>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</si>
  <si>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</si>
  <si>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</si>
  <si>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</si>
  <si>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</si>
  <si>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</si>
  <si>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</si>
  <si>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</si>
  <si>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</si>
  <si>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</si>
  <si>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</si>
  <si>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</si>
  <si>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</si>
  <si>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</si>
  <si>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</si>
  <si>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</si>
  <si>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Н0000096419</t>
  </si>
  <si>
    <t>Н0000096420</t>
  </si>
  <si>
    <t>Н0000095252</t>
  </si>
  <si>
    <t>Н0000095120</t>
  </si>
  <si>
    <t>Н0000095121</t>
  </si>
  <si>
    <t>Н0000095396</t>
  </si>
  <si>
    <t>Н0000095119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</si>
  <si>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</si>
  <si>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</si>
  <si>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</si>
  <si>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</si>
  <si>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</si>
  <si>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</si>
  <si>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</si>
  <si>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</si>
  <si>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</si>
  <si>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</si>
  <si>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</si>
  <si>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</si>
  <si>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</si>
  <si>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</si>
  <si>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</si>
  <si>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</si>
  <si>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</si>
  <si>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</si>
  <si>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</si>
  <si>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</si>
  <si>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</si>
  <si>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</si>
  <si>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</si>
  <si>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"Unagrande", 70%, 0,18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</si>
  <si>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</si>
  <si>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</si>
  <si>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</si>
  <si>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Масло сладко-сливочное традиционное солёное "Unagrande", 82,5%, 0,5 кг, к/к</t>
  </si>
  <si>
    <t>Маскарпоне "Красная птица", 80%, 0,25 кг, пл/с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</si>
  <si>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</si>
  <si>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</si>
  <si>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</si>
  <si>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</si>
  <si>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</si>
  <si>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</si>
  <si>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</si>
  <si>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</si>
  <si>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</si>
  <si>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</si>
  <si>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</si>
  <si>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</si>
  <si>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шары "Metro Chef", 45%, кг, в/у</t>
  </si>
  <si>
    <t>Рикотта "Metro Chef", 30%, 1 кг, п/в</t>
  </si>
  <si>
    <t>Рикотта с шоколадом "Unagrande", 30%, 0,18 кг, пл/с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</si>
  <si>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</si>
  <si>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</si>
  <si>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</si>
  <si>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</si>
  <si>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</si>
  <si>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</si>
  <si>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</si>
  <si>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</si>
  <si>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</si>
  <si>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</si>
  <si>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</si>
  <si>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</si>
  <si>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</si>
  <si>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</si>
  <si>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</si>
  <si>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</si>
  <si>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</si>
  <si>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Н0000085591</t>
  </si>
  <si>
    <t>Н0000094162</t>
  </si>
  <si>
    <t>Н0000090760</t>
  </si>
  <si>
    <t>Н0000090512</t>
  </si>
  <si>
    <t>Н0000084049</t>
  </si>
  <si>
    <t>Н0000087864</t>
  </si>
  <si>
    <t>Н0000087862</t>
  </si>
  <si>
    <t>Н0000088580</t>
  </si>
  <si>
    <t>Н0000086057</t>
  </si>
  <si>
    <t>Н0000089109</t>
  </si>
  <si>
    <t>Н0000089110</t>
  </si>
  <si>
    <t>Н0000086350</t>
  </si>
  <si>
    <t>Н0000093950</t>
  </si>
  <si>
    <t>Н0000090762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</si>
  <si>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</si>
  <si>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</si>
  <si>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</si>
  <si>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</si>
  <si>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</si>
  <si>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</si>
  <si>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</si>
  <si>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</si>
  <si>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</si>
  <si>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</si>
  <si>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</si>
  <si>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</si>
  <si>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</si>
  <si>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</si>
  <si>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</si>
  <si>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</si>
  <si>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</si>
  <si>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Робиола "Unagrande", 65%, 0,25 кг, пл/с</t>
  </si>
  <si>
    <t>Рикотта "Каждый день", 30%, 0,25 кг, пл/с</t>
  </si>
  <si>
    <t xml:space="preserve">Рикотта с шоколадом "Unagrande dolce", 30%, 0,25 кг, пл/с 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</si>
  <si>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</si>
  <si>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</si>
  <si>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</si>
  <si>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</si>
  <si>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</si>
  <si>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</si>
  <si>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</si>
  <si>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</si>
  <si>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</si>
  <si>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</si>
  <si>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</si>
  <si>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</si>
  <si>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</si>
  <si>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</si>
  <si>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</si>
  <si>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</si>
  <si>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</si>
  <si>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</si>
  <si>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</si>
  <si>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</si>
  <si>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</si>
  <si>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[7, 10]</t>
  </si>
  <si>
    <t>[8]</t>
  </si>
  <si>
    <t>[1, 2, 3, 4]</t>
  </si>
  <si>
    <t>[5]</t>
  </si>
  <si>
    <t>55</t>
  </si>
  <si>
    <t>[6]</t>
  </si>
  <si>
    <t>Номер группы варок</t>
  </si>
  <si>
    <t>Выход с одной варки, кг</t>
  </si>
  <si>
    <t>Процент</t>
  </si>
  <si>
    <t>SKU</t>
  </si>
  <si>
    <t>КГ</t>
  </si>
  <si>
    <t>Остатки</t>
  </si>
  <si>
    <t>Разделитель</t>
  </si>
  <si>
    <t>Остатки cumsum</t>
  </si>
  <si>
    <t>Разделитель int</t>
  </si>
  <si>
    <t>Количество ванн</t>
  </si>
  <si>
    <t>Суммарно кг</t>
  </si>
  <si>
    <t>-</t>
  </si>
  <si>
    <t>Рикотта "Pretto" (зернистая), 30%, 0,37 кг,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</si>
</sst>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TRUE&quot;;&quot;TRUE&quot;;&quot;FALSE&quot;"/>
    <numFmt numFmtId="167" formatCode="yyyy\-mm\-dd\ hh:mm:ss"/>
  </numFmts>
  <fonts count="12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D8EEFF"/>
      </patternFill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A3D5D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 applyAlignment="1"/>
    <xf numFmtId="0" fontId="0" fillId="0" borderId="0" xfId="0" applyAlignment="1"/>
    <xf numFmtId="0" fontId="10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5" fontId="0" fillId="0" borderId="0" xfId="0" applyNumberForma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65" fontId="3" fillId="0" borderId="0" xfId="0" applyNumberFormat="1" applyFont="1" applyAlignment="1"/>
    <xf numFmtId="0" fontId="3" fillId="0" borderId="0" xfId="0" applyFont="1" applyAlignment="1"/>
    <xf numFmtId="167" fontId="10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7" borderId="0" xfId="0" applyFont="1" applyFill="1"/>
    <xf numFmtId="0" fontId="11" fillId="7" borderId="0" xfId="0" applyFont="1" applyFill="1" applyAlignment="1"/>
    <xf numFmtId="0" fontId="6" fillId="7" borderId="0" xfId="0" applyFont="1" applyFill="1" applyAlignment="1"/>
    <xf numFmtId="0" fontId="11" fillId="0" borderId="0" xfId="0" applyFont="1"/>
    <xf numFmtId="0" fontId="11" fillId="0" borderId="0" xfId="0" applyFont="1" applyAlignment="1"/>
    <xf numFmtId="0" fontId="11" fillId="5" borderId="0" xfId="0" applyFont="1" applyFill="1"/>
    <xf numFmtId="0" fontId="11" fillId="5" borderId="0" xfId="0" applyFont="1" applyFill="1" applyAlignment="1"/>
    <xf numFmtId="0" fontId="6" fillId="5" borderId="0" xfId="0" applyFont="1" applyFill="1" applyAlignment="1"/>
    <xf numFmtId="0" fontId="11" fillId="6" borderId="0" xfId="0" applyFont="1" applyFill="1"/>
    <xf numFmtId="0" fontId="11" fillId="6" borderId="0" xfId="0" applyFont="1" applyFill="1" applyAlignment="1"/>
    <xf numFmtId="0" fontId="6" fillId="6" borderId="0" xfId="0" applyFont="1" applyFill="1" applyAlignment="1"/>
    <xf numFmtId="0" fontId="11" fillId="0" borderId="1" xfId="0" applyFont="1" applyBorder="1"/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3" fillId="0" borderId="0" xfId="0" applyFont="1" applyAlignment="1">
      <alignment horizontal="center" vertical="center" wrapText="1"/>
    </xf>
    <xf numFmtId="165" fontId="0" fillId="0" borderId="0" xfId="0" applyNumberFormat="1" applyAlignme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1" x14ac:dyDescent="0.2">
      <c r="A1" s="2" t="s">
        <v>0</v>
      </c>
      <c r="B1" s="26">
        <v>44487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</row>
    <row r="2" spans="1:131" x14ac:dyDescent="0.2">
      <c r="A2" s="2" t="s">
        <v>130</v>
      </c>
      <c r="B2" s="1" t="s">
        <v>131</v>
      </c>
      <c r="F2" s="1" t="s">
        <v>132</v>
      </c>
      <c r="G2" s="1" t="s">
        <v>133</v>
      </c>
      <c r="J2" s="1" t="s">
        <v>134</v>
      </c>
      <c r="O2" s="1" t="s">
        <v>135</v>
      </c>
      <c r="P2" s="1" t="s">
        <v>136</v>
      </c>
      <c r="T2" s="1" t="s">
        <v>137</v>
      </c>
      <c r="U2" s="1" t="s">
        <v>138</v>
      </c>
      <c r="V2" s="1" t="s">
        <v>139</v>
      </c>
      <c r="AM2" s="1" t="s">
        <v>140</v>
      </c>
      <c r="AO2" s="1" t="s">
        <v>141</v>
      </c>
      <c r="AQ2" s="1" t="s">
        <v>142</v>
      </c>
      <c r="BD2" s="1" t="s">
        <v>143</v>
      </c>
      <c r="BE2" s="1" t="s">
        <v>144</v>
      </c>
      <c r="BQ2" s="1" t="s">
        <v>145</v>
      </c>
      <c r="CK2" s="1" t="s">
        <v>146</v>
      </c>
      <c r="CN2" s="1" t="s">
        <v>147</v>
      </c>
      <c r="CX2" s="1" t="s">
        <v>148</v>
      </c>
      <c r="CZ2" s="1" t="s">
        <v>149</v>
      </c>
      <c r="DJ2" s="1" t="s">
        <v>150</v>
      </c>
      <c r="DR2" s="1" t="s">
        <v>151</v>
      </c>
      <c r="DS2" s="1" t="s">
        <v>152</v>
      </c>
      <c r="DX2" s="1" t="s">
        <v>153</v>
      </c>
      <c r="DY2" s="1" t="s">
        <v>130</v>
      </c>
    </row>
    <row r="3" spans="1:131" x14ac:dyDescent="0.2">
      <c r="A3" s="2" t="s">
        <v>154</v>
      </c>
      <c r="B3" s="1" t="s">
        <v>131</v>
      </c>
      <c r="C3" s="1" t="s">
        <v>131</v>
      </c>
      <c r="D3" s="1" t="s">
        <v>131</v>
      </c>
      <c r="E3" s="1" t="s">
        <v>131</v>
      </c>
      <c r="F3" s="1" t="s">
        <v>155</v>
      </c>
      <c r="G3" s="1" t="s">
        <v>156</v>
      </c>
      <c r="H3" s="1" t="s">
        <v>157</v>
      </c>
      <c r="I3" s="1" t="s">
        <v>156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158</v>
      </c>
      <c r="O3" s="1" t="s">
        <v>158</v>
      </c>
      <c r="P3" s="1" t="s">
        <v>158</v>
      </c>
      <c r="Q3" s="1" t="s">
        <v>158</v>
      </c>
      <c r="R3" s="1" t="s">
        <v>158</v>
      </c>
      <c r="S3" s="1" t="s">
        <v>158</v>
      </c>
      <c r="T3" s="1" t="s">
        <v>158</v>
      </c>
      <c r="U3" s="1" t="s">
        <v>158</v>
      </c>
      <c r="V3" s="1" t="s">
        <v>159</v>
      </c>
      <c r="W3" s="1" t="s">
        <v>159</v>
      </c>
      <c r="X3" s="1" t="s">
        <v>159</v>
      </c>
      <c r="Y3" s="1" t="s">
        <v>159</v>
      </c>
      <c r="Z3" s="1" t="s">
        <v>159</v>
      </c>
      <c r="AA3" s="1" t="s">
        <v>159</v>
      </c>
      <c r="AB3" s="1" t="s">
        <v>159</v>
      </c>
      <c r="AC3" s="1" t="s">
        <v>159</v>
      </c>
      <c r="AD3" s="1" t="s">
        <v>159</v>
      </c>
      <c r="AE3" s="1" t="s">
        <v>159</v>
      </c>
      <c r="AF3" s="1" t="s">
        <v>159</v>
      </c>
      <c r="AG3" s="1" t="s">
        <v>159</v>
      </c>
      <c r="AH3" s="1" t="s">
        <v>159</v>
      </c>
      <c r="AI3" s="1" t="s">
        <v>159</v>
      </c>
      <c r="AJ3" s="1" t="s">
        <v>159</v>
      </c>
      <c r="AK3" s="1" t="s">
        <v>159</v>
      </c>
      <c r="AL3" s="1" t="s">
        <v>159</v>
      </c>
      <c r="AM3" s="1" t="s">
        <v>160</v>
      </c>
      <c r="AN3" s="1" t="s">
        <v>160</v>
      </c>
      <c r="AO3" s="1" t="s">
        <v>141</v>
      </c>
      <c r="AP3" s="1" t="s">
        <v>141</v>
      </c>
      <c r="AQ3" s="1" t="s">
        <v>161</v>
      </c>
      <c r="AR3" s="1" t="s">
        <v>161</v>
      </c>
      <c r="AS3" s="1" t="s">
        <v>161</v>
      </c>
      <c r="AT3" s="1" t="s">
        <v>161</v>
      </c>
      <c r="AU3" s="1" t="s">
        <v>161</v>
      </c>
      <c r="AV3" s="1" t="s">
        <v>161</v>
      </c>
      <c r="AW3" s="1" t="s">
        <v>161</v>
      </c>
      <c r="AX3" s="1" t="s">
        <v>161</v>
      </c>
      <c r="AY3" s="1" t="s">
        <v>161</v>
      </c>
      <c r="AZ3" s="1" t="s">
        <v>161</v>
      </c>
      <c r="BA3" s="1" t="s">
        <v>161</v>
      </c>
      <c r="BB3" s="1" t="s">
        <v>161</v>
      </c>
      <c r="BC3" s="1" t="s">
        <v>161</v>
      </c>
      <c r="BD3" s="1" t="s">
        <v>143</v>
      </c>
      <c r="BE3" s="1" t="s">
        <v>162</v>
      </c>
      <c r="BF3" s="1" t="s">
        <v>162</v>
      </c>
      <c r="BG3" s="1" t="s">
        <v>162</v>
      </c>
      <c r="BH3" s="1" t="s">
        <v>162</v>
      </c>
      <c r="BI3" s="1" t="s">
        <v>162</v>
      </c>
      <c r="BJ3" s="1" t="s">
        <v>162</v>
      </c>
      <c r="BK3" s="1" t="s">
        <v>162</v>
      </c>
      <c r="BL3" s="1" t="s">
        <v>162</v>
      </c>
      <c r="BM3" s="1" t="s">
        <v>162</v>
      </c>
      <c r="BN3" s="1" t="s">
        <v>162</v>
      </c>
      <c r="BO3" s="1" t="s">
        <v>162</v>
      </c>
      <c r="BP3" s="1" t="s">
        <v>162</v>
      </c>
      <c r="BQ3" s="1" t="s">
        <v>145</v>
      </c>
      <c r="BR3" s="1" t="s">
        <v>145</v>
      </c>
      <c r="BS3" s="1" t="s">
        <v>145</v>
      </c>
      <c r="BT3" s="1" t="s">
        <v>145</v>
      </c>
      <c r="BU3" s="1" t="s">
        <v>145</v>
      </c>
      <c r="BV3" s="1" t="s">
        <v>145</v>
      </c>
      <c r="BW3" s="1" t="s">
        <v>145</v>
      </c>
      <c r="BX3" s="1" t="s">
        <v>145</v>
      </c>
      <c r="BY3" s="1" t="s">
        <v>145</v>
      </c>
      <c r="BZ3" s="1" t="s">
        <v>145</v>
      </c>
      <c r="CA3" s="1" t="s">
        <v>145</v>
      </c>
      <c r="CB3" s="1" t="s">
        <v>145</v>
      </c>
      <c r="CC3" s="1" t="s">
        <v>145</v>
      </c>
      <c r="CD3" s="1" t="s">
        <v>145</v>
      </c>
      <c r="CE3" s="1" t="s">
        <v>145</v>
      </c>
      <c r="CF3" s="1" t="s">
        <v>145</v>
      </c>
      <c r="CG3" s="1" t="s">
        <v>145</v>
      </c>
      <c r="CH3" s="1" t="s">
        <v>145</v>
      </c>
      <c r="CI3" s="1" t="s">
        <v>145</v>
      </c>
      <c r="CJ3" s="1" t="s">
        <v>145</v>
      </c>
      <c r="CK3" s="1" t="s">
        <v>146</v>
      </c>
      <c r="CL3" s="1" t="s">
        <v>146</v>
      </c>
      <c r="CM3" s="1" t="s">
        <v>146</v>
      </c>
      <c r="CN3" s="1" t="s">
        <v>163</v>
      </c>
      <c r="CO3" s="1" t="s">
        <v>163</v>
      </c>
      <c r="CP3" s="1" t="s">
        <v>163</v>
      </c>
      <c r="CQ3" s="1" t="s">
        <v>163</v>
      </c>
      <c r="CR3" s="1" t="s">
        <v>163</v>
      </c>
      <c r="CS3" s="1" t="s">
        <v>163</v>
      </c>
      <c r="CT3" s="1" t="s">
        <v>163</v>
      </c>
      <c r="CU3" s="1" t="s">
        <v>163</v>
      </c>
      <c r="CV3" s="1" t="s">
        <v>163</v>
      </c>
      <c r="CW3" s="1" t="s">
        <v>163</v>
      </c>
      <c r="CX3" s="1" t="s">
        <v>148</v>
      </c>
      <c r="CY3" s="1" t="s">
        <v>164</v>
      </c>
      <c r="CZ3" s="1" t="s">
        <v>149</v>
      </c>
      <c r="DA3" s="1" t="s">
        <v>149</v>
      </c>
      <c r="DB3" s="1" t="s">
        <v>149</v>
      </c>
      <c r="DC3" s="1" t="s">
        <v>149</v>
      </c>
      <c r="DD3" s="1" t="s">
        <v>149</v>
      </c>
      <c r="DE3" s="1" t="s">
        <v>149</v>
      </c>
      <c r="DF3" s="1" t="s">
        <v>149</v>
      </c>
      <c r="DG3" s="1" t="s">
        <v>149</v>
      </c>
      <c r="DH3" s="1" t="s">
        <v>149</v>
      </c>
      <c r="DI3" s="1" t="s">
        <v>149</v>
      </c>
      <c r="DJ3" s="1" t="s">
        <v>150</v>
      </c>
      <c r="DK3" s="1" t="s">
        <v>150</v>
      </c>
      <c r="DL3" s="1" t="s">
        <v>150</v>
      </c>
      <c r="DM3" s="1" t="s">
        <v>150</v>
      </c>
      <c r="DN3" s="1" t="s">
        <v>150</v>
      </c>
      <c r="DO3" s="1" t="s">
        <v>150</v>
      </c>
      <c r="DP3" s="1" t="s">
        <v>150</v>
      </c>
      <c r="DQ3" s="1" t="s">
        <v>150</v>
      </c>
      <c r="DR3" s="1" t="s">
        <v>151</v>
      </c>
      <c r="DS3" s="1" t="s">
        <v>152</v>
      </c>
      <c r="DY3" s="1" t="s">
        <v>154</v>
      </c>
    </row>
    <row r="4" spans="1:131" x14ac:dyDescent="0.2">
      <c r="A4" s="2" t="s">
        <v>165</v>
      </c>
      <c r="B4" s="1" t="s">
        <v>166</v>
      </c>
      <c r="C4" s="1" t="s">
        <v>167</v>
      </c>
      <c r="D4" s="1" t="s">
        <v>168</v>
      </c>
      <c r="E4" s="1" t="s">
        <v>169</v>
      </c>
      <c r="F4" s="1" t="s">
        <v>166</v>
      </c>
      <c r="G4" s="1" t="s">
        <v>166</v>
      </c>
      <c r="H4" s="1" t="s">
        <v>170</v>
      </c>
      <c r="I4" s="1" t="s">
        <v>171</v>
      </c>
      <c r="J4" s="1" t="s">
        <v>166</v>
      </c>
      <c r="K4" s="1" t="s">
        <v>166</v>
      </c>
      <c r="L4" s="1" t="s">
        <v>172</v>
      </c>
      <c r="M4" s="1" t="s">
        <v>167</v>
      </c>
      <c r="N4" s="1" t="s">
        <v>173</v>
      </c>
      <c r="O4" s="1" t="s">
        <v>166</v>
      </c>
      <c r="P4" s="1" t="s">
        <v>166</v>
      </c>
      <c r="Q4" s="1" t="s">
        <v>166</v>
      </c>
      <c r="R4" s="1" t="s">
        <v>169</v>
      </c>
      <c r="S4" s="1" t="s">
        <v>167</v>
      </c>
      <c r="T4" s="1" t="s">
        <v>166</v>
      </c>
      <c r="U4" s="1" t="s">
        <v>166</v>
      </c>
      <c r="V4" s="1" t="s">
        <v>170</v>
      </c>
      <c r="W4" s="1" t="s">
        <v>170</v>
      </c>
      <c r="X4" s="1" t="s">
        <v>170</v>
      </c>
      <c r="Y4" s="1" t="s">
        <v>170</v>
      </c>
      <c r="Z4" s="1" t="s">
        <v>170</v>
      </c>
      <c r="AA4" s="1" t="s">
        <v>170</v>
      </c>
      <c r="AB4" s="1" t="s">
        <v>170</v>
      </c>
      <c r="AC4" s="1" t="s">
        <v>174</v>
      </c>
      <c r="AD4" s="1" t="s">
        <v>174</v>
      </c>
      <c r="AE4" s="1" t="s">
        <v>174</v>
      </c>
      <c r="AF4" s="1" t="s">
        <v>175</v>
      </c>
      <c r="AG4" s="1" t="s">
        <v>169</v>
      </c>
      <c r="AH4" s="1" t="s">
        <v>169</v>
      </c>
      <c r="AI4" s="1" t="s">
        <v>176</v>
      </c>
      <c r="AJ4" s="1" t="s">
        <v>176</v>
      </c>
      <c r="AK4" s="1" t="s">
        <v>167</v>
      </c>
      <c r="AL4" s="1" t="s">
        <v>177</v>
      </c>
      <c r="AM4" s="1" t="s">
        <v>170</v>
      </c>
      <c r="AN4" s="1" t="s">
        <v>170</v>
      </c>
      <c r="AO4" s="1" t="s">
        <v>178</v>
      </c>
      <c r="AP4" s="1" t="s">
        <v>178</v>
      </c>
      <c r="AQ4" s="1" t="s">
        <v>170</v>
      </c>
      <c r="AR4" s="1" t="s">
        <v>170</v>
      </c>
      <c r="AS4" s="1" t="s">
        <v>174</v>
      </c>
      <c r="AT4" s="1" t="s">
        <v>174</v>
      </c>
      <c r="AU4" s="1" t="s">
        <v>174</v>
      </c>
      <c r="AV4" s="1" t="s">
        <v>179</v>
      </c>
      <c r="AW4" s="1" t="s">
        <v>169</v>
      </c>
      <c r="AX4" s="1" t="s">
        <v>169</v>
      </c>
      <c r="AY4" s="1" t="s">
        <v>177</v>
      </c>
      <c r="AZ4" s="1" t="s">
        <v>180</v>
      </c>
      <c r="BA4" s="1" t="s">
        <v>181</v>
      </c>
      <c r="BB4" s="1" t="s">
        <v>176</v>
      </c>
      <c r="BC4" s="1" t="s">
        <v>167</v>
      </c>
      <c r="BD4" s="1" t="s">
        <v>170</v>
      </c>
      <c r="BE4" s="1" t="s">
        <v>170</v>
      </c>
      <c r="BF4" s="1" t="s">
        <v>170</v>
      </c>
      <c r="BG4" s="1" t="s">
        <v>174</v>
      </c>
      <c r="BH4" s="1" t="s">
        <v>174</v>
      </c>
      <c r="BI4" s="1" t="s">
        <v>177</v>
      </c>
      <c r="BJ4" s="1" t="s">
        <v>181</v>
      </c>
      <c r="BK4" s="1" t="s">
        <v>176</v>
      </c>
      <c r="BL4" s="1" t="s">
        <v>182</v>
      </c>
      <c r="BM4" s="1" t="s">
        <v>180</v>
      </c>
      <c r="BN4" s="1" t="s">
        <v>179</v>
      </c>
      <c r="BO4" s="1" t="s">
        <v>169</v>
      </c>
      <c r="BP4" s="1" t="s">
        <v>169</v>
      </c>
      <c r="BQ4" s="1" t="s">
        <v>170</v>
      </c>
      <c r="BR4" s="1" t="s">
        <v>170</v>
      </c>
      <c r="BS4" s="1" t="s">
        <v>170</v>
      </c>
      <c r="BT4" s="1" t="s">
        <v>174</v>
      </c>
      <c r="BU4" s="1" t="s">
        <v>174</v>
      </c>
      <c r="BV4" s="1" t="s">
        <v>175</v>
      </c>
      <c r="BW4" s="1" t="s">
        <v>175</v>
      </c>
      <c r="BX4" s="1" t="s">
        <v>175</v>
      </c>
      <c r="BY4" s="1" t="s">
        <v>175</v>
      </c>
      <c r="BZ4" s="1" t="s">
        <v>175</v>
      </c>
      <c r="CA4" s="1" t="s">
        <v>177</v>
      </c>
      <c r="CB4" s="1" t="s">
        <v>177</v>
      </c>
      <c r="CC4" s="1" t="s">
        <v>167</v>
      </c>
      <c r="CD4" s="1" t="s">
        <v>167</v>
      </c>
      <c r="CE4" s="1" t="s">
        <v>169</v>
      </c>
      <c r="CF4" s="1" t="s">
        <v>169</v>
      </c>
      <c r="CG4" s="1" t="s">
        <v>169</v>
      </c>
      <c r="CH4" s="1" t="s">
        <v>183</v>
      </c>
      <c r="CI4" s="1" t="s">
        <v>184</v>
      </c>
      <c r="CJ4" s="1" t="s">
        <v>176</v>
      </c>
      <c r="CK4" s="1" t="s">
        <v>170</v>
      </c>
      <c r="CL4" s="1" t="s">
        <v>170</v>
      </c>
      <c r="CM4" s="1" t="s">
        <v>169</v>
      </c>
      <c r="CN4" s="1" t="s">
        <v>170</v>
      </c>
      <c r="CO4" s="1" t="s">
        <v>170</v>
      </c>
      <c r="CP4" s="1" t="s">
        <v>170</v>
      </c>
      <c r="CQ4" s="1" t="s">
        <v>174</v>
      </c>
      <c r="CR4" s="1" t="s">
        <v>174</v>
      </c>
      <c r="CS4" s="1" t="s">
        <v>174</v>
      </c>
      <c r="CT4" s="1" t="s">
        <v>174</v>
      </c>
      <c r="CU4" s="1" t="s">
        <v>169</v>
      </c>
      <c r="CV4" s="1" t="s">
        <v>185</v>
      </c>
      <c r="CW4" s="1" t="s">
        <v>183</v>
      </c>
      <c r="CX4" s="1" t="s">
        <v>174</v>
      </c>
      <c r="CY4" s="1" t="s">
        <v>170</v>
      </c>
      <c r="CZ4" s="1" t="s">
        <v>186</v>
      </c>
      <c r="DA4" s="1" t="s">
        <v>186</v>
      </c>
      <c r="DB4" s="1" t="s">
        <v>186</v>
      </c>
      <c r="DC4" s="1" t="s">
        <v>174</v>
      </c>
      <c r="DD4" s="1" t="s">
        <v>174</v>
      </c>
      <c r="DE4" s="1" t="s">
        <v>175</v>
      </c>
      <c r="DF4" s="1" t="s">
        <v>169</v>
      </c>
      <c r="DG4" s="1" t="s">
        <v>169</v>
      </c>
      <c r="DH4" s="1" t="s">
        <v>167</v>
      </c>
      <c r="DI4" s="1" t="s">
        <v>185</v>
      </c>
      <c r="DJ4" s="1" t="s">
        <v>166</v>
      </c>
      <c r="DK4" s="1" t="s">
        <v>166</v>
      </c>
      <c r="DL4" s="1" t="s">
        <v>170</v>
      </c>
      <c r="DM4" s="1" t="s">
        <v>170</v>
      </c>
      <c r="DN4" s="1" t="s">
        <v>170</v>
      </c>
      <c r="DO4" s="1" t="s">
        <v>170</v>
      </c>
      <c r="DP4" s="1" t="s">
        <v>187</v>
      </c>
      <c r="DQ4" s="1" t="s">
        <v>187</v>
      </c>
      <c r="DY4" s="1" t="s">
        <v>165</v>
      </c>
    </row>
    <row r="5" spans="1:131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151</v>
      </c>
      <c r="DS5" s="1" t="s">
        <v>309</v>
      </c>
      <c r="DT5" s="1" t="s">
        <v>310</v>
      </c>
      <c r="DV5" s="1" t="s">
        <v>311</v>
      </c>
      <c r="DY5" s="1" t="s">
        <v>188</v>
      </c>
    </row>
    <row r="6" spans="1:131" x14ac:dyDescent="0.2">
      <c r="A6" s="2" t="s">
        <v>312</v>
      </c>
      <c r="B6" s="1" t="s">
        <v>313</v>
      </c>
      <c r="C6" s="1" t="s">
        <v>314</v>
      </c>
      <c r="D6" s="1" t="s">
        <v>315</v>
      </c>
      <c r="E6" s="1" t="s">
        <v>316</v>
      </c>
      <c r="F6" s="1" t="s">
        <v>317</v>
      </c>
      <c r="G6" s="1" t="s">
        <v>318</v>
      </c>
      <c r="H6" s="1" t="s">
        <v>319</v>
      </c>
      <c r="I6" s="1" t="s">
        <v>320</v>
      </c>
      <c r="J6" s="1">
        <v>3503984</v>
      </c>
      <c r="K6" s="1" t="s">
        <v>321</v>
      </c>
      <c r="L6" s="1" t="s">
        <v>322</v>
      </c>
      <c r="M6" s="1" t="s">
        <v>323</v>
      </c>
      <c r="N6" s="1" t="s">
        <v>324</v>
      </c>
      <c r="O6" s="1" t="s">
        <v>325</v>
      </c>
      <c r="P6" s="1" t="s">
        <v>326</v>
      </c>
      <c r="Q6" s="1" t="s">
        <v>327</v>
      </c>
      <c r="R6" s="1" t="s">
        <v>328</v>
      </c>
      <c r="S6" s="1" t="s">
        <v>329</v>
      </c>
      <c r="T6" s="1" t="s">
        <v>330</v>
      </c>
      <c r="U6" s="1" t="s">
        <v>331</v>
      </c>
      <c r="V6" s="1" t="s">
        <v>332</v>
      </c>
      <c r="W6" s="1" t="s">
        <v>333</v>
      </c>
      <c r="X6" s="1" t="s">
        <v>334</v>
      </c>
      <c r="Y6" s="1" t="s">
        <v>335</v>
      </c>
      <c r="Z6" s="1" t="s">
        <v>336</v>
      </c>
      <c r="AA6" s="1" t="s">
        <v>337</v>
      </c>
      <c r="AB6" s="1" t="s">
        <v>338</v>
      </c>
      <c r="AC6" s="1" t="s">
        <v>339</v>
      </c>
      <c r="AD6" s="1" t="s">
        <v>340</v>
      </c>
      <c r="AE6" s="1" t="s">
        <v>341</v>
      </c>
      <c r="AF6" s="1" t="s">
        <v>342</v>
      </c>
      <c r="AG6" s="1" t="s">
        <v>343</v>
      </c>
      <c r="AH6" s="1" t="s">
        <v>344</v>
      </c>
      <c r="AI6" s="1" t="s">
        <v>345</v>
      </c>
      <c r="AJ6" s="1" t="s">
        <v>346</v>
      </c>
      <c r="AK6" s="1" t="s">
        <v>347</v>
      </c>
      <c r="AL6" s="1" t="s">
        <v>348</v>
      </c>
      <c r="AM6" s="1" t="s">
        <v>349</v>
      </c>
      <c r="AN6" s="1" t="s">
        <v>350</v>
      </c>
      <c r="AO6" s="1" t="s">
        <v>351</v>
      </c>
      <c r="AP6" s="1" t="s">
        <v>352</v>
      </c>
      <c r="AQ6" s="1" t="s">
        <v>353</v>
      </c>
      <c r="AR6" s="1" t="s">
        <v>354</v>
      </c>
      <c r="AS6" s="1" t="s">
        <v>355</v>
      </c>
      <c r="AT6" s="1" t="s">
        <v>356</v>
      </c>
      <c r="AU6" s="1" t="s">
        <v>357</v>
      </c>
      <c r="AV6" s="1">
        <v>327193010</v>
      </c>
      <c r="AW6" s="1" t="s">
        <v>358</v>
      </c>
      <c r="AX6" s="1" t="s">
        <v>359</v>
      </c>
      <c r="AY6" s="1" t="s">
        <v>360</v>
      </c>
      <c r="AZ6" s="1" t="s">
        <v>361</v>
      </c>
      <c r="BA6" s="1" t="s">
        <v>362</v>
      </c>
      <c r="BB6" s="1" t="s">
        <v>363</v>
      </c>
      <c r="BC6" s="1" t="s">
        <v>364</v>
      </c>
      <c r="BD6" s="1" t="s">
        <v>365</v>
      </c>
      <c r="BE6" s="1" t="s">
        <v>366</v>
      </c>
      <c r="BF6" s="1" t="s">
        <v>367</v>
      </c>
      <c r="BG6" s="1" t="s">
        <v>368</v>
      </c>
      <c r="BH6" s="1" t="s">
        <v>369</v>
      </c>
      <c r="BI6" s="1" t="s">
        <v>370</v>
      </c>
      <c r="BJ6" s="1" t="s">
        <v>371</v>
      </c>
      <c r="BK6" s="1" t="s">
        <v>372</v>
      </c>
      <c r="BL6" s="1" t="s">
        <v>373</v>
      </c>
      <c r="BM6" s="1" t="s">
        <v>374</v>
      </c>
      <c r="BN6" s="1">
        <v>327192013</v>
      </c>
      <c r="BO6" s="1" t="s">
        <v>375</v>
      </c>
      <c r="BP6" s="1" t="s">
        <v>376</v>
      </c>
      <c r="BQ6" s="1" t="s">
        <v>377</v>
      </c>
      <c r="BR6" s="1" t="s">
        <v>378</v>
      </c>
      <c r="BS6" s="1" t="s">
        <v>379</v>
      </c>
      <c r="BT6" s="1" t="s">
        <v>380</v>
      </c>
      <c r="BU6" s="1" t="s">
        <v>381</v>
      </c>
      <c r="BV6" s="1" t="s">
        <v>382</v>
      </c>
      <c r="BW6" s="1" t="s">
        <v>383</v>
      </c>
      <c r="BX6" s="1" t="s">
        <v>384</v>
      </c>
      <c r="BY6" s="1" t="s">
        <v>385</v>
      </c>
      <c r="BZ6" s="1" t="s">
        <v>386</v>
      </c>
      <c r="CA6" s="1" t="s">
        <v>387</v>
      </c>
      <c r="CB6" s="1" t="s">
        <v>388</v>
      </c>
      <c r="CC6" s="1" t="s">
        <v>389</v>
      </c>
      <c r="CD6" s="1" t="s">
        <v>390</v>
      </c>
      <c r="CE6" s="1" t="s">
        <v>391</v>
      </c>
      <c r="CF6" s="1" t="s">
        <v>392</v>
      </c>
      <c r="CG6" s="1" t="s">
        <v>393</v>
      </c>
      <c r="CH6" s="1" t="s">
        <v>394</v>
      </c>
      <c r="CI6" s="1" t="s">
        <v>395</v>
      </c>
      <c r="CJ6" s="1" t="s">
        <v>396</v>
      </c>
      <c r="CK6" s="1" t="s">
        <v>397</v>
      </c>
      <c r="CL6" s="1" t="s">
        <v>398</v>
      </c>
      <c r="CM6" s="1" t="s">
        <v>399</v>
      </c>
      <c r="CN6" s="1" t="s">
        <v>400</v>
      </c>
      <c r="CO6" s="1" t="s">
        <v>401</v>
      </c>
      <c r="CP6" s="1" t="s">
        <v>402</v>
      </c>
      <c r="CQ6" s="1" t="s">
        <v>403</v>
      </c>
      <c r="CR6" s="1" t="s">
        <v>404</v>
      </c>
      <c r="CS6" s="1" t="s">
        <v>405</v>
      </c>
      <c r="CT6" s="1" t="s">
        <v>406</v>
      </c>
      <c r="CU6" s="1" t="s">
        <v>407</v>
      </c>
      <c r="CV6" s="1" t="s">
        <v>408</v>
      </c>
      <c r="CW6" s="1" t="s">
        <v>409</v>
      </c>
      <c r="CX6" s="1" t="s">
        <v>410</v>
      </c>
      <c r="CY6" s="1" t="s">
        <v>411</v>
      </c>
      <c r="CZ6" s="1" t="s">
        <v>412</v>
      </c>
      <c r="DA6" s="1" t="s">
        <v>413</v>
      </c>
      <c r="DB6" s="1" t="s">
        <v>414</v>
      </c>
      <c r="DC6" s="1" t="s">
        <v>415</v>
      </c>
      <c r="DD6" s="1" t="s">
        <v>416</v>
      </c>
      <c r="DE6" s="1" t="s">
        <v>417</v>
      </c>
      <c r="DF6" s="1" t="s">
        <v>418</v>
      </c>
      <c r="DG6" s="1" t="s">
        <v>419</v>
      </c>
      <c r="DH6" s="1" t="s">
        <v>420</v>
      </c>
      <c r="DI6" s="1" t="s">
        <v>421</v>
      </c>
      <c r="DJ6" s="1" t="s">
        <v>422</v>
      </c>
      <c r="DK6" s="1" t="s">
        <v>423</v>
      </c>
      <c r="DL6" s="1" t="s">
        <v>424</v>
      </c>
      <c r="DM6" s="1" t="s">
        <v>425</v>
      </c>
      <c r="DN6" s="1" t="s">
        <v>426</v>
      </c>
      <c r="DO6" s="1" t="s">
        <v>427</v>
      </c>
      <c r="DP6" s="1" t="s">
        <v>428</v>
      </c>
      <c r="DQ6" s="1" t="s">
        <v>429</v>
      </c>
      <c r="DS6" s="1" t="s">
        <v>430</v>
      </c>
      <c r="DT6" s="1" t="s">
        <v>431</v>
      </c>
      <c r="DV6" s="1" t="s">
        <v>432</v>
      </c>
      <c r="DY6" s="1" t="s">
        <v>312</v>
      </c>
    </row>
    <row r="7" spans="1:131" x14ac:dyDescent="0.2">
      <c r="A7" s="2" t="s">
        <v>433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2.96</v>
      </c>
      <c r="I7" s="1">
        <v>3.09</v>
      </c>
      <c r="J7" s="1">
        <v>2.2400000000000002</v>
      </c>
      <c r="K7" s="1">
        <v>2.2400000000000002</v>
      </c>
      <c r="L7" s="1">
        <v>2.4500000000000002</v>
      </c>
      <c r="M7" s="1">
        <v>2.39</v>
      </c>
      <c r="N7" s="1">
        <v>2.36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9.6</v>
      </c>
      <c r="V7" s="1">
        <v>2.9</v>
      </c>
      <c r="W7" s="1">
        <v>1.2</v>
      </c>
      <c r="X7" s="1">
        <v>2.2400000000000002</v>
      </c>
      <c r="Y7" s="1">
        <v>2.2400000000000002</v>
      </c>
      <c r="Z7" s="1">
        <v>9.6</v>
      </c>
      <c r="AA7" s="1">
        <v>6</v>
      </c>
      <c r="AB7" s="1">
        <v>1.35</v>
      </c>
      <c r="AC7" s="1">
        <v>9.6</v>
      </c>
      <c r="AD7" s="1">
        <v>3.68</v>
      </c>
      <c r="AE7" s="1">
        <v>1.8</v>
      </c>
      <c r="AF7" s="1">
        <v>1.35</v>
      </c>
      <c r="AG7" s="1">
        <v>1.35</v>
      </c>
      <c r="AH7" s="1">
        <v>2.4500000000000002</v>
      </c>
      <c r="AI7" s="1">
        <v>2.4</v>
      </c>
      <c r="AJ7" s="1">
        <v>9.8000000000000007</v>
      </c>
      <c r="AK7" s="1">
        <v>1.2</v>
      </c>
      <c r="AL7" s="1">
        <v>2.02</v>
      </c>
      <c r="AM7" s="1">
        <v>2.08</v>
      </c>
      <c r="AN7" s="1">
        <v>1.72</v>
      </c>
      <c r="AO7" s="1">
        <v>7.38</v>
      </c>
      <c r="AP7" s="1">
        <v>7.58</v>
      </c>
      <c r="AQ7" s="1">
        <v>1</v>
      </c>
      <c r="AR7" s="1">
        <v>1</v>
      </c>
      <c r="AS7" s="1">
        <v>3.7</v>
      </c>
      <c r="AT7" s="1">
        <v>1</v>
      </c>
      <c r="AU7" s="1">
        <v>0.8</v>
      </c>
      <c r="AV7" s="1">
        <v>1.2</v>
      </c>
      <c r="AW7" s="1">
        <v>1.5</v>
      </c>
      <c r="AX7" s="1">
        <v>1.93</v>
      </c>
      <c r="AY7" s="1">
        <v>1.57</v>
      </c>
      <c r="AZ7" s="1">
        <v>1.54</v>
      </c>
      <c r="BA7" s="1">
        <v>1.2</v>
      </c>
      <c r="BB7" s="1">
        <v>2.85</v>
      </c>
      <c r="BC7" s="1">
        <v>1</v>
      </c>
      <c r="BD7" s="1">
        <v>1.6</v>
      </c>
      <c r="BE7" s="1">
        <v>1</v>
      </c>
      <c r="BF7" s="1">
        <v>1</v>
      </c>
      <c r="BG7" s="1">
        <v>3.7</v>
      </c>
      <c r="BH7" s="1">
        <v>0.8</v>
      </c>
      <c r="BI7" s="1">
        <v>1.57</v>
      </c>
      <c r="BJ7" s="1">
        <v>1.2</v>
      </c>
      <c r="BK7" s="1">
        <v>2.85</v>
      </c>
      <c r="BL7" s="1">
        <v>1.5</v>
      </c>
      <c r="BM7" s="1">
        <v>1.54</v>
      </c>
      <c r="BN7" s="1">
        <v>1.2</v>
      </c>
      <c r="BO7" s="1">
        <v>1.93</v>
      </c>
      <c r="BP7" s="1">
        <v>1.5</v>
      </c>
      <c r="BQ7" s="1">
        <v>1.5</v>
      </c>
      <c r="BR7" s="1">
        <v>3</v>
      </c>
      <c r="BS7" s="1">
        <v>1.8</v>
      </c>
      <c r="BT7" s="1">
        <v>3</v>
      </c>
      <c r="BU7" s="1">
        <v>1.2</v>
      </c>
      <c r="BV7" s="1">
        <v>1.42</v>
      </c>
      <c r="BW7" s="1">
        <v>1.42</v>
      </c>
      <c r="BX7" s="1">
        <v>1.42</v>
      </c>
      <c r="BY7" s="1">
        <v>1.42</v>
      </c>
      <c r="BZ7" s="1">
        <v>1.42</v>
      </c>
      <c r="CA7" s="1">
        <v>1.42</v>
      </c>
      <c r="CB7" s="1">
        <v>1.42</v>
      </c>
      <c r="CC7" s="1">
        <v>1.42</v>
      </c>
      <c r="CD7" s="1">
        <v>1.38</v>
      </c>
      <c r="CE7" s="1">
        <v>1.5</v>
      </c>
      <c r="CF7" s="1">
        <v>1.42</v>
      </c>
      <c r="CG7" s="1">
        <v>1.42</v>
      </c>
      <c r="CH7" s="1">
        <v>1.2</v>
      </c>
      <c r="CI7" s="1">
        <v>1.2</v>
      </c>
      <c r="CJ7" s="1">
        <v>3.25</v>
      </c>
      <c r="CK7" s="1">
        <v>3</v>
      </c>
      <c r="CL7" s="1">
        <v>1.81</v>
      </c>
      <c r="CM7" s="1">
        <v>1.72</v>
      </c>
      <c r="CN7" s="1">
        <v>3</v>
      </c>
      <c r="CO7" s="1">
        <v>1.42</v>
      </c>
      <c r="CP7" s="1">
        <v>1.26</v>
      </c>
      <c r="CQ7" s="1">
        <v>1.26</v>
      </c>
      <c r="CR7" s="1">
        <v>1.26</v>
      </c>
      <c r="CS7" s="1">
        <v>1.26</v>
      </c>
      <c r="CT7" s="1">
        <v>1.42</v>
      </c>
      <c r="CU7" s="1">
        <v>1.42</v>
      </c>
      <c r="CV7" s="1">
        <v>1.26</v>
      </c>
      <c r="CW7" s="1">
        <v>1.2</v>
      </c>
      <c r="CX7" s="1">
        <v>1.42</v>
      </c>
      <c r="CY7" s="1">
        <v>1.26</v>
      </c>
      <c r="CZ7" s="1">
        <v>1.5</v>
      </c>
      <c r="DA7" s="1">
        <v>1.5</v>
      </c>
      <c r="DB7" s="1">
        <v>3</v>
      </c>
      <c r="DC7" s="1">
        <v>1.5</v>
      </c>
      <c r="DD7" s="1">
        <v>3</v>
      </c>
      <c r="DE7" s="1">
        <v>1.42</v>
      </c>
      <c r="DF7" s="1">
        <v>1.5</v>
      </c>
      <c r="DG7" s="1">
        <v>1.42</v>
      </c>
      <c r="DH7" s="1">
        <v>1.5</v>
      </c>
      <c r="DI7" s="1">
        <v>3.25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Q7" s="1">
        <v>6</v>
      </c>
      <c r="DY7" s="1" t="s">
        <v>433</v>
      </c>
    </row>
    <row r="8" spans="1:131" x14ac:dyDescent="0.2">
      <c r="A8" s="2" t="s">
        <v>434</v>
      </c>
      <c r="B8" s="1" t="s">
        <v>435</v>
      </c>
      <c r="BU8" s="1" t="s">
        <v>436</v>
      </c>
      <c r="DT8" s="1" t="s">
        <v>437</v>
      </c>
      <c r="DU8" s="1" t="s">
        <v>438</v>
      </c>
      <c r="DV8" s="1" t="s">
        <v>437</v>
      </c>
      <c r="DW8" s="1" t="s">
        <v>438</v>
      </c>
      <c r="DY8" s="1" t="s">
        <v>434</v>
      </c>
    </row>
    <row r="9" spans="1:131" x14ac:dyDescent="0.2">
      <c r="A9" s="26">
        <v>44446</v>
      </c>
      <c r="C9" s="1" t="s">
        <v>436</v>
      </c>
      <c r="D9" s="1" t="s">
        <v>436</v>
      </c>
      <c r="E9" s="1" t="s">
        <v>436</v>
      </c>
      <c r="G9" s="1">
        <v>257.52</v>
      </c>
      <c r="J9" s="1" t="s">
        <v>436</v>
      </c>
      <c r="K9" s="1" t="s">
        <v>436</v>
      </c>
      <c r="L9" s="1" t="s">
        <v>436</v>
      </c>
      <c r="M9" s="1" t="s">
        <v>436</v>
      </c>
      <c r="O9" s="1" t="s">
        <v>436</v>
      </c>
      <c r="P9" s="1" t="s">
        <v>436</v>
      </c>
      <c r="S9" s="1" t="s">
        <v>436</v>
      </c>
      <c r="U9" s="1" t="s">
        <v>436</v>
      </c>
      <c r="V9" s="1" t="s">
        <v>436</v>
      </c>
      <c r="X9" s="1" t="s">
        <v>436</v>
      </c>
      <c r="Y9" s="1" t="s">
        <v>436</v>
      </c>
      <c r="Z9" s="1" t="s">
        <v>436</v>
      </c>
      <c r="AA9" s="1" t="s">
        <v>436</v>
      </c>
      <c r="AC9" s="1" t="s">
        <v>436</v>
      </c>
      <c r="AF9" s="1" t="s">
        <v>436</v>
      </c>
      <c r="AH9" s="1" t="s">
        <v>436</v>
      </c>
      <c r="AI9" s="1" t="s">
        <v>436</v>
      </c>
      <c r="AK9" s="1" t="s">
        <v>436</v>
      </c>
      <c r="AR9" s="1" t="s">
        <v>436</v>
      </c>
      <c r="AT9" s="1" t="s">
        <v>436</v>
      </c>
      <c r="AU9" s="1" t="s">
        <v>436</v>
      </c>
      <c r="AV9" s="1" t="s">
        <v>436</v>
      </c>
      <c r="AZ9" s="1" t="s">
        <v>436</v>
      </c>
      <c r="BA9" s="1" t="s">
        <v>436</v>
      </c>
      <c r="BB9" s="1" t="s">
        <v>436</v>
      </c>
      <c r="BD9" s="1" t="s">
        <v>436</v>
      </c>
      <c r="BF9" s="1" t="s">
        <v>436</v>
      </c>
      <c r="BH9" s="1" t="s">
        <v>436</v>
      </c>
      <c r="BJ9" s="1" t="s">
        <v>436</v>
      </c>
      <c r="BN9" s="1" t="s">
        <v>436</v>
      </c>
      <c r="BO9" s="1" t="s">
        <v>436</v>
      </c>
      <c r="BP9" s="1" t="s">
        <v>436</v>
      </c>
      <c r="BQ9" s="1" t="s">
        <v>436</v>
      </c>
      <c r="BR9" s="1" t="s">
        <v>436</v>
      </c>
      <c r="BT9" s="1" t="s">
        <v>436</v>
      </c>
      <c r="BU9" s="1" t="s">
        <v>436</v>
      </c>
      <c r="BZ9" s="1" t="s">
        <v>436</v>
      </c>
      <c r="CJ9" s="1" t="s">
        <v>436</v>
      </c>
      <c r="CN9" s="1" t="s">
        <v>436</v>
      </c>
      <c r="CX9" s="1" t="s">
        <v>436</v>
      </c>
      <c r="CZ9" s="1" t="s">
        <v>436</v>
      </c>
      <c r="DH9" s="1" t="s">
        <v>436</v>
      </c>
      <c r="DM9" s="1" t="s">
        <v>436</v>
      </c>
      <c r="DX9" s="1">
        <v>257.52</v>
      </c>
      <c r="DY9" s="27">
        <v>44446</v>
      </c>
    </row>
    <row r="10" spans="1:131" x14ac:dyDescent="0.2">
      <c r="A10" s="26">
        <v>44447</v>
      </c>
      <c r="B10" s="1" t="s">
        <v>436</v>
      </c>
      <c r="D10" s="1" t="s">
        <v>436</v>
      </c>
      <c r="E10" s="1" t="s">
        <v>436</v>
      </c>
      <c r="F10" s="1" t="s">
        <v>436</v>
      </c>
      <c r="I10" s="1" t="s">
        <v>436</v>
      </c>
      <c r="K10" s="1" t="s">
        <v>436</v>
      </c>
      <c r="P10" s="1" t="s">
        <v>436</v>
      </c>
      <c r="R10" s="1" t="s">
        <v>436</v>
      </c>
      <c r="V10" s="1" t="s">
        <v>436</v>
      </c>
      <c r="W10" s="1" t="s">
        <v>436</v>
      </c>
      <c r="Y10" s="1" t="s">
        <v>436</v>
      </c>
      <c r="AA10" s="1" t="s">
        <v>436</v>
      </c>
      <c r="AC10" s="1" t="s">
        <v>436</v>
      </c>
      <c r="AF10" s="1" t="s">
        <v>436</v>
      </c>
      <c r="AG10" s="1" t="s">
        <v>436</v>
      </c>
      <c r="AH10" s="1" t="s">
        <v>436</v>
      </c>
      <c r="AM10" s="1" t="s">
        <v>436</v>
      </c>
      <c r="AN10" s="1" t="s">
        <v>436</v>
      </c>
      <c r="AQ10" s="1" t="s">
        <v>436</v>
      </c>
      <c r="AR10" s="1" t="s">
        <v>436</v>
      </c>
      <c r="AS10" s="1" t="s">
        <v>436</v>
      </c>
      <c r="AT10" s="1" t="s">
        <v>436</v>
      </c>
      <c r="AU10" s="1" t="s">
        <v>436</v>
      </c>
      <c r="AW10" s="1" t="s">
        <v>436</v>
      </c>
      <c r="AX10" s="1" t="s">
        <v>436</v>
      </c>
      <c r="AY10" s="1" t="s">
        <v>436</v>
      </c>
      <c r="AZ10" s="1" t="s">
        <v>436</v>
      </c>
      <c r="BA10" s="1" t="s">
        <v>436</v>
      </c>
      <c r="BB10" s="1" t="s">
        <v>436</v>
      </c>
      <c r="BD10" s="1" t="s">
        <v>436</v>
      </c>
      <c r="BE10" s="1" t="s">
        <v>436</v>
      </c>
      <c r="BF10" s="1" t="s">
        <v>436</v>
      </c>
      <c r="BG10" s="1" t="s">
        <v>436</v>
      </c>
      <c r="BH10" s="1" t="s">
        <v>436</v>
      </c>
      <c r="BJ10" s="1" t="s">
        <v>436</v>
      </c>
      <c r="BM10" s="1" t="s">
        <v>436</v>
      </c>
      <c r="BN10" s="1" t="s">
        <v>436</v>
      </c>
      <c r="BO10" s="1" t="s">
        <v>436</v>
      </c>
      <c r="BP10" s="1" t="s">
        <v>436</v>
      </c>
      <c r="BS10" s="1" t="s">
        <v>436</v>
      </c>
      <c r="BT10" s="1" t="s">
        <v>436</v>
      </c>
      <c r="BV10" s="1" t="s">
        <v>436</v>
      </c>
      <c r="BW10" s="1" t="s">
        <v>436</v>
      </c>
      <c r="CH10" s="1" t="s">
        <v>436</v>
      </c>
      <c r="CK10" s="1" t="s">
        <v>436</v>
      </c>
      <c r="CL10" s="1" t="s">
        <v>436</v>
      </c>
      <c r="CQ10" s="1" t="s">
        <v>436</v>
      </c>
      <c r="CR10" s="1" t="s">
        <v>436</v>
      </c>
      <c r="CS10" s="1" t="s">
        <v>436</v>
      </c>
      <c r="DA10" s="1" t="s">
        <v>436</v>
      </c>
      <c r="DC10" s="1" t="s">
        <v>436</v>
      </c>
      <c r="DD10" s="1" t="s">
        <v>436</v>
      </c>
      <c r="DE10" s="1" t="s">
        <v>436</v>
      </c>
      <c r="DG10" s="1" t="s">
        <v>436</v>
      </c>
      <c r="DX10" s="1">
        <v>0</v>
      </c>
      <c r="DY10" s="27">
        <v>44447</v>
      </c>
    </row>
    <row r="11" spans="1:131" x14ac:dyDescent="0.2">
      <c r="A11" s="26">
        <v>44448</v>
      </c>
      <c r="DX11" s="1">
        <v>0</v>
      </c>
      <c r="DY11" s="27">
        <v>44448</v>
      </c>
    </row>
    <row r="12" spans="1:131" x14ac:dyDescent="0.2">
      <c r="A12" s="26">
        <v>44449</v>
      </c>
      <c r="C12" s="1" t="s">
        <v>436</v>
      </c>
      <c r="G12" s="1">
        <v>177.6</v>
      </c>
      <c r="H12" s="1" t="s">
        <v>436</v>
      </c>
      <c r="M12" s="1" t="s">
        <v>436</v>
      </c>
      <c r="S12" s="1" t="s">
        <v>436</v>
      </c>
      <c r="AB12" s="1" t="s">
        <v>436</v>
      </c>
      <c r="AJ12" s="1" t="s">
        <v>436</v>
      </c>
      <c r="BQ12" s="1" t="s">
        <v>436</v>
      </c>
      <c r="BT12" s="1" t="s">
        <v>436</v>
      </c>
      <c r="BU12" s="1" t="s">
        <v>436</v>
      </c>
      <c r="BV12" s="1" t="s">
        <v>436</v>
      </c>
      <c r="CF12" s="1" t="s">
        <v>436</v>
      </c>
      <c r="CU12" s="1" t="s">
        <v>436</v>
      </c>
      <c r="CX12" s="1" t="s">
        <v>436</v>
      </c>
      <c r="DE12" s="1" t="s">
        <v>436</v>
      </c>
      <c r="DP12" s="1" t="s">
        <v>436</v>
      </c>
      <c r="DX12" s="1">
        <v>177.6</v>
      </c>
      <c r="DY12" s="27">
        <v>44449</v>
      </c>
    </row>
    <row r="13" spans="1:131" x14ac:dyDescent="0.2">
      <c r="A13" s="26">
        <v>44450</v>
      </c>
      <c r="B13" s="1" t="s">
        <v>436</v>
      </c>
      <c r="E13" s="1" t="s">
        <v>436</v>
      </c>
      <c r="F13" s="1" t="s">
        <v>436</v>
      </c>
      <c r="G13" s="1" t="s">
        <v>436</v>
      </c>
      <c r="J13" s="1" t="s">
        <v>436</v>
      </c>
      <c r="L13" s="1" t="s">
        <v>436</v>
      </c>
      <c r="O13" s="1" t="s">
        <v>436</v>
      </c>
      <c r="P13" s="1" t="s">
        <v>436</v>
      </c>
      <c r="R13" s="1" t="s">
        <v>436</v>
      </c>
      <c r="W13" s="1" t="s">
        <v>436</v>
      </c>
      <c r="AC13" s="1" t="s">
        <v>436</v>
      </c>
      <c r="AE13" s="1" t="s">
        <v>436</v>
      </c>
      <c r="AF13" s="1" t="s">
        <v>436</v>
      </c>
      <c r="AK13" s="1" t="s">
        <v>436</v>
      </c>
      <c r="AL13" s="1" t="s">
        <v>436</v>
      </c>
      <c r="AM13" s="1" t="s">
        <v>436</v>
      </c>
      <c r="AN13" s="1" t="s">
        <v>436</v>
      </c>
      <c r="AQ13" s="1" t="s">
        <v>436</v>
      </c>
      <c r="AR13" s="1" t="s">
        <v>436</v>
      </c>
      <c r="AT13" s="1" t="s">
        <v>436</v>
      </c>
      <c r="AU13" s="1" t="s">
        <v>436</v>
      </c>
      <c r="AV13" s="1" t="s">
        <v>436</v>
      </c>
      <c r="AW13" s="1" t="s">
        <v>436</v>
      </c>
      <c r="AX13" s="1" t="s">
        <v>436</v>
      </c>
      <c r="AY13" s="1" t="s">
        <v>436</v>
      </c>
      <c r="AZ13" s="1" t="s">
        <v>436</v>
      </c>
      <c r="BA13" s="1" t="s">
        <v>436</v>
      </c>
      <c r="BB13" s="1" t="s">
        <v>436</v>
      </c>
      <c r="BC13" s="1" t="s">
        <v>436</v>
      </c>
      <c r="BD13" s="1" t="s">
        <v>436</v>
      </c>
      <c r="BF13" s="1" t="s">
        <v>436</v>
      </c>
      <c r="BG13" s="1" t="s">
        <v>436</v>
      </c>
      <c r="BJ13" s="1" t="s">
        <v>436</v>
      </c>
      <c r="BN13" s="1" t="s">
        <v>436</v>
      </c>
      <c r="BO13" s="1" t="s">
        <v>436</v>
      </c>
      <c r="BR13" s="1" t="s">
        <v>436</v>
      </c>
      <c r="BT13" s="1" t="s">
        <v>436</v>
      </c>
      <c r="BU13" s="1">
        <v>38.4</v>
      </c>
      <c r="CK13" s="1" t="s">
        <v>436</v>
      </c>
      <c r="CN13" s="1" t="s">
        <v>436</v>
      </c>
      <c r="CO13" s="1" t="s">
        <v>436</v>
      </c>
      <c r="CT13" s="1" t="s">
        <v>436</v>
      </c>
      <c r="CZ13" s="1" t="s">
        <v>436</v>
      </c>
      <c r="DC13" s="1" t="s">
        <v>436</v>
      </c>
      <c r="DE13" s="1" t="s">
        <v>436</v>
      </c>
      <c r="DI13" s="1" t="s">
        <v>436</v>
      </c>
      <c r="DQ13" s="1" t="s">
        <v>436</v>
      </c>
      <c r="DX13" s="1">
        <v>38.4</v>
      </c>
      <c r="DY13" s="27">
        <v>44450</v>
      </c>
    </row>
    <row r="14" spans="1:131" x14ac:dyDescent="0.2">
      <c r="A14" s="26">
        <v>44451</v>
      </c>
      <c r="K14" s="1" t="s">
        <v>436</v>
      </c>
      <c r="X14" s="1" t="s">
        <v>436</v>
      </c>
      <c r="AE14" s="1" t="s">
        <v>436</v>
      </c>
      <c r="AM14" s="1" t="s">
        <v>436</v>
      </c>
      <c r="AQ14" s="1" t="s">
        <v>436</v>
      </c>
      <c r="AT14" s="1" t="s">
        <v>436</v>
      </c>
      <c r="AU14" s="1" t="s">
        <v>436</v>
      </c>
      <c r="AY14" s="1" t="s">
        <v>436</v>
      </c>
      <c r="BE14" s="1" t="s">
        <v>436</v>
      </c>
      <c r="BH14" s="1" t="s">
        <v>436</v>
      </c>
      <c r="BT14" s="1" t="s">
        <v>436</v>
      </c>
      <c r="BU14" s="1" t="s">
        <v>436</v>
      </c>
      <c r="BY14" s="1" t="s">
        <v>436</v>
      </c>
      <c r="CN14" s="1" t="s">
        <v>436</v>
      </c>
      <c r="CT14" s="1" t="s">
        <v>436</v>
      </c>
      <c r="CZ14" s="1" t="s">
        <v>436</v>
      </c>
      <c r="DC14" s="1" t="s">
        <v>436</v>
      </c>
      <c r="DX14" s="1">
        <v>0</v>
      </c>
      <c r="DY14" s="27">
        <v>44451</v>
      </c>
    </row>
    <row r="15" spans="1:131" x14ac:dyDescent="0.2">
      <c r="A15" s="26">
        <v>44452</v>
      </c>
      <c r="T15" s="1" t="s">
        <v>436</v>
      </c>
      <c r="DX15" s="1">
        <v>0</v>
      </c>
      <c r="DY15" s="27">
        <v>44452</v>
      </c>
    </row>
    <row r="16" spans="1:131" x14ac:dyDescent="0.2">
      <c r="A16" s="26">
        <v>44453</v>
      </c>
      <c r="B16" s="1" t="s">
        <v>436</v>
      </c>
      <c r="C16" s="1" t="s">
        <v>436</v>
      </c>
      <c r="G16" s="1" t="s">
        <v>436</v>
      </c>
      <c r="J16" s="1" t="s">
        <v>436</v>
      </c>
      <c r="L16" s="1" t="s">
        <v>436</v>
      </c>
      <c r="M16" s="1" t="s">
        <v>436</v>
      </c>
      <c r="P16" s="1" t="s">
        <v>436</v>
      </c>
      <c r="R16" s="1" t="s">
        <v>436</v>
      </c>
      <c r="S16" s="1" t="s">
        <v>436</v>
      </c>
      <c r="AG16" s="1" t="s">
        <v>436</v>
      </c>
      <c r="AH16" s="1" t="s">
        <v>436</v>
      </c>
      <c r="AI16" s="1" t="s">
        <v>436</v>
      </c>
      <c r="AK16" s="1" t="s">
        <v>436</v>
      </c>
      <c r="AR16" s="1" t="s">
        <v>436</v>
      </c>
      <c r="AS16" s="1" t="s">
        <v>436</v>
      </c>
      <c r="AU16" s="1" t="s">
        <v>436</v>
      </c>
      <c r="AV16" s="1" t="s">
        <v>436</v>
      </c>
      <c r="BA16" s="1" t="s">
        <v>436</v>
      </c>
      <c r="BB16" s="1" t="s">
        <v>436</v>
      </c>
      <c r="BC16" s="1" t="s">
        <v>436</v>
      </c>
      <c r="BH16" s="1" t="s">
        <v>436</v>
      </c>
      <c r="BK16" s="1" t="s">
        <v>436</v>
      </c>
      <c r="BM16" s="1" t="s">
        <v>436</v>
      </c>
      <c r="BQ16" s="1" t="s">
        <v>436</v>
      </c>
      <c r="BR16" s="1" t="s">
        <v>436</v>
      </c>
      <c r="BT16" s="1" t="s">
        <v>436</v>
      </c>
      <c r="BU16" s="1" t="s">
        <v>436</v>
      </c>
      <c r="CJ16" s="1" t="s">
        <v>436</v>
      </c>
      <c r="CN16" s="1" t="s">
        <v>436</v>
      </c>
      <c r="CX16" s="1" t="s">
        <v>436</v>
      </c>
      <c r="CZ16" s="1" t="s">
        <v>436</v>
      </c>
      <c r="DD16" s="1" t="s">
        <v>436</v>
      </c>
      <c r="DE16" s="1" t="s">
        <v>436</v>
      </c>
      <c r="DF16" s="1" t="s">
        <v>436</v>
      </c>
      <c r="DG16" s="1" t="s">
        <v>436</v>
      </c>
      <c r="DN16" s="1" t="s">
        <v>436</v>
      </c>
      <c r="DX16" s="1">
        <v>0</v>
      </c>
      <c r="DY16" s="27">
        <v>44453</v>
      </c>
    </row>
    <row r="17" spans="1:129" x14ac:dyDescent="0.2">
      <c r="A17" s="26">
        <v>44454</v>
      </c>
      <c r="B17" s="1" t="s">
        <v>436</v>
      </c>
      <c r="D17" s="1" t="s">
        <v>436</v>
      </c>
      <c r="E17" s="1" t="s">
        <v>436</v>
      </c>
      <c r="F17" s="1" t="s">
        <v>436</v>
      </c>
      <c r="G17" s="1">
        <v>153.91999999999999</v>
      </c>
      <c r="H17" s="1" t="s">
        <v>436</v>
      </c>
      <c r="K17" s="1" t="s">
        <v>436</v>
      </c>
      <c r="V17" s="1" t="s">
        <v>436</v>
      </c>
      <c r="W17" s="1" t="s">
        <v>436</v>
      </c>
      <c r="AA17" s="1" t="s">
        <v>436</v>
      </c>
      <c r="AC17" s="1" t="s">
        <v>436</v>
      </c>
      <c r="AD17" s="1" t="s">
        <v>436</v>
      </c>
      <c r="AE17" s="1" t="s">
        <v>436</v>
      </c>
      <c r="AQ17" s="1" t="s">
        <v>436</v>
      </c>
      <c r="AR17" s="1" t="s">
        <v>436</v>
      </c>
      <c r="AT17" s="1" t="s">
        <v>436</v>
      </c>
      <c r="AU17" s="1" t="s">
        <v>436</v>
      </c>
      <c r="AX17" s="1" t="s">
        <v>436</v>
      </c>
      <c r="AY17" s="1" t="s">
        <v>436</v>
      </c>
      <c r="AZ17" s="1" t="s">
        <v>436</v>
      </c>
      <c r="BA17" s="1" t="s">
        <v>436</v>
      </c>
      <c r="BD17" s="1" t="s">
        <v>436</v>
      </c>
      <c r="BF17" s="1" t="s">
        <v>436</v>
      </c>
      <c r="BI17" s="1" t="s">
        <v>436</v>
      </c>
      <c r="BJ17" s="1" t="s">
        <v>436</v>
      </c>
      <c r="BN17" s="1" t="s">
        <v>436</v>
      </c>
      <c r="BP17" s="1" t="s">
        <v>436</v>
      </c>
      <c r="BT17" s="1" t="s">
        <v>436</v>
      </c>
      <c r="BU17" s="1" t="s">
        <v>436</v>
      </c>
      <c r="BW17" s="1" t="s">
        <v>436</v>
      </c>
      <c r="BZ17" s="1" t="s">
        <v>436</v>
      </c>
      <c r="CG17" s="1" t="s">
        <v>436</v>
      </c>
      <c r="CK17" s="1" t="s">
        <v>436</v>
      </c>
      <c r="CL17" s="1" t="s">
        <v>436</v>
      </c>
      <c r="CM17" s="1" t="s">
        <v>436</v>
      </c>
      <c r="DC17" s="1" t="s">
        <v>436</v>
      </c>
      <c r="DX17" s="1">
        <v>153.91999999999999</v>
      </c>
      <c r="DY17" s="27">
        <v>44454</v>
      </c>
    </row>
    <row r="18" spans="1:129" x14ac:dyDescent="0.2">
      <c r="A18" s="26">
        <v>44455</v>
      </c>
      <c r="DE18" s="1" t="s">
        <v>436</v>
      </c>
      <c r="DX18" s="1">
        <v>0</v>
      </c>
      <c r="DY18" s="27">
        <v>44455</v>
      </c>
    </row>
    <row r="19" spans="1:129" x14ac:dyDescent="0.2">
      <c r="A19" s="26">
        <v>44456</v>
      </c>
      <c r="C19" s="1" t="s">
        <v>436</v>
      </c>
      <c r="D19" s="1" t="s">
        <v>436</v>
      </c>
      <c r="F19" s="1" t="s">
        <v>436</v>
      </c>
      <c r="G19" s="1" t="s">
        <v>436</v>
      </c>
      <c r="J19" s="1" t="s">
        <v>436</v>
      </c>
      <c r="M19" s="1" t="s">
        <v>436</v>
      </c>
      <c r="Q19" s="1" t="s">
        <v>436</v>
      </c>
      <c r="S19" s="1" t="s">
        <v>436</v>
      </c>
      <c r="Y19" s="1" t="s">
        <v>436</v>
      </c>
      <c r="AD19" s="1" t="s">
        <v>436</v>
      </c>
      <c r="AH19" s="1" t="s">
        <v>436</v>
      </c>
      <c r="AJ19" s="1" t="s">
        <v>436</v>
      </c>
      <c r="AN19" s="1" t="s">
        <v>436</v>
      </c>
      <c r="BQ19" s="1" t="s">
        <v>436</v>
      </c>
      <c r="BU19" s="1" t="s">
        <v>436</v>
      </c>
      <c r="BV19" s="1" t="s">
        <v>436</v>
      </c>
      <c r="BW19" s="1" t="s">
        <v>436</v>
      </c>
      <c r="BX19" s="1" t="s">
        <v>436</v>
      </c>
      <c r="BY19" s="1" t="s">
        <v>436</v>
      </c>
      <c r="CU19" s="1" t="s">
        <v>436</v>
      </c>
      <c r="CV19" s="1" t="s">
        <v>436</v>
      </c>
      <c r="CX19" s="1" t="s">
        <v>436</v>
      </c>
      <c r="DD19" s="1" t="s">
        <v>436</v>
      </c>
      <c r="DE19" s="1" t="s">
        <v>436</v>
      </c>
      <c r="DG19" s="1" t="s">
        <v>436</v>
      </c>
      <c r="DH19" s="1" t="s">
        <v>436</v>
      </c>
      <c r="DK19" s="1" t="s">
        <v>436</v>
      </c>
      <c r="DQ19" s="1" t="s">
        <v>436</v>
      </c>
      <c r="DX19" s="1">
        <v>0</v>
      </c>
      <c r="DY19" s="27">
        <v>44456</v>
      </c>
    </row>
    <row r="20" spans="1:129" x14ac:dyDescent="0.2">
      <c r="A20" s="26">
        <v>44457</v>
      </c>
      <c r="B20" s="1" t="s">
        <v>436</v>
      </c>
      <c r="E20" s="1" t="s">
        <v>436</v>
      </c>
      <c r="F20" s="1" t="s">
        <v>436</v>
      </c>
      <c r="G20" s="1" t="s">
        <v>436</v>
      </c>
      <c r="O20" s="1" t="s">
        <v>436</v>
      </c>
      <c r="W20" s="1" t="s">
        <v>436</v>
      </c>
      <c r="AF20" s="1" t="s">
        <v>436</v>
      </c>
      <c r="AG20" s="1" t="s">
        <v>436</v>
      </c>
      <c r="AK20" s="1" t="s">
        <v>436</v>
      </c>
      <c r="AN20" s="1" t="s">
        <v>436</v>
      </c>
      <c r="AR20" s="1" t="s">
        <v>436</v>
      </c>
      <c r="AS20" s="1" t="s">
        <v>436</v>
      </c>
      <c r="AT20" s="1" t="s">
        <v>436</v>
      </c>
      <c r="AU20" s="1" t="s">
        <v>436</v>
      </c>
      <c r="AV20" s="1" t="s">
        <v>436</v>
      </c>
      <c r="AW20" s="1" t="s">
        <v>436</v>
      </c>
      <c r="AX20" s="1" t="s">
        <v>436</v>
      </c>
      <c r="AY20" s="1" t="s">
        <v>436</v>
      </c>
      <c r="AZ20" s="1" t="s">
        <v>436</v>
      </c>
      <c r="BC20" s="1" t="s">
        <v>436</v>
      </c>
      <c r="BD20" s="1" t="s">
        <v>436</v>
      </c>
      <c r="BF20" s="1" t="s">
        <v>436</v>
      </c>
      <c r="BG20" s="1" t="s">
        <v>436</v>
      </c>
      <c r="BN20" s="1" t="s">
        <v>436</v>
      </c>
      <c r="BO20" s="1" t="s">
        <v>436</v>
      </c>
      <c r="BP20" s="1" t="s">
        <v>436</v>
      </c>
      <c r="BU20" s="1" t="s">
        <v>436</v>
      </c>
      <c r="CL20" s="1" t="s">
        <v>436</v>
      </c>
      <c r="CM20" s="1" t="s">
        <v>436</v>
      </c>
      <c r="DD20" s="1" t="s">
        <v>436</v>
      </c>
      <c r="DK20" s="1" t="s">
        <v>436</v>
      </c>
      <c r="DX20" s="1">
        <v>0</v>
      </c>
      <c r="DY20" s="27">
        <v>44457</v>
      </c>
    </row>
    <row r="21" spans="1:129" x14ac:dyDescent="0.2">
      <c r="A21" s="26">
        <v>44458</v>
      </c>
      <c r="L21" s="1" t="s">
        <v>436</v>
      </c>
      <c r="S21" s="1" t="s">
        <v>436</v>
      </c>
      <c r="V21" s="1" t="s">
        <v>436</v>
      </c>
      <c r="X21" s="1" t="s">
        <v>436</v>
      </c>
      <c r="AN21" s="1" t="s">
        <v>436</v>
      </c>
      <c r="AQ21" s="1" t="s">
        <v>436</v>
      </c>
      <c r="AT21" s="1" t="s">
        <v>436</v>
      </c>
      <c r="AU21" s="1" t="s">
        <v>436</v>
      </c>
      <c r="AY21" s="1" t="s">
        <v>436</v>
      </c>
      <c r="BE21" s="1" t="s">
        <v>436</v>
      </c>
      <c r="BH21" s="1" t="s">
        <v>436</v>
      </c>
      <c r="BT21" s="1" t="s">
        <v>436</v>
      </c>
      <c r="DJ21" s="1" t="s">
        <v>436</v>
      </c>
      <c r="DL21" s="1" t="s">
        <v>436</v>
      </c>
      <c r="DX21" s="1">
        <v>0</v>
      </c>
      <c r="DY21" s="27">
        <v>44458</v>
      </c>
    </row>
    <row r="22" spans="1:129" x14ac:dyDescent="0.2">
      <c r="A22" s="26">
        <v>44459</v>
      </c>
      <c r="DX22" s="1">
        <v>0</v>
      </c>
      <c r="DY22" s="27">
        <v>44459</v>
      </c>
    </row>
    <row r="23" spans="1:129" x14ac:dyDescent="0.2">
      <c r="A23" s="26">
        <v>44460</v>
      </c>
      <c r="H23" s="1" t="s">
        <v>436</v>
      </c>
      <c r="L23" s="1" t="s">
        <v>436</v>
      </c>
      <c r="S23" s="1" t="s">
        <v>436</v>
      </c>
      <c r="Y23" s="1" t="s">
        <v>436</v>
      </c>
      <c r="AM23" s="1" t="s">
        <v>436</v>
      </c>
      <c r="AR23" s="1" t="s">
        <v>436</v>
      </c>
      <c r="AS23" s="1" t="s">
        <v>436</v>
      </c>
      <c r="BA23" s="1" t="s">
        <v>436</v>
      </c>
      <c r="BB23" s="1" t="s">
        <v>436</v>
      </c>
      <c r="BC23" s="1" t="s">
        <v>436</v>
      </c>
      <c r="BG23" s="1" t="s">
        <v>436</v>
      </c>
      <c r="BK23" s="1" t="s">
        <v>436</v>
      </c>
      <c r="BO23" s="1" t="s">
        <v>436</v>
      </c>
      <c r="BS23" s="1" t="s">
        <v>436</v>
      </c>
      <c r="BT23" s="1" t="s">
        <v>436</v>
      </c>
      <c r="BW23" s="1" t="s">
        <v>436</v>
      </c>
      <c r="BZ23" s="1" t="s">
        <v>436</v>
      </c>
      <c r="CQ23" s="1" t="s">
        <v>436</v>
      </c>
      <c r="CZ23" s="1" t="s">
        <v>436</v>
      </c>
      <c r="DD23" s="1" t="s">
        <v>436</v>
      </c>
      <c r="DE23" s="1" t="s">
        <v>436</v>
      </c>
      <c r="DH23" s="1" t="s">
        <v>436</v>
      </c>
      <c r="DK23" s="1" t="s">
        <v>436</v>
      </c>
      <c r="DQ23" s="1" t="s">
        <v>436</v>
      </c>
      <c r="DX23" s="1">
        <v>0</v>
      </c>
      <c r="DY23" s="27">
        <v>44460</v>
      </c>
    </row>
    <row r="24" spans="1:129" x14ac:dyDescent="0.2">
      <c r="A24" s="26">
        <v>44461</v>
      </c>
      <c r="D24" s="1" t="s">
        <v>436</v>
      </c>
      <c r="J24" s="1" t="s">
        <v>436</v>
      </c>
      <c r="K24" s="1" t="s">
        <v>436</v>
      </c>
      <c r="Q24" s="1" t="s">
        <v>436</v>
      </c>
      <c r="T24" s="1" t="s">
        <v>436</v>
      </c>
      <c r="U24" s="1" t="s">
        <v>436</v>
      </c>
      <c r="AL24" s="1" t="s">
        <v>436</v>
      </c>
      <c r="AV24" s="1" t="s">
        <v>436</v>
      </c>
      <c r="BF24" s="1" t="s">
        <v>436</v>
      </c>
      <c r="BH24" s="1" t="s">
        <v>436</v>
      </c>
      <c r="BN24" s="1" t="s">
        <v>436</v>
      </c>
      <c r="BQ24" s="1" t="s">
        <v>436</v>
      </c>
      <c r="BT24" s="1" t="s">
        <v>436</v>
      </c>
      <c r="CH24" s="1" t="s">
        <v>436</v>
      </c>
      <c r="CN24" s="1" t="s">
        <v>436</v>
      </c>
      <c r="CO24" s="1" t="s">
        <v>436</v>
      </c>
      <c r="DB24" s="1" t="s">
        <v>436</v>
      </c>
      <c r="DK24" s="1" t="s">
        <v>436</v>
      </c>
      <c r="DQ24" s="1" t="s">
        <v>436</v>
      </c>
      <c r="DX24" s="1">
        <v>0</v>
      </c>
      <c r="DY24" s="27">
        <v>44461</v>
      </c>
    </row>
    <row r="25" spans="1:129" x14ac:dyDescent="0.2">
      <c r="A25" s="26">
        <v>44462</v>
      </c>
      <c r="DX25" s="1">
        <v>0</v>
      </c>
      <c r="DY25" s="27">
        <v>44462</v>
      </c>
    </row>
    <row r="26" spans="1:129" x14ac:dyDescent="0.2">
      <c r="A26" s="26">
        <v>44463</v>
      </c>
      <c r="B26" s="1" t="s">
        <v>436</v>
      </c>
      <c r="C26" s="1" t="s">
        <v>436</v>
      </c>
      <c r="D26" s="1" t="s">
        <v>436</v>
      </c>
      <c r="E26" s="1" t="s">
        <v>436</v>
      </c>
      <c r="F26" s="1" t="s">
        <v>436</v>
      </c>
      <c r="G26" s="1" t="s">
        <v>436</v>
      </c>
      <c r="J26" s="1" t="s">
        <v>436</v>
      </c>
      <c r="K26" s="1" t="s">
        <v>436</v>
      </c>
      <c r="L26" s="1" t="s">
        <v>436</v>
      </c>
      <c r="M26" s="1" t="s">
        <v>436</v>
      </c>
      <c r="S26" s="1" t="s">
        <v>436</v>
      </c>
      <c r="Y26" s="1" t="s">
        <v>436</v>
      </c>
      <c r="AA26" s="1" t="s">
        <v>436</v>
      </c>
      <c r="AC26" s="1" t="s">
        <v>436</v>
      </c>
      <c r="AD26" s="1" t="s">
        <v>436</v>
      </c>
      <c r="AE26" s="1" t="s">
        <v>436</v>
      </c>
      <c r="AI26" s="1" t="s">
        <v>436</v>
      </c>
      <c r="AJ26" s="1" t="s">
        <v>436</v>
      </c>
      <c r="BQ26" s="1" t="s">
        <v>436</v>
      </c>
      <c r="BR26" s="1" t="s">
        <v>436</v>
      </c>
      <c r="BT26" s="1" t="s">
        <v>436</v>
      </c>
      <c r="BU26" s="1" t="s">
        <v>436</v>
      </c>
      <c r="CA26" s="1" t="s">
        <v>436</v>
      </c>
      <c r="CE26" s="1">
        <v>271.5</v>
      </c>
      <c r="CJ26" s="1" t="s">
        <v>436</v>
      </c>
      <c r="CR26" s="1" t="s">
        <v>436</v>
      </c>
      <c r="CS26" s="1" t="s">
        <v>436</v>
      </c>
      <c r="CU26" s="1" t="s">
        <v>436</v>
      </c>
      <c r="CX26" s="1" t="s">
        <v>436</v>
      </c>
      <c r="CY26" s="1" t="s">
        <v>436</v>
      </c>
      <c r="CZ26" s="1" t="s">
        <v>436</v>
      </c>
      <c r="DC26" s="1" t="s">
        <v>436</v>
      </c>
      <c r="DH26" s="1" t="s">
        <v>436</v>
      </c>
      <c r="DX26" s="1">
        <v>271.5</v>
      </c>
      <c r="DY26" s="27">
        <v>44463</v>
      </c>
    </row>
    <row r="27" spans="1:129" x14ac:dyDescent="0.2">
      <c r="A27" s="26">
        <v>44464</v>
      </c>
      <c r="B27" s="1" t="s">
        <v>436</v>
      </c>
      <c r="F27" s="1" t="s">
        <v>436</v>
      </c>
      <c r="G27" s="1" t="s">
        <v>436</v>
      </c>
      <c r="H27" s="1" t="s">
        <v>436</v>
      </c>
      <c r="K27" s="1" t="s">
        <v>436</v>
      </c>
      <c r="L27" s="1" t="s">
        <v>436</v>
      </c>
      <c r="M27" s="1" t="s">
        <v>436</v>
      </c>
      <c r="N27" s="1" t="s">
        <v>436</v>
      </c>
      <c r="P27" s="1" t="s">
        <v>436</v>
      </c>
      <c r="R27" s="1" t="s">
        <v>436</v>
      </c>
      <c r="T27" s="1" t="s">
        <v>436</v>
      </c>
      <c r="W27" s="1" t="s">
        <v>436</v>
      </c>
      <c r="AF27" s="1" t="s">
        <v>436</v>
      </c>
      <c r="AG27" s="1" t="s">
        <v>436</v>
      </c>
      <c r="AK27" s="1" t="s">
        <v>436</v>
      </c>
      <c r="AQ27" s="1" t="s">
        <v>436</v>
      </c>
      <c r="AR27" s="1" t="s">
        <v>436</v>
      </c>
      <c r="AS27" s="1" t="s">
        <v>436</v>
      </c>
      <c r="AT27" s="1" t="s">
        <v>436</v>
      </c>
      <c r="AU27" s="1" t="s">
        <v>436</v>
      </c>
      <c r="AW27" s="1" t="s">
        <v>436</v>
      </c>
      <c r="AX27" s="1" t="s">
        <v>436</v>
      </c>
      <c r="AY27" s="1" t="s">
        <v>436</v>
      </c>
      <c r="AZ27" s="1" t="s">
        <v>436</v>
      </c>
      <c r="BA27" s="1" t="s">
        <v>436</v>
      </c>
      <c r="BB27" s="1" t="s">
        <v>436</v>
      </c>
      <c r="BC27" s="1" t="s">
        <v>436</v>
      </c>
      <c r="BD27" s="1" t="s">
        <v>436</v>
      </c>
      <c r="BE27" s="1" t="s">
        <v>436</v>
      </c>
      <c r="BF27" s="1" t="s">
        <v>436</v>
      </c>
      <c r="BG27" s="1" t="s">
        <v>436</v>
      </c>
      <c r="BH27" s="1" t="s">
        <v>436</v>
      </c>
      <c r="BI27" s="1" t="s">
        <v>436</v>
      </c>
      <c r="BJ27" s="1" t="s">
        <v>436</v>
      </c>
      <c r="BM27" s="1" t="s">
        <v>436</v>
      </c>
      <c r="BN27" s="1" t="s">
        <v>436</v>
      </c>
      <c r="BO27" s="1" t="s">
        <v>436</v>
      </c>
      <c r="BP27" s="1" t="s">
        <v>436</v>
      </c>
      <c r="BQ27" s="1" t="s">
        <v>436</v>
      </c>
      <c r="BT27" s="1" t="s">
        <v>436</v>
      </c>
      <c r="BU27" s="1" t="s">
        <v>436</v>
      </c>
      <c r="BV27" s="1" t="s">
        <v>436</v>
      </c>
      <c r="BW27" s="1" t="s">
        <v>436</v>
      </c>
      <c r="CG27" s="1" t="s">
        <v>436</v>
      </c>
      <c r="CK27" s="1" t="s">
        <v>436</v>
      </c>
      <c r="CL27" s="1" t="s">
        <v>436</v>
      </c>
      <c r="CM27" s="1" t="s">
        <v>436</v>
      </c>
      <c r="CN27" s="1" t="s">
        <v>436</v>
      </c>
      <c r="CT27" s="1" t="s">
        <v>436</v>
      </c>
      <c r="CV27" s="1" t="s">
        <v>436</v>
      </c>
      <c r="CZ27" s="1" t="s">
        <v>436</v>
      </c>
      <c r="DD27" s="1" t="s">
        <v>436</v>
      </c>
      <c r="DF27" s="1" t="s">
        <v>436</v>
      </c>
      <c r="DI27" s="1" t="s">
        <v>436</v>
      </c>
      <c r="DJ27" s="1" t="s">
        <v>436</v>
      </c>
      <c r="DX27" s="1">
        <v>0</v>
      </c>
      <c r="DY27" s="27">
        <v>44464</v>
      </c>
    </row>
    <row r="28" spans="1:129" x14ac:dyDescent="0.2">
      <c r="A28" s="26">
        <v>44465</v>
      </c>
      <c r="K28" s="1" t="s">
        <v>436</v>
      </c>
      <c r="P28" s="1" t="s">
        <v>436</v>
      </c>
      <c r="V28" s="1" t="s">
        <v>436</v>
      </c>
      <c r="X28" s="1" t="s">
        <v>436</v>
      </c>
      <c r="AA28" s="1" t="s">
        <v>436</v>
      </c>
      <c r="AC28" s="1" t="s">
        <v>436</v>
      </c>
      <c r="AE28" s="1" t="s">
        <v>436</v>
      </c>
      <c r="AQ28" s="1" t="s">
        <v>436</v>
      </c>
      <c r="AT28" s="1" t="s">
        <v>436</v>
      </c>
      <c r="AU28" s="1" t="s">
        <v>436</v>
      </c>
      <c r="AW28" s="1" t="s">
        <v>436</v>
      </c>
      <c r="BE28" s="1" t="s">
        <v>436</v>
      </c>
      <c r="BH28" s="1" t="s">
        <v>436</v>
      </c>
      <c r="BT28" s="1" t="s">
        <v>436</v>
      </c>
      <c r="BU28" s="1" t="s">
        <v>436</v>
      </c>
      <c r="BX28" s="1" t="s">
        <v>436</v>
      </c>
      <c r="DC28" s="1" t="s">
        <v>436</v>
      </c>
      <c r="DD28" s="1" t="s">
        <v>436</v>
      </c>
      <c r="DJ28" s="1" t="s">
        <v>436</v>
      </c>
      <c r="DK28" s="1" t="s">
        <v>436</v>
      </c>
      <c r="DX28" s="1">
        <v>0</v>
      </c>
      <c r="DY28" s="27">
        <v>44465</v>
      </c>
    </row>
    <row r="29" spans="1:129" x14ac:dyDescent="0.2">
      <c r="A29" s="26">
        <v>44466</v>
      </c>
      <c r="DX29" s="1">
        <v>0</v>
      </c>
      <c r="DY29" s="27">
        <v>44466</v>
      </c>
    </row>
    <row r="30" spans="1:129" x14ac:dyDescent="0.2">
      <c r="A30" s="26">
        <v>44467</v>
      </c>
      <c r="B30" s="1" t="s">
        <v>436</v>
      </c>
      <c r="C30" s="1" t="s">
        <v>436</v>
      </c>
      <c r="D30" s="1" t="s">
        <v>436</v>
      </c>
      <c r="E30" s="1" t="s">
        <v>436</v>
      </c>
      <c r="F30" s="1" t="s">
        <v>436</v>
      </c>
      <c r="G30" s="1" t="s">
        <v>436</v>
      </c>
      <c r="K30" s="1" t="s">
        <v>436</v>
      </c>
      <c r="N30" s="1" t="s">
        <v>436</v>
      </c>
      <c r="P30" s="1" t="s">
        <v>436</v>
      </c>
      <c r="R30" s="1" t="s">
        <v>436</v>
      </c>
      <c r="S30" s="1" t="s">
        <v>436</v>
      </c>
      <c r="V30" s="1" t="s">
        <v>436</v>
      </c>
      <c r="W30" s="1" t="s">
        <v>436</v>
      </c>
      <c r="AA30" s="1" t="s">
        <v>436</v>
      </c>
      <c r="AD30" s="1" t="s">
        <v>436</v>
      </c>
      <c r="AF30" s="1" t="s">
        <v>436</v>
      </c>
      <c r="AG30" s="1" t="s">
        <v>436</v>
      </c>
      <c r="AH30" s="1" t="s">
        <v>436</v>
      </c>
      <c r="AN30" s="1" t="s">
        <v>436</v>
      </c>
      <c r="AR30" s="1" t="s">
        <v>436</v>
      </c>
      <c r="AU30" s="1" t="s">
        <v>436</v>
      </c>
      <c r="AV30" s="1" t="s">
        <v>436</v>
      </c>
      <c r="AW30" s="1" t="s">
        <v>436</v>
      </c>
      <c r="AX30" s="1" t="s">
        <v>436</v>
      </c>
      <c r="AZ30" s="1" t="s">
        <v>436</v>
      </c>
      <c r="BA30" s="1" t="s">
        <v>436</v>
      </c>
      <c r="BC30" s="1" t="s">
        <v>436</v>
      </c>
      <c r="BD30" s="1" t="s">
        <v>436</v>
      </c>
      <c r="BE30" s="1" t="s">
        <v>436</v>
      </c>
      <c r="BG30" s="1" t="s">
        <v>436</v>
      </c>
      <c r="BH30" s="1" t="s">
        <v>436</v>
      </c>
      <c r="BI30" s="1" t="s">
        <v>436</v>
      </c>
      <c r="BJ30" s="1" t="s">
        <v>436</v>
      </c>
      <c r="BK30" s="1" t="s">
        <v>436</v>
      </c>
      <c r="BM30" s="1" t="s">
        <v>436</v>
      </c>
      <c r="BN30" s="1" t="s">
        <v>436</v>
      </c>
      <c r="BO30" s="1" t="s">
        <v>436</v>
      </c>
      <c r="BP30" s="1" t="s">
        <v>436</v>
      </c>
      <c r="BR30" s="1" t="s">
        <v>436</v>
      </c>
      <c r="BT30" s="1" t="s">
        <v>436</v>
      </c>
      <c r="BW30" s="1" t="s">
        <v>436</v>
      </c>
      <c r="BX30" s="1" t="s">
        <v>436</v>
      </c>
      <c r="CA30" s="1" t="s">
        <v>436</v>
      </c>
      <c r="DD30" s="1" t="s">
        <v>436</v>
      </c>
      <c r="DH30" s="1" t="s">
        <v>436</v>
      </c>
      <c r="DN30" s="1" t="s">
        <v>436</v>
      </c>
      <c r="DQ30" s="1" t="s">
        <v>436</v>
      </c>
      <c r="DX30" s="1">
        <v>0</v>
      </c>
      <c r="DY30" s="27">
        <v>44467</v>
      </c>
    </row>
    <row r="31" spans="1:129" x14ac:dyDescent="0.2">
      <c r="A31" s="26">
        <v>44468</v>
      </c>
      <c r="D31" s="1" t="s">
        <v>436</v>
      </c>
      <c r="E31" s="1" t="s">
        <v>436</v>
      </c>
      <c r="H31" s="1" t="s">
        <v>436</v>
      </c>
      <c r="O31" s="1" t="s">
        <v>436</v>
      </c>
      <c r="T31" s="1" t="s">
        <v>436</v>
      </c>
      <c r="V31" s="1" t="s">
        <v>436</v>
      </c>
      <c r="AA31" s="1" t="s">
        <v>436</v>
      </c>
      <c r="AF31" s="1" t="s">
        <v>436</v>
      </c>
      <c r="AG31" s="1" t="s">
        <v>436</v>
      </c>
      <c r="AN31" s="1" t="s">
        <v>436</v>
      </c>
      <c r="AR31" s="1" t="s">
        <v>436</v>
      </c>
      <c r="AU31" s="1" t="s">
        <v>436</v>
      </c>
      <c r="AV31" s="1" t="s">
        <v>436</v>
      </c>
      <c r="AX31" s="1" t="s">
        <v>436</v>
      </c>
      <c r="AZ31" s="1" t="s">
        <v>436</v>
      </c>
      <c r="BG31" s="1" t="s">
        <v>436</v>
      </c>
      <c r="BN31" s="1" t="s">
        <v>436</v>
      </c>
      <c r="BQ31" s="1" t="s">
        <v>436</v>
      </c>
      <c r="BR31" s="1" t="s">
        <v>436</v>
      </c>
      <c r="BT31" s="1" t="s">
        <v>436</v>
      </c>
      <c r="BU31" s="1" t="s">
        <v>436</v>
      </c>
      <c r="BW31" s="1" t="s">
        <v>436</v>
      </c>
      <c r="CA31" s="1" t="s">
        <v>436</v>
      </c>
      <c r="CM31" s="1" t="s">
        <v>436</v>
      </c>
      <c r="CO31" s="1" t="s">
        <v>436</v>
      </c>
      <c r="CQ31" s="1" t="s">
        <v>436</v>
      </c>
      <c r="CX31" s="1" t="s">
        <v>436</v>
      </c>
      <c r="CZ31" s="1" t="s">
        <v>436</v>
      </c>
      <c r="DC31" s="1" t="s">
        <v>436</v>
      </c>
      <c r="DD31" s="1" t="s">
        <v>436</v>
      </c>
      <c r="DE31" s="1" t="s">
        <v>436</v>
      </c>
      <c r="DF31" s="1" t="s">
        <v>436</v>
      </c>
      <c r="DL31" s="1" t="s">
        <v>435</v>
      </c>
      <c r="DP31" s="1" t="s">
        <v>436</v>
      </c>
      <c r="DX31" s="1">
        <v>0</v>
      </c>
      <c r="DY31" s="27">
        <v>44468</v>
      </c>
    </row>
    <row r="32" spans="1:129" x14ac:dyDescent="0.2">
      <c r="A32" s="26">
        <v>44469</v>
      </c>
      <c r="AQ32" s="1" t="s">
        <v>436</v>
      </c>
      <c r="BE32" s="1" t="s">
        <v>436</v>
      </c>
      <c r="DX32" s="1">
        <v>0</v>
      </c>
      <c r="DY32" s="27">
        <v>44469</v>
      </c>
    </row>
    <row r="33" spans="1:129" x14ac:dyDescent="0.2">
      <c r="A33" s="26">
        <v>44470</v>
      </c>
      <c r="B33" s="1" t="s">
        <v>436</v>
      </c>
      <c r="C33" s="1" t="s">
        <v>436</v>
      </c>
      <c r="D33" s="1" t="s">
        <v>436</v>
      </c>
      <c r="E33" s="1" t="s">
        <v>436</v>
      </c>
      <c r="F33" s="1" t="s">
        <v>436</v>
      </c>
      <c r="G33" s="1" t="s">
        <v>436</v>
      </c>
      <c r="J33" s="1" t="s">
        <v>436</v>
      </c>
      <c r="K33" s="1" t="s">
        <v>436</v>
      </c>
      <c r="L33" s="1" t="s">
        <v>436</v>
      </c>
      <c r="M33" s="1" t="s">
        <v>436</v>
      </c>
      <c r="S33" s="1" t="s">
        <v>436</v>
      </c>
      <c r="U33" s="1" t="s">
        <v>436</v>
      </c>
      <c r="V33" s="1" t="s">
        <v>436</v>
      </c>
      <c r="Y33" s="1" t="s">
        <v>436</v>
      </c>
      <c r="Z33" s="1" t="s">
        <v>436</v>
      </c>
      <c r="AA33" s="1" t="s">
        <v>436</v>
      </c>
      <c r="AC33" s="1" t="s">
        <v>436</v>
      </c>
      <c r="AE33" s="1" t="s">
        <v>436</v>
      </c>
      <c r="AH33" s="1" t="s">
        <v>436</v>
      </c>
      <c r="AJ33" s="1" t="s">
        <v>436</v>
      </c>
      <c r="AN33" s="1" t="s">
        <v>436</v>
      </c>
      <c r="BQ33" s="1" t="s">
        <v>436</v>
      </c>
      <c r="BT33" s="1" t="s">
        <v>436</v>
      </c>
      <c r="BU33" s="1" t="s">
        <v>436</v>
      </c>
      <c r="CJ33" s="1" t="s">
        <v>436</v>
      </c>
      <c r="CN33" s="1" t="s">
        <v>436</v>
      </c>
      <c r="CS33" s="1" t="s">
        <v>436</v>
      </c>
      <c r="CV33" s="1" t="s">
        <v>436</v>
      </c>
      <c r="CZ33" s="1" t="s">
        <v>436</v>
      </c>
      <c r="DD33" s="1" t="s">
        <v>436</v>
      </c>
      <c r="DG33" s="1" t="s">
        <v>436</v>
      </c>
      <c r="DH33" s="1" t="s">
        <v>436</v>
      </c>
      <c r="DK33" s="1" t="s">
        <v>436</v>
      </c>
      <c r="DX33" s="1">
        <v>0</v>
      </c>
      <c r="DY33" s="27">
        <v>44470</v>
      </c>
    </row>
    <row r="34" spans="1:129" x14ac:dyDescent="0.2">
      <c r="A34" s="26">
        <v>44471</v>
      </c>
      <c r="B34" s="1" t="s">
        <v>436</v>
      </c>
      <c r="E34" s="1" t="s">
        <v>436</v>
      </c>
      <c r="F34" s="1" t="s">
        <v>436</v>
      </c>
      <c r="G34" s="1" t="s">
        <v>436</v>
      </c>
      <c r="H34" s="1">
        <v>2.96</v>
      </c>
      <c r="R34" s="1" t="s">
        <v>436</v>
      </c>
      <c r="T34" s="1" t="s">
        <v>436</v>
      </c>
      <c r="W34" s="1" t="s">
        <v>436</v>
      </c>
      <c r="AE34" s="1" t="s">
        <v>436</v>
      </c>
      <c r="AF34" s="1" t="s">
        <v>436</v>
      </c>
      <c r="AG34" s="1" t="s">
        <v>436</v>
      </c>
      <c r="AK34" s="1" t="s">
        <v>436</v>
      </c>
      <c r="AQ34" s="1" t="s">
        <v>436</v>
      </c>
      <c r="AR34" s="1" t="s">
        <v>436</v>
      </c>
      <c r="AS34" s="1" t="s">
        <v>436</v>
      </c>
      <c r="AT34" s="1" t="s">
        <v>436</v>
      </c>
      <c r="AU34" s="1" t="s">
        <v>436</v>
      </c>
      <c r="AV34" s="1" t="s">
        <v>436</v>
      </c>
      <c r="AX34" s="1" t="s">
        <v>436</v>
      </c>
      <c r="AY34" s="1" t="s">
        <v>436</v>
      </c>
      <c r="AZ34" s="1" t="s">
        <v>436</v>
      </c>
      <c r="BA34" s="1" t="s">
        <v>436</v>
      </c>
      <c r="BB34" s="1" t="s">
        <v>436</v>
      </c>
      <c r="BC34" s="1" t="s">
        <v>436</v>
      </c>
      <c r="BD34" s="1" t="s">
        <v>436</v>
      </c>
      <c r="BE34" s="1" t="s">
        <v>436</v>
      </c>
      <c r="BF34" s="1" t="s">
        <v>436</v>
      </c>
      <c r="BH34" s="1" t="s">
        <v>436</v>
      </c>
      <c r="BI34" s="1" t="s">
        <v>436</v>
      </c>
      <c r="BJ34" s="1" t="s">
        <v>436</v>
      </c>
      <c r="BL34" s="1" t="s">
        <v>436</v>
      </c>
      <c r="BM34" s="1" t="s">
        <v>436</v>
      </c>
      <c r="BN34" s="1" t="s">
        <v>436</v>
      </c>
      <c r="BO34" s="1" t="s">
        <v>436</v>
      </c>
      <c r="BP34" s="1" t="s">
        <v>436</v>
      </c>
      <c r="BT34" s="1" t="s">
        <v>436</v>
      </c>
      <c r="CK34" s="1" t="s">
        <v>436</v>
      </c>
      <c r="CL34" s="1" t="s">
        <v>436</v>
      </c>
      <c r="CN34" s="1" t="s">
        <v>436</v>
      </c>
      <c r="CX34" s="1" t="s">
        <v>436</v>
      </c>
      <c r="CY34" s="1" t="s">
        <v>436</v>
      </c>
      <c r="CZ34" s="1" t="s">
        <v>436</v>
      </c>
      <c r="DC34" s="1" t="s">
        <v>436</v>
      </c>
      <c r="DD34" s="1" t="s">
        <v>436</v>
      </c>
      <c r="DG34" s="1" t="s">
        <v>436</v>
      </c>
      <c r="DX34" s="1">
        <v>2.96</v>
      </c>
      <c r="DY34" s="27">
        <v>44471</v>
      </c>
    </row>
    <row r="35" spans="1:129" x14ac:dyDescent="0.2">
      <c r="A35" s="26">
        <v>44472</v>
      </c>
      <c r="J35" s="1" t="s">
        <v>436</v>
      </c>
      <c r="K35" s="1" t="s">
        <v>436</v>
      </c>
      <c r="L35" s="1" t="s">
        <v>436</v>
      </c>
      <c r="U35" s="1" t="s">
        <v>436</v>
      </c>
      <c r="V35" s="1" t="s">
        <v>436</v>
      </c>
      <c r="X35" s="1" t="s">
        <v>436</v>
      </c>
      <c r="Z35" s="1" t="s">
        <v>436</v>
      </c>
      <c r="AA35" s="1" t="s">
        <v>436</v>
      </c>
      <c r="AC35" s="1" t="s">
        <v>436</v>
      </c>
      <c r="AD35" s="1" t="s">
        <v>436</v>
      </c>
      <c r="AJ35" s="1" t="s">
        <v>436</v>
      </c>
      <c r="AT35" s="1" t="s">
        <v>436</v>
      </c>
      <c r="BE35" s="1" t="s">
        <v>436</v>
      </c>
      <c r="BH35" s="1" t="s">
        <v>436</v>
      </c>
      <c r="BI35" s="1" t="s">
        <v>436</v>
      </c>
      <c r="CI35" s="1" t="s">
        <v>436</v>
      </c>
      <c r="CP35" s="1" t="s">
        <v>436</v>
      </c>
      <c r="CS35" s="1" t="s">
        <v>436</v>
      </c>
      <c r="DD35" s="1" t="s">
        <v>436</v>
      </c>
      <c r="DJ35" s="1" t="s">
        <v>436</v>
      </c>
      <c r="DP35" s="1" t="s">
        <v>436</v>
      </c>
      <c r="DQ35" s="1" t="s">
        <v>436</v>
      </c>
      <c r="DX35" s="1">
        <v>0</v>
      </c>
      <c r="DY35" s="27">
        <v>44472</v>
      </c>
    </row>
    <row r="36" spans="1:129" x14ac:dyDescent="0.2">
      <c r="A36" s="26">
        <v>44473</v>
      </c>
      <c r="DX36" s="1">
        <v>0</v>
      </c>
      <c r="DY36" s="27">
        <v>44473</v>
      </c>
    </row>
    <row r="37" spans="1:129" x14ac:dyDescent="0.2">
      <c r="A37" s="26">
        <v>44474</v>
      </c>
      <c r="B37" s="1" t="s">
        <v>436</v>
      </c>
      <c r="C37" s="1" t="s">
        <v>436</v>
      </c>
      <c r="D37" s="1" t="s">
        <v>436</v>
      </c>
      <c r="E37" s="1" t="s">
        <v>436</v>
      </c>
      <c r="F37" s="1" t="s">
        <v>436</v>
      </c>
      <c r="J37" s="1" t="s">
        <v>436</v>
      </c>
      <c r="M37" s="1" t="s">
        <v>436</v>
      </c>
      <c r="R37" s="1" t="s">
        <v>436</v>
      </c>
      <c r="S37" s="1" t="s">
        <v>436</v>
      </c>
      <c r="Y37" s="1" t="s">
        <v>436</v>
      </c>
      <c r="AG37" s="1" t="s">
        <v>436</v>
      </c>
      <c r="AK37" s="1" t="s">
        <v>436</v>
      </c>
      <c r="AR37" s="1" t="s">
        <v>436</v>
      </c>
      <c r="AS37" s="1" t="s">
        <v>436</v>
      </c>
      <c r="AY37" s="1" t="s">
        <v>436</v>
      </c>
      <c r="BB37" s="1" t="s">
        <v>436</v>
      </c>
      <c r="BC37" s="1" t="s">
        <v>436</v>
      </c>
      <c r="BK37" s="1" t="s">
        <v>436</v>
      </c>
      <c r="BR37" s="1" t="s">
        <v>436</v>
      </c>
      <c r="BS37" s="1" t="s">
        <v>436</v>
      </c>
      <c r="CG37" s="1" t="s">
        <v>436</v>
      </c>
      <c r="CI37" s="1">
        <v>159.6</v>
      </c>
      <c r="CN37" s="1" t="s">
        <v>436</v>
      </c>
      <c r="CV37" s="1">
        <v>198.24</v>
      </c>
      <c r="CZ37" s="1" t="s">
        <v>436</v>
      </c>
      <c r="DB37" s="1" t="s">
        <v>436</v>
      </c>
      <c r="DI37" s="1">
        <v>144</v>
      </c>
      <c r="DQ37" s="1" t="s">
        <v>436</v>
      </c>
      <c r="DX37" s="1">
        <v>501.84</v>
      </c>
      <c r="DY37" s="27">
        <v>44474</v>
      </c>
    </row>
    <row r="38" spans="1:129" x14ac:dyDescent="0.2">
      <c r="A38" s="26">
        <v>44475</v>
      </c>
      <c r="B38" s="1" t="s">
        <v>436</v>
      </c>
      <c r="E38" s="1" t="s">
        <v>436</v>
      </c>
      <c r="K38" s="1" t="s">
        <v>436</v>
      </c>
      <c r="N38" s="1">
        <v>4.4800000000000004</v>
      </c>
      <c r="O38" s="1" t="s">
        <v>436</v>
      </c>
      <c r="P38" s="1" t="s">
        <v>436</v>
      </c>
      <c r="V38" s="1" t="s">
        <v>436</v>
      </c>
      <c r="W38" s="1" t="s">
        <v>436</v>
      </c>
      <c r="AA38" s="1" t="s">
        <v>436</v>
      </c>
      <c r="AC38" s="1" t="s">
        <v>436</v>
      </c>
      <c r="AD38" s="1" t="s">
        <v>436</v>
      </c>
      <c r="AE38" s="1" t="s">
        <v>436</v>
      </c>
      <c r="AF38" s="1" t="s">
        <v>436</v>
      </c>
      <c r="AJ38" s="1" t="s">
        <v>436</v>
      </c>
      <c r="AK38" s="1" t="s">
        <v>436</v>
      </c>
      <c r="AQ38" s="1" t="s">
        <v>436</v>
      </c>
      <c r="AR38" s="1" t="s">
        <v>436</v>
      </c>
      <c r="AS38" s="1" t="s">
        <v>436</v>
      </c>
      <c r="AT38" s="1" t="s">
        <v>436</v>
      </c>
      <c r="AU38" s="1" t="s">
        <v>436</v>
      </c>
      <c r="AY38" s="1" t="s">
        <v>436</v>
      </c>
      <c r="AZ38" s="1" t="s">
        <v>436</v>
      </c>
      <c r="BA38" s="1" t="s">
        <v>436</v>
      </c>
      <c r="BD38" s="1" t="s">
        <v>436</v>
      </c>
      <c r="BE38" s="1" t="s">
        <v>436</v>
      </c>
      <c r="BF38" s="1" t="s">
        <v>436</v>
      </c>
      <c r="BG38" s="1" t="s">
        <v>436</v>
      </c>
      <c r="BI38" s="1" t="s">
        <v>436</v>
      </c>
      <c r="BM38" s="1" t="s">
        <v>436</v>
      </c>
      <c r="BP38" s="1" t="s">
        <v>436</v>
      </c>
      <c r="CF38" s="1" t="s">
        <v>436</v>
      </c>
      <c r="CK38" s="1" t="s">
        <v>436</v>
      </c>
      <c r="CO38" s="1" t="s">
        <v>436</v>
      </c>
      <c r="CR38" s="1" t="s">
        <v>436</v>
      </c>
      <c r="DD38" s="1" t="s">
        <v>436</v>
      </c>
      <c r="DF38" s="1" t="s">
        <v>436</v>
      </c>
      <c r="DL38" s="1">
        <v>99</v>
      </c>
      <c r="DX38" s="1">
        <v>103.48</v>
      </c>
      <c r="DY38" s="27">
        <v>44475</v>
      </c>
    </row>
    <row r="39" spans="1:129" x14ac:dyDescent="0.2">
      <c r="A39" s="26">
        <v>44476</v>
      </c>
      <c r="DC39" s="1" t="s">
        <v>436</v>
      </c>
      <c r="DX39" s="1">
        <v>0</v>
      </c>
      <c r="DY39" s="27">
        <v>44476</v>
      </c>
    </row>
    <row r="40" spans="1:129" x14ac:dyDescent="0.2">
      <c r="A40" s="26">
        <v>44477</v>
      </c>
      <c r="D40" s="1" t="s">
        <v>436</v>
      </c>
      <c r="G40" s="1" t="s">
        <v>436</v>
      </c>
      <c r="O40" s="1" t="s">
        <v>436</v>
      </c>
      <c r="Q40" s="1" t="s">
        <v>436</v>
      </c>
      <c r="U40" s="1" t="s">
        <v>436</v>
      </c>
      <c r="V40" s="1" t="s">
        <v>436</v>
      </c>
      <c r="AB40" s="1" t="s">
        <v>436</v>
      </c>
      <c r="AD40" s="1" t="s">
        <v>436</v>
      </c>
      <c r="AF40" s="1" t="s">
        <v>436</v>
      </c>
      <c r="DF40" s="1" t="s">
        <v>436</v>
      </c>
      <c r="DJ40" s="1" t="s">
        <v>436</v>
      </c>
      <c r="DM40" s="1" t="s">
        <v>436</v>
      </c>
      <c r="DQ40" s="1" t="s">
        <v>436</v>
      </c>
      <c r="DX40" s="1">
        <v>0</v>
      </c>
      <c r="DY40" s="27">
        <v>44477</v>
      </c>
    </row>
    <row r="41" spans="1:129" x14ac:dyDescent="0.2">
      <c r="A41" s="26">
        <v>44478</v>
      </c>
      <c r="B41" s="1" t="s">
        <v>436</v>
      </c>
      <c r="E41" s="1" t="s">
        <v>436</v>
      </c>
      <c r="F41" s="1" t="s">
        <v>436</v>
      </c>
      <c r="G41" s="1" t="s">
        <v>436</v>
      </c>
      <c r="X41" s="1" t="s">
        <v>436</v>
      </c>
      <c r="AH41" s="1" t="s">
        <v>436</v>
      </c>
      <c r="AM41" s="1">
        <v>160.16</v>
      </c>
      <c r="AO41" s="1">
        <v>7</v>
      </c>
      <c r="AR41" s="1" t="s">
        <v>436</v>
      </c>
      <c r="AV41" s="1" t="s">
        <v>436</v>
      </c>
      <c r="AX41" s="1" t="s">
        <v>436</v>
      </c>
      <c r="AZ41" s="1" t="s">
        <v>436</v>
      </c>
      <c r="BD41" s="1" t="s">
        <v>436</v>
      </c>
      <c r="BF41" s="1" t="s">
        <v>436</v>
      </c>
      <c r="BI41" s="1" t="s">
        <v>436</v>
      </c>
      <c r="BL41" s="1" t="s">
        <v>436</v>
      </c>
      <c r="BM41" s="1" t="s">
        <v>436</v>
      </c>
      <c r="BN41" s="1" t="s">
        <v>436</v>
      </c>
      <c r="BO41" s="1" t="s">
        <v>436</v>
      </c>
      <c r="BP41" s="1" t="s">
        <v>436</v>
      </c>
      <c r="BQ41" s="1" t="s">
        <v>436</v>
      </c>
      <c r="BU41" s="1" t="s">
        <v>436</v>
      </c>
      <c r="BW41" s="1" t="s">
        <v>436</v>
      </c>
      <c r="BZ41" s="1" t="s">
        <v>436</v>
      </c>
      <c r="CM41" s="1" t="s">
        <v>436</v>
      </c>
      <c r="CN41" s="1" t="s">
        <v>436</v>
      </c>
      <c r="CO41" s="1" t="s">
        <v>436</v>
      </c>
      <c r="CQ41" s="1" t="s">
        <v>436</v>
      </c>
      <c r="CZ41" s="1" t="s">
        <v>436</v>
      </c>
      <c r="DC41" s="1" t="s">
        <v>436</v>
      </c>
      <c r="DF41" s="1" t="s">
        <v>436</v>
      </c>
      <c r="DH41" s="1" t="s">
        <v>436</v>
      </c>
      <c r="DK41" s="1" t="s">
        <v>436</v>
      </c>
      <c r="DP41" s="1" t="s">
        <v>436</v>
      </c>
      <c r="DX41" s="1">
        <v>167.16</v>
      </c>
      <c r="DY41" s="27">
        <v>44478</v>
      </c>
    </row>
    <row r="42" spans="1:129" x14ac:dyDescent="0.2">
      <c r="A42" s="26">
        <v>44479</v>
      </c>
      <c r="J42" s="1" t="s">
        <v>436</v>
      </c>
      <c r="K42" s="1" t="s">
        <v>436</v>
      </c>
      <c r="L42" s="1" t="s">
        <v>436</v>
      </c>
      <c r="P42" s="1" t="s">
        <v>436</v>
      </c>
      <c r="T42" s="1" t="s">
        <v>436</v>
      </c>
      <c r="U42" s="1" t="s">
        <v>436</v>
      </c>
      <c r="AE42" s="1" t="s">
        <v>436</v>
      </c>
      <c r="AJ42" s="1" t="s">
        <v>436</v>
      </c>
      <c r="AL42" s="1" t="s">
        <v>436</v>
      </c>
      <c r="AQ42" s="1" t="s">
        <v>436</v>
      </c>
      <c r="AS42" s="1" t="s">
        <v>436</v>
      </c>
      <c r="AT42" s="1" t="s">
        <v>436</v>
      </c>
      <c r="AU42" s="1" t="s">
        <v>436</v>
      </c>
      <c r="AY42" s="1" t="s">
        <v>436</v>
      </c>
      <c r="BE42" s="1" t="s">
        <v>436</v>
      </c>
      <c r="BI42" s="1" t="s">
        <v>436</v>
      </c>
      <c r="BT42" s="1" t="s">
        <v>436</v>
      </c>
      <c r="BU42" s="1" t="s">
        <v>436</v>
      </c>
      <c r="CN42" s="1" t="s">
        <v>436</v>
      </c>
      <c r="DD42" s="1" t="s">
        <v>436</v>
      </c>
      <c r="DG42" s="1">
        <v>18</v>
      </c>
      <c r="DX42" s="1">
        <v>18</v>
      </c>
      <c r="DY42" s="27">
        <v>44479</v>
      </c>
    </row>
    <row r="43" spans="1:129" x14ac:dyDescent="0.2">
      <c r="A43" s="26">
        <v>44480</v>
      </c>
      <c r="DQ43" s="1">
        <v>282</v>
      </c>
      <c r="DX43" s="1">
        <v>282</v>
      </c>
      <c r="DY43" s="27">
        <v>44480</v>
      </c>
    </row>
    <row r="44" spans="1:129" x14ac:dyDescent="0.2">
      <c r="A44" s="26">
        <v>44481</v>
      </c>
      <c r="B44" s="1" t="s">
        <v>436</v>
      </c>
      <c r="C44" s="1" t="s">
        <v>436</v>
      </c>
      <c r="F44" s="1" t="s">
        <v>436</v>
      </c>
      <c r="J44" s="1" t="s">
        <v>436</v>
      </c>
      <c r="K44" s="1" t="s">
        <v>436</v>
      </c>
      <c r="M44" s="1" t="s">
        <v>436</v>
      </c>
      <c r="O44" s="1" t="s">
        <v>436</v>
      </c>
      <c r="S44" s="1" t="s">
        <v>436</v>
      </c>
      <c r="AA44" s="1" t="s">
        <v>436</v>
      </c>
      <c r="AG44" s="1">
        <v>25.2</v>
      </c>
      <c r="AH44" s="1" t="s">
        <v>436</v>
      </c>
      <c r="AJ44" s="1" t="s">
        <v>436</v>
      </c>
      <c r="AK44" s="1" t="s">
        <v>436</v>
      </c>
      <c r="AN44" s="1" t="s">
        <v>436</v>
      </c>
      <c r="AS44" s="1" t="s">
        <v>436</v>
      </c>
      <c r="AU44" s="1" t="s">
        <v>436</v>
      </c>
      <c r="AW44" s="1" t="s">
        <v>436</v>
      </c>
      <c r="AX44" s="1" t="s">
        <v>436</v>
      </c>
      <c r="BB44" s="1" t="s">
        <v>436</v>
      </c>
      <c r="BC44" s="1" t="s">
        <v>436</v>
      </c>
      <c r="BE44" s="1" t="s">
        <v>436</v>
      </c>
      <c r="BI44" s="1" t="s">
        <v>436</v>
      </c>
      <c r="BT44" s="1" t="s">
        <v>436</v>
      </c>
      <c r="BZ44" s="1">
        <v>357.6</v>
      </c>
      <c r="CB44" s="1" t="s">
        <v>436</v>
      </c>
      <c r="CD44" s="1" t="s">
        <v>436</v>
      </c>
      <c r="CN44" s="1" t="s">
        <v>436</v>
      </c>
      <c r="CW44" s="1">
        <v>12</v>
      </c>
      <c r="CZ44" s="1" t="s">
        <v>436</v>
      </c>
      <c r="DF44" s="1" t="s">
        <v>436</v>
      </c>
      <c r="DH44" s="1" t="s">
        <v>436</v>
      </c>
      <c r="DN44" s="1">
        <v>297</v>
      </c>
      <c r="DO44" s="1">
        <v>186</v>
      </c>
      <c r="DQ44" s="1" t="s">
        <v>436</v>
      </c>
      <c r="DX44" s="1">
        <v>877.8</v>
      </c>
      <c r="DY44" s="27">
        <v>44481</v>
      </c>
    </row>
    <row r="45" spans="1:129" x14ac:dyDescent="0.2">
      <c r="A45" s="26">
        <v>44482</v>
      </c>
      <c r="B45" s="1" t="s">
        <v>436</v>
      </c>
      <c r="D45" s="1" t="s">
        <v>436</v>
      </c>
      <c r="F45" s="1" t="s">
        <v>436</v>
      </c>
      <c r="G45" s="1" t="s">
        <v>436</v>
      </c>
      <c r="I45" s="1">
        <v>2.96</v>
      </c>
      <c r="O45" s="1" t="s">
        <v>436</v>
      </c>
      <c r="V45" s="1" t="s">
        <v>436</v>
      </c>
      <c r="W45" s="1" t="s">
        <v>436</v>
      </c>
      <c r="Y45" s="1" t="s">
        <v>436</v>
      </c>
      <c r="AD45" s="1" t="s">
        <v>436</v>
      </c>
      <c r="AE45" s="1" t="s">
        <v>436</v>
      </c>
      <c r="AL45" s="1" t="s">
        <v>436</v>
      </c>
      <c r="AQ45" s="1" t="s">
        <v>436</v>
      </c>
      <c r="AR45" s="1" t="s">
        <v>436</v>
      </c>
      <c r="AT45" s="1" t="s">
        <v>436</v>
      </c>
      <c r="AX45" s="1" t="s">
        <v>436</v>
      </c>
      <c r="AZ45" s="1" t="s">
        <v>436</v>
      </c>
      <c r="BD45" s="1" t="s">
        <v>436</v>
      </c>
      <c r="BE45" s="1" t="s">
        <v>436</v>
      </c>
      <c r="BF45" s="1" t="s">
        <v>436</v>
      </c>
      <c r="BG45" s="1" t="s">
        <v>436</v>
      </c>
      <c r="BH45" s="1" t="s">
        <v>436</v>
      </c>
      <c r="BI45" s="1" t="s">
        <v>436</v>
      </c>
      <c r="BM45" s="1" t="s">
        <v>436</v>
      </c>
      <c r="BS45" s="1">
        <v>5.4</v>
      </c>
      <c r="BU45" s="1">
        <v>508.8</v>
      </c>
      <c r="CF45" s="1">
        <v>44.4</v>
      </c>
      <c r="CH45" s="1" t="s">
        <v>436</v>
      </c>
      <c r="CK45" s="1">
        <v>39</v>
      </c>
      <c r="CL45" s="1" t="s">
        <v>436</v>
      </c>
      <c r="CM45" s="1">
        <v>28.5</v>
      </c>
      <c r="CX45" s="1">
        <v>112.8</v>
      </c>
      <c r="DX45" s="1">
        <v>741.8599999999999</v>
      </c>
      <c r="DY45" s="27">
        <v>44482</v>
      </c>
    </row>
    <row r="46" spans="1:129" x14ac:dyDescent="0.2">
      <c r="A46" s="26">
        <v>44483</v>
      </c>
      <c r="DB46" s="1" t="s">
        <v>436</v>
      </c>
      <c r="DC46" s="1" t="s">
        <v>436</v>
      </c>
      <c r="DD46" s="1" t="s">
        <v>436</v>
      </c>
      <c r="DE46" s="1" t="s">
        <v>436</v>
      </c>
      <c r="DM46" s="1">
        <v>75</v>
      </c>
      <c r="DO46" s="1">
        <v>300</v>
      </c>
      <c r="DP46" s="1" t="s">
        <v>436</v>
      </c>
      <c r="DX46" s="1">
        <v>375</v>
      </c>
      <c r="DY46" s="27">
        <v>44483</v>
      </c>
    </row>
    <row r="47" spans="1:129" x14ac:dyDescent="0.2">
      <c r="A47" s="26">
        <v>44484</v>
      </c>
      <c r="C47" s="1" t="s">
        <v>436</v>
      </c>
      <c r="D47" s="1">
        <v>2.96</v>
      </c>
      <c r="K47" s="1" t="s">
        <v>436</v>
      </c>
      <c r="L47" s="1" t="s">
        <v>436</v>
      </c>
      <c r="M47" s="1" t="s">
        <v>436</v>
      </c>
      <c r="Q47" s="1">
        <v>106.8</v>
      </c>
      <c r="S47" s="1">
        <v>1.2</v>
      </c>
      <c r="AB47" s="1">
        <v>24</v>
      </c>
      <c r="AN47" s="1" t="s">
        <v>436</v>
      </c>
      <c r="AQ47" s="1" t="s">
        <v>436</v>
      </c>
      <c r="AR47" s="1" t="s">
        <v>436</v>
      </c>
      <c r="BC47" s="1" t="s">
        <v>436</v>
      </c>
      <c r="BP47" s="1" t="s">
        <v>436</v>
      </c>
      <c r="BT47" s="1" t="s">
        <v>436</v>
      </c>
      <c r="BU47" s="1">
        <v>2034</v>
      </c>
      <c r="CD47" s="1">
        <v>73.2</v>
      </c>
      <c r="CG47" s="1">
        <v>43.2</v>
      </c>
      <c r="CH47" s="1">
        <v>186</v>
      </c>
      <c r="CN47" s="1">
        <v>18</v>
      </c>
      <c r="CQ47" s="1">
        <v>84</v>
      </c>
      <c r="CR47" s="1">
        <v>112</v>
      </c>
      <c r="CU47" s="1">
        <v>4.8</v>
      </c>
      <c r="CZ47" s="1" t="s">
        <v>436</v>
      </c>
      <c r="DB47" s="1" t="s">
        <v>436</v>
      </c>
      <c r="DC47" s="1" t="s">
        <v>436</v>
      </c>
      <c r="DD47" s="1" t="s">
        <v>436</v>
      </c>
      <c r="DJ47" s="1">
        <v>213</v>
      </c>
      <c r="DK47" s="1">
        <v>108</v>
      </c>
      <c r="DX47" s="1">
        <v>3011.16</v>
      </c>
      <c r="DY47" s="27">
        <v>44484</v>
      </c>
    </row>
    <row r="48" spans="1:129" x14ac:dyDescent="0.2">
      <c r="A48" s="26">
        <v>44485</v>
      </c>
      <c r="G48" s="1">
        <v>230.88</v>
      </c>
      <c r="J48" s="1">
        <v>398.72</v>
      </c>
      <c r="P48" s="1">
        <v>64.8</v>
      </c>
      <c r="R48" s="1">
        <v>22.8</v>
      </c>
      <c r="V48" s="1">
        <v>449.88</v>
      </c>
      <c r="W48" s="1">
        <v>37.200000000000003</v>
      </c>
      <c r="X48" s="1">
        <v>33.6</v>
      </c>
      <c r="Y48" s="1">
        <v>268.8</v>
      </c>
      <c r="AD48" s="1">
        <v>191.36</v>
      </c>
      <c r="AF48" s="1">
        <v>21.6</v>
      </c>
      <c r="AH48" s="1">
        <v>69.44</v>
      </c>
      <c r="AK48" s="1" t="s">
        <v>436</v>
      </c>
      <c r="AQ48" s="1">
        <v>28</v>
      </c>
      <c r="AR48" s="1">
        <v>2</v>
      </c>
      <c r="AS48" s="1">
        <v>2</v>
      </c>
      <c r="AT48" s="1">
        <v>30</v>
      </c>
      <c r="AU48" s="1">
        <v>66.400000000000006</v>
      </c>
      <c r="AV48" s="1" t="s">
        <v>436</v>
      </c>
      <c r="AY48" s="1" t="s">
        <v>436</v>
      </c>
      <c r="AZ48" s="1">
        <v>3.2</v>
      </c>
      <c r="BB48" s="1">
        <v>1.5</v>
      </c>
      <c r="BD48" s="1">
        <v>8</v>
      </c>
      <c r="BF48" s="1">
        <v>19</v>
      </c>
      <c r="BG48" s="1">
        <v>2</v>
      </c>
      <c r="BI48" s="1">
        <v>0.8</v>
      </c>
      <c r="BL48" s="1">
        <v>28.5</v>
      </c>
      <c r="BM48" s="1">
        <v>0.8</v>
      </c>
      <c r="BN48" s="1">
        <v>1.2</v>
      </c>
      <c r="BQ48" s="1">
        <v>123</v>
      </c>
      <c r="BR48" s="1">
        <v>174</v>
      </c>
      <c r="BT48" s="1">
        <v>1053</v>
      </c>
      <c r="BU48" s="1">
        <v>249.6</v>
      </c>
      <c r="BV48" s="1">
        <v>156</v>
      </c>
      <c r="BW48" s="1">
        <v>212.4</v>
      </c>
      <c r="BY48" s="1">
        <v>86.4</v>
      </c>
      <c r="CA48" s="1">
        <v>58.8</v>
      </c>
      <c r="CJ48" s="1">
        <v>33</v>
      </c>
      <c r="CK48" s="1">
        <v>123</v>
      </c>
      <c r="CL48" s="1">
        <v>61.5</v>
      </c>
      <c r="DB48" s="1">
        <v>15</v>
      </c>
      <c r="DE48" s="1">
        <v>52.8</v>
      </c>
      <c r="DF48" s="1">
        <v>9</v>
      </c>
      <c r="DH48" s="1">
        <v>12</v>
      </c>
      <c r="DX48" s="1">
        <v>4401.9799999999996</v>
      </c>
      <c r="DY48" s="27">
        <v>44485</v>
      </c>
    </row>
    <row r="49" spans="1:129" x14ac:dyDescent="0.2">
      <c r="A49" s="26">
        <v>44486</v>
      </c>
      <c r="B49" s="1">
        <v>396.06400000000002</v>
      </c>
      <c r="E49" s="1">
        <v>2.96</v>
      </c>
      <c r="F49" s="1">
        <v>123.2</v>
      </c>
      <c r="K49" s="1">
        <v>902.72</v>
      </c>
      <c r="L49" s="1">
        <v>2.2400000000000002</v>
      </c>
      <c r="O49" s="1">
        <v>289.8</v>
      </c>
      <c r="T49" s="1">
        <v>623.82000000000005</v>
      </c>
      <c r="Z49" s="1">
        <v>28.8</v>
      </c>
      <c r="AC49" s="1">
        <v>124.8</v>
      </c>
      <c r="AE49" s="1">
        <v>482.4</v>
      </c>
      <c r="AI49" s="1">
        <v>68.819999999999993</v>
      </c>
      <c r="AJ49" s="1">
        <v>9.6</v>
      </c>
      <c r="AL49" s="1">
        <v>3.6</v>
      </c>
      <c r="AU49" s="1">
        <v>462.4</v>
      </c>
      <c r="AY49" s="1">
        <v>0.8</v>
      </c>
      <c r="BH49" s="1">
        <v>773.6</v>
      </c>
      <c r="BT49" s="1">
        <v>5532</v>
      </c>
      <c r="BU49" s="1">
        <v>1395.6</v>
      </c>
      <c r="BX49" s="1">
        <v>162</v>
      </c>
      <c r="CO49" s="1">
        <v>102</v>
      </c>
      <c r="CZ49" s="1">
        <v>13.5</v>
      </c>
      <c r="DA49" s="1">
        <v>72</v>
      </c>
      <c r="DC49" s="1">
        <v>46.5</v>
      </c>
      <c r="DD49" s="1">
        <v>225</v>
      </c>
      <c r="DJ49" s="1">
        <v>210</v>
      </c>
      <c r="DK49" s="1">
        <v>282</v>
      </c>
      <c r="DP49" s="1">
        <v>390</v>
      </c>
      <c r="DX49" s="1">
        <v>12726.224</v>
      </c>
      <c r="DY49" s="27">
        <v>44486</v>
      </c>
    </row>
    <row r="50" spans="1:129" x14ac:dyDescent="0.2">
      <c r="A50" s="26">
        <v>44487</v>
      </c>
      <c r="CP50" s="1">
        <v>140</v>
      </c>
      <c r="CS50" s="1">
        <v>318.08</v>
      </c>
      <c r="CT50" s="1">
        <v>148.80000000000001</v>
      </c>
      <c r="CY50" s="1">
        <v>319.2</v>
      </c>
      <c r="DX50" s="1">
        <v>926.07999999999993</v>
      </c>
      <c r="DY50" s="27">
        <v>44487</v>
      </c>
    </row>
    <row r="51" spans="1:129" x14ac:dyDescent="0.2">
      <c r="A51" s="26">
        <v>44488</v>
      </c>
      <c r="DX51" s="1">
        <v>0</v>
      </c>
      <c r="DY51" s="27">
        <v>44488</v>
      </c>
    </row>
    <row r="52" spans="1:129" x14ac:dyDescent="0.2">
      <c r="A52" s="26">
        <v>44489</v>
      </c>
      <c r="DX52" s="1">
        <v>0</v>
      </c>
      <c r="DY52" s="27">
        <v>44489</v>
      </c>
    </row>
    <row r="53" spans="1:129" x14ac:dyDescent="0.2">
      <c r="A53" s="26">
        <v>44490</v>
      </c>
      <c r="DX53" s="1">
        <v>0</v>
      </c>
      <c r="DY53" s="27">
        <v>44490</v>
      </c>
    </row>
    <row r="54" spans="1:129" x14ac:dyDescent="0.2">
      <c r="A54" s="26">
        <v>44491</v>
      </c>
      <c r="DX54" s="1">
        <v>0</v>
      </c>
      <c r="DY54" s="27">
        <v>44491</v>
      </c>
    </row>
    <row r="55" spans="1:129" x14ac:dyDescent="0.2">
      <c r="A55" s="26">
        <v>44492</v>
      </c>
      <c r="DX55" s="1">
        <v>0</v>
      </c>
      <c r="DY55" s="27">
        <v>44492</v>
      </c>
    </row>
    <row r="56" spans="1:129" x14ac:dyDescent="0.2">
      <c r="A56" s="26">
        <v>44493</v>
      </c>
      <c r="DX56" s="1">
        <v>0</v>
      </c>
      <c r="DY56" s="27">
        <v>44493</v>
      </c>
    </row>
    <row r="57" spans="1:129" x14ac:dyDescent="0.2">
      <c r="A57" s="26">
        <v>44494</v>
      </c>
      <c r="DX57" s="1">
        <v>0</v>
      </c>
      <c r="DY57" s="27">
        <v>44494</v>
      </c>
    </row>
    <row r="58" spans="1:129" x14ac:dyDescent="0.2">
      <c r="A58" s="26">
        <v>44495</v>
      </c>
      <c r="DX58" s="1">
        <v>0</v>
      </c>
      <c r="DY58" s="27">
        <v>44495</v>
      </c>
    </row>
    <row r="59" spans="1:129" x14ac:dyDescent="0.2">
      <c r="A59" s="26">
        <v>44496</v>
      </c>
      <c r="DX59" s="1">
        <v>0</v>
      </c>
      <c r="DY59" s="27">
        <v>44496</v>
      </c>
    </row>
    <row r="60" spans="1:129" x14ac:dyDescent="0.2">
      <c r="A60" s="26">
        <v>44497</v>
      </c>
      <c r="DX60" s="1">
        <v>0</v>
      </c>
      <c r="DY60" s="27">
        <v>44497</v>
      </c>
    </row>
    <row r="61" spans="1:129" x14ac:dyDescent="0.2">
      <c r="A61" s="26">
        <v>44498</v>
      </c>
      <c r="DX61" s="1">
        <v>0</v>
      </c>
      <c r="DY61" s="27">
        <v>44498</v>
      </c>
    </row>
    <row r="62" spans="1:129" x14ac:dyDescent="0.2">
      <c r="A62" s="26">
        <v>44499</v>
      </c>
      <c r="DX62" s="1">
        <v>0</v>
      </c>
      <c r="DY62" s="27">
        <v>44499</v>
      </c>
    </row>
    <row r="63" spans="1:129" x14ac:dyDescent="0.2">
      <c r="A63" s="26">
        <v>44500</v>
      </c>
      <c r="DX63" s="1">
        <v>0</v>
      </c>
      <c r="DY63" s="27">
        <v>44500</v>
      </c>
    </row>
    <row r="64" spans="1:129" x14ac:dyDescent="0.2">
      <c r="A64" s="26">
        <v>44501</v>
      </c>
      <c r="DX64" s="1">
        <v>0</v>
      </c>
      <c r="DY64" s="27">
        <v>44501</v>
      </c>
    </row>
    <row r="65" spans="1:129" x14ac:dyDescent="0.2">
      <c r="A65" s="26">
        <v>44502</v>
      </c>
      <c r="DX65" s="1">
        <v>0</v>
      </c>
      <c r="DY65" s="27">
        <v>44502</v>
      </c>
    </row>
    <row r="66" spans="1:129" x14ac:dyDescent="0.2">
      <c r="A66" s="26">
        <v>44503</v>
      </c>
      <c r="DX66" s="1">
        <v>0</v>
      </c>
      <c r="DY66" s="27">
        <v>44503</v>
      </c>
    </row>
    <row r="67" spans="1:129" x14ac:dyDescent="0.2">
      <c r="A67" s="26">
        <v>44504</v>
      </c>
      <c r="DX67" s="1">
        <v>0</v>
      </c>
      <c r="DY67" s="27">
        <v>44504</v>
      </c>
    </row>
    <row r="68" spans="1:129" x14ac:dyDescent="0.2">
      <c r="A68" s="26">
        <v>44505</v>
      </c>
      <c r="DX68" s="1">
        <v>0</v>
      </c>
      <c r="DY68" s="27">
        <v>44505</v>
      </c>
    </row>
    <row r="69" spans="1:129" x14ac:dyDescent="0.2">
      <c r="A69" s="26">
        <v>44506</v>
      </c>
      <c r="DX69" s="1">
        <v>0</v>
      </c>
      <c r="DY69" s="27">
        <v>44506</v>
      </c>
    </row>
    <row r="70" spans="1:129" x14ac:dyDescent="0.2">
      <c r="A70" s="26">
        <v>44507</v>
      </c>
      <c r="DX70" s="1">
        <v>0</v>
      </c>
      <c r="DY70" s="27">
        <v>44507</v>
      </c>
    </row>
    <row r="71" spans="1:129" x14ac:dyDescent="0.2">
      <c r="A71" s="26">
        <v>44508</v>
      </c>
      <c r="DX71" s="1">
        <v>0</v>
      </c>
      <c r="DY71" s="27">
        <v>44508</v>
      </c>
    </row>
    <row r="72" spans="1:129" x14ac:dyDescent="0.2">
      <c r="A72" s="26">
        <v>44509</v>
      </c>
      <c r="DX72" s="1">
        <v>0</v>
      </c>
      <c r="DY72" s="27">
        <v>44509</v>
      </c>
    </row>
    <row r="73" spans="1:129" x14ac:dyDescent="0.2">
      <c r="A73" s="26">
        <v>44510</v>
      </c>
      <c r="DX73" s="1">
        <v>0</v>
      </c>
      <c r="DY73" s="27">
        <v>44510</v>
      </c>
    </row>
    <row r="74" spans="1:129" x14ac:dyDescent="0.2">
      <c r="A74" s="26">
        <v>44511</v>
      </c>
      <c r="DX74" s="1">
        <v>0</v>
      </c>
      <c r="DY74" s="27">
        <v>44511</v>
      </c>
    </row>
    <row r="75" spans="1:129" x14ac:dyDescent="0.2">
      <c r="A75" s="26">
        <v>44512</v>
      </c>
      <c r="DX75" s="1">
        <v>0</v>
      </c>
      <c r="DY75" s="27">
        <v>44512</v>
      </c>
    </row>
    <row r="76" spans="1:129" x14ac:dyDescent="0.2">
      <c r="A76" s="2"/>
    </row>
    <row r="77" spans="1:129" x14ac:dyDescent="0.2">
      <c r="A77" s="2" t="s">
        <v>439</v>
      </c>
      <c r="B77" s="1">
        <v>396.06400000000002</v>
      </c>
      <c r="C77" s="1">
        <v>0</v>
      </c>
      <c r="D77" s="1">
        <v>2.96</v>
      </c>
      <c r="E77" s="1">
        <v>2.96</v>
      </c>
      <c r="F77" s="1">
        <v>123.2</v>
      </c>
      <c r="G77" s="1">
        <v>819.92</v>
      </c>
      <c r="H77" s="1">
        <v>2.96</v>
      </c>
      <c r="I77" s="1">
        <v>2.96</v>
      </c>
      <c r="J77" s="1">
        <v>398.72</v>
      </c>
      <c r="K77" s="1">
        <v>902.72</v>
      </c>
      <c r="L77" s="1">
        <v>2.2400000000000002</v>
      </c>
      <c r="M77" s="1">
        <v>0</v>
      </c>
      <c r="N77" s="1">
        <v>4.4800000000000004</v>
      </c>
      <c r="O77" s="1">
        <v>289.8</v>
      </c>
      <c r="P77" s="1">
        <v>64.8</v>
      </c>
      <c r="Q77" s="1">
        <v>106.8</v>
      </c>
      <c r="R77" s="1">
        <v>22.8</v>
      </c>
      <c r="S77" s="1">
        <v>1.2</v>
      </c>
      <c r="T77" s="1">
        <v>623.82000000000005</v>
      </c>
      <c r="U77" s="1">
        <v>0</v>
      </c>
      <c r="V77" s="1">
        <v>449.88</v>
      </c>
      <c r="W77" s="1">
        <v>37.200000000000003</v>
      </c>
      <c r="X77" s="1">
        <v>33.6</v>
      </c>
      <c r="Y77" s="1">
        <v>268.8</v>
      </c>
      <c r="Z77" s="1">
        <v>28.8</v>
      </c>
      <c r="AA77" s="1">
        <v>0</v>
      </c>
      <c r="AB77" s="1">
        <v>24</v>
      </c>
      <c r="AC77" s="1">
        <v>124.8</v>
      </c>
      <c r="AD77" s="1">
        <v>191.36</v>
      </c>
      <c r="AE77" s="1">
        <v>482.4</v>
      </c>
      <c r="AF77" s="1">
        <v>21.6</v>
      </c>
      <c r="AG77" s="1">
        <v>25.2</v>
      </c>
      <c r="AH77" s="1">
        <v>69.44</v>
      </c>
      <c r="AI77" s="1">
        <v>68.819999999999993</v>
      </c>
      <c r="AJ77" s="1">
        <v>9.6</v>
      </c>
      <c r="AK77" s="1">
        <v>0</v>
      </c>
      <c r="AL77" s="1">
        <v>3.6</v>
      </c>
      <c r="AM77" s="1">
        <v>160.16</v>
      </c>
      <c r="AN77" s="1">
        <v>0</v>
      </c>
      <c r="AO77" s="1">
        <v>7</v>
      </c>
      <c r="AP77" s="1">
        <v>0</v>
      </c>
      <c r="AQ77" s="1">
        <v>28</v>
      </c>
      <c r="AR77" s="1">
        <v>2</v>
      </c>
      <c r="AS77" s="1">
        <v>2</v>
      </c>
      <c r="AT77" s="1">
        <v>30</v>
      </c>
      <c r="AU77" s="1">
        <v>528.79999999999995</v>
      </c>
      <c r="AV77" s="1">
        <v>0</v>
      </c>
      <c r="AW77" s="1">
        <v>0</v>
      </c>
      <c r="AX77" s="1">
        <v>0</v>
      </c>
      <c r="AY77" s="1">
        <v>0.8</v>
      </c>
      <c r="AZ77" s="1">
        <v>3.2</v>
      </c>
      <c r="BA77" s="1">
        <v>0</v>
      </c>
      <c r="BB77" s="1">
        <v>1.5</v>
      </c>
      <c r="BC77" s="1">
        <v>0</v>
      </c>
      <c r="BD77" s="1">
        <v>8</v>
      </c>
      <c r="BE77" s="1">
        <v>0</v>
      </c>
      <c r="BF77" s="1">
        <v>19</v>
      </c>
      <c r="BG77" s="1">
        <v>2</v>
      </c>
      <c r="BH77" s="1">
        <v>773.6</v>
      </c>
      <c r="BI77" s="1">
        <v>0.8</v>
      </c>
      <c r="BJ77" s="1">
        <v>0</v>
      </c>
      <c r="BK77" s="1">
        <v>0</v>
      </c>
      <c r="BL77" s="1">
        <v>28.5</v>
      </c>
      <c r="BM77" s="1">
        <v>0.8</v>
      </c>
      <c r="BN77" s="1">
        <v>1.2</v>
      </c>
      <c r="BO77" s="1">
        <v>0</v>
      </c>
      <c r="BP77" s="1">
        <v>0</v>
      </c>
      <c r="BQ77" s="1">
        <v>123</v>
      </c>
      <c r="BR77" s="1">
        <v>174</v>
      </c>
      <c r="BS77" s="1">
        <v>5.4</v>
      </c>
      <c r="BT77" s="1">
        <v>6585</v>
      </c>
      <c r="BU77" s="1">
        <v>4226.3999999999996</v>
      </c>
      <c r="BV77" s="1">
        <v>156</v>
      </c>
      <c r="BW77" s="1">
        <v>212.4</v>
      </c>
      <c r="BX77" s="1">
        <v>162</v>
      </c>
      <c r="BY77" s="1">
        <v>86.4</v>
      </c>
      <c r="BZ77" s="1">
        <v>357.6</v>
      </c>
      <c r="CA77" s="1">
        <v>58.8</v>
      </c>
      <c r="CB77" s="1">
        <v>0</v>
      </c>
      <c r="CC77" s="1">
        <v>0</v>
      </c>
      <c r="CD77" s="1">
        <v>73.2</v>
      </c>
      <c r="CE77" s="1">
        <v>271.5</v>
      </c>
      <c r="CF77" s="1">
        <v>44.4</v>
      </c>
      <c r="CG77" s="1">
        <v>43.2</v>
      </c>
      <c r="CH77" s="1">
        <v>186</v>
      </c>
      <c r="CI77" s="1">
        <v>159.6</v>
      </c>
      <c r="CJ77" s="1">
        <v>33</v>
      </c>
      <c r="CK77" s="1">
        <v>162</v>
      </c>
      <c r="CL77" s="1">
        <v>61.5</v>
      </c>
      <c r="CM77" s="1">
        <v>28.5</v>
      </c>
      <c r="CN77" s="1">
        <v>18</v>
      </c>
      <c r="CO77" s="1">
        <v>102</v>
      </c>
      <c r="CP77" s="1">
        <v>140</v>
      </c>
      <c r="CQ77" s="1">
        <v>84</v>
      </c>
      <c r="CR77" s="1">
        <v>112</v>
      </c>
      <c r="CS77" s="1">
        <v>318.08</v>
      </c>
      <c r="CT77" s="1">
        <v>148.80000000000001</v>
      </c>
      <c r="CU77" s="1">
        <v>4.8</v>
      </c>
      <c r="CV77" s="1">
        <v>198.24</v>
      </c>
      <c r="CW77" s="1">
        <v>12</v>
      </c>
      <c r="CX77" s="1">
        <v>112.8</v>
      </c>
      <c r="CY77" s="1">
        <v>319.2</v>
      </c>
      <c r="CZ77" s="1">
        <v>13.5</v>
      </c>
      <c r="DA77" s="1">
        <v>72</v>
      </c>
      <c r="DB77" s="1">
        <v>15</v>
      </c>
      <c r="DC77" s="1">
        <v>46.5</v>
      </c>
      <c r="DD77" s="1">
        <v>225</v>
      </c>
      <c r="DE77" s="1">
        <v>52.8</v>
      </c>
      <c r="DF77" s="1">
        <v>9</v>
      </c>
      <c r="DG77" s="1">
        <v>18</v>
      </c>
      <c r="DH77" s="1">
        <v>12</v>
      </c>
      <c r="DI77" s="1">
        <v>144</v>
      </c>
      <c r="DJ77" s="1">
        <v>423</v>
      </c>
      <c r="DK77" s="1">
        <v>390</v>
      </c>
      <c r="DL77" s="1">
        <v>99</v>
      </c>
      <c r="DM77" s="1">
        <v>75</v>
      </c>
      <c r="DN77" s="1">
        <v>297</v>
      </c>
      <c r="DO77" s="1">
        <v>486</v>
      </c>
      <c r="DP77" s="1">
        <v>390</v>
      </c>
      <c r="DQ77" s="1">
        <v>282</v>
      </c>
      <c r="DR77" s="1">
        <v>0</v>
      </c>
      <c r="DX77" s="1">
        <v>25034.484</v>
      </c>
      <c r="DY77" s="1" t="s">
        <v>439</v>
      </c>
    </row>
    <row r="78" spans="1:129" x14ac:dyDescent="0.2">
      <c r="A78" s="2" t="s">
        <v>440</v>
      </c>
      <c r="B78" s="1">
        <v>396.06400000000002</v>
      </c>
      <c r="C78" s="1">
        <v>0</v>
      </c>
      <c r="D78" s="1">
        <v>2.96</v>
      </c>
      <c r="E78" s="1">
        <v>2.96</v>
      </c>
      <c r="F78" s="1">
        <v>123.2</v>
      </c>
      <c r="G78" s="1">
        <v>819.92</v>
      </c>
      <c r="H78" s="1">
        <v>2.96</v>
      </c>
      <c r="I78" s="1">
        <v>2.96</v>
      </c>
      <c r="J78" s="1">
        <v>398.72</v>
      </c>
      <c r="K78" s="1">
        <v>902.72</v>
      </c>
      <c r="L78" s="1">
        <v>2.2400000000000002</v>
      </c>
      <c r="M78" s="1">
        <v>0</v>
      </c>
      <c r="N78" s="1">
        <v>4.4800000000000004</v>
      </c>
      <c r="O78" s="1">
        <v>289.8</v>
      </c>
      <c r="P78" s="1">
        <v>64.8</v>
      </c>
      <c r="Q78" s="1">
        <v>106.8</v>
      </c>
      <c r="R78" s="1">
        <v>22.8</v>
      </c>
      <c r="S78" s="1">
        <v>1.2</v>
      </c>
      <c r="T78" s="1">
        <v>623.82000000000005</v>
      </c>
      <c r="U78" s="1">
        <v>0</v>
      </c>
      <c r="V78" s="1">
        <v>449.88</v>
      </c>
      <c r="W78" s="1">
        <v>37.200000000000003</v>
      </c>
      <c r="X78" s="1">
        <v>33.6</v>
      </c>
      <c r="Y78" s="1">
        <v>268.8</v>
      </c>
      <c r="Z78" s="1">
        <v>28.8</v>
      </c>
      <c r="AA78" s="1">
        <v>0</v>
      </c>
      <c r="AB78" s="1">
        <v>24</v>
      </c>
      <c r="AC78" s="1">
        <v>124.8</v>
      </c>
      <c r="AD78" s="1">
        <v>191.36</v>
      </c>
      <c r="AE78" s="1">
        <v>482.4</v>
      </c>
      <c r="AF78" s="1">
        <v>21.6</v>
      </c>
      <c r="AG78" s="1">
        <v>25.2</v>
      </c>
      <c r="AH78" s="1">
        <v>69.44</v>
      </c>
      <c r="AI78" s="1">
        <v>68.819999999999993</v>
      </c>
      <c r="AJ78" s="1">
        <v>9.6</v>
      </c>
      <c r="AK78" s="1">
        <v>0</v>
      </c>
      <c r="AL78" s="1">
        <v>3.6</v>
      </c>
      <c r="AM78" s="1">
        <v>160.16</v>
      </c>
      <c r="AN78" s="1">
        <v>0</v>
      </c>
      <c r="AO78" s="1">
        <v>7</v>
      </c>
      <c r="AP78" s="1">
        <v>0</v>
      </c>
      <c r="AQ78" s="1">
        <v>28</v>
      </c>
      <c r="AR78" s="1">
        <v>2</v>
      </c>
      <c r="AS78" s="1">
        <v>2</v>
      </c>
      <c r="AT78" s="1">
        <v>30</v>
      </c>
      <c r="AU78" s="1">
        <v>528.79999999999995</v>
      </c>
      <c r="AV78" s="1">
        <v>0</v>
      </c>
      <c r="AW78" s="1">
        <v>0</v>
      </c>
      <c r="AX78" s="1">
        <v>0</v>
      </c>
      <c r="AY78" s="1">
        <v>0.8</v>
      </c>
      <c r="AZ78" s="1">
        <v>3.2</v>
      </c>
      <c r="BA78" s="1">
        <v>0</v>
      </c>
      <c r="BB78" s="1">
        <v>1.5</v>
      </c>
      <c r="BC78" s="1">
        <v>0</v>
      </c>
      <c r="BD78" s="1">
        <v>8</v>
      </c>
      <c r="BE78" s="1">
        <v>0</v>
      </c>
      <c r="BF78" s="1">
        <v>19</v>
      </c>
      <c r="BG78" s="1">
        <v>2</v>
      </c>
      <c r="BH78" s="1">
        <v>773.6</v>
      </c>
      <c r="BI78" s="1">
        <v>0.8</v>
      </c>
      <c r="BJ78" s="1">
        <v>0</v>
      </c>
      <c r="BK78" s="1">
        <v>0</v>
      </c>
      <c r="BL78" s="1">
        <v>28.5</v>
      </c>
      <c r="BM78" s="1">
        <v>0.8</v>
      </c>
      <c r="BN78" s="1">
        <v>1.2</v>
      </c>
      <c r="BO78" s="1">
        <v>0</v>
      </c>
      <c r="BP78" s="1">
        <v>0</v>
      </c>
      <c r="BQ78" s="1">
        <v>123</v>
      </c>
      <c r="BR78" s="1">
        <v>174</v>
      </c>
      <c r="BS78" s="1">
        <v>5.4</v>
      </c>
      <c r="BT78" s="1">
        <v>6585</v>
      </c>
      <c r="BU78" s="1">
        <v>4226.3999999999996</v>
      </c>
      <c r="BV78" s="1">
        <v>156</v>
      </c>
      <c r="BW78" s="1">
        <v>212.4</v>
      </c>
      <c r="BX78" s="1">
        <v>162</v>
      </c>
      <c r="BY78" s="1">
        <v>86.4</v>
      </c>
      <c r="BZ78" s="1">
        <v>357.6</v>
      </c>
      <c r="CA78" s="1">
        <v>58.8</v>
      </c>
      <c r="CB78" s="1">
        <v>0</v>
      </c>
      <c r="CC78" s="1">
        <v>0</v>
      </c>
      <c r="CD78" s="1">
        <v>73.2</v>
      </c>
      <c r="CE78" s="1">
        <v>271.5</v>
      </c>
      <c r="CF78" s="1">
        <v>44.4</v>
      </c>
      <c r="CG78" s="1">
        <v>43.2</v>
      </c>
      <c r="CH78" s="1">
        <v>186</v>
      </c>
      <c r="CI78" s="1">
        <v>159.6</v>
      </c>
      <c r="CJ78" s="1">
        <v>33</v>
      </c>
      <c r="CK78" s="1">
        <v>162</v>
      </c>
      <c r="CL78" s="1">
        <v>61.5</v>
      </c>
      <c r="CM78" s="1">
        <v>28.5</v>
      </c>
      <c r="CN78" s="1">
        <v>18</v>
      </c>
      <c r="CO78" s="1">
        <v>102</v>
      </c>
      <c r="CP78" s="1">
        <v>140</v>
      </c>
      <c r="CQ78" s="1">
        <v>84</v>
      </c>
      <c r="CR78" s="1">
        <v>112</v>
      </c>
      <c r="CS78" s="1">
        <v>318.08</v>
      </c>
      <c r="CT78" s="1">
        <v>148.80000000000001</v>
      </c>
      <c r="CU78" s="1">
        <v>4.8</v>
      </c>
      <c r="CV78" s="1">
        <v>198.24</v>
      </c>
      <c r="CW78" s="1">
        <v>12</v>
      </c>
      <c r="CX78" s="1">
        <v>112.8</v>
      </c>
      <c r="CY78" s="1">
        <v>319.2</v>
      </c>
      <c r="CZ78" s="1">
        <v>13.5</v>
      </c>
      <c r="DA78" s="1">
        <v>72</v>
      </c>
      <c r="DB78" s="1">
        <v>15</v>
      </c>
      <c r="DC78" s="1">
        <v>46.5</v>
      </c>
      <c r="DD78" s="1">
        <v>225</v>
      </c>
      <c r="DE78" s="1">
        <v>52.8</v>
      </c>
      <c r="DF78" s="1">
        <v>9</v>
      </c>
      <c r="DG78" s="1">
        <v>18</v>
      </c>
      <c r="DH78" s="1">
        <v>12</v>
      </c>
      <c r="DI78" s="1">
        <v>144</v>
      </c>
      <c r="DJ78" s="1">
        <v>423</v>
      </c>
      <c r="DK78" s="1">
        <v>390</v>
      </c>
      <c r="DL78" s="1">
        <v>99</v>
      </c>
      <c r="DM78" s="1">
        <v>75</v>
      </c>
      <c r="DN78" s="1">
        <v>297</v>
      </c>
      <c r="DO78" s="1">
        <v>486</v>
      </c>
      <c r="DP78" s="1">
        <v>390</v>
      </c>
      <c r="DQ78" s="1">
        <v>282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25034.484</v>
      </c>
      <c r="DY78" s="1" t="s">
        <v>440</v>
      </c>
    </row>
    <row r="79" spans="1:129" x14ac:dyDescent="0.2">
      <c r="A79" s="2" t="s">
        <v>441</v>
      </c>
      <c r="DX79" s="1">
        <v>0</v>
      </c>
      <c r="DY79" s="1" t="s">
        <v>441</v>
      </c>
    </row>
    <row r="80" spans="1:129" x14ac:dyDescent="0.2">
      <c r="A80" s="2"/>
      <c r="DX80" s="1">
        <v>0</v>
      </c>
    </row>
    <row r="81" spans="1:129" x14ac:dyDescent="0.2">
      <c r="A81" s="2"/>
      <c r="DX81" s="1">
        <v>0</v>
      </c>
    </row>
    <row r="82" spans="1:129" x14ac:dyDescent="0.2">
      <c r="A82" s="2" t="s">
        <v>442</v>
      </c>
      <c r="DX82" s="1">
        <v>0</v>
      </c>
      <c r="DY82" s="1" t="s">
        <v>442</v>
      </c>
    </row>
    <row r="83" spans="1:129" x14ac:dyDescent="0.2">
      <c r="A83" s="2" t="s">
        <v>443</v>
      </c>
      <c r="DS83" s="1">
        <v>0</v>
      </c>
      <c r="DT83" s="1">
        <v>0</v>
      </c>
      <c r="DV83" s="1">
        <v>0</v>
      </c>
      <c r="DX83" s="1">
        <v>0</v>
      </c>
      <c r="DY83" s="1" t="s">
        <v>443</v>
      </c>
    </row>
    <row r="84" spans="1:129" x14ac:dyDescent="0.2">
      <c r="A84" s="2"/>
    </row>
    <row r="85" spans="1:129" x14ac:dyDescent="0.2">
      <c r="A85" s="2" t="s">
        <v>444</v>
      </c>
      <c r="B85" s="1">
        <v>0</v>
      </c>
      <c r="C85" s="1">
        <v>0</v>
      </c>
      <c r="E85" s="1">
        <v>0</v>
      </c>
      <c r="F85" s="1">
        <v>0</v>
      </c>
      <c r="G85" s="1">
        <v>0</v>
      </c>
      <c r="H85" s="1">
        <v>0</v>
      </c>
      <c r="J85" s="1">
        <v>0</v>
      </c>
      <c r="K85" s="1">
        <v>0</v>
      </c>
      <c r="L85" s="1">
        <v>0</v>
      </c>
      <c r="M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Q85" s="1">
        <v>0</v>
      </c>
      <c r="AR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H85" s="1">
        <v>0</v>
      </c>
      <c r="BI85" s="1">
        <v>0</v>
      </c>
      <c r="BJ85" s="1">
        <v>0</v>
      </c>
      <c r="BK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F85" s="1">
        <v>0</v>
      </c>
      <c r="CG85" s="1">
        <v>0</v>
      </c>
      <c r="CH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W85" s="1">
        <v>0</v>
      </c>
      <c r="CX85" s="1">
        <v>0</v>
      </c>
      <c r="CY85" s="1">
        <v>0</v>
      </c>
      <c r="CZ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P85" s="1">
        <v>0</v>
      </c>
      <c r="DQ85" s="1">
        <v>0</v>
      </c>
      <c r="DR85" s="1">
        <v>0</v>
      </c>
      <c r="DS85" s="1">
        <v>0</v>
      </c>
      <c r="DW85" s="1">
        <v>0</v>
      </c>
      <c r="DX85" s="1">
        <v>0</v>
      </c>
      <c r="DY85" s="1" t="s">
        <v>444</v>
      </c>
    </row>
    <row r="86" spans="1:129" x14ac:dyDescent="0.2">
      <c r="A86" s="2" t="s">
        <v>440</v>
      </c>
      <c r="DX86" s="1">
        <v>0</v>
      </c>
      <c r="DY86" s="1" t="s">
        <v>445</v>
      </c>
    </row>
    <row r="87" spans="1:129" x14ac:dyDescent="0.2">
      <c r="A87" s="2" t="s">
        <v>441</v>
      </c>
      <c r="DX87" s="1">
        <v>0</v>
      </c>
      <c r="DY87" s="1" t="s">
        <v>446</v>
      </c>
    </row>
    <row r="88" spans="1:129" x14ac:dyDescent="0.2">
      <c r="A88" s="2"/>
      <c r="DX88" s="1">
        <v>0</v>
      </c>
    </row>
    <row r="89" spans="1:129" x14ac:dyDescent="0.2">
      <c r="A89" s="2"/>
      <c r="DX89" s="1">
        <v>0</v>
      </c>
    </row>
    <row r="90" spans="1:129" x14ac:dyDescent="0.2">
      <c r="A90" s="2" t="s">
        <v>442</v>
      </c>
      <c r="DX90" s="1">
        <v>0</v>
      </c>
      <c r="DY90" s="1" t="s">
        <v>447</v>
      </c>
    </row>
    <row r="91" spans="1:129" x14ac:dyDescent="0.2">
      <c r="A91" s="2" t="s">
        <v>443</v>
      </c>
      <c r="DX91" s="1">
        <v>0</v>
      </c>
      <c r="DY91" s="1" t="s">
        <v>448</v>
      </c>
    </row>
    <row r="92" spans="1:129" x14ac:dyDescent="0.2">
      <c r="A92" s="2"/>
    </row>
    <row r="93" spans="1:129" x14ac:dyDescent="0.2">
      <c r="A93" s="2" t="s">
        <v>449</v>
      </c>
      <c r="B93" s="1">
        <v>0</v>
      </c>
      <c r="C93" s="1">
        <v>0</v>
      </c>
      <c r="E93" s="1">
        <v>0</v>
      </c>
      <c r="F93" s="1">
        <v>0</v>
      </c>
      <c r="G93" s="1">
        <v>0</v>
      </c>
      <c r="H93" s="1">
        <v>0</v>
      </c>
      <c r="J93" s="1">
        <v>0</v>
      </c>
      <c r="K93" s="1">
        <v>0</v>
      </c>
      <c r="L93" s="1">
        <v>0</v>
      </c>
      <c r="M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Q93" s="1">
        <v>0</v>
      </c>
      <c r="AR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H93" s="1">
        <v>0</v>
      </c>
      <c r="BI93" s="1">
        <v>0</v>
      </c>
      <c r="BJ93" s="1">
        <v>0</v>
      </c>
      <c r="BK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F93" s="1">
        <v>0</v>
      </c>
      <c r="CG93" s="1">
        <v>0</v>
      </c>
      <c r="CH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W93" s="1">
        <v>0</v>
      </c>
      <c r="CX93" s="1">
        <v>0</v>
      </c>
      <c r="CY93" s="1">
        <v>0</v>
      </c>
      <c r="CZ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P93" s="1">
        <v>0</v>
      </c>
      <c r="DQ93" s="1">
        <v>0</v>
      </c>
      <c r="DR93" s="1">
        <v>0</v>
      </c>
      <c r="DS93" s="1">
        <v>0</v>
      </c>
      <c r="DW93" s="1">
        <v>0</v>
      </c>
      <c r="DX93" s="1">
        <v>0</v>
      </c>
      <c r="DY93" s="1" t="s">
        <v>449</v>
      </c>
    </row>
    <row r="94" spans="1:129" x14ac:dyDescent="0.2">
      <c r="A94" s="2" t="s">
        <v>440</v>
      </c>
      <c r="DX94" s="1">
        <v>0</v>
      </c>
      <c r="DY94" s="1" t="s">
        <v>445</v>
      </c>
    </row>
    <row r="95" spans="1:129" x14ac:dyDescent="0.2">
      <c r="A95" s="2" t="s">
        <v>441</v>
      </c>
      <c r="DX95" s="1">
        <v>0</v>
      </c>
      <c r="DY95" s="1" t="s">
        <v>446</v>
      </c>
    </row>
    <row r="96" spans="1:129" x14ac:dyDescent="0.2">
      <c r="A96" s="2">
        <v>0</v>
      </c>
      <c r="DX96" s="1">
        <v>0</v>
      </c>
      <c r="DY96" s="1">
        <v>0</v>
      </c>
    </row>
    <row r="97" spans="1:129" x14ac:dyDescent="0.2">
      <c r="A97" s="2">
        <v>0</v>
      </c>
      <c r="DX97" s="1">
        <v>0</v>
      </c>
      <c r="DY97" s="1">
        <v>0</v>
      </c>
    </row>
    <row r="98" spans="1:129" x14ac:dyDescent="0.2">
      <c r="A98" s="2" t="s">
        <v>442</v>
      </c>
      <c r="DY98" s="1" t="s">
        <v>447</v>
      </c>
    </row>
    <row r="99" spans="1:129" x14ac:dyDescent="0.2">
      <c r="A99" s="2" t="s">
        <v>443</v>
      </c>
      <c r="DX99" s="1">
        <v>0</v>
      </c>
      <c r="DY99" s="1" t="s">
        <v>448</v>
      </c>
    </row>
    <row r="100" spans="1:129" x14ac:dyDescent="0.2">
      <c r="A100" s="2"/>
    </row>
    <row r="101" spans="1:129" x14ac:dyDescent="0.2">
      <c r="A101" s="2" t="s">
        <v>450</v>
      </c>
      <c r="B101" s="1">
        <v>396.06400000000002</v>
      </c>
      <c r="C101" s="1">
        <v>0</v>
      </c>
      <c r="E101" s="1">
        <v>2.96</v>
      </c>
      <c r="F101" s="1">
        <v>123.2</v>
      </c>
      <c r="G101" s="1">
        <v>819.92</v>
      </c>
      <c r="H101" s="1">
        <v>2.96</v>
      </c>
      <c r="J101" s="1">
        <v>398.72</v>
      </c>
      <c r="K101" s="1">
        <v>902.72</v>
      </c>
      <c r="L101" s="1">
        <v>2.2400000000000002</v>
      </c>
      <c r="M101" s="1">
        <v>0</v>
      </c>
      <c r="O101" s="1">
        <v>289.8</v>
      </c>
      <c r="P101" s="1">
        <v>64.8</v>
      </c>
      <c r="Q101" s="1">
        <v>106.8</v>
      </c>
      <c r="R101" s="1">
        <v>22.8</v>
      </c>
      <c r="S101" s="1">
        <v>1.2</v>
      </c>
      <c r="T101" s="1">
        <v>623.82000000000005</v>
      </c>
      <c r="V101" s="1">
        <v>449.88</v>
      </c>
      <c r="W101" s="1">
        <v>37.200000000000003</v>
      </c>
      <c r="X101" s="1">
        <v>33.6</v>
      </c>
      <c r="Y101" s="1">
        <v>268.8</v>
      </c>
      <c r="Z101" s="1">
        <v>28.8</v>
      </c>
      <c r="AA101" s="1">
        <v>0</v>
      </c>
      <c r="AB101" s="1">
        <v>24</v>
      </c>
      <c r="AC101" s="1">
        <v>124.8</v>
      </c>
      <c r="AD101" s="1">
        <v>191.36</v>
      </c>
      <c r="AE101" s="1">
        <v>482.4</v>
      </c>
      <c r="AF101" s="1">
        <v>21.6</v>
      </c>
      <c r="AG101" s="1">
        <v>25.2</v>
      </c>
      <c r="AH101" s="1">
        <v>69.44</v>
      </c>
      <c r="AI101" s="1">
        <v>68.819999999999993</v>
      </c>
      <c r="AJ101" s="1">
        <v>9.6</v>
      </c>
      <c r="AK101" s="1">
        <v>0</v>
      </c>
      <c r="AL101" s="1">
        <v>3.6</v>
      </c>
      <c r="AM101" s="1">
        <v>160.16</v>
      </c>
      <c r="AN101" s="1">
        <v>0</v>
      </c>
      <c r="AQ101" s="1">
        <v>28</v>
      </c>
      <c r="AR101" s="1">
        <v>2</v>
      </c>
      <c r="AT101" s="1">
        <v>30</v>
      </c>
      <c r="AU101" s="1">
        <v>528.79999999999995</v>
      </c>
      <c r="AV101" s="1">
        <v>0</v>
      </c>
      <c r="AW101" s="1">
        <v>0</v>
      </c>
      <c r="AX101" s="1">
        <v>0</v>
      </c>
      <c r="AY101" s="1">
        <v>0.8</v>
      </c>
      <c r="AZ101" s="1">
        <v>3.2</v>
      </c>
      <c r="BA101" s="1">
        <v>0</v>
      </c>
      <c r="BB101" s="1">
        <v>1.5</v>
      </c>
      <c r="BC101" s="1">
        <v>0</v>
      </c>
      <c r="BD101" s="1">
        <v>8</v>
      </c>
      <c r="BE101" s="1">
        <v>0</v>
      </c>
      <c r="BF101" s="1">
        <v>19</v>
      </c>
      <c r="BH101" s="1">
        <v>773.6</v>
      </c>
      <c r="BI101" s="1">
        <v>0.8</v>
      </c>
      <c r="BJ101" s="1">
        <v>0</v>
      </c>
      <c r="BK101" s="1">
        <v>0</v>
      </c>
      <c r="BM101" s="1">
        <v>0.8</v>
      </c>
      <c r="BN101" s="1">
        <v>1.2</v>
      </c>
      <c r="BO101" s="1">
        <v>0</v>
      </c>
      <c r="BP101" s="1">
        <v>0</v>
      </c>
      <c r="BQ101" s="1">
        <v>123</v>
      </c>
      <c r="BR101" s="1">
        <v>174</v>
      </c>
      <c r="BS101" s="1">
        <v>5.4</v>
      </c>
      <c r="BT101" s="1">
        <v>6585</v>
      </c>
      <c r="BU101" s="1">
        <v>4226.3999999999996</v>
      </c>
      <c r="BV101" s="1">
        <v>156</v>
      </c>
      <c r="BW101" s="1">
        <v>212.4</v>
      </c>
      <c r="BY101" s="1">
        <v>86.4</v>
      </c>
      <c r="BZ101" s="1">
        <v>357.6</v>
      </c>
      <c r="CA101" s="1">
        <v>58.8</v>
      </c>
      <c r="CB101" s="1">
        <v>0</v>
      </c>
      <c r="CC101" s="1">
        <v>0</v>
      </c>
      <c r="CD101" s="1">
        <v>73.2</v>
      </c>
      <c r="CF101" s="1">
        <v>44.4</v>
      </c>
      <c r="CG101" s="1">
        <v>43.2</v>
      </c>
      <c r="CH101" s="1">
        <v>186</v>
      </c>
      <c r="CJ101" s="1">
        <v>33</v>
      </c>
      <c r="CK101" s="1">
        <v>162</v>
      </c>
      <c r="CL101" s="1">
        <v>61.5</v>
      </c>
      <c r="CM101" s="1">
        <v>28.5</v>
      </c>
      <c r="CN101" s="1">
        <v>18</v>
      </c>
      <c r="CO101" s="1">
        <v>102</v>
      </c>
      <c r="CQ101" s="1">
        <v>84</v>
      </c>
      <c r="CR101" s="1">
        <v>112</v>
      </c>
      <c r="CS101" s="1">
        <v>318.08</v>
      </c>
      <c r="CT101" s="1">
        <v>148.80000000000001</v>
      </c>
      <c r="CU101" s="1">
        <v>4.8</v>
      </c>
      <c r="CW101" s="1">
        <v>12</v>
      </c>
      <c r="CX101" s="1">
        <v>112.8</v>
      </c>
      <c r="CY101" s="1">
        <v>319.2</v>
      </c>
      <c r="CZ101" s="1">
        <v>13.5</v>
      </c>
      <c r="DB101" s="1">
        <v>15</v>
      </c>
      <c r="DC101" s="1">
        <v>46.5</v>
      </c>
      <c r="DD101" s="1">
        <v>225</v>
      </c>
      <c r="DE101" s="1">
        <v>52.8</v>
      </c>
      <c r="DF101" s="1">
        <v>9</v>
      </c>
      <c r="DG101" s="1">
        <v>18</v>
      </c>
      <c r="DH101" s="1">
        <v>12</v>
      </c>
      <c r="DJ101" s="1">
        <v>423</v>
      </c>
      <c r="DK101" s="1">
        <v>390</v>
      </c>
      <c r="DL101" s="1">
        <v>99</v>
      </c>
      <c r="DM101" s="1">
        <v>75</v>
      </c>
      <c r="DN101" s="1">
        <v>297</v>
      </c>
      <c r="DP101" s="1">
        <v>390</v>
      </c>
      <c r="DQ101" s="1">
        <v>282</v>
      </c>
      <c r="DR101" s="1">
        <v>0</v>
      </c>
      <c r="DS101" s="1">
        <v>0</v>
      </c>
      <c r="DW101" s="1">
        <v>0</v>
      </c>
      <c r="DX101" s="1">
        <v>23351.24400000001</v>
      </c>
      <c r="DY101" s="1" t="s">
        <v>450</v>
      </c>
    </row>
    <row r="102" spans="1:129" x14ac:dyDescent="0.2">
      <c r="A102" s="2" t="s">
        <v>440</v>
      </c>
      <c r="B102" s="1">
        <v>396.06400000000002</v>
      </c>
      <c r="C102" s="1">
        <v>0</v>
      </c>
      <c r="E102" s="1">
        <v>2.96</v>
      </c>
      <c r="F102" s="1">
        <v>123.2</v>
      </c>
      <c r="G102" s="1">
        <v>819.92</v>
      </c>
      <c r="H102" s="1">
        <v>2.96</v>
      </c>
      <c r="J102" s="1">
        <v>398.72</v>
      </c>
      <c r="K102" s="1">
        <v>902.72</v>
      </c>
      <c r="L102" s="1">
        <v>2.2400000000000002</v>
      </c>
      <c r="M102" s="1">
        <v>0</v>
      </c>
      <c r="O102" s="1">
        <v>289.8</v>
      </c>
      <c r="P102" s="1">
        <v>64.8</v>
      </c>
      <c r="Q102" s="1">
        <v>106.8</v>
      </c>
      <c r="R102" s="1">
        <v>22.8</v>
      </c>
      <c r="S102" s="1">
        <v>1.2</v>
      </c>
      <c r="T102" s="1">
        <v>623.82000000000005</v>
      </c>
      <c r="V102" s="1">
        <v>449.88</v>
      </c>
      <c r="W102" s="1">
        <v>37.200000000000003</v>
      </c>
      <c r="X102" s="1">
        <v>33.6</v>
      </c>
      <c r="Y102" s="1">
        <v>268.8</v>
      </c>
      <c r="Z102" s="1">
        <v>28.8</v>
      </c>
      <c r="AA102" s="1">
        <v>0</v>
      </c>
      <c r="AB102" s="1">
        <v>24</v>
      </c>
      <c r="AC102" s="1">
        <v>124.8</v>
      </c>
      <c r="AD102" s="1">
        <v>191.36</v>
      </c>
      <c r="AE102" s="1">
        <v>482.4</v>
      </c>
      <c r="AF102" s="1">
        <v>21.6</v>
      </c>
      <c r="AG102" s="1">
        <v>25.2</v>
      </c>
      <c r="AH102" s="1">
        <v>69.44</v>
      </c>
      <c r="AI102" s="1">
        <v>68.819999999999993</v>
      </c>
      <c r="AJ102" s="1">
        <v>9.6</v>
      </c>
      <c r="AK102" s="1">
        <v>0</v>
      </c>
      <c r="AL102" s="1">
        <v>3.6</v>
      </c>
      <c r="AM102" s="1">
        <v>160.16</v>
      </c>
      <c r="AN102" s="1">
        <v>0</v>
      </c>
      <c r="AQ102" s="1">
        <v>28</v>
      </c>
      <c r="AR102" s="1">
        <v>2</v>
      </c>
      <c r="AT102" s="1">
        <v>30</v>
      </c>
      <c r="AU102" s="1">
        <v>528.79999999999995</v>
      </c>
      <c r="AV102" s="1">
        <v>0</v>
      </c>
      <c r="AW102" s="1">
        <v>0</v>
      </c>
      <c r="AX102" s="1">
        <v>0</v>
      </c>
      <c r="AY102" s="1">
        <v>0.8</v>
      </c>
      <c r="AZ102" s="1">
        <v>3.2</v>
      </c>
      <c r="BA102" s="1">
        <v>0</v>
      </c>
      <c r="BB102" s="1">
        <v>1.5</v>
      </c>
      <c r="BC102" s="1">
        <v>0</v>
      </c>
      <c r="BD102" s="1">
        <v>8</v>
      </c>
      <c r="BE102" s="1">
        <v>0</v>
      </c>
      <c r="BF102" s="1">
        <v>19</v>
      </c>
      <c r="BH102" s="1">
        <v>773.6</v>
      </c>
      <c r="BI102" s="1">
        <v>0.8</v>
      </c>
      <c r="BJ102" s="1">
        <v>0</v>
      </c>
      <c r="BK102" s="1">
        <v>0</v>
      </c>
      <c r="BM102" s="1">
        <v>0.8</v>
      </c>
      <c r="BN102" s="1">
        <v>1.2</v>
      </c>
      <c r="BO102" s="1">
        <v>0</v>
      </c>
      <c r="BP102" s="1">
        <v>0</v>
      </c>
      <c r="BQ102" s="1">
        <v>123</v>
      </c>
      <c r="BR102" s="1">
        <v>174</v>
      </c>
      <c r="BS102" s="1">
        <v>5.4</v>
      </c>
      <c r="BT102" s="1">
        <v>6585</v>
      </c>
      <c r="BU102" s="1">
        <v>4226.3999999999996</v>
      </c>
      <c r="BV102" s="1">
        <v>156</v>
      </c>
      <c r="BW102" s="1">
        <v>212.4</v>
      </c>
      <c r="BY102" s="1">
        <v>86.4</v>
      </c>
      <c r="BZ102" s="1">
        <v>357.6</v>
      </c>
      <c r="CA102" s="1">
        <v>58.8</v>
      </c>
      <c r="CB102" s="1">
        <v>0</v>
      </c>
      <c r="CC102" s="1">
        <v>0</v>
      </c>
      <c r="CD102" s="1">
        <v>73.2</v>
      </c>
      <c r="CF102" s="1">
        <v>44.4</v>
      </c>
      <c r="CG102" s="1">
        <v>43.2</v>
      </c>
      <c r="CH102" s="1">
        <v>186</v>
      </c>
      <c r="CJ102" s="1">
        <v>33</v>
      </c>
      <c r="CK102" s="1">
        <v>162</v>
      </c>
      <c r="CL102" s="1">
        <v>61.5</v>
      </c>
      <c r="CM102" s="1">
        <v>28.5</v>
      </c>
      <c r="CN102" s="1">
        <v>18</v>
      </c>
      <c r="CO102" s="1">
        <v>102</v>
      </c>
      <c r="CQ102" s="1">
        <v>84</v>
      </c>
      <c r="CR102" s="1">
        <v>112</v>
      </c>
      <c r="CS102" s="1">
        <v>318.08</v>
      </c>
      <c r="CT102" s="1">
        <v>148.80000000000001</v>
      </c>
      <c r="CU102" s="1">
        <v>4.8</v>
      </c>
      <c r="CW102" s="1">
        <v>12</v>
      </c>
      <c r="CX102" s="1">
        <v>112.8</v>
      </c>
      <c r="CY102" s="1">
        <v>319.2</v>
      </c>
      <c r="CZ102" s="1">
        <v>13.5</v>
      </c>
      <c r="DB102" s="1">
        <v>15</v>
      </c>
      <c r="DC102" s="1">
        <v>46.5</v>
      </c>
      <c r="DD102" s="1">
        <v>225</v>
      </c>
      <c r="DE102" s="1">
        <v>52.8</v>
      </c>
      <c r="DF102" s="1">
        <v>9</v>
      </c>
      <c r="DG102" s="1">
        <v>18</v>
      </c>
      <c r="DH102" s="1">
        <v>12</v>
      </c>
      <c r="DJ102" s="1">
        <v>423</v>
      </c>
      <c r="DK102" s="1">
        <v>390</v>
      </c>
      <c r="DL102" s="1">
        <v>99</v>
      </c>
      <c r="DM102" s="1">
        <v>75</v>
      </c>
      <c r="DN102" s="1">
        <v>297</v>
      </c>
      <c r="DP102" s="1">
        <v>390</v>
      </c>
      <c r="DQ102" s="1">
        <v>282</v>
      </c>
      <c r="DR102" s="1">
        <v>0</v>
      </c>
      <c r="DS102" s="1">
        <v>0</v>
      </c>
      <c r="DW102" s="1">
        <v>0</v>
      </c>
      <c r="DX102" s="1">
        <v>23351.24400000001</v>
      </c>
      <c r="DY102" s="1" t="s">
        <v>445</v>
      </c>
    </row>
    <row r="103" spans="1:129" x14ac:dyDescent="0.2">
      <c r="A103" s="2" t="s">
        <v>441</v>
      </c>
      <c r="B103" s="1">
        <v>0</v>
      </c>
      <c r="C103" s="1">
        <v>0</v>
      </c>
      <c r="E103" s="1">
        <v>0</v>
      </c>
      <c r="F103" s="1">
        <v>0</v>
      </c>
      <c r="G103" s="1">
        <v>0</v>
      </c>
      <c r="H103" s="1">
        <v>0</v>
      </c>
      <c r="J103" s="1">
        <v>0</v>
      </c>
      <c r="K103" s="1">
        <v>0</v>
      </c>
      <c r="L103" s="1">
        <v>0</v>
      </c>
      <c r="M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Q103" s="1">
        <v>0</v>
      </c>
      <c r="AR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H103" s="1">
        <v>0</v>
      </c>
      <c r="BI103" s="1">
        <v>0</v>
      </c>
      <c r="BJ103" s="1">
        <v>0</v>
      </c>
      <c r="BK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F103" s="1">
        <v>0</v>
      </c>
      <c r="CG103" s="1">
        <v>0</v>
      </c>
      <c r="CH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W103" s="1">
        <v>0</v>
      </c>
      <c r="CX103" s="1">
        <v>0</v>
      </c>
      <c r="CY103" s="1">
        <v>0</v>
      </c>
      <c r="CZ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P103" s="1">
        <v>0</v>
      </c>
      <c r="DQ103" s="1">
        <v>0</v>
      </c>
      <c r="DR103" s="1">
        <v>0</v>
      </c>
      <c r="DS103" s="1">
        <v>0</v>
      </c>
      <c r="DW103" s="1">
        <v>0</v>
      </c>
      <c r="DX103" s="1">
        <v>0</v>
      </c>
      <c r="DY103" s="1" t="s">
        <v>446</v>
      </c>
    </row>
    <row r="104" spans="1:129" x14ac:dyDescent="0.2">
      <c r="A104" s="2">
        <v>0</v>
      </c>
      <c r="B104" s="1">
        <v>0</v>
      </c>
      <c r="C104" s="1">
        <v>0</v>
      </c>
      <c r="E104" s="1">
        <v>0</v>
      </c>
      <c r="F104" s="1">
        <v>0</v>
      </c>
      <c r="G104" s="1">
        <v>0</v>
      </c>
      <c r="H104" s="1">
        <v>0</v>
      </c>
      <c r="J104" s="1">
        <v>0</v>
      </c>
      <c r="K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Q104" s="1">
        <v>0</v>
      </c>
      <c r="AR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H104" s="1">
        <v>0</v>
      </c>
      <c r="BI104" s="1">
        <v>0</v>
      </c>
      <c r="BJ104" s="1">
        <v>0</v>
      </c>
      <c r="BK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F104" s="1">
        <v>0</v>
      </c>
      <c r="CG104" s="1">
        <v>0</v>
      </c>
      <c r="CH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W104" s="1">
        <v>0</v>
      </c>
      <c r="CX104" s="1">
        <v>0</v>
      </c>
      <c r="CY104" s="1">
        <v>0</v>
      </c>
      <c r="CZ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P104" s="1">
        <v>0</v>
      </c>
      <c r="DQ104" s="1">
        <v>0</v>
      </c>
      <c r="DR104" s="1">
        <v>0</v>
      </c>
      <c r="DS104" s="1">
        <v>0</v>
      </c>
      <c r="DW104" s="1">
        <v>0</v>
      </c>
      <c r="DX104" s="1">
        <v>0</v>
      </c>
      <c r="DY104" s="1">
        <v>0</v>
      </c>
    </row>
    <row r="105" spans="1:129" x14ac:dyDescent="0.2">
      <c r="A105" s="2">
        <v>0</v>
      </c>
      <c r="B105" s="1">
        <v>0</v>
      </c>
      <c r="C105" s="1">
        <v>0</v>
      </c>
      <c r="E105" s="1">
        <v>0</v>
      </c>
      <c r="F105" s="1">
        <v>0</v>
      </c>
      <c r="G105" s="1">
        <v>0</v>
      </c>
      <c r="H105" s="1">
        <v>0</v>
      </c>
      <c r="J105" s="1">
        <v>0</v>
      </c>
      <c r="K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Q105" s="1">
        <v>0</v>
      </c>
      <c r="AR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H105" s="1">
        <v>0</v>
      </c>
      <c r="BI105" s="1">
        <v>0</v>
      </c>
      <c r="BJ105" s="1">
        <v>0</v>
      </c>
      <c r="BK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F105" s="1">
        <v>0</v>
      </c>
      <c r="CG105" s="1">
        <v>0</v>
      </c>
      <c r="CH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W105" s="1">
        <v>0</v>
      </c>
      <c r="CX105" s="1">
        <v>0</v>
      </c>
      <c r="CY105" s="1">
        <v>0</v>
      </c>
      <c r="CZ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P105" s="1">
        <v>0</v>
      </c>
      <c r="DQ105" s="1">
        <v>0</v>
      </c>
      <c r="DR105" s="1">
        <v>0</v>
      </c>
      <c r="DS105" s="1">
        <v>0</v>
      </c>
      <c r="DW105" s="1">
        <v>0</v>
      </c>
      <c r="DX105" s="1">
        <v>0</v>
      </c>
      <c r="DY105" s="1">
        <v>0</v>
      </c>
    </row>
    <row r="106" spans="1:129" x14ac:dyDescent="0.2">
      <c r="A106" s="2" t="s">
        <v>442</v>
      </c>
      <c r="B106" s="1">
        <v>0</v>
      </c>
      <c r="C106" s="1">
        <v>0</v>
      </c>
      <c r="E106" s="1">
        <v>0</v>
      </c>
      <c r="F106" s="1">
        <v>0</v>
      </c>
      <c r="G106" s="1">
        <v>0</v>
      </c>
      <c r="H106" s="1">
        <v>0</v>
      </c>
      <c r="J106" s="1">
        <v>0</v>
      </c>
      <c r="K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Q106" s="1">
        <v>0</v>
      </c>
      <c r="AR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H106" s="1">
        <v>0</v>
      </c>
      <c r="BI106" s="1">
        <v>0</v>
      </c>
      <c r="BJ106" s="1">
        <v>0</v>
      </c>
      <c r="BK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F106" s="1">
        <v>0</v>
      </c>
      <c r="CG106" s="1">
        <v>0</v>
      </c>
      <c r="CH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W106" s="1">
        <v>0</v>
      </c>
      <c r="CX106" s="1">
        <v>0</v>
      </c>
      <c r="CY106" s="1">
        <v>0</v>
      </c>
      <c r="CZ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P106" s="1">
        <v>0</v>
      </c>
      <c r="DQ106" s="1">
        <v>0</v>
      </c>
      <c r="DR106" s="1">
        <v>0</v>
      </c>
      <c r="DS106" s="1">
        <v>0</v>
      </c>
      <c r="DW106" s="1">
        <v>0</v>
      </c>
      <c r="DX106" s="1">
        <v>0</v>
      </c>
      <c r="DY106" s="1" t="s">
        <v>447</v>
      </c>
    </row>
    <row r="107" spans="1:129" x14ac:dyDescent="0.2">
      <c r="A107" s="2" t="s">
        <v>443</v>
      </c>
      <c r="B107" s="1">
        <v>0</v>
      </c>
      <c r="C107" s="1">
        <v>0</v>
      </c>
      <c r="E107" s="1">
        <v>0</v>
      </c>
      <c r="F107" s="1">
        <v>0</v>
      </c>
      <c r="G107" s="1">
        <v>0</v>
      </c>
      <c r="H107" s="1">
        <v>0</v>
      </c>
      <c r="J107" s="1">
        <v>0</v>
      </c>
      <c r="K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Q107" s="1">
        <v>0</v>
      </c>
      <c r="AR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H107" s="1">
        <v>0</v>
      </c>
      <c r="BI107" s="1">
        <v>0</v>
      </c>
      <c r="BJ107" s="1">
        <v>0</v>
      </c>
      <c r="BK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F107" s="1">
        <v>0</v>
      </c>
      <c r="CG107" s="1">
        <v>0</v>
      </c>
      <c r="CH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W107" s="1">
        <v>0</v>
      </c>
      <c r="CX107" s="1">
        <v>0</v>
      </c>
      <c r="CY107" s="1">
        <v>0</v>
      </c>
      <c r="CZ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P107" s="1">
        <v>0</v>
      </c>
      <c r="DQ107" s="1">
        <v>0</v>
      </c>
      <c r="DR107" s="1">
        <v>0</v>
      </c>
      <c r="DS107" s="1">
        <v>0</v>
      </c>
      <c r="DW107" s="1">
        <v>0</v>
      </c>
      <c r="DX107" s="1">
        <v>0</v>
      </c>
      <c r="DY107" s="1" t="s">
        <v>448</v>
      </c>
    </row>
    <row r="108" spans="1:129" x14ac:dyDescent="0.2">
      <c r="A108" s="2"/>
    </row>
    <row r="109" spans="1:129" x14ac:dyDescent="0.2">
      <c r="A109" s="2" t="s">
        <v>451</v>
      </c>
      <c r="B109" s="1">
        <v>133.80540540540539</v>
      </c>
      <c r="C109" s="1">
        <v>0</v>
      </c>
      <c r="D109" s="1">
        <v>0</v>
      </c>
      <c r="E109" s="1">
        <v>0.95792880258899682</v>
      </c>
      <c r="F109" s="1">
        <v>54.999999999999993</v>
      </c>
      <c r="G109" s="1">
        <v>273.30666666666667</v>
      </c>
      <c r="H109" s="1">
        <v>1</v>
      </c>
      <c r="I109" s="1">
        <v>0</v>
      </c>
      <c r="J109" s="1">
        <v>178</v>
      </c>
      <c r="K109" s="1">
        <v>403</v>
      </c>
      <c r="L109" s="1">
        <v>0.91428571428571426</v>
      </c>
      <c r="M109" s="1">
        <v>0</v>
      </c>
      <c r="N109" s="1">
        <v>0</v>
      </c>
      <c r="O109" s="1">
        <v>161</v>
      </c>
      <c r="P109" s="1">
        <v>54</v>
      </c>
      <c r="Q109" s="1">
        <v>79.1111111111111</v>
      </c>
      <c r="R109" s="1">
        <v>16.888888888888889</v>
      </c>
      <c r="S109" s="1">
        <v>0.86956521739130443</v>
      </c>
      <c r="T109" s="1">
        <v>281.00000000000011</v>
      </c>
      <c r="U109" s="1">
        <v>0</v>
      </c>
      <c r="V109" s="1">
        <v>155.13103448275859</v>
      </c>
      <c r="W109" s="1">
        <v>31</v>
      </c>
      <c r="X109" s="1">
        <v>15</v>
      </c>
      <c r="Y109" s="1">
        <v>120</v>
      </c>
      <c r="Z109" s="1">
        <v>3</v>
      </c>
      <c r="AA109" s="1">
        <v>0</v>
      </c>
      <c r="AB109" s="1">
        <v>17.777777777777779</v>
      </c>
      <c r="AC109" s="1">
        <v>13</v>
      </c>
      <c r="AD109" s="1">
        <v>52</v>
      </c>
      <c r="AE109" s="1">
        <v>268</v>
      </c>
      <c r="AF109" s="1">
        <v>16</v>
      </c>
      <c r="AG109" s="1">
        <v>18.666666666666661</v>
      </c>
      <c r="AH109" s="1">
        <v>28.342857142857142</v>
      </c>
      <c r="AI109" s="1">
        <v>28.675000000000001</v>
      </c>
      <c r="AJ109" s="1">
        <v>0.97959183673469374</v>
      </c>
      <c r="AK109" s="1">
        <v>0</v>
      </c>
      <c r="AL109" s="1">
        <v>1.782178217821782</v>
      </c>
      <c r="AM109" s="1">
        <v>77</v>
      </c>
      <c r="AN109" s="1">
        <v>0</v>
      </c>
      <c r="AO109" s="1">
        <v>0</v>
      </c>
      <c r="AP109" s="1">
        <v>0</v>
      </c>
      <c r="AQ109" s="1">
        <v>28</v>
      </c>
      <c r="AR109" s="1">
        <v>2</v>
      </c>
      <c r="AS109" s="1">
        <v>0</v>
      </c>
      <c r="AT109" s="1">
        <v>30</v>
      </c>
      <c r="AU109" s="1">
        <v>660.99999999999989</v>
      </c>
      <c r="AV109" s="1">
        <v>0</v>
      </c>
      <c r="AW109" s="1">
        <v>0</v>
      </c>
      <c r="AX109" s="1">
        <v>0</v>
      </c>
      <c r="AY109" s="1">
        <v>0.50955414012738853</v>
      </c>
      <c r="AZ109" s="1">
        <v>2.0779220779220782</v>
      </c>
      <c r="BA109" s="1">
        <v>0</v>
      </c>
      <c r="BB109" s="1">
        <v>0.52631578947368418</v>
      </c>
      <c r="BC109" s="1">
        <v>0</v>
      </c>
      <c r="BD109" s="1">
        <v>5</v>
      </c>
      <c r="BE109" s="1">
        <v>0</v>
      </c>
      <c r="BF109" s="1">
        <v>19</v>
      </c>
      <c r="BG109" s="1">
        <v>0</v>
      </c>
      <c r="BH109" s="1">
        <v>967</v>
      </c>
      <c r="BI109" s="1">
        <v>0.50955414012738853</v>
      </c>
      <c r="BJ109" s="1">
        <v>0</v>
      </c>
      <c r="BK109" s="1">
        <v>0</v>
      </c>
      <c r="BL109" s="1">
        <v>0</v>
      </c>
      <c r="BM109" s="1">
        <v>0.51948051948051954</v>
      </c>
      <c r="BN109" s="1">
        <v>1</v>
      </c>
      <c r="BO109" s="1">
        <v>0</v>
      </c>
      <c r="BP109" s="1">
        <v>0</v>
      </c>
      <c r="BQ109" s="1">
        <v>82</v>
      </c>
      <c r="BR109" s="1">
        <v>58</v>
      </c>
      <c r="BS109" s="1">
        <v>3</v>
      </c>
      <c r="BT109" s="1">
        <v>2195</v>
      </c>
      <c r="BU109" s="1">
        <v>3522</v>
      </c>
      <c r="BV109" s="1">
        <v>109.8591549295775</v>
      </c>
      <c r="BW109" s="1">
        <v>149.57746478873241</v>
      </c>
      <c r="BX109" s="1">
        <v>0</v>
      </c>
      <c r="BY109" s="1">
        <v>60.845070422535223</v>
      </c>
      <c r="BZ109" s="1">
        <v>251.83098591549299</v>
      </c>
      <c r="CA109" s="1">
        <v>41.408450704225352</v>
      </c>
      <c r="CB109" s="1">
        <v>0</v>
      </c>
      <c r="CC109" s="1">
        <v>0</v>
      </c>
      <c r="CD109" s="1">
        <v>53.04347826086957</v>
      </c>
      <c r="CE109" s="1">
        <v>0</v>
      </c>
      <c r="CF109" s="1">
        <v>31.26760563380282</v>
      </c>
      <c r="CG109" s="1">
        <v>30.422535211267611</v>
      </c>
      <c r="CH109" s="1">
        <v>155</v>
      </c>
      <c r="CI109" s="1">
        <v>0</v>
      </c>
      <c r="CJ109" s="1">
        <v>10.15384615384615</v>
      </c>
      <c r="CK109" s="1">
        <v>54</v>
      </c>
      <c r="CL109" s="1">
        <v>33.97790055248619</v>
      </c>
      <c r="CM109" s="1">
        <v>16.569767441860471</v>
      </c>
      <c r="CN109" s="1">
        <v>6</v>
      </c>
      <c r="CO109" s="1">
        <v>71.83098591549296</v>
      </c>
      <c r="CP109" s="1">
        <v>0</v>
      </c>
      <c r="CQ109" s="1">
        <v>66.666666666666671</v>
      </c>
      <c r="CR109" s="1">
        <v>88.888888888888886</v>
      </c>
      <c r="CS109" s="1">
        <v>252.4444444444444</v>
      </c>
      <c r="CT109" s="1">
        <v>104.78873239436621</v>
      </c>
      <c r="CU109" s="1">
        <v>3.380281690140845</v>
      </c>
      <c r="CV109" s="1">
        <v>0</v>
      </c>
      <c r="CW109" s="1">
        <v>10</v>
      </c>
      <c r="CX109" s="1">
        <v>79.436619718309856</v>
      </c>
      <c r="CY109" s="1">
        <v>253.33333333333329</v>
      </c>
      <c r="CZ109" s="1">
        <v>9</v>
      </c>
      <c r="DA109" s="1">
        <v>0</v>
      </c>
      <c r="DB109" s="1">
        <v>5</v>
      </c>
      <c r="DC109" s="1">
        <v>31</v>
      </c>
      <c r="DD109" s="1">
        <v>75</v>
      </c>
      <c r="DE109" s="1">
        <v>37.183098591549303</v>
      </c>
      <c r="DF109" s="1">
        <v>6</v>
      </c>
      <c r="DG109" s="1">
        <v>12.67605633802817</v>
      </c>
      <c r="DH109" s="1">
        <v>8</v>
      </c>
      <c r="DI109" s="1">
        <v>0</v>
      </c>
      <c r="DJ109" s="1">
        <v>141</v>
      </c>
      <c r="DK109" s="1">
        <v>65</v>
      </c>
      <c r="DL109" s="1">
        <v>33</v>
      </c>
      <c r="DM109" s="1">
        <v>25</v>
      </c>
      <c r="DN109" s="1">
        <v>99</v>
      </c>
      <c r="DO109" s="1">
        <v>0</v>
      </c>
      <c r="DP109" s="1">
        <v>65</v>
      </c>
      <c r="DQ109" s="1">
        <v>47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12655.93715259401</v>
      </c>
      <c r="DY109" s="1" t="s">
        <v>451</v>
      </c>
    </row>
    <row r="110" spans="1:129" x14ac:dyDescent="0.2">
      <c r="A110" s="2"/>
    </row>
    <row r="111" spans="1:129" x14ac:dyDescent="0.2">
      <c r="A111" s="2" t="s">
        <v>452</v>
      </c>
      <c r="B111" s="1">
        <v>746.32180952380963</v>
      </c>
      <c r="C111" s="1">
        <v>0</v>
      </c>
      <c r="D111" s="1">
        <v>0</v>
      </c>
      <c r="E111" s="1">
        <v>107.5466666666667</v>
      </c>
      <c r="F111" s="1">
        <v>434.2</v>
      </c>
      <c r="G111" s="1">
        <v>273.412380952381</v>
      </c>
      <c r="H111" s="1">
        <v>83.443809523809534</v>
      </c>
      <c r="I111" s="1">
        <v>0</v>
      </c>
      <c r="J111" s="1">
        <v>965.97333333333324</v>
      </c>
      <c r="K111" s="1">
        <v>6283.9333333333334</v>
      </c>
      <c r="L111" s="1">
        <v>0</v>
      </c>
      <c r="M111" s="1">
        <v>97.135238095238094</v>
      </c>
      <c r="N111" s="1">
        <v>0</v>
      </c>
      <c r="O111" s="1">
        <v>106.84761904761911</v>
      </c>
      <c r="P111" s="1">
        <v>528.37142857142851</v>
      </c>
      <c r="Q111" s="1">
        <v>285.32</v>
      </c>
      <c r="R111" s="1">
        <v>23.88571428571429</v>
      </c>
      <c r="S111" s="1">
        <v>0</v>
      </c>
      <c r="T111" s="1">
        <v>780.01285714285711</v>
      </c>
      <c r="U111" s="1">
        <v>0</v>
      </c>
      <c r="V111" s="1">
        <v>0</v>
      </c>
      <c r="W111" s="1">
        <v>467.3485714285714</v>
      </c>
      <c r="X111" s="1">
        <v>996.50666666666666</v>
      </c>
      <c r="Y111" s="1">
        <v>113.1733333333333</v>
      </c>
      <c r="Z111" s="1">
        <v>618.05714285714282</v>
      </c>
      <c r="AA111" s="1">
        <v>723.28571428571433</v>
      </c>
      <c r="AB111" s="1">
        <v>13.02857142857143</v>
      </c>
      <c r="AC111" s="1">
        <v>2261.485714285714</v>
      </c>
      <c r="AD111" s="1">
        <v>318.01333333333332</v>
      </c>
      <c r="AE111" s="1">
        <v>4743.8285714285712</v>
      </c>
      <c r="AF111" s="1">
        <v>113.3257142857143</v>
      </c>
      <c r="AG111" s="1">
        <v>63.657142857142858</v>
      </c>
      <c r="AH111" s="1">
        <v>214.4</v>
      </c>
      <c r="AI111" s="1">
        <v>0</v>
      </c>
      <c r="AJ111" s="1">
        <v>0</v>
      </c>
      <c r="AK111" s="1">
        <v>403.82857142857142</v>
      </c>
      <c r="AL111" s="1">
        <v>166.45714285714291</v>
      </c>
      <c r="AM111" s="1">
        <v>284.03142857142859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1839.571428571428</v>
      </c>
      <c r="BR111" s="1">
        <v>325.71428571428572</v>
      </c>
      <c r="BS111" s="1">
        <v>0</v>
      </c>
      <c r="BT111" s="1">
        <v>7586.5714285714284</v>
      </c>
      <c r="BU111" s="1">
        <v>8830.4571428571417</v>
      </c>
      <c r="BV111" s="1">
        <v>7287.7714285714283</v>
      </c>
      <c r="BW111" s="1">
        <v>424.85714285714289</v>
      </c>
      <c r="BX111" s="1">
        <v>0</v>
      </c>
      <c r="BY111" s="1">
        <v>0</v>
      </c>
      <c r="BZ111" s="1">
        <v>263.42857142857139</v>
      </c>
      <c r="CA111" s="1">
        <v>638.57142857142856</v>
      </c>
      <c r="CB111" s="1">
        <v>0</v>
      </c>
      <c r="CC111" s="1">
        <v>0</v>
      </c>
      <c r="CD111" s="1">
        <v>0</v>
      </c>
      <c r="CE111" s="1">
        <v>0</v>
      </c>
      <c r="CF111" s="1">
        <v>116.2285714285714</v>
      </c>
      <c r="CG111" s="1">
        <v>107.3142857142857</v>
      </c>
      <c r="CH111" s="1">
        <v>200.91428571428571</v>
      </c>
      <c r="CI111" s="1">
        <v>0</v>
      </c>
      <c r="CJ111" s="1">
        <v>0</v>
      </c>
      <c r="CK111" s="1">
        <v>111.7380952380952</v>
      </c>
      <c r="CL111" s="1">
        <v>0</v>
      </c>
      <c r="CM111" s="1">
        <v>35.857142857142847</v>
      </c>
      <c r="CN111" s="1">
        <v>2134.7857142857142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126.8571428571429</v>
      </c>
      <c r="CV111" s="1">
        <v>0</v>
      </c>
      <c r="CW111" s="1">
        <v>0</v>
      </c>
      <c r="CX111" s="1">
        <v>0</v>
      </c>
      <c r="CY111" s="1">
        <v>0</v>
      </c>
      <c r="CZ111" s="1">
        <v>1797.1071428571429</v>
      </c>
      <c r="DA111" s="1">
        <v>0</v>
      </c>
      <c r="DB111" s="1">
        <v>2397.7142857142849</v>
      </c>
      <c r="DC111" s="1">
        <v>5162</v>
      </c>
      <c r="DD111" s="1">
        <v>3528.428571428572</v>
      </c>
      <c r="DE111" s="1">
        <v>713.05714285714271</v>
      </c>
      <c r="DF111" s="1">
        <v>990.42857142857156</v>
      </c>
      <c r="DG111" s="1">
        <v>136.28571428571431</v>
      </c>
      <c r="DH111" s="1">
        <v>1405.928571428572</v>
      </c>
      <c r="DI111" s="1">
        <v>0</v>
      </c>
      <c r="DJ111" s="1">
        <v>562.38095238095241</v>
      </c>
      <c r="DK111" s="1">
        <v>577.52380952380952</v>
      </c>
      <c r="DL111" s="1">
        <v>129.23809523809521</v>
      </c>
      <c r="DM111" s="1">
        <v>84.238095238095241</v>
      </c>
      <c r="DN111" s="1">
        <v>59.428571428571431</v>
      </c>
      <c r="DO111" s="1">
        <v>0</v>
      </c>
      <c r="DP111" s="1">
        <v>144.38095238095241</v>
      </c>
      <c r="DQ111" s="1">
        <v>355.42857142857139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70291.038952380914</v>
      </c>
      <c r="DY111" s="1" t="s">
        <v>452</v>
      </c>
    </row>
    <row r="112" spans="1:129" x14ac:dyDescent="0.2">
      <c r="A112" s="2"/>
    </row>
    <row r="113" spans="1:129" x14ac:dyDescent="0.2">
      <c r="A113" s="2" t="s">
        <v>453</v>
      </c>
      <c r="B113" s="1">
        <v>497.54787301587311</v>
      </c>
      <c r="C113" s="1">
        <v>0</v>
      </c>
      <c r="D113" s="1">
        <v>0</v>
      </c>
      <c r="E113" s="1">
        <v>71.697777777777773</v>
      </c>
      <c r="F113" s="1">
        <v>289.4666666666667</v>
      </c>
      <c r="G113" s="1">
        <v>182.2749206349207</v>
      </c>
      <c r="H113" s="1">
        <v>55.629206349206363</v>
      </c>
      <c r="I113" s="1">
        <v>0</v>
      </c>
      <c r="J113" s="1">
        <v>643.98222222222216</v>
      </c>
      <c r="K113" s="1">
        <v>4189.2888888888892</v>
      </c>
      <c r="L113" s="1">
        <v>0</v>
      </c>
      <c r="M113" s="1">
        <v>64.756825396825391</v>
      </c>
      <c r="N113" s="1">
        <v>0</v>
      </c>
      <c r="O113" s="1">
        <v>71.231746031746042</v>
      </c>
      <c r="P113" s="1">
        <v>352.24761904761903</v>
      </c>
      <c r="Q113" s="1">
        <v>190.21333333333331</v>
      </c>
      <c r="R113" s="1">
        <v>15.923809523809521</v>
      </c>
      <c r="S113" s="1">
        <v>0</v>
      </c>
      <c r="T113" s="1">
        <v>520.00857142857137</v>
      </c>
      <c r="U113" s="1">
        <v>0</v>
      </c>
      <c r="V113" s="1">
        <v>0</v>
      </c>
      <c r="W113" s="1">
        <v>311.56571428571431</v>
      </c>
      <c r="X113" s="1">
        <v>664.33777777777777</v>
      </c>
      <c r="Y113" s="1">
        <v>75.448888888888888</v>
      </c>
      <c r="Z113" s="1">
        <v>412.0380952380952</v>
      </c>
      <c r="AA113" s="1">
        <v>482.1904761904762</v>
      </c>
      <c r="AB113" s="1">
        <v>8.6857142857142851</v>
      </c>
      <c r="AC113" s="1">
        <v>1507.6571428571431</v>
      </c>
      <c r="AD113" s="1">
        <v>212.00888888888889</v>
      </c>
      <c r="AE113" s="1">
        <v>3162.5523809523811</v>
      </c>
      <c r="AF113" s="1">
        <v>75.550476190476203</v>
      </c>
      <c r="AG113" s="1">
        <v>42.438095238095237</v>
      </c>
      <c r="AH113" s="1">
        <v>142.93333333333331</v>
      </c>
      <c r="AI113" s="1">
        <v>0</v>
      </c>
      <c r="AJ113" s="1">
        <v>0</v>
      </c>
      <c r="AK113" s="1">
        <v>269.21904761904761</v>
      </c>
      <c r="AL113" s="1">
        <v>110.9714285714286</v>
      </c>
      <c r="AM113" s="1">
        <v>189.35428571428571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1226.3809523809521</v>
      </c>
      <c r="BR113" s="1">
        <v>217.14285714285711</v>
      </c>
      <c r="BS113" s="1">
        <v>0</v>
      </c>
      <c r="BT113" s="1">
        <v>5057.7142857142853</v>
      </c>
      <c r="BU113" s="1">
        <v>5886.9714285714281</v>
      </c>
      <c r="BV113" s="1">
        <v>4858.5142857142864</v>
      </c>
      <c r="BW113" s="1">
        <v>283.23809523809518</v>
      </c>
      <c r="BX113" s="1">
        <v>0</v>
      </c>
      <c r="BY113" s="1">
        <v>0</v>
      </c>
      <c r="BZ113" s="1">
        <v>175.61904761904759</v>
      </c>
      <c r="CA113" s="1">
        <v>425.71428571428572</v>
      </c>
      <c r="CB113" s="1">
        <v>0</v>
      </c>
      <c r="CC113" s="1">
        <v>0</v>
      </c>
      <c r="CD113" s="1">
        <v>0</v>
      </c>
      <c r="CE113" s="1">
        <v>0</v>
      </c>
      <c r="CF113" s="1">
        <v>77.485714285714295</v>
      </c>
      <c r="CG113" s="1">
        <v>71.542857142857144</v>
      </c>
      <c r="CH113" s="1">
        <v>133.94285714285721</v>
      </c>
      <c r="CI113" s="1">
        <v>0</v>
      </c>
      <c r="CJ113" s="1">
        <v>0</v>
      </c>
      <c r="CK113" s="1">
        <v>74.492063492063494</v>
      </c>
      <c r="CL113" s="1">
        <v>0</v>
      </c>
      <c r="CM113" s="1">
        <v>23.904761904761902</v>
      </c>
      <c r="CN113" s="1">
        <v>1423.1904761904759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84.571428571428569</v>
      </c>
      <c r="CV113" s="1">
        <v>0</v>
      </c>
      <c r="CW113" s="1">
        <v>0</v>
      </c>
      <c r="CX113" s="1">
        <v>0</v>
      </c>
      <c r="CY113" s="1">
        <v>0</v>
      </c>
      <c r="CZ113" s="1">
        <v>1198.0714285714289</v>
      </c>
      <c r="DA113" s="1">
        <v>0</v>
      </c>
      <c r="DB113" s="1">
        <v>1598.4761904761899</v>
      </c>
      <c r="DC113" s="1">
        <v>3441.333333333333</v>
      </c>
      <c r="DD113" s="1">
        <v>2352.2857142857142</v>
      </c>
      <c r="DE113" s="1">
        <v>475.37142857142851</v>
      </c>
      <c r="DF113" s="1">
        <v>660.28571428571433</v>
      </c>
      <c r="DG113" s="1">
        <v>90.857142857142847</v>
      </c>
      <c r="DH113" s="1">
        <v>937.28571428571433</v>
      </c>
      <c r="DI113" s="1">
        <v>0</v>
      </c>
      <c r="DJ113" s="1">
        <v>374.92063492063488</v>
      </c>
      <c r="DK113" s="1">
        <v>385.01587301587301</v>
      </c>
      <c r="DL113" s="1">
        <v>86.158730158730165</v>
      </c>
      <c r="DM113" s="1">
        <v>56.158730158730158</v>
      </c>
      <c r="DN113" s="1">
        <v>39.61904761904762</v>
      </c>
      <c r="DO113" s="1">
        <v>0</v>
      </c>
      <c r="DP113" s="1">
        <v>96.253968253968253</v>
      </c>
      <c r="DQ113" s="1">
        <v>236.95238095238099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46860.692634920641</v>
      </c>
      <c r="DY113" s="1" t="s">
        <v>453</v>
      </c>
    </row>
    <row r="114" spans="1:129" x14ac:dyDescent="0.2">
      <c r="A114" s="2"/>
    </row>
    <row r="115" spans="1:129" x14ac:dyDescent="0.2">
      <c r="A115" s="2" t="s">
        <v>454</v>
      </c>
      <c r="O115" s="1" t="s">
        <v>436</v>
      </c>
      <c r="DY115" s="1" t="s">
        <v>454</v>
      </c>
    </row>
    <row r="116" spans="1:129" x14ac:dyDescent="0.2">
      <c r="A116" s="2" t="s">
        <v>455</v>
      </c>
      <c r="B116" s="1">
        <v>429.57</v>
      </c>
      <c r="C116" s="1">
        <v>148</v>
      </c>
      <c r="D116" s="1">
        <v>32.56</v>
      </c>
      <c r="E116" s="1">
        <v>136.16</v>
      </c>
      <c r="F116" s="1">
        <v>329.56</v>
      </c>
      <c r="G116" s="1">
        <v>195.73</v>
      </c>
      <c r="H116" s="1">
        <v>0</v>
      </c>
      <c r="I116" s="1">
        <v>0</v>
      </c>
      <c r="J116" s="1">
        <v>506.24</v>
      </c>
      <c r="K116" s="1">
        <v>2829.12</v>
      </c>
      <c r="L116" s="1">
        <v>1046.08</v>
      </c>
      <c r="M116" s="1">
        <v>383.04</v>
      </c>
      <c r="N116" s="1">
        <v>0</v>
      </c>
      <c r="O116" s="1">
        <v>18</v>
      </c>
      <c r="P116" s="1">
        <v>145.32</v>
      </c>
      <c r="Q116" s="1">
        <v>38.76</v>
      </c>
      <c r="R116" s="1">
        <v>56.4</v>
      </c>
      <c r="S116" s="1">
        <v>750</v>
      </c>
      <c r="T116" s="1">
        <v>306.73</v>
      </c>
      <c r="U116" s="1">
        <v>9.6</v>
      </c>
      <c r="V116" s="1">
        <v>464.14</v>
      </c>
      <c r="W116" s="1">
        <v>50.4</v>
      </c>
      <c r="X116" s="1">
        <v>143.36000000000001</v>
      </c>
      <c r="Y116" s="1">
        <v>176.96</v>
      </c>
      <c r="Z116" s="1">
        <v>289.2</v>
      </c>
      <c r="AA116" s="1">
        <v>738</v>
      </c>
      <c r="AB116" s="1">
        <v>1.2</v>
      </c>
      <c r="AC116" s="1">
        <v>1132.8</v>
      </c>
      <c r="AD116" s="1">
        <v>128.80000000000001</v>
      </c>
      <c r="AE116" s="1">
        <v>1076.4000000000001</v>
      </c>
      <c r="AF116" s="1">
        <v>42</v>
      </c>
      <c r="AG116" s="1">
        <v>43.2</v>
      </c>
      <c r="AH116" s="1">
        <v>112</v>
      </c>
      <c r="AI116" s="1">
        <v>88.8</v>
      </c>
      <c r="AJ116" s="1">
        <v>412.8</v>
      </c>
      <c r="AK116" s="1">
        <v>1206</v>
      </c>
      <c r="AL116" s="1">
        <v>126</v>
      </c>
      <c r="AM116" s="1">
        <v>64.739999999999995</v>
      </c>
      <c r="AN116" s="1">
        <v>19.2</v>
      </c>
      <c r="AO116" s="1">
        <v>0</v>
      </c>
      <c r="AP116" s="1">
        <v>0</v>
      </c>
      <c r="AQ116" s="1">
        <v>561.25</v>
      </c>
      <c r="AR116" s="1">
        <v>138.125</v>
      </c>
      <c r="AS116" s="1">
        <v>302</v>
      </c>
      <c r="AT116" s="1">
        <v>70</v>
      </c>
      <c r="AU116" s="1">
        <v>204</v>
      </c>
      <c r="AV116" s="1">
        <v>57.6</v>
      </c>
      <c r="AW116" s="1">
        <v>133.5</v>
      </c>
      <c r="AX116" s="1">
        <v>40</v>
      </c>
      <c r="AY116" s="1">
        <v>336</v>
      </c>
      <c r="AZ116" s="1">
        <v>39.200000000000003</v>
      </c>
      <c r="BA116" s="1">
        <v>108</v>
      </c>
      <c r="BB116" s="1">
        <v>57</v>
      </c>
      <c r="BC116" s="1">
        <v>595</v>
      </c>
      <c r="BD116" s="1">
        <v>51.2</v>
      </c>
      <c r="BE116" s="1">
        <v>1986</v>
      </c>
      <c r="BF116" s="1">
        <v>82.125</v>
      </c>
      <c r="BG116" s="1">
        <v>2</v>
      </c>
      <c r="BH116" s="1">
        <v>628.20000000000005</v>
      </c>
      <c r="BI116" s="1">
        <v>56</v>
      </c>
      <c r="BJ116" s="1">
        <v>204</v>
      </c>
      <c r="BK116" s="1">
        <v>60</v>
      </c>
      <c r="BL116" s="1">
        <v>58.5</v>
      </c>
      <c r="BM116" s="1">
        <v>44.8</v>
      </c>
      <c r="BN116" s="1">
        <v>206.4</v>
      </c>
      <c r="BO116" s="1">
        <v>45</v>
      </c>
      <c r="BP116" s="1">
        <v>199.5</v>
      </c>
      <c r="BQ116" s="1">
        <v>198.25</v>
      </c>
      <c r="BR116" s="1">
        <v>117</v>
      </c>
      <c r="BS116" s="1">
        <v>19.8</v>
      </c>
      <c r="BT116" s="1">
        <v>525</v>
      </c>
      <c r="BU116" s="1">
        <v>800.4</v>
      </c>
      <c r="BV116" s="1">
        <v>137</v>
      </c>
      <c r="BW116" s="1">
        <v>96.2</v>
      </c>
      <c r="BX116" s="1">
        <v>12.2</v>
      </c>
      <c r="BY116" s="1">
        <v>32.6</v>
      </c>
      <c r="BZ116" s="1">
        <v>81.599999999999994</v>
      </c>
      <c r="CA116" s="1">
        <v>60</v>
      </c>
      <c r="CB116" s="1">
        <v>0</v>
      </c>
      <c r="CC116" s="1">
        <v>0</v>
      </c>
      <c r="CD116" s="1">
        <v>306</v>
      </c>
      <c r="CE116" s="1">
        <v>0</v>
      </c>
      <c r="CF116" s="1">
        <v>32.4</v>
      </c>
      <c r="CG116" s="1">
        <v>36</v>
      </c>
      <c r="CH116" s="1">
        <v>0</v>
      </c>
      <c r="CI116" s="1">
        <v>240</v>
      </c>
      <c r="CJ116" s="1">
        <v>57</v>
      </c>
      <c r="CK116" s="1">
        <v>75</v>
      </c>
      <c r="CL116" s="1">
        <v>28.75</v>
      </c>
      <c r="CM116" s="1">
        <v>27</v>
      </c>
      <c r="CN116" s="1">
        <v>87.5</v>
      </c>
      <c r="CO116" s="1">
        <v>106.8</v>
      </c>
      <c r="CP116" s="1">
        <v>2.38</v>
      </c>
      <c r="CQ116" s="1">
        <v>15.82</v>
      </c>
      <c r="CR116" s="1">
        <v>6.86</v>
      </c>
      <c r="CS116" s="1">
        <v>10.220000000000001</v>
      </c>
      <c r="CT116" s="1">
        <v>24</v>
      </c>
      <c r="CU116" s="1">
        <v>40.799999999999997</v>
      </c>
      <c r="CV116" s="1">
        <v>0</v>
      </c>
      <c r="CW116" s="1">
        <v>0</v>
      </c>
      <c r="CX116" s="1">
        <v>121.2</v>
      </c>
      <c r="CY116" s="1">
        <v>19.04</v>
      </c>
      <c r="CZ116" s="1">
        <v>162.25</v>
      </c>
      <c r="DA116" s="1">
        <v>4.5</v>
      </c>
      <c r="DB116" s="1">
        <v>123</v>
      </c>
      <c r="DC116" s="1">
        <v>1972.5</v>
      </c>
      <c r="DD116" s="1">
        <v>1086</v>
      </c>
      <c r="DE116" s="1">
        <v>90</v>
      </c>
      <c r="DF116" s="1">
        <v>223.5</v>
      </c>
      <c r="DG116" s="1">
        <v>38.4</v>
      </c>
      <c r="DH116" s="1">
        <v>1192.5</v>
      </c>
      <c r="DI116" s="1">
        <v>0</v>
      </c>
      <c r="DJ116" s="1">
        <v>231.5</v>
      </c>
      <c r="DK116" s="1">
        <v>534</v>
      </c>
      <c r="DL116" s="1">
        <v>63</v>
      </c>
      <c r="DM116" s="1">
        <v>27</v>
      </c>
      <c r="DN116" s="1">
        <v>15</v>
      </c>
      <c r="DO116" s="1">
        <v>162</v>
      </c>
      <c r="DP116" s="1">
        <v>300</v>
      </c>
      <c r="DQ116" s="1">
        <v>240</v>
      </c>
      <c r="DR116" s="1" t="s">
        <v>436</v>
      </c>
      <c r="DW116" s="1" t="s">
        <v>436</v>
      </c>
      <c r="DX116" s="1">
        <v>29724.240000000009</v>
      </c>
    </row>
    <row r="117" spans="1:129" x14ac:dyDescent="0.2">
      <c r="A117" s="2" t="s">
        <v>436</v>
      </c>
      <c r="B117" s="1" t="s">
        <v>436</v>
      </c>
      <c r="C117" s="1" t="s">
        <v>436</v>
      </c>
      <c r="D117" s="1" t="s">
        <v>436</v>
      </c>
      <c r="E117" s="1" t="s">
        <v>436</v>
      </c>
      <c r="F117" s="1" t="s">
        <v>436</v>
      </c>
      <c r="G117" s="1" t="s">
        <v>436</v>
      </c>
      <c r="H117" s="1" t="s">
        <v>436</v>
      </c>
      <c r="I117" s="1" t="s">
        <v>436</v>
      </c>
      <c r="J117" s="1" t="s">
        <v>436</v>
      </c>
      <c r="K117" s="1" t="s">
        <v>436</v>
      </c>
      <c r="L117" s="1" t="s">
        <v>436</v>
      </c>
      <c r="M117" s="1" t="s">
        <v>436</v>
      </c>
      <c r="N117" s="1" t="s">
        <v>436</v>
      </c>
      <c r="O117" s="1" t="s">
        <v>436</v>
      </c>
      <c r="P117" s="1" t="s">
        <v>436</v>
      </c>
      <c r="Q117" s="1" t="s">
        <v>436</v>
      </c>
      <c r="R117" s="1" t="s">
        <v>436</v>
      </c>
      <c r="S117" s="1" t="s">
        <v>436</v>
      </c>
      <c r="T117" s="1" t="s">
        <v>436</v>
      </c>
      <c r="U117" s="1" t="s">
        <v>436</v>
      </c>
      <c r="V117" s="1" t="s">
        <v>436</v>
      </c>
      <c r="W117" s="1" t="s">
        <v>436</v>
      </c>
      <c r="X117" s="1" t="s">
        <v>436</v>
      </c>
      <c r="Y117" s="1" t="s">
        <v>436</v>
      </c>
      <c r="Z117" s="1" t="s">
        <v>436</v>
      </c>
      <c r="AA117" s="1" t="s">
        <v>436</v>
      </c>
      <c r="AB117" s="1" t="s">
        <v>436</v>
      </c>
      <c r="AC117" s="1" t="s">
        <v>436</v>
      </c>
      <c r="AD117" s="1" t="s">
        <v>436</v>
      </c>
      <c r="AE117" s="1" t="s">
        <v>436</v>
      </c>
      <c r="AF117" s="1" t="s">
        <v>436</v>
      </c>
      <c r="AG117" s="1" t="s">
        <v>436</v>
      </c>
      <c r="AH117" s="1" t="s">
        <v>436</v>
      </c>
      <c r="AI117" s="1" t="s">
        <v>436</v>
      </c>
      <c r="AJ117" s="1" t="s">
        <v>436</v>
      </c>
      <c r="AK117" s="1" t="s">
        <v>436</v>
      </c>
      <c r="AL117" s="1" t="s">
        <v>436</v>
      </c>
      <c r="AM117" s="1" t="s">
        <v>436</v>
      </c>
      <c r="AN117" s="1" t="s">
        <v>436</v>
      </c>
      <c r="AO117" s="1" t="s">
        <v>436</v>
      </c>
      <c r="AP117" s="1" t="s">
        <v>436</v>
      </c>
      <c r="AQ117" s="1" t="s">
        <v>436</v>
      </c>
      <c r="AR117" s="1" t="s">
        <v>436</v>
      </c>
      <c r="AS117" s="1" t="s">
        <v>436</v>
      </c>
      <c r="AT117" s="1" t="s">
        <v>436</v>
      </c>
      <c r="AU117" s="1" t="s">
        <v>436</v>
      </c>
      <c r="AV117" s="1" t="s">
        <v>436</v>
      </c>
      <c r="AW117" s="1" t="s">
        <v>436</v>
      </c>
      <c r="AX117" s="1" t="s">
        <v>436</v>
      </c>
      <c r="AY117" s="1" t="s">
        <v>436</v>
      </c>
      <c r="AZ117" s="1" t="s">
        <v>436</v>
      </c>
      <c r="BA117" s="1" t="s">
        <v>436</v>
      </c>
      <c r="BB117" s="1" t="s">
        <v>436</v>
      </c>
      <c r="BC117" s="1" t="s">
        <v>436</v>
      </c>
      <c r="BD117" s="1" t="s">
        <v>436</v>
      </c>
      <c r="BE117" s="1" t="s">
        <v>436</v>
      </c>
      <c r="BF117" s="1" t="s">
        <v>436</v>
      </c>
      <c r="BG117" s="1" t="s">
        <v>436</v>
      </c>
      <c r="BH117" s="1" t="s">
        <v>436</v>
      </c>
      <c r="BI117" s="1" t="s">
        <v>436</v>
      </c>
      <c r="BJ117" s="1" t="s">
        <v>436</v>
      </c>
      <c r="BK117" s="1" t="s">
        <v>436</v>
      </c>
      <c r="BL117" s="1" t="s">
        <v>436</v>
      </c>
      <c r="BM117" s="1" t="s">
        <v>436</v>
      </c>
      <c r="BN117" s="1" t="s">
        <v>436</v>
      </c>
      <c r="BO117" s="1" t="s">
        <v>436</v>
      </c>
      <c r="BP117" s="1" t="s">
        <v>436</v>
      </c>
      <c r="BQ117" s="1" t="s">
        <v>436</v>
      </c>
      <c r="BR117" s="1" t="s">
        <v>436</v>
      </c>
      <c r="BS117" s="1" t="s">
        <v>436</v>
      </c>
      <c r="BT117" s="1" t="s">
        <v>436</v>
      </c>
      <c r="BU117" s="1" t="s">
        <v>436</v>
      </c>
      <c r="BV117" s="1" t="s">
        <v>436</v>
      </c>
      <c r="BW117" s="1" t="s">
        <v>436</v>
      </c>
      <c r="BX117" s="1" t="s">
        <v>436</v>
      </c>
      <c r="BY117" s="1" t="s">
        <v>436</v>
      </c>
      <c r="BZ117" s="1" t="s">
        <v>436</v>
      </c>
      <c r="CA117" s="1" t="s">
        <v>436</v>
      </c>
      <c r="CB117" s="1" t="s">
        <v>436</v>
      </c>
      <c r="CC117" s="1" t="s">
        <v>436</v>
      </c>
      <c r="CD117" s="1" t="s">
        <v>436</v>
      </c>
      <c r="CE117" s="1" t="s">
        <v>436</v>
      </c>
      <c r="CF117" s="1" t="s">
        <v>436</v>
      </c>
      <c r="CG117" s="1" t="s">
        <v>436</v>
      </c>
      <c r="CH117" s="1" t="s">
        <v>436</v>
      </c>
      <c r="CI117" s="1" t="s">
        <v>436</v>
      </c>
      <c r="CJ117" s="1" t="s">
        <v>436</v>
      </c>
      <c r="CK117" s="1" t="s">
        <v>436</v>
      </c>
      <c r="CL117" s="1" t="s">
        <v>436</v>
      </c>
      <c r="CM117" s="1" t="s">
        <v>436</v>
      </c>
      <c r="CN117" s="1" t="s">
        <v>436</v>
      </c>
      <c r="CO117" s="1" t="s">
        <v>436</v>
      </c>
      <c r="CP117" s="1" t="s">
        <v>436</v>
      </c>
      <c r="CQ117" s="1" t="s">
        <v>436</v>
      </c>
      <c r="CR117" s="1" t="s">
        <v>436</v>
      </c>
      <c r="CS117" s="1" t="s">
        <v>436</v>
      </c>
      <c r="CT117" s="1" t="s">
        <v>436</v>
      </c>
      <c r="CU117" s="1" t="s">
        <v>436</v>
      </c>
      <c r="CV117" s="1" t="s">
        <v>436</v>
      </c>
      <c r="CW117" s="1" t="s">
        <v>436</v>
      </c>
      <c r="CX117" s="1" t="s">
        <v>436</v>
      </c>
      <c r="CY117" s="1" t="s">
        <v>436</v>
      </c>
      <c r="CZ117" s="1" t="s">
        <v>436</v>
      </c>
      <c r="DA117" s="1" t="s">
        <v>436</v>
      </c>
      <c r="DB117" s="1" t="s">
        <v>436</v>
      </c>
      <c r="DC117" s="1" t="s">
        <v>436</v>
      </c>
      <c r="DD117" s="1" t="s">
        <v>436</v>
      </c>
      <c r="DE117" s="1" t="s">
        <v>436</v>
      </c>
      <c r="DF117" s="1" t="s">
        <v>436</v>
      </c>
      <c r="DG117" s="1" t="s">
        <v>436</v>
      </c>
      <c r="DH117" s="1" t="s">
        <v>436</v>
      </c>
      <c r="DI117" s="1" t="s">
        <v>436</v>
      </c>
      <c r="DJ117" s="1" t="s">
        <v>436</v>
      </c>
      <c r="DK117" s="1" t="s">
        <v>436</v>
      </c>
      <c r="DL117" s="1" t="s">
        <v>436</v>
      </c>
      <c r="DM117" s="1" t="s">
        <v>436</v>
      </c>
      <c r="DN117" s="1" t="s">
        <v>436</v>
      </c>
      <c r="DO117" s="1" t="s">
        <v>436</v>
      </c>
      <c r="DP117" s="1" t="s">
        <v>436</v>
      </c>
      <c r="DQ117" s="1" t="s">
        <v>436</v>
      </c>
      <c r="DT117" s="1" t="s">
        <v>436</v>
      </c>
      <c r="DW117" s="1" t="s">
        <v>436</v>
      </c>
      <c r="DX117" s="1">
        <v>0</v>
      </c>
    </row>
    <row r="118" spans="1:129" x14ac:dyDescent="0.2">
      <c r="A118" s="2"/>
      <c r="DS118" s="1" t="s">
        <v>436</v>
      </c>
      <c r="DX118" s="1">
        <v>0</v>
      </c>
    </row>
    <row r="119" spans="1:129" x14ac:dyDescent="0.2">
      <c r="A119" s="2" t="s">
        <v>436</v>
      </c>
      <c r="B119" s="1" t="s">
        <v>436</v>
      </c>
      <c r="C119" s="1" t="s">
        <v>436</v>
      </c>
      <c r="D119" s="1" t="s">
        <v>436</v>
      </c>
      <c r="E119" s="1" t="s">
        <v>436</v>
      </c>
      <c r="F119" s="1" t="s">
        <v>436</v>
      </c>
      <c r="G119" s="1" t="s">
        <v>436</v>
      </c>
      <c r="H119" s="1" t="s">
        <v>436</v>
      </c>
      <c r="I119" s="1" t="s">
        <v>436</v>
      </c>
      <c r="J119" s="1" t="s">
        <v>436</v>
      </c>
      <c r="K119" s="1" t="s">
        <v>436</v>
      </c>
      <c r="L119" s="1" t="s">
        <v>436</v>
      </c>
      <c r="M119" s="1" t="s">
        <v>436</v>
      </c>
      <c r="N119" s="1" t="s">
        <v>436</v>
      </c>
      <c r="O119" s="1" t="s">
        <v>436</v>
      </c>
      <c r="P119" s="1" t="s">
        <v>436</v>
      </c>
      <c r="Q119" s="1" t="s">
        <v>436</v>
      </c>
      <c r="R119" s="1" t="s">
        <v>436</v>
      </c>
      <c r="S119" s="1" t="s">
        <v>436</v>
      </c>
      <c r="T119" s="1" t="s">
        <v>436</v>
      </c>
      <c r="U119" s="1" t="s">
        <v>436</v>
      </c>
      <c r="V119" s="1" t="s">
        <v>436</v>
      </c>
      <c r="W119" s="1" t="s">
        <v>436</v>
      </c>
      <c r="X119" s="1" t="s">
        <v>436</v>
      </c>
      <c r="Y119" s="1" t="s">
        <v>436</v>
      </c>
      <c r="Z119" s="1" t="s">
        <v>436</v>
      </c>
      <c r="AA119" s="1" t="s">
        <v>436</v>
      </c>
      <c r="AB119" s="1" t="s">
        <v>436</v>
      </c>
      <c r="AC119" s="1" t="s">
        <v>436</v>
      </c>
      <c r="AD119" s="1" t="s">
        <v>436</v>
      </c>
      <c r="AE119" s="1" t="s">
        <v>436</v>
      </c>
      <c r="AF119" s="1" t="s">
        <v>436</v>
      </c>
      <c r="AG119" s="1" t="s">
        <v>436</v>
      </c>
      <c r="AH119" s="1" t="s">
        <v>436</v>
      </c>
      <c r="AI119" s="1" t="s">
        <v>436</v>
      </c>
      <c r="AJ119" s="1" t="s">
        <v>436</v>
      </c>
      <c r="AK119" s="1" t="s">
        <v>436</v>
      </c>
      <c r="AL119" s="1" t="s">
        <v>436</v>
      </c>
      <c r="AM119" s="1" t="s">
        <v>436</v>
      </c>
      <c r="AN119" s="1" t="s">
        <v>436</v>
      </c>
      <c r="AO119" s="1" t="s">
        <v>436</v>
      </c>
      <c r="AP119" s="1" t="s">
        <v>436</v>
      </c>
      <c r="AQ119" s="1" t="s">
        <v>436</v>
      </c>
      <c r="AR119" s="1" t="s">
        <v>436</v>
      </c>
      <c r="AS119" s="1" t="s">
        <v>436</v>
      </c>
      <c r="AT119" s="1" t="s">
        <v>436</v>
      </c>
      <c r="AU119" s="1" t="s">
        <v>436</v>
      </c>
      <c r="AV119" s="1" t="s">
        <v>436</v>
      </c>
      <c r="AW119" s="1" t="s">
        <v>436</v>
      </c>
      <c r="AX119" s="1" t="s">
        <v>436</v>
      </c>
      <c r="AY119" s="1" t="s">
        <v>436</v>
      </c>
      <c r="AZ119" s="1" t="s">
        <v>436</v>
      </c>
      <c r="BA119" s="1" t="s">
        <v>436</v>
      </c>
      <c r="BB119" s="1" t="s">
        <v>436</v>
      </c>
      <c r="BC119" s="1" t="s">
        <v>436</v>
      </c>
      <c r="BD119" s="1" t="s">
        <v>436</v>
      </c>
      <c r="BE119" s="1" t="s">
        <v>436</v>
      </c>
      <c r="BF119" s="1" t="s">
        <v>436</v>
      </c>
      <c r="BG119" s="1" t="s">
        <v>436</v>
      </c>
      <c r="BH119" s="1" t="s">
        <v>436</v>
      </c>
      <c r="BI119" s="1" t="s">
        <v>436</v>
      </c>
      <c r="BJ119" s="1" t="s">
        <v>436</v>
      </c>
      <c r="BK119" s="1" t="s">
        <v>436</v>
      </c>
      <c r="BL119" s="1" t="s">
        <v>436</v>
      </c>
      <c r="BM119" s="1" t="s">
        <v>436</v>
      </c>
      <c r="BN119" s="1" t="s">
        <v>436</v>
      </c>
      <c r="BO119" s="1" t="s">
        <v>436</v>
      </c>
      <c r="BP119" s="1" t="s">
        <v>436</v>
      </c>
      <c r="BQ119" s="1" t="s">
        <v>436</v>
      </c>
      <c r="BR119" s="1" t="s">
        <v>436</v>
      </c>
      <c r="BS119" s="1" t="s">
        <v>436</v>
      </c>
      <c r="BT119" s="1" t="s">
        <v>436</v>
      </c>
      <c r="BU119" s="1" t="s">
        <v>436</v>
      </c>
      <c r="BV119" s="1" t="s">
        <v>436</v>
      </c>
      <c r="BW119" s="1" t="s">
        <v>436</v>
      </c>
      <c r="BX119" s="1" t="s">
        <v>436</v>
      </c>
      <c r="BY119" s="1" t="s">
        <v>436</v>
      </c>
      <c r="BZ119" s="1" t="s">
        <v>436</v>
      </c>
      <c r="CA119" s="1" t="s">
        <v>436</v>
      </c>
      <c r="CB119" s="1" t="s">
        <v>436</v>
      </c>
      <c r="CC119" s="1" t="s">
        <v>436</v>
      </c>
      <c r="CF119" s="1" t="s">
        <v>436</v>
      </c>
      <c r="CG119" s="1" t="s">
        <v>436</v>
      </c>
      <c r="CH119" s="1" t="s">
        <v>436</v>
      </c>
      <c r="CJ119" s="1" t="s">
        <v>436</v>
      </c>
      <c r="CK119" s="1" t="s">
        <v>436</v>
      </c>
      <c r="CL119" s="1" t="s">
        <v>436</v>
      </c>
      <c r="CM119" s="1" t="s">
        <v>436</v>
      </c>
      <c r="CN119" s="1" t="s">
        <v>436</v>
      </c>
      <c r="CO119" s="1" t="s">
        <v>436</v>
      </c>
      <c r="CP119" s="1" t="s">
        <v>436</v>
      </c>
      <c r="CQ119" s="1" t="s">
        <v>436</v>
      </c>
      <c r="CR119" s="1" t="s">
        <v>436</v>
      </c>
      <c r="CS119" s="1" t="s">
        <v>436</v>
      </c>
      <c r="CT119" s="1" t="s">
        <v>436</v>
      </c>
      <c r="CU119" s="1" t="s">
        <v>436</v>
      </c>
      <c r="CV119" s="1" t="s">
        <v>436</v>
      </c>
      <c r="CX119" s="1" t="s">
        <v>436</v>
      </c>
      <c r="CY119" s="1" t="s">
        <v>436</v>
      </c>
      <c r="CZ119" s="1" t="s">
        <v>436</v>
      </c>
      <c r="DA119" s="1" t="s">
        <v>436</v>
      </c>
      <c r="DB119" s="1" t="s">
        <v>436</v>
      </c>
      <c r="DC119" s="1" t="s">
        <v>436</v>
      </c>
      <c r="DD119" s="1" t="s">
        <v>436</v>
      </c>
      <c r="DE119" s="1" t="s">
        <v>436</v>
      </c>
      <c r="DF119" s="1" t="s">
        <v>436</v>
      </c>
      <c r="DG119" s="1" t="s">
        <v>436</v>
      </c>
      <c r="DH119" s="1" t="s">
        <v>436</v>
      </c>
      <c r="DI119" s="1" t="s">
        <v>436</v>
      </c>
      <c r="DJ119" s="1" t="s">
        <v>436</v>
      </c>
      <c r="DK119" s="1" t="s">
        <v>436</v>
      </c>
      <c r="DL119" s="1" t="s">
        <v>436</v>
      </c>
      <c r="DM119" s="1" t="s">
        <v>436</v>
      </c>
      <c r="DN119" s="1" t="s">
        <v>436</v>
      </c>
      <c r="DP119" s="1" t="s">
        <v>436</v>
      </c>
      <c r="DQ119" s="1" t="s">
        <v>436</v>
      </c>
      <c r="DR119" s="1" t="s">
        <v>436</v>
      </c>
      <c r="DX119" s="1">
        <v>0</v>
      </c>
      <c r="DY119" s="1" t="s">
        <v>436</v>
      </c>
    </row>
    <row r="120" spans="1:129" x14ac:dyDescent="0.2">
      <c r="A120" s="2"/>
      <c r="DX120" s="1">
        <v>0</v>
      </c>
      <c r="DY120" s="1" t="s">
        <v>436</v>
      </c>
    </row>
    <row r="121" spans="1:129" x14ac:dyDescent="0.2">
      <c r="A121" s="2" t="s">
        <v>436</v>
      </c>
      <c r="B121" s="1" t="s">
        <v>436</v>
      </c>
      <c r="C121" s="1" t="s">
        <v>436</v>
      </c>
      <c r="D121" s="1" t="s">
        <v>436</v>
      </c>
      <c r="E121" s="1" t="s">
        <v>436</v>
      </c>
      <c r="F121" s="1" t="s">
        <v>436</v>
      </c>
      <c r="G121" s="1" t="s">
        <v>436</v>
      </c>
      <c r="H121" s="1" t="s">
        <v>436</v>
      </c>
      <c r="I121" s="1" t="s">
        <v>436</v>
      </c>
      <c r="J121" s="1" t="s">
        <v>436</v>
      </c>
      <c r="K121" s="1" t="s">
        <v>436</v>
      </c>
      <c r="L121" s="1" t="s">
        <v>436</v>
      </c>
      <c r="M121" s="1" t="s">
        <v>436</v>
      </c>
      <c r="O121" s="1" t="s">
        <v>436</v>
      </c>
      <c r="P121" s="1" t="s">
        <v>436</v>
      </c>
      <c r="Q121" s="1" t="s">
        <v>436</v>
      </c>
      <c r="R121" s="1" t="s">
        <v>436</v>
      </c>
      <c r="S121" s="1" t="s">
        <v>436</v>
      </c>
      <c r="T121" s="1" t="s">
        <v>436</v>
      </c>
      <c r="V121" s="1" t="s">
        <v>436</v>
      </c>
      <c r="W121" s="1" t="s">
        <v>436</v>
      </c>
      <c r="X121" s="1" t="s">
        <v>436</v>
      </c>
      <c r="Y121" s="1" t="s">
        <v>436</v>
      </c>
      <c r="Z121" s="1" t="s">
        <v>436</v>
      </c>
      <c r="AA121" s="1" t="s">
        <v>436</v>
      </c>
      <c r="AB121" s="1" t="s">
        <v>436</v>
      </c>
      <c r="AC121" s="1" t="s">
        <v>436</v>
      </c>
      <c r="AD121" s="1" t="s">
        <v>436</v>
      </c>
      <c r="AE121" s="1" t="s">
        <v>436</v>
      </c>
      <c r="AF121" s="1" t="s">
        <v>436</v>
      </c>
      <c r="AG121" s="1" t="s">
        <v>436</v>
      </c>
      <c r="AH121" s="1" t="s">
        <v>436</v>
      </c>
      <c r="AI121" s="1" t="s">
        <v>436</v>
      </c>
      <c r="AJ121" s="1" t="s">
        <v>436</v>
      </c>
      <c r="AK121" s="1" t="s">
        <v>436</v>
      </c>
      <c r="AL121" s="1" t="s">
        <v>436</v>
      </c>
      <c r="AN121" s="1" t="s">
        <v>436</v>
      </c>
      <c r="AO121" s="1" t="s">
        <v>436</v>
      </c>
      <c r="AP121" s="1" t="s">
        <v>436</v>
      </c>
      <c r="AQ121" s="1" t="s">
        <v>436</v>
      </c>
      <c r="AR121" s="1" t="s">
        <v>436</v>
      </c>
      <c r="AT121" s="1" t="s">
        <v>436</v>
      </c>
      <c r="AU121" s="1" t="s">
        <v>436</v>
      </c>
      <c r="AV121" s="1" t="s">
        <v>436</v>
      </c>
      <c r="AW121" s="1" t="s">
        <v>436</v>
      </c>
      <c r="AX121" s="1" t="s">
        <v>436</v>
      </c>
      <c r="AY121" s="1" t="s">
        <v>436</v>
      </c>
      <c r="AZ121" s="1" t="s">
        <v>436</v>
      </c>
      <c r="BA121" s="1" t="s">
        <v>436</v>
      </c>
      <c r="BB121" s="1" t="s">
        <v>436</v>
      </c>
      <c r="BC121" s="1" t="s">
        <v>436</v>
      </c>
      <c r="BD121" s="1" t="s">
        <v>436</v>
      </c>
      <c r="BE121" s="1" t="s">
        <v>436</v>
      </c>
      <c r="BF121" s="1" t="s">
        <v>436</v>
      </c>
      <c r="BH121" s="1" t="s">
        <v>436</v>
      </c>
      <c r="BI121" s="1" t="s">
        <v>436</v>
      </c>
      <c r="BJ121" s="1" t="s">
        <v>436</v>
      </c>
      <c r="BK121" s="1" t="s">
        <v>436</v>
      </c>
      <c r="BL121" s="1" t="s">
        <v>436</v>
      </c>
      <c r="BM121" s="1" t="s">
        <v>436</v>
      </c>
      <c r="BN121" s="1" t="s">
        <v>436</v>
      </c>
      <c r="BO121" s="1" t="s">
        <v>436</v>
      </c>
      <c r="BP121" s="1" t="s">
        <v>436</v>
      </c>
      <c r="BQ121" s="1" t="s">
        <v>436</v>
      </c>
      <c r="BR121" s="1" t="s">
        <v>436</v>
      </c>
      <c r="BS121" s="1" t="s">
        <v>436</v>
      </c>
      <c r="BT121" s="1" t="s">
        <v>436</v>
      </c>
      <c r="BU121" s="1" t="s">
        <v>436</v>
      </c>
      <c r="BV121" s="1" t="s">
        <v>436</v>
      </c>
      <c r="BW121" s="1" t="s">
        <v>436</v>
      </c>
      <c r="BX121" s="1" t="s">
        <v>436</v>
      </c>
      <c r="BY121" s="1" t="s">
        <v>436</v>
      </c>
      <c r="BZ121" s="1" t="s">
        <v>436</v>
      </c>
      <c r="CA121" s="1" t="s">
        <v>436</v>
      </c>
      <c r="CB121" s="1" t="s">
        <v>436</v>
      </c>
      <c r="CC121" s="1" t="s">
        <v>436</v>
      </c>
      <c r="CF121" s="1" t="s">
        <v>436</v>
      </c>
      <c r="CG121" s="1" t="s">
        <v>436</v>
      </c>
      <c r="CH121" s="1" t="s">
        <v>436</v>
      </c>
      <c r="CJ121" s="1" t="s">
        <v>436</v>
      </c>
      <c r="CK121" s="1" t="s">
        <v>436</v>
      </c>
      <c r="CL121" s="1" t="s">
        <v>436</v>
      </c>
      <c r="CM121" s="1" t="s">
        <v>436</v>
      </c>
      <c r="CN121" s="1" t="s">
        <v>436</v>
      </c>
      <c r="CO121" s="1" t="s">
        <v>436</v>
      </c>
      <c r="CP121" s="1" t="s">
        <v>436</v>
      </c>
      <c r="CQ121" s="1" t="s">
        <v>436</v>
      </c>
      <c r="CR121" s="1" t="s">
        <v>436</v>
      </c>
      <c r="CS121" s="1" t="s">
        <v>436</v>
      </c>
      <c r="CT121" s="1" t="s">
        <v>436</v>
      </c>
      <c r="CU121" s="1" t="s">
        <v>436</v>
      </c>
      <c r="CV121" s="1" t="s">
        <v>436</v>
      </c>
      <c r="CX121" s="1" t="s">
        <v>436</v>
      </c>
      <c r="CY121" s="1" t="s">
        <v>436</v>
      </c>
      <c r="CZ121" s="1" t="s">
        <v>436</v>
      </c>
      <c r="DA121" s="1" t="s">
        <v>456</v>
      </c>
      <c r="DB121" s="1" t="s">
        <v>436</v>
      </c>
      <c r="DC121" s="1" t="s">
        <v>436</v>
      </c>
      <c r="DD121" s="1" t="s">
        <v>436</v>
      </c>
      <c r="DE121" s="1" t="s">
        <v>436</v>
      </c>
      <c r="DF121" s="1" t="s">
        <v>436</v>
      </c>
      <c r="DG121" s="1" t="s">
        <v>436</v>
      </c>
      <c r="DH121" s="1" t="s">
        <v>436</v>
      </c>
      <c r="DI121" s="1" t="s">
        <v>436</v>
      </c>
      <c r="DJ121" s="1" t="s">
        <v>436</v>
      </c>
      <c r="DK121" s="1" t="s">
        <v>436</v>
      </c>
      <c r="DL121" s="1" t="s">
        <v>436</v>
      </c>
      <c r="DM121" s="1" t="s">
        <v>436</v>
      </c>
      <c r="DN121" s="1" t="s">
        <v>436</v>
      </c>
      <c r="DO121" s="1" t="s">
        <v>436</v>
      </c>
      <c r="DP121" s="1" t="s">
        <v>436</v>
      </c>
      <c r="DQ121" s="1" t="s">
        <v>436</v>
      </c>
      <c r="DR121" s="1" t="s">
        <v>435</v>
      </c>
      <c r="DS121" s="1" t="s">
        <v>436</v>
      </c>
      <c r="DX121" s="1">
        <v>0</v>
      </c>
      <c r="DY121" s="1" t="s">
        <v>436</v>
      </c>
    </row>
    <row r="122" spans="1:129" x14ac:dyDescent="0.2">
      <c r="A122" s="2" t="s">
        <v>436</v>
      </c>
      <c r="B122" s="1" t="s">
        <v>436</v>
      </c>
      <c r="E122" s="1" t="s">
        <v>436</v>
      </c>
      <c r="F122" s="1" t="s">
        <v>436</v>
      </c>
      <c r="G122" s="1" t="s">
        <v>436</v>
      </c>
      <c r="H122" s="1" t="s">
        <v>436</v>
      </c>
      <c r="J122" s="1" t="s">
        <v>436</v>
      </c>
      <c r="K122" s="1" t="s">
        <v>436</v>
      </c>
      <c r="L122" s="1" t="s">
        <v>436</v>
      </c>
      <c r="M122" s="1" t="s">
        <v>436</v>
      </c>
      <c r="O122" s="1" t="s">
        <v>436</v>
      </c>
      <c r="P122" s="1" t="s">
        <v>436</v>
      </c>
      <c r="Q122" s="1" t="s">
        <v>436</v>
      </c>
      <c r="R122" s="1" t="s">
        <v>436</v>
      </c>
      <c r="S122" s="1" t="s">
        <v>436</v>
      </c>
      <c r="T122" s="1" t="s">
        <v>436</v>
      </c>
      <c r="W122" s="1" t="s">
        <v>436</v>
      </c>
      <c r="X122" s="1" t="s">
        <v>436</v>
      </c>
      <c r="Y122" s="1" t="s">
        <v>436</v>
      </c>
      <c r="Z122" s="1" t="s">
        <v>436</v>
      </c>
      <c r="AA122" s="1" t="s">
        <v>436</v>
      </c>
      <c r="AB122" s="1" t="s">
        <v>436</v>
      </c>
      <c r="AC122" s="1" t="s">
        <v>436</v>
      </c>
      <c r="AD122" s="1" t="s">
        <v>436</v>
      </c>
      <c r="AE122" s="1" t="s">
        <v>436</v>
      </c>
      <c r="AF122" s="1" t="s">
        <v>436</v>
      </c>
      <c r="AG122" s="1" t="s">
        <v>436</v>
      </c>
      <c r="AH122" s="1" t="s">
        <v>436</v>
      </c>
      <c r="AI122" s="1" t="s">
        <v>436</v>
      </c>
      <c r="AJ122" s="1" t="s">
        <v>436</v>
      </c>
      <c r="AK122" s="1" t="s">
        <v>436</v>
      </c>
      <c r="AL122" s="1" t="s">
        <v>436</v>
      </c>
      <c r="AM122" s="1" t="s">
        <v>436</v>
      </c>
      <c r="AQ122" s="1" t="s">
        <v>436</v>
      </c>
      <c r="AR122" s="1" t="s">
        <v>436</v>
      </c>
      <c r="AT122" s="1" t="s">
        <v>436</v>
      </c>
      <c r="AU122" s="1" t="s">
        <v>436</v>
      </c>
      <c r="AV122" s="1" t="s">
        <v>436</v>
      </c>
      <c r="AW122" s="1" t="s">
        <v>436</v>
      </c>
      <c r="AX122" s="1" t="s">
        <v>436</v>
      </c>
      <c r="AY122" s="1" t="s">
        <v>436</v>
      </c>
      <c r="AZ122" s="1" t="s">
        <v>436</v>
      </c>
      <c r="BA122" s="1" t="s">
        <v>436</v>
      </c>
      <c r="BB122" s="1" t="s">
        <v>436</v>
      </c>
      <c r="BC122" s="1" t="s">
        <v>436</v>
      </c>
      <c r="BD122" s="1" t="s">
        <v>436</v>
      </c>
      <c r="BE122" s="1" t="s">
        <v>436</v>
      </c>
      <c r="BF122" s="1" t="s">
        <v>436</v>
      </c>
      <c r="BH122" s="1" t="s">
        <v>436</v>
      </c>
      <c r="BI122" s="1" t="s">
        <v>436</v>
      </c>
      <c r="BJ122" s="1" t="s">
        <v>436</v>
      </c>
      <c r="BK122" s="1" t="s">
        <v>436</v>
      </c>
      <c r="BL122" s="1" t="s">
        <v>436</v>
      </c>
      <c r="BM122" s="1" t="s">
        <v>436</v>
      </c>
      <c r="BN122" s="1" t="s">
        <v>436</v>
      </c>
      <c r="BO122" s="1" t="s">
        <v>436</v>
      </c>
      <c r="BP122" s="1" t="s">
        <v>436</v>
      </c>
      <c r="BQ122" s="1" t="s">
        <v>436</v>
      </c>
      <c r="BR122" s="1" t="s">
        <v>436</v>
      </c>
      <c r="BS122" s="1" t="s">
        <v>436</v>
      </c>
      <c r="BT122" s="1" t="s">
        <v>436</v>
      </c>
      <c r="BU122" s="1" t="s">
        <v>436</v>
      </c>
      <c r="BV122" s="1" t="s">
        <v>436</v>
      </c>
      <c r="BW122" s="1" t="s">
        <v>436</v>
      </c>
      <c r="BY122" s="1" t="s">
        <v>436</v>
      </c>
      <c r="BZ122" s="1" t="s">
        <v>436</v>
      </c>
      <c r="CA122" s="1" t="s">
        <v>436</v>
      </c>
      <c r="CB122" s="1" t="s">
        <v>436</v>
      </c>
      <c r="CC122" s="1" t="s">
        <v>436</v>
      </c>
      <c r="CF122" s="1" t="s">
        <v>436</v>
      </c>
      <c r="CG122" s="1" t="s">
        <v>436</v>
      </c>
      <c r="CH122" s="1" t="s">
        <v>436</v>
      </c>
      <c r="CJ122" s="1" t="s">
        <v>436</v>
      </c>
      <c r="CK122" s="1" t="s">
        <v>436</v>
      </c>
      <c r="CL122" s="1" t="s">
        <v>436</v>
      </c>
      <c r="CM122" s="1" t="s">
        <v>436</v>
      </c>
      <c r="CN122" s="1" t="s">
        <v>436</v>
      </c>
      <c r="CU122" s="1" t="s">
        <v>436</v>
      </c>
      <c r="CV122" s="1" t="s">
        <v>436</v>
      </c>
      <c r="CX122" s="1" t="s">
        <v>436</v>
      </c>
      <c r="CZ122" s="1" t="s">
        <v>436</v>
      </c>
      <c r="DB122" s="1" t="s">
        <v>436</v>
      </c>
      <c r="DC122" s="1" t="s">
        <v>436</v>
      </c>
      <c r="DD122" s="1" t="s">
        <v>436</v>
      </c>
      <c r="DE122" s="1" t="s">
        <v>436</v>
      </c>
      <c r="DF122" s="1" t="s">
        <v>436</v>
      </c>
      <c r="DG122" s="1" t="s">
        <v>436</v>
      </c>
      <c r="DH122" s="1" t="s">
        <v>436</v>
      </c>
      <c r="DI122" s="1" t="s">
        <v>436</v>
      </c>
      <c r="DJ122" s="1" t="s">
        <v>436</v>
      </c>
      <c r="DK122" s="1" t="s">
        <v>436</v>
      </c>
      <c r="DL122" s="1" t="s">
        <v>436</v>
      </c>
      <c r="DM122" s="1" t="s">
        <v>436</v>
      </c>
      <c r="DN122" s="1" t="s">
        <v>436</v>
      </c>
      <c r="DP122" s="1" t="s">
        <v>436</v>
      </c>
      <c r="DQ122" s="1" t="s">
        <v>436</v>
      </c>
      <c r="DX122" s="1">
        <v>0</v>
      </c>
      <c r="DY122" s="1" t="s">
        <v>436</v>
      </c>
    </row>
    <row r="123" spans="1:129" x14ac:dyDescent="0.2">
      <c r="A123" s="2" t="s">
        <v>457</v>
      </c>
      <c r="B123" s="1">
        <v>429.57</v>
      </c>
      <c r="C123" s="1">
        <v>148</v>
      </c>
      <c r="D123" s="1">
        <v>32.56</v>
      </c>
      <c r="E123" s="1">
        <v>136.16</v>
      </c>
      <c r="F123" s="1">
        <v>329.56</v>
      </c>
      <c r="G123" s="1">
        <v>195.73</v>
      </c>
      <c r="H123" s="1">
        <v>0</v>
      </c>
      <c r="I123" s="1">
        <v>0</v>
      </c>
      <c r="J123" s="1">
        <v>506.24</v>
      </c>
      <c r="K123" s="1">
        <v>2829.12</v>
      </c>
      <c r="L123" s="1">
        <v>1046.08</v>
      </c>
      <c r="M123" s="1">
        <v>383.04</v>
      </c>
      <c r="N123" s="1">
        <v>0</v>
      </c>
      <c r="O123" s="1">
        <v>18</v>
      </c>
      <c r="P123" s="1">
        <v>145.32</v>
      </c>
      <c r="Q123" s="1">
        <v>38.76</v>
      </c>
      <c r="R123" s="1">
        <v>56.4</v>
      </c>
      <c r="S123" s="1">
        <v>750</v>
      </c>
      <c r="T123" s="1">
        <v>306.73</v>
      </c>
      <c r="U123" s="1">
        <v>9.6</v>
      </c>
      <c r="V123" s="1">
        <v>464.14</v>
      </c>
      <c r="W123" s="1">
        <v>50.4</v>
      </c>
      <c r="X123" s="1">
        <v>143.36000000000001</v>
      </c>
      <c r="Y123" s="1">
        <v>176.96</v>
      </c>
      <c r="Z123" s="1">
        <v>289.2</v>
      </c>
      <c r="AA123" s="1">
        <v>738</v>
      </c>
      <c r="AB123" s="1">
        <v>1.2</v>
      </c>
      <c r="AC123" s="1">
        <v>1132.8</v>
      </c>
      <c r="AD123" s="1">
        <v>128.80000000000001</v>
      </c>
      <c r="AE123" s="1">
        <v>1076.4000000000001</v>
      </c>
      <c r="AF123" s="1">
        <v>42</v>
      </c>
      <c r="AG123" s="1">
        <v>43.2</v>
      </c>
      <c r="AH123" s="1">
        <v>112</v>
      </c>
      <c r="AI123" s="1">
        <v>88.8</v>
      </c>
      <c r="AJ123" s="1">
        <v>412.8</v>
      </c>
      <c r="AK123" s="1">
        <v>1206</v>
      </c>
      <c r="AL123" s="1">
        <v>126</v>
      </c>
      <c r="AM123" s="1">
        <v>64.739999999999995</v>
      </c>
      <c r="AN123" s="1">
        <v>19.2</v>
      </c>
      <c r="AO123" s="1">
        <v>0</v>
      </c>
      <c r="AP123" s="1">
        <v>0</v>
      </c>
      <c r="AQ123" s="1">
        <v>561.25</v>
      </c>
      <c r="AR123" s="1">
        <v>138.125</v>
      </c>
      <c r="AS123" s="1">
        <v>302</v>
      </c>
      <c r="AT123" s="1">
        <v>70</v>
      </c>
      <c r="AU123" s="1">
        <v>204</v>
      </c>
      <c r="AV123" s="1">
        <v>57.6</v>
      </c>
      <c r="AW123" s="1">
        <v>133.5</v>
      </c>
      <c r="AX123" s="1">
        <v>40</v>
      </c>
      <c r="AY123" s="1">
        <v>336</v>
      </c>
      <c r="AZ123" s="1">
        <v>39.200000000000003</v>
      </c>
      <c r="BA123" s="1">
        <v>108</v>
      </c>
      <c r="BB123" s="1">
        <v>57</v>
      </c>
      <c r="BC123" s="1">
        <v>595</v>
      </c>
      <c r="BD123" s="1">
        <v>51.2</v>
      </c>
      <c r="BE123" s="1">
        <v>1986</v>
      </c>
      <c r="BF123" s="1">
        <v>82.125</v>
      </c>
      <c r="BG123" s="1">
        <v>2</v>
      </c>
      <c r="BH123" s="1">
        <v>628.20000000000005</v>
      </c>
      <c r="BI123" s="1">
        <v>56</v>
      </c>
      <c r="BJ123" s="1">
        <v>204</v>
      </c>
      <c r="BK123" s="1">
        <v>60</v>
      </c>
      <c r="BL123" s="1">
        <v>58.5</v>
      </c>
      <c r="BM123" s="1">
        <v>44.8</v>
      </c>
      <c r="BN123" s="1">
        <v>206.4</v>
      </c>
      <c r="BO123" s="1">
        <v>45</v>
      </c>
      <c r="BP123" s="1">
        <v>199.5</v>
      </c>
      <c r="BQ123" s="1">
        <v>198.25</v>
      </c>
      <c r="BR123" s="1">
        <v>117</v>
      </c>
      <c r="BS123" s="1">
        <v>19.8</v>
      </c>
      <c r="BT123" s="1">
        <v>525</v>
      </c>
      <c r="BU123" s="1">
        <v>800.4</v>
      </c>
      <c r="BV123" s="1">
        <v>137</v>
      </c>
      <c r="BW123" s="1">
        <v>96.2</v>
      </c>
      <c r="BX123" s="1">
        <v>12.2</v>
      </c>
      <c r="BY123" s="1">
        <v>32.6</v>
      </c>
      <c r="BZ123" s="1">
        <v>81.599999999999994</v>
      </c>
      <c r="CA123" s="1">
        <v>60</v>
      </c>
      <c r="CB123" s="1">
        <v>0</v>
      </c>
      <c r="CC123" s="1">
        <v>0</v>
      </c>
      <c r="CD123" s="1">
        <v>306</v>
      </c>
      <c r="CE123" s="1">
        <v>0</v>
      </c>
      <c r="CF123" s="1">
        <v>32.4</v>
      </c>
      <c r="CG123" s="1">
        <v>36</v>
      </c>
      <c r="CH123" s="1">
        <v>0</v>
      </c>
      <c r="CI123" s="1">
        <v>240</v>
      </c>
      <c r="CJ123" s="1">
        <v>57</v>
      </c>
      <c r="CK123" s="1">
        <v>75</v>
      </c>
      <c r="CL123" s="1">
        <v>28.75</v>
      </c>
      <c r="CM123" s="1">
        <v>27</v>
      </c>
      <c r="CN123" s="1">
        <v>87.5</v>
      </c>
      <c r="CO123" s="1">
        <v>106.8</v>
      </c>
      <c r="CP123" s="1">
        <v>2.38</v>
      </c>
      <c r="CQ123" s="1">
        <v>15.82</v>
      </c>
      <c r="CR123" s="1">
        <v>6.86</v>
      </c>
      <c r="CS123" s="1">
        <v>10.220000000000001</v>
      </c>
      <c r="CT123" s="1">
        <v>24</v>
      </c>
      <c r="CU123" s="1">
        <v>40.799999999999997</v>
      </c>
      <c r="CV123" s="1">
        <v>0</v>
      </c>
      <c r="CW123" s="1">
        <v>0</v>
      </c>
      <c r="CX123" s="1">
        <v>121.2</v>
      </c>
      <c r="CY123" s="1">
        <v>19.04</v>
      </c>
      <c r="CZ123" s="1">
        <v>162.25</v>
      </c>
      <c r="DA123" s="1">
        <v>4.5</v>
      </c>
      <c r="DB123" s="1">
        <v>123</v>
      </c>
      <c r="DC123" s="1">
        <v>1972.5</v>
      </c>
      <c r="DD123" s="1">
        <v>1086</v>
      </c>
      <c r="DE123" s="1">
        <v>90</v>
      </c>
      <c r="DF123" s="1">
        <v>223.5</v>
      </c>
      <c r="DG123" s="1">
        <v>38.4</v>
      </c>
      <c r="DH123" s="1">
        <v>1192.5</v>
      </c>
      <c r="DI123" s="1">
        <v>0</v>
      </c>
      <c r="DJ123" s="1">
        <v>231.5</v>
      </c>
      <c r="DK123" s="1">
        <v>534</v>
      </c>
      <c r="DL123" s="1">
        <v>63</v>
      </c>
      <c r="DM123" s="1">
        <v>27</v>
      </c>
      <c r="DN123" s="1">
        <v>15</v>
      </c>
      <c r="DO123" s="1">
        <v>162</v>
      </c>
      <c r="DP123" s="1">
        <v>300</v>
      </c>
      <c r="DQ123" s="1">
        <v>240</v>
      </c>
      <c r="DR123" s="1">
        <v>0</v>
      </c>
      <c r="DS123" s="1">
        <v>0</v>
      </c>
      <c r="DW123" s="1">
        <v>0</v>
      </c>
      <c r="DX123" s="1">
        <v>29724.240000000009</v>
      </c>
      <c r="DY123" s="1" t="s">
        <v>457</v>
      </c>
    </row>
    <row r="124" spans="1:129" x14ac:dyDescent="0.2">
      <c r="A124" s="2" t="s">
        <v>458</v>
      </c>
      <c r="B124" s="1">
        <v>145.125</v>
      </c>
      <c r="C124" s="1">
        <v>47.896440129449843</v>
      </c>
      <c r="D124" s="1">
        <v>10.53721682847897</v>
      </c>
      <c r="E124" s="1">
        <v>44.064724919093862</v>
      </c>
      <c r="F124" s="1">
        <v>147.125</v>
      </c>
      <c r="G124" s="1">
        <v>65.243333333333325</v>
      </c>
      <c r="H124" s="1">
        <v>0</v>
      </c>
      <c r="I124" s="1">
        <v>0</v>
      </c>
      <c r="J124" s="1">
        <v>226</v>
      </c>
      <c r="K124" s="1">
        <v>1263</v>
      </c>
      <c r="L124" s="1">
        <v>426.97142857142848</v>
      </c>
      <c r="M124" s="1">
        <v>160.26778242677821</v>
      </c>
      <c r="N124" s="1">
        <v>0</v>
      </c>
      <c r="O124" s="1">
        <v>10</v>
      </c>
      <c r="P124" s="1">
        <v>121.1</v>
      </c>
      <c r="Q124" s="1">
        <v>28.711111111111109</v>
      </c>
      <c r="R124" s="1">
        <v>41.777777777777771</v>
      </c>
      <c r="S124" s="1">
        <v>543.47826086956525</v>
      </c>
      <c r="T124" s="1">
        <v>138.16666666666671</v>
      </c>
      <c r="U124" s="1">
        <v>1</v>
      </c>
      <c r="V124" s="1">
        <v>160.048275862069</v>
      </c>
      <c r="W124" s="1">
        <v>42</v>
      </c>
      <c r="X124" s="1">
        <v>64</v>
      </c>
      <c r="Y124" s="1">
        <v>79</v>
      </c>
      <c r="Z124" s="1">
        <v>30.125</v>
      </c>
      <c r="AA124" s="1">
        <v>123</v>
      </c>
      <c r="AB124" s="1">
        <v>0.88888888888888884</v>
      </c>
      <c r="AC124" s="1">
        <v>118</v>
      </c>
      <c r="AD124" s="1">
        <v>35</v>
      </c>
      <c r="AE124" s="1">
        <v>598</v>
      </c>
      <c r="AF124" s="1">
        <v>31.111111111111111</v>
      </c>
      <c r="AG124" s="1">
        <v>32</v>
      </c>
      <c r="AH124" s="1">
        <v>45.714285714285708</v>
      </c>
      <c r="AI124" s="1">
        <v>37</v>
      </c>
      <c r="AJ124" s="1">
        <v>42.122448979591837</v>
      </c>
      <c r="AK124" s="1">
        <v>1005</v>
      </c>
      <c r="AL124" s="1">
        <v>62.376237623762378</v>
      </c>
      <c r="AM124" s="1">
        <v>31.125</v>
      </c>
      <c r="AN124" s="1">
        <v>11.162790697674421</v>
      </c>
      <c r="AO124" s="1">
        <v>0</v>
      </c>
      <c r="AP124" s="1">
        <v>0</v>
      </c>
      <c r="AQ124" s="1">
        <v>561.25</v>
      </c>
      <c r="AR124" s="1">
        <v>138.125</v>
      </c>
      <c r="AS124" s="1">
        <v>81.621621621621614</v>
      </c>
      <c r="AT124" s="1">
        <v>70</v>
      </c>
      <c r="AU124" s="1">
        <v>255</v>
      </c>
      <c r="AV124" s="1">
        <v>48</v>
      </c>
      <c r="AW124" s="1">
        <v>89</v>
      </c>
      <c r="AX124" s="1">
        <v>20.725388601036268</v>
      </c>
      <c r="AY124" s="1">
        <v>214.01273885350321</v>
      </c>
      <c r="AZ124" s="1">
        <v>25.45454545454546</v>
      </c>
      <c r="BA124" s="1">
        <v>90</v>
      </c>
      <c r="BB124" s="1">
        <v>20</v>
      </c>
      <c r="BC124" s="1">
        <v>595</v>
      </c>
      <c r="BD124" s="1">
        <v>32</v>
      </c>
      <c r="BE124" s="1">
        <v>1986</v>
      </c>
      <c r="BF124" s="1">
        <v>82.125</v>
      </c>
      <c r="BG124" s="1">
        <v>0.54054054054054046</v>
      </c>
      <c r="BH124" s="1">
        <v>785.25</v>
      </c>
      <c r="BI124" s="1">
        <v>35.668789808917197</v>
      </c>
      <c r="BJ124" s="1">
        <v>170</v>
      </c>
      <c r="BK124" s="1">
        <v>21.05263157894737</v>
      </c>
      <c r="BL124" s="1">
        <v>39</v>
      </c>
      <c r="BM124" s="1">
        <v>29.09090909090909</v>
      </c>
      <c r="BN124" s="1">
        <v>172</v>
      </c>
      <c r="BO124" s="1">
        <v>23.316062176165801</v>
      </c>
      <c r="BP124" s="1">
        <v>133</v>
      </c>
      <c r="BQ124" s="1">
        <v>132.16666666666671</v>
      </c>
      <c r="BR124" s="1">
        <v>39</v>
      </c>
      <c r="BS124" s="1">
        <v>11</v>
      </c>
      <c r="BT124" s="1">
        <v>175</v>
      </c>
      <c r="BU124" s="1">
        <v>667</v>
      </c>
      <c r="BV124" s="1">
        <v>96.478873239436624</v>
      </c>
      <c r="BW124" s="1">
        <v>67.74647887323944</v>
      </c>
      <c r="BX124" s="1">
        <v>8.591549295774648</v>
      </c>
      <c r="BY124" s="1">
        <v>22.95774647887324</v>
      </c>
      <c r="BZ124" s="1">
        <v>57.464788732394368</v>
      </c>
      <c r="CA124" s="1">
        <v>42.253521126760567</v>
      </c>
      <c r="CB124" s="1">
        <v>0</v>
      </c>
      <c r="CC124" s="1">
        <v>0</v>
      </c>
      <c r="CD124" s="1">
        <v>221.7391304347826</v>
      </c>
      <c r="CE124" s="1">
        <v>0</v>
      </c>
      <c r="CF124" s="1">
        <v>22.8169014084507</v>
      </c>
      <c r="CG124" s="1">
        <v>25.35211267605634</v>
      </c>
      <c r="CH124" s="1">
        <v>0</v>
      </c>
      <c r="CI124" s="1">
        <v>200</v>
      </c>
      <c r="CJ124" s="1">
        <v>17.53846153846154</v>
      </c>
      <c r="CK124" s="1">
        <v>25</v>
      </c>
      <c r="CL124" s="1">
        <v>15.883977900552489</v>
      </c>
      <c r="CM124" s="1">
        <v>15.697674418604651</v>
      </c>
      <c r="CN124" s="1">
        <v>29.166666666666671</v>
      </c>
      <c r="CO124" s="1">
        <v>75.211267605633807</v>
      </c>
      <c r="CP124" s="1">
        <v>1.8888888888888891</v>
      </c>
      <c r="CQ124" s="1">
        <v>12.555555555555561</v>
      </c>
      <c r="CR124" s="1">
        <v>5.4444444444444446</v>
      </c>
      <c r="CS124" s="1">
        <v>8.1111111111111107</v>
      </c>
      <c r="CT124" s="1">
        <v>16.901408450704231</v>
      </c>
      <c r="CU124" s="1">
        <v>28.73239436619718</v>
      </c>
      <c r="CV124" s="1">
        <v>0</v>
      </c>
      <c r="CW124" s="1">
        <v>0</v>
      </c>
      <c r="CX124" s="1">
        <v>85.35211267605635</v>
      </c>
      <c r="CY124" s="1">
        <v>15.111111111111111</v>
      </c>
      <c r="CZ124" s="1">
        <v>108.1666666666667</v>
      </c>
      <c r="DA124" s="1">
        <v>3</v>
      </c>
      <c r="DB124" s="1">
        <v>41</v>
      </c>
      <c r="DC124" s="1">
        <v>1315</v>
      </c>
      <c r="DD124" s="1">
        <v>362</v>
      </c>
      <c r="DE124" s="1">
        <v>63.380281690140848</v>
      </c>
      <c r="DF124" s="1">
        <v>149</v>
      </c>
      <c r="DG124" s="1">
        <v>27.04225352112676</v>
      </c>
      <c r="DH124" s="1">
        <v>795</v>
      </c>
      <c r="DI124" s="1">
        <v>0</v>
      </c>
      <c r="DJ124" s="1">
        <v>77.166666666666671</v>
      </c>
      <c r="DK124" s="1">
        <v>89</v>
      </c>
      <c r="DL124" s="1">
        <v>21</v>
      </c>
      <c r="DM124" s="1">
        <v>9</v>
      </c>
      <c r="DN124" s="1">
        <v>5</v>
      </c>
      <c r="DO124" s="1">
        <v>27</v>
      </c>
      <c r="DP124" s="1">
        <v>50</v>
      </c>
      <c r="DQ124" s="1">
        <v>40</v>
      </c>
      <c r="DR124" s="1">
        <v>0</v>
      </c>
      <c r="DS124" s="1">
        <v>0</v>
      </c>
      <c r="DW124" s="1">
        <v>0</v>
      </c>
      <c r="DX124" s="1">
        <v>17009.290721448269</v>
      </c>
      <c r="DY124" s="1" t="s">
        <v>458</v>
      </c>
    </row>
    <row r="125" spans="1:129" x14ac:dyDescent="0.2">
      <c r="A125" s="2"/>
      <c r="DX125" s="1">
        <v>0</v>
      </c>
    </row>
    <row r="126" spans="1:129" x14ac:dyDescent="0.2">
      <c r="A126" s="2" t="s">
        <v>459</v>
      </c>
      <c r="B126" s="1">
        <v>-33.505999999999972</v>
      </c>
      <c r="C126" s="1">
        <v>-148</v>
      </c>
      <c r="D126" s="1">
        <v>-29.6</v>
      </c>
      <c r="E126" s="1">
        <v>-133.19999999999999</v>
      </c>
      <c r="F126" s="1">
        <v>-206.36</v>
      </c>
      <c r="G126" s="1">
        <v>624.18999999999994</v>
      </c>
      <c r="H126" s="1">
        <v>2.96</v>
      </c>
      <c r="I126" s="1">
        <v>2.96</v>
      </c>
      <c r="J126" s="1">
        <v>-107.52</v>
      </c>
      <c r="K126" s="1">
        <v>-1926.4</v>
      </c>
      <c r="L126" s="1">
        <v>-1043.8399999999999</v>
      </c>
      <c r="M126" s="1">
        <v>-383.04</v>
      </c>
      <c r="N126" s="1">
        <v>4.4800000000000004</v>
      </c>
      <c r="O126" s="1">
        <v>271.8</v>
      </c>
      <c r="P126" s="1">
        <v>-80.52</v>
      </c>
      <c r="Q126" s="1">
        <v>68.039999999999992</v>
      </c>
      <c r="R126" s="1">
        <v>-33.599999999999987</v>
      </c>
      <c r="S126" s="1">
        <v>-748.8</v>
      </c>
      <c r="T126" s="1">
        <v>317.08999999999997</v>
      </c>
      <c r="U126" s="1">
        <v>-9.6</v>
      </c>
      <c r="V126" s="1">
        <v>-14.259999999999989</v>
      </c>
      <c r="W126" s="1">
        <v>-13.2</v>
      </c>
      <c r="X126" s="1">
        <v>-109.76</v>
      </c>
      <c r="Y126" s="1">
        <v>91.84</v>
      </c>
      <c r="Z126" s="1">
        <v>-260.39999999999998</v>
      </c>
      <c r="AA126" s="1">
        <v>-738</v>
      </c>
      <c r="AB126" s="1">
        <v>22.8</v>
      </c>
      <c r="AC126" s="1">
        <v>-1008</v>
      </c>
      <c r="AD126" s="1">
        <v>62.56</v>
      </c>
      <c r="AE126" s="1">
        <v>-594.00000000000011</v>
      </c>
      <c r="AF126" s="1">
        <v>-20.399999999999999</v>
      </c>
      <c r="AG126" s="1">
        <v>-18</v>
      </c>
      <c r="AH126" s="1">
        <v>-42.56</v>
      </c>
      <c r="AI126" s="1">
        <v>-19.98</v>
      </c>
      <c r="AJ126" s="1">
        <v>-403.2</v>
      </c>
      <c r="AK126" s="1">
        <v>-1206</v>
      </c>
      <c r="AL126" s="1">
        <v>-122.4</v>
      </c>
      <c r="AM126" s="1">
        <v>95.42</v>
      </c>
      <c r="AN126" s="1">
        <v>-19.2</v>
      </c>
      <c r="AO126" s="1">
        <v>7</v>
      </c>
      <c r="AP126" s="1">
        <v>0</v>
      </c>
      <c r="AQ126" s="1">
        <v>-533.25</v>
      </c>
      <c r="AR126" s="1">
        <v>-136.125</v>
      </c>
      <c r="AS126" s="1">
        <v>-300</v>
      </c>
      <c r="AT126" s="1">
        <v>-40</v>
      </c>
      <c r="AU126" s="1">
        <v>324.8</v>
      </c>
      <c r="AV126" s="1">
        <v>-57.6</v>
      </c>
      <c r="AW126" s="1">
        <v>-133.5</v>
      </c>
      <c r="AX126" s="1">
        <v>-40</v>
      </c>
      <c r="AY126" s="1">
        <v>-335.2</v>
      </c>
      <c r="AZ126" s="1">
        <v>-36</v>
      </c>
      <c r="BA126" s="1">
        <v>-108</v>
      </c>
      <c r="BB126" s="1">
        <v>-55.5</v>
      </c>
      <c r="BC126" s="1">
        <v>-595</v>
      </c>
      <c r="BD126" s="1">
        <v>-43.2</v>
      </c>
      <c r="BE126" s="1">
        <v>-1986</v>
      </c>
      <c r="BF126" s="1">
        <v>-63.125</v>
      </c>
      <c r="BG126" s="1">
        <v>0</v>
      </c>
      <c r="BH126" s="1">
        <v>145.4</v>
      </c>
      <c r="BI126" s="1">
        <v>-55.2</v>
      </c>
      <c r="BJ126" s="1">
        <v>-204</v>
      </c>
      <c r="BK126" s="1">
        <v>-60</v>
      </c>
      <c r="BL126" s="1">
        <v>-30</v>
      </c>
      <c r="BM126" s="1">
        <v>-44</v>
      </c>
      <c r="BN126" s="1">
        <v>-205.2</v>
      </c>
      <c r="BO126" s="1">
        <v>-45</v>
      </c>
      <c r="BP126" s="1">
        <v>-199.5</v>
      </c>
      <c r="BQ126" s="1">
        <v>-75.25</v>
      </c>
      <c r="BR126" s="1">
        <v>57</v>
      </c>
      <c r="BS126" s="1">
        <v>-14.4</v>
      </c>
      <c r="BT126" s="1">
        <v>6060</v>
      </c>
      <c r="BU126" s="1">
        <v>3426</v>
      </c>
      <c r="BV126" s="1">
        <v>19</v>
      </c>
      <c r="BW126" s="1">
        <v>116.2</v>
      </c>
      <c r="BX126" s="1">
        <v>149.80000000000001</v>
      </c>
      <c r="BY126" s="1">
        <v>53.8</v>
      </c>
      <c r="BZ126" s="1">
        <v>276</v>
      </c>
      <c r="CA126" s="1">
        <v>-1.2000000000000031</v>
      </c>
      <c r="CB126" s="1">
        <v>0</v>
      </c>
      <c r="CC126" s="1">
        <v>0</v>
      </c>
      <c r="CD126" s="1">
        <v>-232.8</v>
      </c>
      <c r="CE126" s="1">
        <v>271.5</v>
      </c>
      <c r="CF126" s="1">
        <v>12</v>
      </c>
      <c r="CG126" s="1">
        <v>7.2000000000000028</v>
      </c>
      <c r="CH126" s="1">
        <v>186</v>
      </c>
      <c r="CI126" s="1">
        <v>-80.400000000000006</v>
      </c>
      <c r="CJ126" s="1">
        <v>-24</v>
      </c>
      <c r="CK126" s="1">
        <v>87</v>
      </c>
      <c r="CL126" s="1">
        <v>32.75</v>
      </c>
      <c r="CM126" s="1">
        <v>1.5</v>
      </c>
      <c r="CN126" s="1">
        <v>-69.5</v>
      </c>
      <c r="CO126" s="1">
        <v>-4.7999999999999972</v>
      </c>
      <c r="CP126" s="1">
        <v>137.62</v>
      </c>
      <c r="CQ126" s="1">
        <v>68.180000000000007</v>
      </c>
      <c r="CR126" s="1">
        <v>105.14</v>
      </c>
      <c r="CS126" s="1">
        <v>307.86</v>
      </c>
      <c r="CT126" s="1">
        <v>124.8</v>
      </c>
      <c r="CU126" s="1">
        <v>-36</v>
      </c>
      <c r="CV126" s="1">
        <v>198.24</v>
      </c>
      <c r="CW126" s="1">
        <v>12</v>
      </c>
      <c r="CX126" s="1">
        <v>-8.4000000000000057</v>
      </c>
      <c r="CY126" s="1">
        <v>300.16000000000003</v>
      </c>
      <c r="CZ126" s="1">
        <v>-148.75</v>
      </c>
      <c r="DA126" s="1">
        <v>67.5</v>
      </c>
      <c r="DB126" s="1">
        <v>-108</v>
      </c>
      <c r="DC126" s="1">
        <v>-1926</v>
      </c>
      <c r="DD126" s="1">
        <v>-861</v>
      </c>
      <c r="DE126" s="1">
        <v>-37.200000000000003</v>
      </c>
      <c r="DF126" s="1">
        <v>-214.5</v>
      </c>
      <c r="DG126" s="1">
        <v>-20.399999999999999</v>
      </c>
      <c r="DH126" s="1">
        <v>-1180.5</v>
      </c>
      <c r="DI126" s="1">
        <v>144</v>
      </c>
      <c r="DJ126" s="1">
        <v>191.5</v>
      </c>
      <c r="DK126" s="1">
        <v>-144</v>
      </c>
      <c r="DL126" s="1">
        <v>36</v>
      </c>
      <c r="DM126" s="1">
        <v>48</v>
      </c>
      <c r="DN126" s="1">
        <v>282</v>
      </c>
      <c r="DO126" s="1">
        <v>324</v>
      </c>
      <c r="DP126" s="1">
        <v>90</v>
      </c>
      <c r="DQ126" s="1">
        <v>42</v>
      </c>
      <c r="DR126" s="1">
        <v>0</v>
      </c>
      <c r="DS126" s="1">
        <v>0</v>
      </c>
      <c r="DT126" s="1">
        <v>0</v>
      </c>
      <c r="DV126" s="1">
        <v>0</v>
      </c>
      <c r="DW126" s="1">
        <v>0</v>
      </c>
      <c r="DX126" s="1">
        <v>-4689.756000000003</v>
      </c>
      <c r="DY126" s="1" t="s">
        <v>459</v>
      </c>
    </row>
    <row r="127" spans="1:129" x14ac:dyDescent="0.2">
      <c r="A127" s="2"/>
    </row>
    <row r="128" spans="1:129" x14ac:dyDescent="0.2">
      <c r="A128" s="2" t="s">
        <v>460</v>
      </c>
      <c r="B128" s="1" t="s">
        <v>461</v>
      </c>
      <c r="G128" s="1" t="s">
        <v>462</v>
      </c>
      <c r="J128" s="1" t="s">
        <v>463</v>
      </c>
      <c r="AQ128" s="1" t="s">
        <v>464</v>
      </c>
      <c r="BQ128" s="1" t="s">
        <v>465</v>
      </c>
      <c r="CK128" s="1" t="s">
        <v>146</v>
      </c>
      <c r="CN128" s="1" t="s">
        <v>466</v>
      </c>
      <c r="CZ128" s="1" t="s">
        <v>149</v>
      </c>
      <c r="DJ128" s="1" t="s">
        <v>467</v>
      </c>
      <c r="DY128" s="1" t="s">
        <v>460</v>
      </c>
    </row>
    <row r="129" spans="1:129" x14ac:dyDescent="0.2">
      <c r="A129" s="2" t="s">
        <v>468</v>
      </c>
      <c r="B129" s="1">
        <v>525.18399999999997</v>
      </c>
      <c r="G129" s="1">
        <v>825.84</v>
      </c>
      <c r="J129" s="1">
        <v>4423.6400000000003</v>
      </c>
      <c r="AQ129" s="1">
        <v>1430.2</v>
      </c>
      <c r="BQ129" s="1">
        <v>12957.9</v>
      </c>
      <c r="CK129" s="1">
        <v>252</v>
      </c>
      <c r="CN129" s="1">
        <v>1569.92</v>
      </c>
      <c r="CZ129" s="1">
        <v>607.79999999999995</v>
      </c>
      <c r="DJ129" s="1">
        <v>2442</v>
      </c>
      <c r="DX129" s="1">
        <v>25034.484</v>
      </c>
      <c r="DY129" s="1" t="s">
        <v>468</v>
      </c>
    </row>
    <row r="130" spans="1:129" x14ac:dyDescent="0.2">
      <c r="A130" s="2" t="s">
        <v>469</v>
      </c>
      <c r="B130" s="1">
        <v>1075.8499999999999</v>
      </c>
      <c r="G130" s="1">
        <v>195.73</v>
      </c>
      <c r="J130" s="1">
        <v>12405.29</v>
      </c>
      <c r="AQ130" s="1">
        <v>6265.4</v>
      </c>
      <c r="BQ130" s="1">
        <v>2751.45</v>
      </c>
      <c r="CK130" s="1">
        <v>130.75</v>
      </c>
      <c r="CN130" s="1">
        <v>434.62</v>
      </c>
      <c r="CZ130" s="1">
        <v>4892.6499999999996</v>
      </c>
      <c r="DJ130" s="1">
        <v>1572.5</v>
      </c>
      <c r="DX130" s="1">
        <v>29724.240000000002</v>
      </c>
      <c r="DY130" s="1" t="s">
        <v>469</v>
      </c>
    </row>
    <row r="131" spans="1:129" x14ac:dyDescent="0.2">
      <c r="A131" s="2" t="s">
        <v>436</v>
      </c>
      <c r="DY131" s="1" t="s">
        <v>436</v>
      </c>
    </row>
    <row r="132" spans="1:129" x14ac:dyDescent="0.2">
      <c r="A132" s="2" t="s">
        <v>470</v>
      </c>
      <c r="Q132" s="1">
        <v>106.8</v>
      </c>
      <c r="AM132" s="1">
        <v>160.16</v>
      </c>
      <c r="CZ132" s="1">
        <v>463.8</v>
      </c>
      <c r="DJ132" s="1">
        <v>813</v>
      </c>
      <c r="DR132" s="1">
        <v>0</v>
      </c>
      <c r="DX132" s="1">
        <v>1543.76</v>
      </c>
      <c r="DY132" s="1" t="s">
        <v>470</v>
      </c>
    </row>
    <row r="133" spans="1:129" x14ac:dyDescent="0.2">
      <c r="A133" s="2"/>
    </row>
    <row r="134" spans="1:129" x14ac:dyDescent="0.2">
      <c r="A134" s="2" t="s">
        <v>471</v>
      </c>
      <c r="Q134" s="1">
        <v>285.32</v>
      </c>
      <c r="AM134" s="1">
        <v>284.03142857142859</v>
      </c>
      <c r="CZ134" s="1">
        <v>16130.95</v>
      </c>
      <c r="DJ134" s="1">
        <v>1139.9047619047619</v>
      </c>
      <c r="DR134" s="1">
        <v>0</v>
      </c>
      <c r="DX134" s="1">
        <v>17840.20619047619</v>
      </c>
      <c r="DY134" s="1" t="s">
        <v>471</v>
      </c>
    </row>
    <row r="135" spans="1:129" x14ac:dyDescent="0.2">
      <c r="A135" s="2"/>
    </row>
    <row r="136" spans="1:129" x14ac:dyDescent="0.2">
      <c r="A136" s="2" t="s">
        <v>472</v>
      </c>
      <c r="Q136" s="1">
        <v>-178.52</v>
      </c>
      <c r="AM136" s="1">
        <v>-123.87142857142859</v>
      </c>
      <c r="CZ136" s="1">
        <v>-15667.15</v>
      </c>
      <c r="DJ136" s="1">
        <v>-326.90476190476193</v>
      </c>
      <c r="DR136" s="1">
        <v>0</v>
      </c>
      <c r="DY136" s="1" t="s">
        <v>472</v>
      </c>
    </row>
    <row r="137" spans="1:129" x14ac:dyDescent="0.2">
      <c r="A137" s="2"/>
    </row>
    <row r="138" spans="1:129" x14ac:dyDescent="0.2">
      <c r="A138" s="2"/>
      <c r="T138" s="1">
        <v>613.46</v>
      </c>
      <c r="AD138" s="1">
        <v>257.60000000000002</v>
      </c>
      <c r="AM138" s="1">
        <v>129.47999999999999</v>
      </c>
      <c r="AQ138" s="1">
        <v>1122.5</v>
      </c>
      <c r="AT138" s="1">
        <v>140</v>
      </c>
      <c r="AU138" s="1">
        <v>408</v>
      </c>
      <c r="BD138" s="1">
        <v>102.4</v>
      </c>
      <c r="BE138" s="1">
        <v>3972</v>
      </c>
      <c r="BH138" s="1">
        <v>1256.4000000000001</v>
      </c>
      <c r="CZ138" s="1">
        <v>324.5</v>
      </c>
      <c r="DJ138" s="1">
        <v>463</v>
      </c>
      <c r="DR138" s="1">
        <v>0</v>
      </c>
      <c r="DX138" s="1">
        <v>8789.34</v>
      </c>
    </row>
    <row r="139" spans="1:129" x14ac:dyDescent="0.2">
      <c r="A139" s="2" t="s">
        <v>473</v>
      </c>
      <c r="B139" s="1">
        <v>4073.6086731950868</v>
      </c>
      <c r="C139" s="1">
        <v>980.12999999999988</v>
      </c>
      <c r="D139" s="1">
        <v>2000</v>
      </c>
      <c r="E139" s="1">
        <v>368.8900000000001</v>
      </c>
      <c r="F139" s="1">
        <v>2608.7737127438768</v>
      </c>
      <c r="G139" s="1">
        <v>582.64722222222235</v>
      </c>
      <c r="H139" s="1">
        <v>34.779999999999987</v>
      </c>
      <c r="I139" s="1">
        <v>136.16</v>
      </c>
      <c r="J139" s="1">
        <v>938.31111111111068</v>
      </c>
      <c r="K139" s="1">
        <v>12808.311106502681</v>
      </c>
      <c r="L139" s="1">
        <v>3000</v>
      </c>
      <c r="M139" s="1">
        <v>471.52000000000021</v>
      </c>
      <c r="N139" s="1">
        <v>4000.375384615385</v>
      </c>
      <c r="O139" s="1">
        <v>681.53749999999991</v>
      </c>
      <c r="P139" s="1">
        <v>1459.0176582604879</v>
      </c>
      <c r="Q139" s="1">
        <v>1241.1706730769231</v>
      </c>
      <c r="R139" s="1">
        <v>146.69999999999999</v>
      </c>
      <c r="S139" s="1">
        <v>1500</v>
      </c>
      <c r="T139" s="1">
        <v>1618.2513933702801</v>
      </c>
      <c r="U139" s="1">
        <v>200</v>
      </c>
      <c r="V139" s="1">
        <v>2053.667579301075</v>
      </c>
      <c r="W139" s="1">
        <v>925.02188071348962</v>
      </c>
      <c r="X139" s="1">
        <v>967.65068888888857</v>
      </c>
      <c r="Y139" s="1">
        <v>318.35000000000002</v>
      </c>
      <c r="Z139" s="1">
        <v>1268.4000000000001</v>
      </c>
      <c r="AA139" s="1">
        <v>3000.400705645161</v>
      </c>
      <c r="AB139" s="1">
        <v>23.849999999999991</v>
      </c>
      <c r="AC139" s="1">
        <v>4919.2505791505791</v>
      </c>
      <c r="AD139" s="1">
        <v>391.83593103448248</v>
      </c>
      <c r="AE139" s="1">
        <v>6614.0067990654206</v>
      </c>
      <c r="AF139" s="1">
        <v>198.57999999999981</v>
      </c>
      <c r="AG139" s="1">
        <v>102.15</v>
      </c>
      <c r="AH139" s="1">
        <v>307.72000000000008</v>
      </c>
      <c r="AI139" s="1">
        <v>121.8225000000008</v>
      </c>
      <c r="AJ139" s="1">
        <v>600.86889632107045</v>
      </c>
      <c r="AK139" s="1">
        <v>1987.05</v>
      </c>
      <c r="AL139" s="1">
        <v>574.89795918367338</v>
      </c>
      <c r="AM139" s="1">
        <v>395.35849334470629</v>
      </c>
      <c r="AN139" s="1">
        <v>51.699999999999982</v>
      </c>
      <c r="AO139" s="1">
        <v>0</v>
      </c>
      <c r="AP139" s="1">
        <v>0</v>
      </c>
      <c r="AQ139" s="1">
        <v>5141.627822392511</v>
      </c>
      <c r="AR139" s="1">
        <v>328.68973484848482</v>
      </c>
      <c r="AS139" s="1">
        <v>20</v>
      </c>
      <c r="AT139" s="1">
        <v>1202.9496728801171</v>
      </c>
      <c r="AU139" s="1">
        <v>2185.5469417834352</v>
      </c>
      <c r="AV139" s="1">
        <v>342.51428571428562</v>
      </c>
      <c r="AW139" s="1">
        <v>419.09649395663001</v>
      </c>
      <c r="AX139" s="1">
        <v>123.125</v>
      </c>
      <c r="AY139" s="1">
        <v>888.87755102040819</v>
      </c>
      <c r="AZ139" s="1">
        <v>503.99999999999977</v>
      </c>
      <c r="BA139" s="1">
        <v>347.25000000000011</v>
      </c>
      <c r="BB139" s="1">
        <v>29.625</v>
      </c>
      <c r="BC139" s="1">
        <v>938</v>
      </c>
      <c r="BD139" s="1">
        <v>209.3471631205673</v>
      </c>
      <c r="BE139" s="1">
        <v>8332.1946286918137</v>
      </c>
      <c r="BF139" s="1">
        <v>224.7912094155844</v>
      </c>
      <c r="BG139" s="1">
        <v>20</v>
      </c>
      <c r="BH139" s="1">
        <v>5081.5313201084518</v>
      </c>
      <c r="BI139" s="1">
        <v>683.89999999999986</v>
      </c>
      <c r="BJ139" s="1">
        <v>595.65</v>
      </c>
      <c r="BK139" s="1">
        <v>20</v>
      </c>
      <c r="BL139" s="1">
        <v>0</v>
      </c>
      <c r="BM139" s="1">
        <v>580.09999999999957</v>
      </c>
      <c r="BN139" s="1">
        <v>573.59999999999991</v>
      </c>
      <c r="BO139" s="1">
        <v>119.25</v>
      </c>
      <c r="BP139" s="1">
        <v>506.8125</v>
      </c>
      <c r="BQ139" s="1">
        <v>1709.424594438392</v>
      </c>
      <c r="BR139" s="1">
        <v>389.41071428571428</v>
      </c>
      <c r="BS139" s="1">
        <v>88.925000000000011</v>
      </c>
      <c r="BT139" s="1">
        <v>22952.684375975641</v>
      </c>
      <c r="BU139" s="1">
        <v>8529.939919296392</v>
      </c>
      <c r="BV139" s="1">
        <v>660.5866633647463</v>
      </c>
      <c r="BW139" s="1">
        <v>1072.633091723834</v>
      </c>
      <c r="BX139" s="1">
        <v>100</v>
      </c>
      <c r="BY139" s="1">
        <v>278.3</v>
      </c>
      <c r="BZ139" s="1">
        <v>480.25527777777779</v>
      </c>
      <c r="CA139" s="1">
        <v>1002.5</v>
      </c>
      <c r="CB139" s="1">
        <v>150</v>
      </c>
      <c r="CC139" s="1">
        <v>2221.4250000000002</v>
      </c>
      <c r="CD139" s="1">
        <v>700</v>
      </c>
      <c r="CE139" s="1">
        <v>531.77771739130435</v>
      </c>
      <c r="CF139" s="1">
        <v>62.399999999999991</v>
      </c>
      <c r="CG139" s="1">
        <v>90.449999999999989</v>
      </c>
      <c r="CH139" s="1">
        <v>220.5</v>
      </c>
      <c r="CI139" s="1">
        <v>302.375</v>
      </c>
      <c r="CJ139" s="1">
        <v>116.25</v>
      </c>
      <c r="CK139" s="1">
        <v>374.6796875</v>
      </c>
      <c r="CL139" s="1">
        <v>121.65178571428569</v>
      </c>
      <c r="CM139" s="1">
        <v>106.6875</v>
      </c>
      <c r="CN139" s="1">
        <v>718.64527027027032</v>
      </c>
      <c r="CO139" s="1">
        <v>1050.159090909091</v>
      </c>
      <c r="CP139" s="1">
        <v>50</v>
      </c>
      <c r="CQ139" s="1">
        <v>73.942500000000052</v>
      </c>
      <c r="CR139" s="1">
        <v>74.309166666666712</v>
      </c>
      <c r="CS139" s="1">
        <v>86.572500000000048</v>
      </c>
      <c r="CT139" s="1">
        <v>2081.0364906832301</v>
      </c>
      <c r="CU139" s="1">
        <v>102.9</v>
      </c>
      <c r="CV139" s="1">
        <v>500</v>
      </c>
      <c r="CW139" s="1">
        <v>114</v>
      </c>
      <c r="CX139" s="1">
        <v>506.87977994227981</v>
      </c>
      <c r="CY139" s="1">
        <v>194.3075</v>
      </c>
      <c r="CZ139" s="1">
        <v>892.41200101123275</v>
      </c>
      <c r="DA139" s="1">
        <v>50</v>
      </c>
      <c r="DB139" s="1">
        <v>431.63437499999998</v>
      </c>
      <c r="DC139" s="1">
        <v>3439.5693727242628</v>
      </c>
      <c r="DD139" s="1">
        <v>3871.2385975801908</v>
      </c>
      <c r="DE139" s="1">
        <v>811.97537411832832</v>
      </c>
      <c r="DF139" s="1">
        <v>457.5</v>
      </c>
      <c r="DG139" s="1">
        <v>100.8</v>
      </c>
      <c r="DH139" s="1">
        <v>1127.8125</v>
      </c>
      <c r="DI139" s="1">
        <v>500</v>
      </c>
      <c r="DJ139" s="1">
        <v>764.85661764705878</v>
      </c>
      <c r="DK139" s="1">
        <v>1142.875</v>
      </c>
      <c r="DL139" s="1">
        <v>212.57278346121061</v>
      </c>
      <c r="DM139" s="1">
        <v>176.94374999999999</v>
      </c>
      <c r="DN139" s="1">
        <v>136.43125000000001</v>
      </c>
      <c r="DO139" s="1">
        <v>150</v>
      </c>
      <c r="DP139" s="1">
        <v>520.5</v>
      </c>
      <c r="DQ139" s="1">
        <v>1034.5</v>
      </c>
      <c r="DR139" s="1">
        <v>0</v>
      </c>
      <c r="DS139" s="1">
        <v>0</v>
      </c>
      <c r="DT139" s="1">
        <v>0</v>
      </c>
      <c r="DV139" s="1">
        <v>0</v>
      </c>
      <c r="DW139" s="1">
        <v>0</v>
      </c>
      <c r="DX139" s="1">
        <v>156728.47601916079</v>
      </c>
      <c r="DY139" s="1" t="s">
        <v>473</v>
      </c>
    </row>
    <row r="140" spans="1:129" x14ac:dyDescent="0.2">
      <c r="A140" s="2" t="s">
        <v>474</v>
      </c>
      <c r="DX140" s="1">
        <v>0</v>
      </c>
      <c r="DY140" s="1" t="s">
        <v>474</v>
      </c>
    </row>
    <row r="141" spans="1:129" x14ac:dyDescent="0.2">
      <c r="A141" s="2" t="s">
        <v>475</v>
      </c>
      <c r="DX141" s="1">
        <v>0</v>
      </c>
      <c r="DY141" s="1" t="s">
        <v>475</v>
      </c>
    </row>
    <row r="142" spans="1:129" x14ac:dyDescent="0.2">
      <c r="A142" s="2" t="s">
        <v>476</v>
      </c>
      <c r="DX142" s="1">
        <v>0</v>
      </c>
      <c r="DY142" s="1" t="s">
        <v>476</v>
      </c>
    </row>
    <row r="143" spans="1:129" x14ac:dyDescent="0.2">
      <c r="A143" s="2" t="s">
        <v>477</v>
      </c>
      <c r="DX143" s="1">
        <v>0</v>
      </c>
    </row>
    <row r="144" spans="1:129" x14ac:dyDescent="0.2">
      <c r="A144" s="2" t="s">
        <v>477</v>
      </c>
      <c r="DX144" s="1">
        <v>0</v>
      </c>
    </row>
    <row r="145" spans="1:129" x14ac:dyDescent="0.2">
      <c r="A145" s="2" t="s">
        <v>478</v>
      </c>
      <c r="B145" s="1">
        <v>4073.6086731950868</v>
      </c>
      <c r="C145" s="1">
        <v>980.12999999999988</v>
      </c>
      <c r="D145" s="1">
        <v>2000</v>
      </c>
      <c r="E145" s="1">
        <v>368.8900000000001</v>
      </c>
      <c r="F145" s="1">
        <v>2608.7737127438768</v>
      </c>
      <c r="G145" s="1">
        <v>582.64722222222235</v>
      </c>
      <c r="H145" s="1">
        <v>34.779999999999987</v>
      </c>
      <c r="I145" s="1">
        <v>136.16</v>
      </c>
      <c r="J145" s="1">
        <v>938.31111111111068</v>
      </c>
      <c r="K145" s="1">
        <v>12808.311106502681</v>
      </c>
      <c r="L145" s="1">
        <v>3000</v>
      </c>
      <c r="M145" s="1">
        <v>471.52000000000021</v>
      </c>
      <c r="N145" s="1">
        <v>4000.375384615385</v>
      </c>
      <c r="O145" s="1">
        <v>681.53749999999991</v>
      </c>
      <c r="P145" s="1">
        <v>1459.0176582604879</v>
      </c>
      <c r="Q145" s="1">
        <v>1241.1706730769231</v>
      </c>
      <c r="R145" s="1">
        <v>146.69999999999999</v>
      </c>
      <c r="S145" s="1">
        <v>1500</v>
      </c>
      <c r="T145" s="1">
        <v>1618.2513933702801</v>
      </c>
      <c r="U145" s="1">
        <v>200</v>
      </c>
      <c r="V145" s="1">
        <v>2053.667579301075</v>
      </c>
      <c r="W145" s="1">
        <v>925.02188071348962</v>
      </c>
      <c r="X145" s="1">
        <v>967.65068888888857</v>
      </c>
      <c r="Y145" s="1">
        <v>318.35000000000002</v>
      </c>
      <c r="Z145" s="1">
        <v>1268.4000000000001</v>
      </c>
      <c r="AA145" s="1">
        <v>3000.400705645161</v>
      </c>
      <c r="AB145" s="1">
        <v>23.849999999999991</v>
      </c>
      <c r="AC145" s="1">
        <v>4919.2505791505791</v>
      </c>
      <c r="AD145" s="1">
        <v>391.83593103448248</v>
      </c>
      <c r="AE145" s="1">
        <v>6614.0067990654206</v>
      </c>
      <c r="AF145" s="1">
        <v>198.57999999999981</v>
      </c>
      <c r="AG145" s="1">
        <v>102.15</v>
      </c>
      <c r="AH145" s="1">
        <v>307.72000000000008</v>
      </c>
      <c r="AI145" s="1">
        <v>121.8225000000008</v>
      </c>
      <c r="AJ145" s="1">
        <v>600.86889632107045</v>
      </c>
      <c r="AK145" s="1">
        <v>1987.05</v>
      </c>
      <c r="AL145" s="1">
        <v>574.89795918367338</v>
      </c>
      <c r="AM145" s="1">
        <v>395.35849334470629</v>
      </c>
      <c r="AN145" s="1">
        <v>51.699999999999982</v>
      </c>
      <c r="AO145" s="1">
        <v>0</v>
      </c>
      <c r="AP145" s="1">
        <v>0</v>
      </c>
      <c r="AQ145" s="1">
        <v>5141.627822392511</v>
      </c>
      <c r="AR145" s="1">
        <v>328.68973484848482</v>
      </c>
      <c r="AS145" s="1">
        <v>20</v>
      </c>
      <c r="AT145" s="1">
        <v>1202.9496728801171</v>
      </c>
      <c r="AU145" s="1">
        <v>2185.5469417834352</v>
      </c>
      <c r="AV145" s="1">
        <v>342.51428571428562</v>
      </c>
      <c r="AW145" s="1">
        <v>419.09649395663001</v>
      </c>
      <c r="AX145" s="1">
        <v>123.125</v>
      </c>
      <c r="AY145" s="1">
        <v>888.87755102040819</v>
      </c>
      <c r="AZ145" s="1">
        <v>503.99999999999977</v>
      </c>
      <c r="BA145" s="1">
        <v>347.25000000000011</v>
      </c>
      <c r="BB145" s="1">
        <v>29.625</v>
      </c>
      <c r="BC145" s="1">
        <v>938</v>
      </c>
      <c r="BD145" s="1">
        <v>209.3471631205673</v>
      </c>
      <c r="BE145" s="1">
        <v>8332.1946286918137</v>
      </c>
      <c r="BF145" s="1">
        <v>224.7912094155844</v>
      </c>
      <c r="BG145" s="1">
        <v>20</v>
      </c>
      <c r="BH145" s="1">
        <v>5081.5313201084518</v>
      </c>
      <c r="BI145" s="1">
        <v>683.89999999999986</v>
      </c>
      <c r="BJ145" s="1">
        <v>595.65</v>
      </c>
      <c r="BK145" s="1">
        <v>20</v>
      </c>
      <c r="BL145" s="1">
        <v>0</v>
      </c>
      <c r="BM145" s="1">
        <v>580.09999999999957</v>
      </c>
      <c r="BN145" s="1">
        <v>573.59999999999991</v>
      </c>
      <c r="BO145" s="1">
        <v>119.25</v>
      </c>
      <c r="BP145" s="1">
        <v>506.8125</v>
      </c>
      <c r="BQ145" s="1">
        <v>1709.424594438392</v>
      </c>
      <c r="BR145" s="1">
        <v>389.41071428571428</v>
      </c>
      <c r="BS145" s="1">
        <v>88.925000000000011</v>
      </c>
      <c r="BT145" s="1">
        <v>22952.684375975641</v>
      </c>
      <c r="BU145" s="1">
        <v>8529.939919296392</v>
      </c>
      <c r="BV145" s="1">
        <v>660.5866633647463</v>
      </c>
      <c r="BW145" s="1">
        <v>1072.633091723834</v>
      </c>
      <c r="BX145" s="1">
        <v>100</v>
      </c>
      <c r="BY145" s="1">
        <v>278.3</v>
      </c>
      <c r="BZ145" s="1">
        <v>480.25527777777779</v>
      </c>
      <c r="CA145" s="1">
        <v>1002.5</v>
      </c>
      <c r="CB145" s="1">
        <v>150</v>
      </c>
      <c r="CC145" s="1">
        <v>2221.4250000000002</v>
      </c>
      <c r="CD145" s="1">
        <v>700</v>
      </c>
      <c r="CE145" s="1">
        <v>531.77771739130435</v>
      </c>
      <c r="CF145" s="1">
        <v>62.399999999999991</v>
      </c>
      <c r="CG145" s="1">
        <v>90.449999999999989</v>
      </c>
      <c r="CH145" s="1">
        <v>220.5</v>
      </c>
      <c r="CI145" s="1">
        <v>302.375</v>
      </c>
      <c r="CJ145" s="1">
        <v>116.25</v>
      </c>
      <c r="CK145" s="1">
        <v>374.6796875</v>
      </c>
      <c r="CL145" s="1">
        <v>121.65178571428569</v>
      </c>
      <c r="CM145" s="1">
        <v>106.6875</v>
      </c>
      <c r="CN145" s="1">
        <v>718.64527027027032</v>
      </c>
      <c r="CO145" s="1">
        <v>1050.159090909091</v>
      </c>
      <c r="CP145" s="1">
        <v>50</v>
      </c>
      <c r="CQ145" s="1">
        <v>73.942500000000052</v>
      </c>
      <c r="CR145" s="1">
        <v>74.309166666666712</v>
      </c>
      <c r="CS145" s="1">
        <v>86.572500000000048</v>
      </c>
      <c r="CT145" s="1">
        <v>2081.0364906832301</v>
      </c>
      <c r="CU145" s="1">
        <v>102.9</v>
      </c>
      <c r="CV145" s="1">
        <v>500</v>
      </c>
      <c r="CW145" s="1">
        <v>114</v>
      </c>
      <c r="CX145" s="1">
        <v>506.87977994227981</v>
      </c>
      <c r="CY145" s="1">
        <v>194.3075</v>
      </c>
      <c r="CZ145" s="1">
        <v>892.41200101123275</v>
      </c>
      <c r="DA145" s="1">
        <v>50</v>
      </c>
      <c r="DB145" s="1">
        <v>431.63437499999998</v>
      </c>
      <c r="DC145" s="1">
        <v>3439.5693727242628</v>
      </c>
      <c r="DD145" s="1">
        <v>3871.2385975801908</v>
      </c>
      <c r="DE145" s="1">
        <v>811.97537411832832</v>
      </c>
      <c r="DF145" s="1">
        <v>457.5</v>
      </c>
      <c r="DG145" s="1">
        <v>100.8</v>
      </c>
      <c r="DH145" s="1">
        <v>1127.8125</v>
      </c>
      <c r="DI145" s="1">
        <v>500</v>
      </c>
      <c r="DJ145" s="1">
        <v>764.85661764705878</v>
      </c>
      <c r="DK145" s="1">
        <v>1142.875</v>
      </c>
      <c r="DL145" s="1">
        <v>212.57278346121061</v>
      </c>
      <c r="DM145" s="1">
        <v>176.94374999999999</v>
      </c>
      <c r="DN145" s="1">
        <v>136.43125000000001</v>
      </c>
      <c r="DO145" s="1">
        <v>150</v>
      </c>
      <c r="DP145" s="1">
        <v>520.5</v>
      </c>
      <c r="DQ145" s="1">
        <v>1034.5</v>
      </c>
      <c r="DX145" s="1">
        <v>156728.47601916079</v>
      </c>
      <c r="DY145" s="1" t="s">
        <v>478</v>
      </c>
    </row>
    <row r="146" spans="1:129" x14ac:dyDescent="0.2">
      <c r="A146" s="2" t="s">
        <v>479</v>
      </c>
      <c r="B146" s="1">
        <v>3973.6086731950868</v>
      </c>
      <c r="C146" s="1">
        <v>980.12999999999988</v>
      </c>
      <c r="D146" s="1">
        <v>500</v>
      </c>
      <c r="E146" s="1">
        <v>368.8900000000001</v>
      </c>
      <c r="F146" s="1">
        <v>2608.7737127438768</v>
      </c>
      <c r="G146" s="1">
        <v>582.64722222222235</v>
      </c>
      <c r="H146" s="1">
        <v>34.779999999999987</v>
      </c>
      <c r="I146" s="1">
        <v>136.16</v>
      </c>
      <c r="J146" s="1">
        <v>938.31111111111068</v>
      </c>
      <c r="K146" s="1">
        <v>31160.76110650269</v>
      </c>
      <c r="L146" s="1">
        <v>1600</v>
      </c>
      <c r="M146" s="1">
        <v>471.52000000000021</v>
      </c>
      <c r="N146" s="1">
        <v>4000.375384615385</v>
      </c>
      <c r="O146" s="1">
        <v>681.53749999999991</v>
      </c>
      <c r="P146" s="1">
        <v>883.19265826048843</v>
      </c>
      <c r="Q146" s="1">
        <v>1241.1706730769231</v>
      </c>
      <c r="R146" s="1">
        <v>146.69999999999999</v>
      </c>
      <c r="S146" s="1">
        <v>1500</v>
      </c>
      <c r="T146" s="1">
        <v>1559.004859279371</v>
      </c>
      <c r="U146" s="1">
        <v>200</v>
      </c>
      <c r="V146" s="1">
        <v>2553.667579301075</v>
      </c>
      <c r="W146" s="1">
        <v>1531.841880713489</v>
      </c>
      <c r="X146" s="1">
        <v>930.71735555555529</v>
      </c>
      <c r="Y146" s="1">
        <v>318.35000000000002</v>
      </c>
      <c r="Z146" s="1">
        <v>1268.4000000000001</v>
      </c>
      <c r="AA146" s="1">
        <v>3000.400705645161</v>
      </c>
      <c r="AB146" s="1">
        <v>23.849999999999991</v>
      </c>
      <c r="AC146" s="1">
        <v>4919.2505791505791</v>
      </c>
      <c r="AD146" s="1">
        <v>391.83593103448248</v>
      </c>
      <c r="AE146" s="1">
        <v>4124.681701789159</v>
      </c>
      <c r="AF146" s="1">
        <v>198.57999999999981</v>
      </c>
      <c r="AG146" s="1">
        <v>102.15</v>
      </c>
      <c r="AH146" s="1">
        <v>307.72000000000008</v>
      </c>
      <c r="AI146" s="1">
        <v>121.8225000000008</v>
      </c>
      <c r="AJ146" s="1">
        <v>600.86889632107045</v>
      </c>
      <c r="AK146" s="1">
        <v>1987.05</v>
      </c>
      <c r="AL146" s="1">
        <v>574.89795918367338</v>
      </c>
      <c r="AM146" s="1">
        <v>345.35849334470629</v>
      </c>
      <c r="AN146" s="1">
        <v>51.699999999999982</v>
      </c>
      <c r="AO146" s="1">
        <v>0</v>
      </c>
      <c r="AP146" s="1">
        <v>0</v>
      </c>
      <c r="AQ146" s="1">
        <v>2541.627822392511</v>
      </c>
      <c r="AR146" s="1">
        <v>328.68973484848482</v>
      </c>
      <c r="AS146" s="1">
        <v>20</v>
      </c>
      <c r="AT146" s="1">
        <v>1202.9496728801171</v>
      </c>
      <c r="AU146" s="1">
        <v>2235.5469417834352</v>
      </c>
      <c r="AV146" s="1">
        <v>342.51428571428562</v>
      </c>
      <c r="AW146" s="1">
        <v>419.09649395663001</v>
      </c>
      <c r="AX146" s="1">
        <v>123.125</v>
      </c>
      <c r="AY146" s="1">
        <v>888.87755102040819</v>
      </c>
      <c r="AZ146" s="1">
        <v>503.99999999999977</v>
      </c>
      <c r="BA146" s="1">
        <v>347.25000000000011</v>
      </c>
      <c r="BB146" s="1">
        <v>29.625</v>
      </c>
      <c r="BC146" s="1">
        <v>938</v>
      </c>
      <c r="BD146" s="1">
        <v>209.3471631205673</v>
      </c>
      <c r="BE146" s="1">
        <v>4530.9029620251467</v>
      </c>
      <c r="BF146" s="1">
        <v>224.7912094155844</v>
      </c>
      <c r="BG146" s="1">
        <v>20</v>
      </c>
      <c r="BH146" s="1">
        <v>5388.1063201084507</v>
      </c>
      <c r="BI146" s="1">
        <v>1583.9</v>
      </c>
      <c r="BJ146" s="1">
        <v>595.65</v>
      </c>
      <c r="BK146" s="1">
        <v>20</v>
      </c>
      <c r="BL146" s="1">
        <v>0</v>
      </c>
      <c r="BM146" s="1">
        <v>580.09999999999957</v>
      </c>
      <c r="BN146" s="1">
        <v>573.59999999999991</v>
      </c>
      <c r="BO146" s="1">
        <v>119.25</v>
      </c>
      <c r="BP146" s="1">
        <v>506.8125</v>
      </c>
      <c r="BQ146" s="1">
        <v>1709.424594438392</v>
      </c>
      <c r="BR146" s="1">
        <v>520.875</v>
      </c>
      <c r="BS146" s="1">
        <v>88.925000000000011</v>
      </c>
      <c r="BT146" s="1">
        <v>6042.5206570856126</v>
      </c>
      <c r="BU146" s="1">
        <v>21303.977297937159</v>
      </c>
      <c r="BV146" s="1">
        <v>693.28783983533435</v>
      </c>
      <c r="BW146" s="1">
        <v>972.63309172383401</v>
      </c>
      <c r="BX146" s="1">
        <v>2100</v>
      </c>
      <c r="BY146" s="1">
        <v>278.3</v>
      </c>
      <c r="BZ146" s="1">
        <v>480.25527777777779</v>
      </c>
      <c r="CA146" s="1">
        <v>1002.5</v>
      </c>
      <c r="CB146" s="1">
        <v>150</v>
      </c>
      <c r="CC146" s="1">
        <v>2221.4250000000002</v>
      </c>
      <c r="CD146" s="1">
        <v>700</v>
      </c>
      <c r="CE146" s="1">
        <v>531.77771739130435</v>
      </c>
      <c r="CF146" s="1">
        <v>62.399999999999991</v>
      </c>
      <c r="CG146" s="1">
        <v>90.449999999999989</v>
      </c>
      <c r="CH146" s="1">
        <v>220.5</v>
      </c>
      <c r="CI146" s="1">
        <v>302.375</v>
      </c>
      <c r="CJ146" s="1">
        <v>116.25</v>
      </c>
      <c r="CK146" s="1">
        <v>374.6796875</v>
      </c>
      <c r="CL146" s="1">
        <v>121.65178571428569</v>
      </c>
      <c r="CM146" s="1">
        <v>106.6875</v>
      </c>
      <c r="CN146" s="1">
        <v>718.64527027027032</v>
      </c>
      <c r="CO146" s="1">
        <v>1045.159090909091</v>
      </c>
      <c r="CP146" s="1">
        <v>50</v>
      </c>
      <c r="CQ146" s="1">
        <v>73.942500000000052</v>
      </c>
      <c r="CR146" s="1">
        <v>74.309166666666712</v>
      </c>
      <c r="CS146" s="1">
        <v>86.572500000000048</v>
      </c>
      <c r="CT146" s="1">
        <v>881.03649068322966</v>
      </c>
      <c r="CU146" s="1">
        <v>102.9</v>
      </c>
      <c r="CV146" s="1">
        <v>500</v>
      </c>
      <c r="CW146" s="1">
        <v>114</v>
      </c>
      <c r="CX146" s="1">
        <v>470.67977994227982</v>
      </c>
      <c r="CY146" s="1">
        <v>194.3075</v>
      </c>
      <c r="CZ146" s="1">
        <v>892.41200101123275</v>
      </c>
      <c r="DA146" s="1">
        <v>250</v>
      </c>
      <c r="DB146" s="1">
        <v>431.63437499999998</v>
      </c>
      <c r="DC146" s="1">
        <v>3439.5693727242628</v>
      </c>
      <c r="DD146" s="1">
        <v>4704.4094931025793</v>
      </c>
      <c r="DE146" s="1">
        <v>629.76847756660413</v>
      </c>
      <c r="DF146" s="1">
        <v>457.5</v>
      </c>
      <c r="DG146" s="1">
        <v>100.8</v>
      </c>
      <c r="DH146" s="1">
        <v>1127.8125</v>
      </c>
      <c r="DI146" s="1">
        <v>500</v>
      </c>
      <c r="DJ146" s="1">
        <v>764.85661764705878</v>
      </c>
      <c r="DK146" s="1">
        <v>1142.875</v>
      </c>
      <c r="DL146" s="1">
        <v>212.57278346121061</v>
      </c>
      <c r="DM146" s="1">
        <v>128.06874999999999</v>
      </c>
      <c r="DN146" s="1">
        <v>136.43125000000001</v>
      </c>
      <c r="DO146" s="1">
        <v>150</v>
      </c>
      <c r="DP146" s="1">
        <v>520.5</v>
      </c>
      <c r="DQ146" s="1">
        <v>1034.5</v>
      </c>
      <c r="DX146" s="1">
        <v>162320.62750869989</v>
      </c>
      <c r="DY146" s="1" t="s">
        <v>479</v>
      </c>
    </row>
    <row r="147" spans="1:129" x14ac:dyDescent="0.2">
      <c r="A147" s="2" t="s">
        <v>480</v>
      </c>
      <c r="B147" s="1">
        <v>3973.6086731950868</v>
      </c>
      <c r="C147" s="1">
        <v>980.12999999999988</v>
      </c>
      <c r="D147" s="1">
        <v>500</v>
      </c>
      <c r="E147" s="1">
        <v>368.8900000000001</v>
      </c>
      <c r="F147" s="1">
        <v>1906.773712743877</v>
      </c>
      <c r="G147" s="1">
        <v>582.64722222222235</v>
      </c>
      <c r="H147" s="1">
        <v>34.779999999999987</v>
      </c>
      <c r="I147" s="1">
        <v>136.16</v>
      </c>
      <c r="J147" s="1">
        <v>938.31111111111068</v>
      </c>
      <c r="K147" s="1">
        <v>15300.98145133027</v>
      </c>
      <c r="L147" s="1">
        <v>320.51764705882363</v>
      </c>
      <c r="M147" s="1">
        <v>471.52000000000021</v>
      </c>
      <c r="N147" s="1">
        <v>4000.375384615385</v>
      </c>
      <c r="O147" s="1">
        <v>681.53749999999991</v>
      </c>
      <c r="P147" s="1">
        <v>842.79265826048845</v>
      </c>
      <c r="Q147" s="1">
        <v>1241.1706730769231</v>
      </c>
      <c r="R147" s="1">
        <v>146.69999999999999</v>
      </c>
      <c r="S147" s="1">
        <v>1500</v>
      </c>
      <c r="T147" s="1">
        <v>1559.004859279371</v>
      </c>
      <c r="U147" s="1">
        <v>200</v>
      </c>
      <c r="V147" s="1">
        <v>2092.2530680228788</v>
      </c>
      <c r="W147" s="1">
        <v>971.84188071348945</v>
      </c>
      <c r="X147" s="1">
        <v>930.71735555555529</v>
      </c>
      <c r="Y147" s="1">
        <v>318.35000000000002</v>
      </c>
      <c r="Z147" s="1">
        <v>1268.4000000000001</v>
      </c>
      <c r="AA147" s="1">
        <v>3000.400705645161</v>
      </c>
      <c r="AB147" s="1">
        <v>23.849999999999991</v>
      </c>
      <c r="AC147" s="1">
        <v>4919.2505791505791</v>
      </c>
      <c r="AD147" s="1">
        <v>391.83593103448248</v>
      </c>
      <c r="AE147" s="1">
        <v>3969.869201789159</v>
      </c>
      <c r="AF147" s="1">
        <v>198.57999999999981</v>
      </c>
      <c r="AG147" s="1">
        <v>102.15</v>
      </c>
      <c r="AH147" s="1">
        <v>307.72000000000008</v>
      </c>
      <c r="AI147" s="1">
        <v>121.8225000000008</v>
      </c>
      <c r="AJ147" s="1">
        <v>600.86889632107045</v>
      </c>
      <c r="AK147" s="1">
        <v>1987.05</v>
      </c>
      <c r="AL147" s="1">
        <v>1174.897959183673</v>
      </c>
      <c r="AM147" s="1">
        <v>311.42375650260112</v>
      </c>
      <c r="AN147" s="1">
        <v>51.699999999999982</v>
      </c>
      <c r="AO147" s="1">
        <v>0</v>
      </c>
      <c r="AP147" s="1">
        <v>0</v>
      </c>
      <c r="AQ147" s="1">
        <v>2534.7103981500868</v>
      </c>
      <c r="AR147" s="1">
        <v>328.68973484848482</v>
      </c>
      <c r="AS147" s="1">
        <v>20</v>
      </c>
      <c r="AT147" s="1">
        <v>1202.9496728801171</v>
      </c>
      <c r="AU147" s="1">
        <v>2254.7234123716698</v>
      </c>
      <c r="AV147" s="1">
        <v>342.51428571428562</v>
      </c>
      <c r="AW147" s="1">
        <v>419.09649395663001</v>
      </c>
      <c r="AX147" s="1">
        <v>123.125</v>
      </c>
      <c r="AY147" s="1">
        <v>538.87755102040819</v>
      </c>
      <c r="AZ147" s="1">
        <v>503.99999999999977</v>
      </c>
      <c r="BA147" s="1">
        <v>347.25000000000011</v>
      </c>
      <c r="BB147" s="1">
        <v>29.625</v>
      </c>
      <c r="BC147" s="1">
        <v>938</v>
      </c>
      <c r="BD147" s="1">
        <v>209.3471631205673</v>
      </c>
      <c r="BE147" s="1">
        <v>1961.1529620251461</v>
      </c>
      <c r="BF147" s="1">
        <v>224.7912094155844</v>
      </c>
      <c r="BG147" s="1">
        <v>20</v>
      </c>
      <c r="BH147" s="1">
        <v>5708.7337783644598</v>
      </c>
      <c r="BI147" s="1">
        <v>1483.9</v>
      </c>
      <c r="BJ147" s="1">
        <v>595.65</v>
      </c>
      <c r="BK147" s="1">
        <v>20</v>
      </c>
      <c r="BL147" s="1">
        <v>0</v>
      </c>
      <c r="BM147" s="1">
        <v>580.09999999999957</v>
      </c>
      <c r="BN147" s="1">
        <v>573.59999999999991</v>
      </c>
      <c r="BO147" s="1">
        <v>119.25</v>
      </c>
      <c r="BP147" s="1">
        <v>506.8125</v>
      </c>
      <c r="BQ147" s="1">
        <v>1460.714214974106</v>
      </c>
      <c r="BR147" s="1">
        <v>520.875</v>
      </c>
      <c r="BS147" s="1">
        <v>88.925000000000011</v>
      </c>
      <c r="BT147" s="1">
        <v>21338.998707670511</v>
      </c>
      <c r="BU147" s="1">
        <v>11303.977297937159</v>
      </c>
      <c r="BV147" s="1">
        <v>433.28783983533441</v>
      </c>
      <c r="BW147" s="1">
        <v>549.70833444228117</v>
      </c>
      <c r="BX147" s="1">
        <v>3100</v>
      </c>
      <c r="BY147" s="1">
        <v>28.3</v>
      </c>
      <c r="BZ147" s="1">
        <v>230.25527777777779</v>
      </c>
      <c r="CA147" s="1">
        <v>502.50000000000011</v>
      </c>
      <c r="CB147" s="1">
        <v>150</v>
      </c>
      <c r="CC147" s="1">
        <v>2221.4250000000002</v>
      </c>
      <c r="CD147" s="1">
        <v>700</v>
      </c>
      <c r="CE147" s="1">
        <v>531.77771739130435</v>
      </c>
      <c r="CF147" s="1">
        <v>62.399999999999991</v>
      </c>
      <c r="CG147" s="1">
        <v>90.449999999999989</v>
      </c>
      <c r="CH147" s="1">
        <v>220.5</v>
      </c>
      <c r="CI147" s="1">
        <v>302.375</v>
      </c>
      <c r="CJ147" s="1">
        <v>116.25</v>
      </c>
      <c r="CK147" s="1">
        <v>374.6796875</v>
      </c>
      <c r="CL147" s="1">
        <v>121.65178571428569</v>
      </c>
      <c r="CM147" s="1">
        <v>106.6875</v>
      </c>
      <c r="CN147" s="1">
        <v>718.64527027027032</v>
      </c>
      <c r="CO147" s="1">
        <v>1066.445997619403</v>
      </c>
      <c r="CP147" s="1">
        <v>50</v>
      </c>
      <c r="CQ147" s="1">
        <v>73.942500000000052</v>
      </c>
      <c r="CR147" s="1">
        <v>74.309166666666712</v>
      </c>
      <c r="CS147" s="1">
        <v>86.572500000000048</v>
      </c>
      <c r="CT147" s="1">
        <v>751.43649068322941</v>
      </c>
      <c r="CU147" s="1">
        <v>102.9</v>
      </c>
      <c r="CV147" s="1">
        <v>500</v>
      </c>
      <c r="CW147" s="1">
        <v>114</v>
      </c>
      <c r="CX147" s="1">
        <v>470.67977994227982</v>
      </c>
      <c r="CY147" s="1">
        <v>194.3075</v>
      </c>
      <c r="CZ147" s="1">
        <v>904.54208822053511</v>
      </c>
      <c r="DA147" s="1">
        <v>750</v>
      </c>
      <c r="DB147" s="1">
        <v>431.63437499999998</v>
      </c>
      <c r="DC147" s="1">
        <v>3008.3193727242628</v>
      </c>
      <c r="DD147" s="1">
        <v>3845.1594931025788</v>
      </c>
      <c r="DE147" s="1">
        <v>429.76847756660408</v>
      </c>
      <c r="DF147" s="1">
        <v>457.5</v>
      </c>
      <c r="DG147" s="1">
        <v>100.8</v>
      </c>
      <c r="DH147" s="1">
        <v>1127.8125</v>
      </c>
      <c r="DI147" s="1">
        <v>2500</v>
      </c>
      <c r="DJ147" s="1">
        <v>764.85661764705878</v>
      </c>
      <c r="DK147" s="1">
        <v>1142.875</v>
      </c>
      <c r="DL147" s="1">
        <v>212.57278346121061</v>
      </c>
      <c r="DM147" s="1">
        <v>128.06874999999999</v>
      </c>
      <c r="DN147" s="1">
        <v>136.43125000000001</v>
      </c>
      <c r="DO147" s="1">
        <v>150</v>
      </c>
      <c r="DP147" s="1">
        <v>520.5</v>
      </c>
      <c r="DQ147" s="1">
        <v>1034.5</v>
      </c>
      <c r="DX147" s="1">
        <v>146420.10016482649</v>
      </c>
      <c r="DY147" s="1" t="s">
        <v>480</v>
      </c>
    </row>
    <row r="148" spans="1:129" x14ac:dyDescent="0.2">
      <c r="A148" s="2" t="s">
        <v>481</v>
      </c>
      <c r="B148" s="1">
        <v>3943.6086731950868</v>
      </c>
      <c r="C148" s="1">
        <v>980.12999999999988</v>
      </c>
      <c r="D148" s="1">
        <v>46.82181818181818</v>
      </c>
      <c r="E148" s="1">
        <v>368.8900000000001</v>
      </c>
      <c r="F148" s="1">
        <v>1906.773712743877</v>
      </c>
      <c r="G148" s="1">
        <v>582.64722222222235</v>
      </c>
      <c r="H148" s="1">
        <v>34.779999999999987</v>
      </c>
      <c r="I148" s="1">
        <v>136.16</v>
      </c>
      <c r="J148" s="1">
        <v>938.31111111111068</v>
      </c>
      <c r="K148" s="1">
        <v>10453.43145133028</v>
      </c>
      <c r="L148" s="1">
        <v>320.51764705882363</v>
      </c>
      <c r="M148" s="1">
        <v>471.52000000000021</v>
      </c>
      <c r="N148" s="1">
        <v>4000.375384615385</v>
      </c>
      <c r="O148" s="1">
        <v>681.53749999999991</v>
      </c>
      <c r="P148" s="1">
        <v>842.79265826048845</v>
      </c>
      <c r="Q148" s="1">
        <v>1241.1706730769231</v>
      </c>
      <c r="R148" s="1">
        <v>146.69999999999999</v>
      </c>
      <c r="S148" s="1">
        <v>1500</v>
      </c>
      <c r="T148" s="1">
        <v>1559.004859279371</v>
      </c>
      <c r="U148" s="1">
        <v>200</v>
      </c>
      <c r="V148" s="1">
        <v>1829.962794050276</v>
      </c>
      <c r="W148" s="1">
        <v>771.92188071348971</v>
      </c>
      <c r="X148" s="1">
        <v>930.71735555555529</v>
      </c>
      <c r="Y148" s="1">
        <v>318.35000000000002</v>
      </c>
      <c r="Z148" s="1">
        <v>1268.4000000000001</v>
      </c>
      <c r="AA148" s="1">
        <v>3000.400705645161</v>
      </c>
      <c r="AB148" s="1">
        <v>23.849999999999991</v>
      </c>
      <c r="AC148" s="1">
        <v>4919.2505791505791</v>
      </c>
      <c r="AD148" s="1">
        <v>391.83593103448248</v>
      </c>
      <c r="AE148" s="1">
        <v>3904.0692017891588</v>
      </c>
      <c r="AF148" s="1">
        <v>198.57999999999981</v>
      </c>
      <c r="AG148" s="1">
        <v>102.15</v>
      </c>
      <c r="AH148" s="1">
        <v>307.72000000000008</v>
      </c>
      <c r="AI148" s="1">
        <v>121.8225000000008</v>
      </c>
      <c r="AJ148" s="1">
        <v>600.86889632107045</v>
      </c>
      <c r="AK148" s="1">
        <v>1987.05</v>
      </c>
      <c r="AL148" s="1">
        <v>774.89795918367338</v>
      </c>
      <c r="AM148" s="1">
        <v>281.68375650260111</v>
      </c>
      <c r="AN148" s="1">
        <v>51.699999999999982</v>
      </c>
      <c r="AO148" s="1">
        <v>0</v>
      </c>
      <c r="AP148" s="1">
        <v>0</v>
      </c>
      <c r="AQ148" s="1">
        <v>4961.7473299682697</v>
      </c>
      <c r="AR148" s="1">
        <v>328.68973484848482</v>
      </c>
      <c r="AS148" s="1">
        <v>20</v>
      </c>
      <c r="AT148" s="1">
        <v>1202.9496728801171</v>
      </c>
      <c r="AU148" s="1">
        <v>2254.7234123716698</v>
      </c>
      <c r="AV148" s="1">
        <v>342.51428571428562</v>
      </c>
      <c r="AW148" s="1">
        <v>419.09649395663001</v>
      </c>
      <c r="AX148" s="1">
        <v>123.125</v>
      </c>
      <c r="AY148" s="1">
        <v>538.87755102040819</v>
      </c>
      <c r="AZ148" s="1">
        <v>503.99999999999977</v>
      </c>
      <c r="BA148" s="1">
        <v>347.25000000000011</v>
      </c>
      <c r="BB148" s="1">
        <v>29.625</v>
      </c>
      <c r="BC148" s="1">
        <v>938</v>
      </c>
      <c r="BD148" s="1">
        <v>209.3471631205673</v>
      </c>
      <c r="BE148" s="1">
        <v>1631.5279620251461</v>
      </c>
      <c r="BF148" s="1">
        <v>224.7912094155844</v>
      </c>
      <c r="BG148" s="1">
        <v>20</v>
      </c>
      <c r="BH148" s="1">
        <v>5708.7337783644598</v>
      </c>
      <c r="BI148" s="1">
        <v>683.89999999999986</v>
      </c>
      <c r="BJ148" s="1">
        <v>595.65</v>
      </c>
      <c r="BK148" s="1">
        <v>20</v>
      </c>
      <c r="BL148" s="1">
        <v>0</v>
      </c>
      <c r="BM148" s="1">
        <v>580.09999999999957</v>
      </c>
      <c r="BN148" s="1">
        <v>573.59999999999991</v>
      </c>
      <c r="BO148" s="1">
        <v>119.25</v>
      </c>
      <c r="BP148" s="1">
        <v>506.8125</v>
      </c>
      <c r="BQ148" s="1">
        <v>1460.714214974106</v>
      </c>
      <c r="BR148" s="1">
        <v>420.875</v>
      </c>
      <c r="BS148" s="1">
        <v>39.6</v>
      </c>
      <c r="BT148" s="1">
        <v>14605.9599244819</v>
      </c>
      <c r="BU148" s="1">
        <v>8594.5772979371595</v>
      </c>
      <c r="BV148" s="1">
        <v>433.28783983533441</v>
      </c>
      <c r="BW148" s="1">
        <v>549.70833444228117</v>
      </c>
      <c r="BX148" s="1">
        <v>3100</v>
      </c>
      <c r="BY148" s="1">
        <v>28.3</v>
      </c>
      <c r="BZ148" s="1">
        <v>230.25527777777779</v>
      </c>
      <c r="CA148" s="1">
        <v>502.50000000000011</v>
      </c>
      <c r="CB148" s="1">
        <v>150</v>
      </c>
      <c r="CC148" s="1">
        <v>2221.4250000000002</v>
      </c>
      <c r="CD148" s="1">
        <v>700</v>
      </c>
      <c r="CE148" s="1">
        <v>531.77771739130435</v>
      </c>
      <c r="CF148" s="1">
        <v>62.399999999999991</v>
      </c>
      <c r="CG148" s="1">
        <v>90.449999999999989</v>
      </c>
      <c r="CH148" s="1">
        <v>220.5</v>
      </c>
      <c r="CI148" s="1">
        <v>302.375</v>
      </c>
      <c r="CJ148" s="1">
        <v>116.25</v>
      </c>
      <c r="CK148" s="1">
        <v>374.6796875</v>
      </c>
      <c r="CL148" s="1">
        <v>121.65178571428569</v>
      </c>
      <c r="CM148" s="1">
        <v>106.6875</v>
      </c>
      <c r="CN148" s="1">
        <v>718.64527027027032</v>
      </c>
      <c r="CO148" s="1">
        <v>971.89599761940315</v>
      </c>
      <c r="CP148" s="1">
        <v>50</v>
      </c>
      <c r="CQ148" s="1">
        <v>73.942500000000052</v>
      </c>
      <c r="CR148" s="1">
        <v>74.309166666666712</v>
      </c>
      <c r="CS148" s="1">
        <v>86.572500000000048</v>
      </c>
      <c r="CT148" s="1">
        <v>751.43649068322941</v>
      </c>
      <c r="CU148" s="1">
        <v>102.9</v>
      </c>
      <c r="CV148" s="1">
        <v>2500</v>
      </c>
      <c r="CW148" s="1">
        <v>114</v>
      </c>
      <c r="CX148" s="1">
        <v>520.67977994227977</v>
      </c>
      <c r="CY148" s="1">
        <v>194.3075</v>
      </c>
      <c r="CZ148" s="1">
        <v>904.54208822053511</v>
      </c>
      <c r="DA148" s="1">
        <v>750</v>
      </c>
      <c r="DB148" s="1">
        <v>431.63437499999998</v>
      </c>
      <c r="DC148" s="1">
        <v>3008.3193727242628</v>
      </c>
      <c r="DD148" s="1">
        <v>3845.1594931025788</v>
      </c>
      <c r="DE148" s="1">
        <v>355.81847756660409</v>
      </c>
      <c r="DF148" s="1">
        <v>457.5</v>
      </c>
      <c r="DG148" s="1">
        <v>100.8</v>
      </c>
      <c r="DH148" s="1">
        <v>1127.8125</v>
      </c>
      <c r="DI148" s="1">
        <v>500</v>
      </c>
      <c r="DJ148" s="1">
        <v>764.85661764705878</v>
      </c>
      <c r="DK148" s="1">
        <v>1142.875</v>
      </c>
      <c r="DL148" s="1">
        <v>197.94778346121061</v>
      </c>
      <c r="DM148" s="1">
        <v>128.06874999999999</v>
      </c>
      <c r="DN148" s="1">
        <v>136.43125000000001</v>
      </c>
      <c r="DO148" s="1">
        <v>150</v>
      </c>
      <c r="DP148" s="1">
        <v>520.5</v>
      </c>
      <c r="DQ148" s="1">
        <v>1034.5</v>
      </c>
      <c r="DX148" s="1">
        <v>131704.14485766529</v>
      </c>
      <c r="DY148" s="1" t="s">
        <v>481</v>
      </c>
    </row>
    <row r="149" spans="1:129" x14ac:dyDescent="0.2">
      <c r="A149" s="2" t="s">
        <v>482</v>
      </c>
      <c r="B149" s="1">
        <v>2943.6086731950868</v>
      </c>
      <c r="C149" s="1">
        <v>980.12999999999988</v>
      </c>
      <c r="D149" s="1">
        <v>46.82181818181818</v>
      </c>
      <c r="E149" s="1">
        <v>368.8900000000001</v>
      </c>
      <c r="F149" s="1">
        <v>1531.773712743877</v>
      </c>
      <c r="G149" s="1">
        <v>582.64722222222235</v>
      </c>
      <c r="H149" s="1">
        <v>34.779999999999987</v>
      </c>
      <c r="I149" s="1">
        <v>136.16</v>
      </c>
      <c r="J149" s="1">
        <v>938.31111111111068</v>
      </c>
      <c r="K149" s="1">
        <v>8460.7611065026904</v>
      </c>
      <c r="L149" s="1">
        <v>320.51764705882363</v>
      </c>
      <c r="M149" s="1">
        <v>471.52000000000021</v>
      </c>
      <c r="N149" s="1">
        <v>4000.375384615385</v>
      </c>
      <c r="O149" s="1">
        <v>681.53749999999991</v>
      </c>
      <c r="P149" s="1">
        <v>842.79265826048845</v>
      </c>
      <c r="Q149" s="1">
        <v>1241.1706730769231</v>
      </c>
      <c r="R149" s="1">
        <v>146.69999999999999</v>
      </c>
      <c r="S149" s="1">
        <v>1500</v>
      </c>
      <c r="T149" s="1">
        <v>1559.004859279371</v>
      </c>
      <c r="U149" s="1">
        <v>200</v>
      </c>
      <c r="V149" s="1">
        <v>1829.962794050276</v>
      </c>
      <c r="W149" s="1">
        <v>771.92188071348971</v>
      </c>
      <c r="X149" s="1">
        <v>930.71735555555529</v>
      </c>
      <c r="Y149" s="1">
        <v>318.35000000000002</v>
      </c>
      <c r="Z149" s="1">
        <v>1268.4000000000001</v>
      </c>
      <c r="AA149" s="1">
        <v>3000.400705645161</v>
      </c>
      <c r="AB149" s="1">
        <v>23.849999999999991</v>
      </c>
      <c r="AC149" s="1">
        <v>4919.2505791505791</v>
      </c>
      <c r="AD149" s="1">
        <v>391.83593103448248</v>
      </c>
      <c r="AE149" s="1">
        <v>20023.469201789161</v>
      </c>
      <c r="AF149" s="1">
        <v>198.57999999999981</v>
      </c>
      <c r="AG149" s="1">
        <v>102.15</v>
      </c>
      <c r="AH149" s="1">
        <v>307.72000000000008</v>
      </c>
      <c r="AI149" s="1">
        <v>121.8225000000008</v>
      </c>
      <c r="AJ149" s="1">
        <v>600.86889632107045</v>
      </c>
      <c r="AK149" s="1">
        <v>1987.05</v>
      </c>
      <c r="AL149" s="1">
        <v>574.89795918367338</v>
      </c>
      <c r="AM149" s="1">
        <v>315.61849334470628</v>
      </c>
      <c r="AN149" s="1">
        <v>51.699999999999982</v>
      </c>
      <c r="AO149" s="1">
        <v>0</v>
      </c>
      <c r="AP149" s="1">
        <v>0</v>
      </c>
      <c r="AQ149" s="1">
        <v>6604.0132390591789</v>
      </c>
      <c r="AR149" s="1">
        <v>328.68973484848482</v>
      </c>
      <c r="AS149" s="1">
        <v>20</v>
      </c>
      <c r="AT149" s="1">
        <v>1202.9496728801171</v>
      </c>
      <c r="AU149" s="1">
        <v>2189.7234123716698</v>
      </c>
      <c r="AV149" s="1">
        <v>342.51428571428562</v>
      </c>
      <c r="AW149" s="1">
        <v>419.09649395663001</v>
      </c>
      <c r="AX149" s="1">
        <v>123.125</v>
      </c>
      <c r="AY149" s="1">
        <v>538.87755102040819</v>
      </c>
      <c r="AZ149" s="1">
        <v>503.99999999999977</v>
      </c>
      <c r="BA149" s="1">
        <v>347.25000000000011</v>
      </c>
      <c r="BB149" s="1">
        <v>29.625</v>
      </c>
      <c r="BC149" s="1">
        <v>938</v>
      </c>
      <c r="BD149" s="1">
        <v>209.3471631205673</v>
      </c>
      <c r="BE149" s="1">
        <v>1631.5279620251461</v>
      </c>
      <c r="BF149" s="1">
        <v>224.7912094155844</v>
      </c>
      <c r="BG149" s="1">
        <v>20</v>
      </c>
      <c r="BH149" s="1">
        <v>5708.7337783644598</v>
      </c>
      <c r="BI149" s="1">
        <v>683.89999999999986</v>
      </c>
      <c r="BJ149" s="1">
        <v>595.65</v>
      </c>
      <c r="BK149" s="1">
        <v>20</v>
      </c>
      <c r="BL149" s="1">
        <v>0</v>
      </c>
      <c r="BM149" s="1">
        <v>580.09999999999957</v>
      </c>
      <c r="BN149" s="1">
        <v>573.59999999999991</v>
      </c>
      <c r="BO149" s="1">
        <v>119.25</v>
      </c>
      <c r="BP149" s="1">
        <v>506.8125</v>
      </c>
      <c r="BQ149" s="1">
        <v>1460.714214974106</v>
      </c>
      <c r="BR149" s="1">
        <v>420.875</v>
      </c>
      <c r="BS149" s="1">
        <v>39.6</v>
      </c>
      <c r="BT149" s="1">
        <v>23975.514158605791</v>
      </c>
      <c r="BU149" s="1">
        <v>6344.5772979371604</v>
      </c>
      <c r="BV149" s="1">
        <v>403.28783983533441</v>
      </c>
      <c r="BW149" s="1">
        <v>560.8830917238339</v>
      </c>
      <c r="BX149" s="1">
        <v>3100</v>
      </c>
      <c r="BY149" s="1">
        <v>28.3</v>
      </c>
      <c r="BZ149" s="1">
        <v>230.25527777777779</v>
      </c>
      <c r="CA149" s="1">
        <v>502.50000000000011</v>
      </c>
      <c r="CB149" s="1">
        <v>150</v>
      </c>
      <c r="CC149" s="1">
        <v>2221.4250000000002</v>
      </c>
      <c r="CD149" s="1">
        <v>700</v>
      </c>
      <c r="CE149" s="1">
        <v>531.77771739130435</v>
      </c>
      <c r="CF149" s="1">
        <v>62.399999999999991</v>
      </c>
      <c r="CG149" s="1">
        <v>90.449999999999989</v>
      </c>
      <c r="CH149" s="1">
        <v>220.5</v>
      </c>
      <c r="CI149" s="1">
        <v>302.375</v>
      </c>
      <c r="CJ149" s="1">
        <v>116.25</v>
      </c>
      <c r="CK149" s="1">
        <v>374.6796875</v>
      </c>
      <c r="CL149" s="1">
        <v>121.65178571428569</v>
      </c>
      <c r="CM149" s="1">
        <v>106.6875</v>
      </c>
      <c r="CN149" s="1">
        <v>718.64527027027032</v>
      </c>
      <c r="CO149" s="1">
        <v>596.89599761940315</v>
      </c>
      <c r="CP149" s="1">
        <v>50</v>
      </c>
      <c r="CQ149" s="1">
        <v>73.942500000000052</v>
      </c>
      <c r="CR149" s="1">
        <v>74.309166666666712</v>
      </c>
      <c r="CS149" s="1">
        <v>86.572500000000048</v>
      </c>
      <c r="CT149" s="1">
        <v>751.43649068322941</v>
      </c>
      <c r="CU149" s="1">
        <v>102.9</v>
      </c>
      <c r="CV149" s="1">
        <v>500</v>
      </c>
      <c r="CW149" s="1">
        <v>114</v>
      </c>
      <c r="CX149" s="1">
        <v>520.67977994227977</v>
      </c>
      <c r="CY149" s="1">
        <v>194.3075</v>
      </c>
      <c r="CZ149" s="1">
        <v>904.54208822053511</v>
      </c>
      <c r="DA149" s="1">
        <v>250</v>
      </c>
      <c r="DB149" s="1">
        <v>431.63437499999998</v>
      </c>
      <c r="DC149" s="1">
        <v>13778.94437272426</v>
      </c>
      <c r="DD149" s="1">
        <v>3845.1594931025788</v>
      </c>
      <c r="DE149" s="1">
        <v>355.81847756660409</v>
      </c>
      <c r="DF149" s="1">
        <v>457.5</v>
      </c>
      <c r="DG149" s="1">
        <v>100.8</v>
      </c>
      <c r="DH149" s="1">
        <v>1127.8125</v>
      </c>
      <c r="DI149" s="1">
        <v>500</v>
      </c>
      <c r="DJ149" s="1">
        <v>764.85661764705878</v>
      </c>
      <c r="DK149" s="1">
        <v>1142.875</v>
      </c>
      <c r="DL149" s="1">
        <v>197.94778346121061</v>
      </c>
      <c r="DM149" s="1">
        <v>128.06874999999999</v>
      </c>
      <c r="DN149" s="1">
        <v>136.43125000000001</v>
      </c>
      <c r="DO149" s="1">
        <v>150</v>
      </c>
      <c r="DP149" s="1">
        <v>520.5</v>
      </c>
      <c r="DQ149" s="1">
        <v>1034.5</v>
      </c>
      <c r="DX149" s="1">
        <v>160863.42915017621</v>
      </c>
      <c r="DY149" s="1" t="s">
        <v>482</v>
      </c>
    </row>
    <row r="150" spans="1:129" x14ac:dyDescent="0.2">
      <c r="A150" s="2" t="s">
        <v>483</v>
      </c>
      <c r="B150" s="1">
        <v>2943.6086731950868</v>
      </c>
      <c r="C150" s="1">
        <v>980.12999999999988</v>
      </c>
      <c r="D150" s="1">
        <v>46.82181818181818</v>
      </c>
      <c r="E150" s="1">
        <v>368.8900000000001</v>
      </c>
      <c r="F150" s="1">
        <v>1531.773712743877</v>
      </c>
      <c r="G150" s="1">
        <v>582.64722222222235</v>
      </c>
      <c r="H150" s="1">
        <v>34.779999999999987</v>
      </c>
      <c r="I150" s="1">
        <v>136.16</v>
      </c>
      <c r="J150" s="1">
        <v>938.31111111111068</v>
      </c>
      <c r="K150" s="1">
        <v>13860.76110650269</v>
      </c>
      <c r="L150" s="1">
        <v>320.51764705882363</v>
      </c>
      <c r="M150" s="1">
        <v>471.52000000000021</v>
      </c>
      <c r="N150" s="1">
        <v>4000.375384615385</v>
      </c>
      <c r="O150" s="1">
        <v>681.53749999999991</v>
      </c>
      <c r="P150" s="1">
        <v>842.79265826048845</v>
      </c>
      <c r="Q150" s="1">
        <v>1241.1706730769231</v>
      </c>
      <c r="R150" s="1">
        <v>146.69999999999999</v>
      </c>
      <c r="S150" s="1">
        <v>1500</v>
      </c>
      <c r="T150" s="1">
        <v>1559.004859279371</v>
      </c>
      <c r="U150" s="1">
        <v>200</v>
      </c>
      <c r="V150" s="1">
        <v>1829.962794050276</v>
      </c>
      <c r="W150" s="1">
        <v>731.92188071348971</v>
      </c>
      <c r="X150" s="1">
        <v>930.71735555555529</v>
      </c>
      <c r="Y150" s="1">
        <v>318.35000000000002</v>
      </c>
      <c r="Z150" s="1">
        <v>1268.4000000000001</v>
      </c>
      <c r="AA150" s="1">
        <v>3000.400705645161</v>
      </c>
      <c r="AB150" s="1">
        <v>23.849999999999991</v>
      </c>
      <c r="AC150" s="1">
        <v>4919.2505791505791</v>
      </c>
      <c r="AD150" s="1">
        <v>391.83593103448248</v>
      </c>
      <c r="AE150" s="1">
        <v>6523.4692017891584</v>
      </c>
      <c r="AF150" s="1">
        <v>198.57999999999981</v>
      </c>
      <c r="AG150" s="1">
        <v>102.15</v>
      </c>
      <c r="AH150" s="1">
        <v>307.72000000000008</v>
      </c>
      <c r="AI150" s="1">
        <v>121.8225000000008</v>
      </c>
      <c r="AJ150" s="1">
        <v>600.86889632107045</v>
      </c>
      <c r="AK150" s="1">
        <v>1987.05</v>
      </c>
      <c r="AL150" s="1">
        <v>574.89795918367338</v>
      </c>
      <c r="AM150" s="1">
        <v>315.61849334470628</v>
      </c>
      <c r="AN150" s="1">
        <v>51.699999999999982</v>
      </c>
      <c r="AO150" s="1">
        <v>0</v>
      </c>
      <c r="AP150" s="1">
        <v>0</v>
      </c>
      <c r="AQ150" s="1">
        <v>2954.7103981500868</v>
      </c>
      <c r="AR150" s="1">
        <v>328.68973484848482</v>
      </c>
      <c r="AS150" s="1">
        <v>20</v>
      </c>
      <c r="AT150" s="1">
        <v>1202.9496728801171</v>
      </c>
      <c r="AU150" s="1">
        <v>2189.7234123716698</v>
      </c>
      <c r="AV150" s="1">
        <v>342.51428571428562</v>
      </c>
      <c r="AW150" s="1">
        <v>419.09649395663001</v>
      </c>
      <c r="AX150" s="1">
        <v>123.125</v>
      </c>
      <c r="AY150" s="1">
        <v>538.87755102040819</v>
      </c>
      <c r="AZ150" s="1">
        <v>503.99999999999977</v>
      </c>
      <c r="BA150" s="1">
        <v>347.25000000000011</v>
      </c>
      <c r="BB150" s="1">
        <v>29.625</v>
      </c>
      <c r="BC150" s="1">
        <v>938</v>
      </c>
      <c r="BD150" s="1">
        <v>209.3471631205673</v>
      </c>
      <c r="BE150" s="1">
        <v>12730.902962025149</v>
      </c>
      <c r="BF150" s="1">
        <v>224.7912094155844</v>
      </c>
      <c r="BG150" s="1">
        <v>20</v>
      </c>
      <c r="BH150" s="1">
        <v>6158.7337783644598</v>
      </c>
      <c r="BI150" s="1">
        <v>683.89999999999986</v>
      </c>
      <c r="BJ150" s="1">
        <v>595.65</v>
      </c>
      <c r="BK150" s="1">
        <v>20</v>
      </c>
      <c r="BL150" s="1">
        <v>0</v>
      </c>
      <c r="BM150" s="1">
        <v>580.09999999999957</v>
      </c>
      <c r="BN150" s="1">
        <v>573.59999999999991</v>
      </c>
      <c r="BO150" s="1">
        <v>119.25</v>
      </c>
      <c r="BP150" s="1">
        <v>506.8125</v>
      </c>
      <c r="BQ150" s="1">
        <v>1460.714214974106</v>
      </c>
      <c r="BR150" s="1">
        <v>220.875</v>
      </c>
      <c r="BS150" s="1">
        <v>39.6</v>
      </c>
      <c r="BT150" s="1">
        <v>25137.857754239849</v>
      </c>
      <c r="BU150" s="1">
        <v>5344.5772979371604</v>
      </c>
      <c r="BV150" s="1">
        <v>403.28783983533441</v>
      </c>
      <c r="BW150" s="1">
        <v>560.8830917238339</v>
      </c>
      <c r="BX150" s="1">
        <v>1300</v>
      </c>
      <c r="BY150" s="1">
        <v>28.3</v>
      </c>
      <c r="BZ150" s="1">
        <v>230.25527777777779</v>
      </c>
      <c r="CA150" s="1">
        <v>502.50000000000011</v>
      </c>
      <c r="CB150" s="1">
        <v>150</v>
      </c>
      <c r="CC150" s="1">
        <v>2221.4250000000002</v>
      </c>
      <c r="CD150" s="1">
        <v>700</v>
      </c>
      <c r="CE150" s="1">
        <v>531.77771739130435</v>
      </c>
      <c r="CF150" s="1">
        <v>62.399999999999991</v>
      </c>
      <c r="CG150" s="1">
        <v>90.449999999999989</v>
      </c>
      <c r="CH150" s="1">
        <v>220.5</v>
      </c>
      <c r="CI150" s="1">
        <v>302.375</v>
      </c>
      <c r="CJ150" s="1">
        <v>116.25</v>
      </c>
      <c r="CK150" s="1">
        <v>374.6796875</v>
      </c>
      <c r="CL150" s="1">
        <v>121.65178571428569</v>
      </c>
      <c r="CM150" s="1">
        <v>106.6875</v>
      </c>
      <c r="CN150" s="1">
        <v>718.64527027027032</v>
      </c>
      <c r="CO150" s="1">
        <v>596.89599761940315</v>
      </c>
      <c r="CP150" s="1">
        <v>50</v>
      </c>
      <c r="CQ150" s="1">
        <v>73.942500000000052</v>
      </c>
      <c r="CR150" s="1">
        <v>74.309166666666712</v>
      </c>
      <c r="CS150" s="1">
        <v>86.572500000000048</v>
      </c>
      <c r="CT150" s="1">
        <v>751.43649068322941</v>
      </c>
      <c r="CU150" s="1">
        <v>102.9</v>
      </c>
      <c r="CV150" s="1">
        <v>500</v>
      </c>
      <c r="CW150" s="1">
        <v>114</v>
      </c>
      <c r="CX150" s="1">
        <v>520.67977994227977</v>
      </c>
      <c r="CY150" s="1">
        <v>194.3075</v>
      </c>
      <c r="CZ150" s="1">
        <v>904.54208822053511</v>
      </c>
      <c r="DA150" s="1">
        <v>250</v>
      </c>
      <c r="DB150" s="1">
        <v>431.63437499999998</v>
      </c>
      <c r="DC150" s="1">
        <v>4778.9443727242633</v>
      </c>
      <c r="DD150" s="1">
        <v>3845.1594931025788</v>
      </c>
      <c r="DE150" s="1">
        <v>355.81847756660409</v>
      </c>
      <c r="DF150" s="1">
        <v>457.5</v>
      </c>
      <c r="DG150" s="1">
        <v>100.8</v>
      </c>
      <c r="DH150" s="1">
        <v>1127.8125</v>
      </c>
      <c r="DI150" s="1">
        <v>500</v>
      </c>
      <c r="DJ150" s="1">
        <v>764.85661764705878</v>
      </c>
      <c r="DK150" s="1">
        <v>1142.875</v>
      </c>
      <c r="DL150" s="1">
        <v>197.94778346121061</v>
      </c>
      <c r="DM150" s="1">
        <v>128.06874999999999</v>
      </c>
      <c r="DN150" s="1">
        <v>136.43125000000001</v>
      </c>
      <c r="DO150" s="1">
        <v>150</v>
      </c>
      <c r="DP150" s="1">
        <v>520.5</v>
      </c>
      <c r="DQ150" s="1">
        <v>1034.5</v>
      </c>
      <c r="DX150" s="1">
        <v>149785.8449049012</v>
      </c>
      <c r="DY150" s="1" t="s">
        <v>483</v>
      </c>
    </row>
    <row r="151" spans="1:129" x14ac:dyDescent="0.2">
      <c r="A151" s="2" t="s">
        <v>484</v>
      </c>
      <c r="B151" s="1">
        <v>2943.6086731950868</v>
      </c>
      <c r="C151" s="1">
        <v>980.12999999999988</v>
      </c>
      <c r="D151" s="1">
        <v>46.82181818181818</v>
      </c>
      <c r="E151" s="1">
        <v>368.8900000000001</v>
      </c>
      <c r="F151" s="1">
        <v>1531.773712743877</v>
      </c>
      <c r="G151" s="1">
        <v>582.64722222222235</v>
      </c>
      <c r="H151" s="1">
        <v>34.779999999999987</v>
      </c>
      <c r="I151" s="1">
        <v>136.16</v>
      </c>
      <c r="J151" s="1">
        <v>938.31111111111068</v>
      </c>
      <c r="K151" s="1">
        <v>16160.76110650269</v>
      </c>
      <c r="L151" s="1">
        <v>320.51764705882363</v>
      </c>
      <c r="M151" s="1">
        <v>471.52000000000021</v>
      </c>
      <c r="N151" s="1">
        <v>4000.375384615385</v>
      </c>
      <c r="O151" s="1">
        <v>681.53749999999991</v>
      </c>
      <c r="P151" s="1">
        <v>842.79265826048845</v>
      </c>
      <c r="Q151" s="1">
        <v>1241.1706730769231</v>
      </c>
      <c r="R151" s="1">
        <v>146.69999999999999</v>
      </c>
      <c r="S151" s="1">
        <v>1500</v>
      </c>
      <c r="T151" s="1">
        <v>1559.004859279371</v>
      </c>
      <c r="U151" s="1">
        <v>200</v>
      </c>
      <c r="V151" s="1">
        <v>1829.962794050276</v>
      </c>
      <c r="W151" s="1">
        <v>731.92188071348971</v>
      </c>
      <c r="X151" s="1">
        <v>930.71735555555529</v>
      </c>
      <c r="Y151" s="1">
        <v>318.35000000000002</v>
      </c>
      <c r="Z151" s="1">
        <v>1268.4000000000001</v>
      </c>
      <c r="AA151" s="1">
        <v>3000.400705645161</v>
      </c>
      <c r="AB151" s="1">
        <v>23.849999999999991</v>
      </c>
      <c r="AC151" s="1">
        <v>4919.2505791505791</v>
      </c>
      <c r="AD151" s="1">
        <v>391.83593103448248</v>
      </c>
      <c r="AE151" s="1">
        <v>3213.8817017891588</v>
      </c>
      <c r="AF151" s="1">
        <v>198.57999999999981</v>
      </c>
      <c r="AG151" s="1">
        <v>102.15</v>
      </c>
      <c r="AH151" s="1">
        <v>307.72000000000008</v>
      </c>
      <c r="AI151" s="1">
        <v>121.8225000000008</v>
      </c>
      <c r="AJ151" s="1">
        <v>600.86889632107045</v>
      </c>
      <c r="AK151" s="1">
        <v>1987.05</v>
      </c>
      <c r="AL151" s="1">
        <v>574.89795918367338</v>
      </c>
      <c r="AM151" s="1">
        <v>315.61849334470628</v>
      </c>
      <c r="AN151" s="1">
        <v>51.699999999999982</v>
      </c>
      <c r="AO151" s="1">
        <v>0</v>
      </c>
      <c r="AP151" s="1">
        <v>0</v>
      </c>
      <c r="AQ151" s="1">
        <v>2954.7103981500868</v>
      </c>
      <c r="AR151" s="1">
        <v>328.68973484848482</v>
      </c>
      <c r="AS151" s="1">
        <v>20</v>
      </c>
      <c r="AT151" s="1">
        <v>1202.9496728801171</v>
      </c>
      <c r="AU151" s="1">
        <v>2189.7234123716698</v>
      </c>
      <c r="AV151" s="1">
        <v>342.51428571428562</v>
      </c>
      <c r="AW151" s="1">
        <v>419.09649395663001</v>
      </c>
      <c r="AX151" s="1">
        <v>123.125</v>
      </c>
      <c r="AY151" s="1">
        <v>538.87755102040819</v>
      </c>
      <c r="AZ151" s="1">
        <v>503.99999999999977</v>
      </c>
      <c r="BA151" s="1">
        <v>347.25000000000011</v>
      </c>
      <c r="BB151" s="1">
        <v>29.625</v>
      </c>
      <c r="BC151" s="1">
        <v>938</v>
      </c>
      <c r="BD151" s="1">
        <v>209.3471631205673</v>
      </c>
      <c r="BE151" s="1">
        <v>11980.902962025149</v>
      </c>
      <c r="BF151" s="1">
        <v>224.7912094155844</v>
      </c>
      <c r="BG151" s="1">
        <v>20</v>
      </c>
      <c r="BH151" s="1">
        <v>5858.7337783644598</v>
      </c>
      <c r="BI151" s="1">
        <v>683.89999999999986</v>
      </c>
      <c r="BJ151" s="1">
        <v>595.65</v>
      </c>
      <c r="BK151" s="1">
        <v>20</v>
      </c>
      <c r="BL151" s="1">
        <v>0</v>
      </c>
      <c r="BM151" s="1">
        <v>580.09999999999957</v>
      </c>
      <c r="BN151" s="1">
        <v>573.59999999999991</v>
      </c>
      <c r="BO151" s="1">
        <v>119.25</v>
      </c>
      <c r="BP151" s="1">
        <v>506.8125</v>
      </c>
      <c r="BQ151" s="1">
        <v>1460.714214974106</v>
      </c>
      <c r="BR151" s="1">
        <v>220.875</v>
      </c>
      <c r="BS151" s="1">
        <v>39.6</v>
      </c>
      <c r="BT151" s="1">
        <v>25137.857754239849</v>
      </c>
      <c r="BU151" s="1">
        <v>5344.5772979371604</v>
      </c>
      <c r="BV151" s="1">
        <v>403.28783983533441</v>
      </c>
      <c r="BW151" s="1">
        <v>560.8830917238339</v>
      </c>
      <c r="BX151" s="1">
        <v>100</v>
      </c>
      <c r="BY151" s="1">
        <v>28.3</v>
      </c>
      <c r="BZ151" s="1">
        <v>230.25527777777779</v>
      </c>
      <c r="CA151" s="1">
        <v>502.50000000000011</v>
      </c>
      <c r="CB151" s="1">
        <v>150</v>
      </c>
      <c r="CC151" s="1">
        <v>2221.4250000000002</v>
      </c>
      <c r="CD151" s="1">
        <v>700</v>
      </c>
      <c r="CE151" s="1">
        <v>531.77771739130435</v>
      </c>
      <c r="CF151" s="1">
        <v>62.399999999999991</v>
      </c>
      <c r="CG151" s="1">
        <v>90.449999999999989</v>
      </c>
      <c r="CH151" s="1">
        <v>220.5</v>
      </c>
      <c r="CI151" s="1">
        <v>302.375</v>
      </c>
      <c r="CJ151" s="1">
        <v>116.25</v>
      </c>
      <c r="CK151" s="1">
        <v>374.6796875</v>
      </c>
      <c r="CL151" s="1">
        <v>121.65178571428569</v>
      </c>
      <c r="CM151" s="1">
        <v>106.6875</v>
      </c>
      <c r="CN151" s="1">
        <v>718.64527027027032</v>
      </c>
      <c r="CO151" s="1">
        <v>596.89599761940315</v>
      </c>
      <c r="CP151" s="1">
        <v>50</v>
      </c>
      <c r="CQ151" s="1">
        <v>73.942500000000052</v>
      </c>
      <c r="CR151" s="1">
        <v>74.309166666666712</v>
      </c>
      <c r="CS151" s="1">
        <v>86.572500000000048</v>
      </c>
      <c r="CT151" s="1">
        <v>2551.4364906832288</v>
      </c>
      <c r="CU151" s="1">
        <v>102.9</v>
      </c>
      <c r="CV151" s="1">
        <v>500</v>
      </c>
      <c r="CW151" s="1">
        <v>114</v>
      </c>
      <c r="CX151" s="1">
        <v>470.67977994227982</v>
      </c>
      <c r="CY151" s="1">
        <v>194.3075</v>
      </c>
      <c r="CZ151" s="1">
        <v>904.54208822053511</v>
      </c>
      <c r="DA151" s="1">
        <v>50</v>
      </c>
      <c r="DB151" s="1">
        <v>431.63437499999998</v>
      </c>
      <c r="DC151" s="1">
        <v>1778.9443727242631</v>
      </c>
      <c r="DD151" s="1">
        <v>3845.1594931025788</v>
      </c>
      <c r="DE151" s="1">
        <v>355.81847756660409</v>
      </c>
      <c r="DF151" s="1">
        <v>457.5</v>
      </c>
      <c r="DG151" s="1">
        <v>100.8</v>
      </c>
      <c r="DH151" s="1">
        <v>1127.8125</v>
      </c>
      <c r="DI151" s="1">
        <v>500</v>
      </c>
      <c r="DJ151" s="1">
        <v>764.85661764705878</v>
      </c>
      <c r="DK151" s="1">
        <v>1142.875</v>
      </c>
      <c r="DL151" s="1">
        <v>197.94778346121061</v>
      </c>
      <c r="DM151" s="1">
        <v>128.06874999999999</v>
      </c>
      <c r="DN151" s="1">
        <v>136.43125000000001</v>
      </c>
      <c r="DO151" s="1">
        <v>150</v>
      </c>
      <c r="DP151" s="1">
        <v>520.5</v>
      </c>
      <c r="DQ151" s="1">
        <v>1034.5</v>
      </c>
      <c r="DX151" s="1">
        <v>145076.2574049012</v>
      </c>
      <c r="DY151" s="1" t="s">
        <v>484</v>
      </c>
    </row>
    <row r="152" spans="1:129" x14ac:dyDescent="0.2">
      <c r="A152" s="2" t="s">
        <v>485</v>
      </c>
      <c r="B152" s="1">
        <v>2943.6086731950868</v>
      </c>
      <c r="C152" s="1">
        <v>980.12999999999988</v>
      </c>
      <c r="D152" s="1">
        <v>46.82181818181818</v>
      </c>
      <c r="E152" s="1">
        <v>368.8900000000001</v>
      </c>
      <c r="F152" s="1">
        <v>1531.773712743877</v>
      </c>
      <c r="G152" s="1">
        <v>582.64722222222235</v>
      </c>
      <c r="H152" s="1">
        <v>34.779999999999987</v>
      </c>
      <c r="I152" s="1">
        <v>136.16</v>
      </c>
      <c r="J152" s="1">
        <v>938.31111111111068</v>
      </c>
      <c r="K152" s="1">
        <v>7003.431451330277</v>
      </c>
      <c r="L152" s="1">
        <v>320.51764705882363</v>
      </c>
      <c r="M152" s="1">
        <v>471.52000000000021</v>
      </c>
      <c r="N152" s="1">
        <v>4000.375384615385</v>
      </c>
      <c r="O152" s="1">
        <v>681.53749999999991</v>
      </c>
      <c r="P152" s="1">
        <v>842.79265826048845</v>
      </c>
      <c r="Q152" s="1">
        <v>1241.1706730769231</v>
      </c>
      <c r="R152" s="1">
        <v>146.69999999999999</v>
      </c>
      <c r="S152" s="1">
        <v>1500</v>
      </c>
      <c r="T152" s="1">
        <v>1559.004859279371</v>
      </c>
      <c r="U152" s="1">
        <v>200</v>
      </c>
      <c r="V152" s="1">
        <v>1829.962794050276</v>
      </c>
      <c r="W152" s="1">
        <v>1731.9218807134901</v>
      </c>
      <c r="X152" s="1">
        <v>930.71735555555529</v>
      </c>
      <c r="Y152" s="1">
        <v>318.35000000000002</v>
      </c>
      <c r="Z152" s="1">
        <v>1268.4000000000001</v>
      </c>
      <c r="AA152" s="1">
        <v>3000.400705645161</v>
      </c>
      <c r="AB152" s="1">
        <v>23.849999999999991</v>
      </c>
      <c r="AC152" s="1">
        <v>4919.2505791505791</v>
      </c>
      <c r="AD152" s="1">
        <v>391.83593103448248</v>
      </c>
      <c r="AE152" s="1">
        <v>3213.8817017891588</v>
      </c>
      <c r="AF152" s="1">
        <v>198.57999999999981</v>
      </c>
      <c r="AG152" s="1">
        <v>102.15</v>
      </c>
      <c r="AH152" s="1">
        <v>307.72000000000008</v>
      </c>
      <c r="AI152" s="1">
        <v>121.8225000000008</v>
      </c>
      <c r="AJ152" s="1">
        <v>600.86889632107045</v>
      </c>
      <c r="AK152" s="1">
        <v>1987.05</v>
      </c>
      <c r="AL152" s="1">
        <v>574.89795918367338</v>
      </c>
      <c r="AM152" s="1">
        <v>315.61849334470628</v>
      </c>
      <c r="AN152" s="1">
        <v>51.699999999999982</v>
      </c>
      <c r="AO152" s="1">
        <v>0</v>
      </c>
      <c r="AP152" s="1">
        <v>0</v>
      </c>
      <c r="AQ152" s="1">
        <v>6829.7103981500877</v>
      </c>
      <c r="AR152" s="1">
        <v>328.68973484848482</v>
      </c>
      <c r="AS152" s="1">
        <v>20</v>
      </c>
      <c r="AT152" s="1">
        <v>1202.9496728801171</v>
      </c>
      <c r="AU152" s="1">
        <v>2189.7234123716698</v>
      </c>
      <c r="AV152" s="1">
        <v>342.51428571428562</v>
      </c>
      <c r="AW152" s="1">
        <v>419.09649395663001</v>
      </c>
      <c r="AX152" s="1">
        <v>123.125</v>
      </c>
      <c r="AY152" s="1">
        <v>538.87755102040819</v>
      </c>
      <c r="AZ152" s="1">
        <v>503.99999999999977</v>
      </c>
      <c r="BA152" s="1">
        <v>347.25000000000011</v>
      </c>
      <c r="BB152" s="1">
        <v>29.625</v>
      </c>
      <c r="BC152" s="1">
        <v>938</v>
      </c>
      <c r="BD152" s="1">
        <v>209.3471631205673</v>
      </c>
      <c r="BE152" s="1">
        <v>11480.902962025149</v>
      </c>
      <c r="BF152" s="1">
        <v>224.7912094155844</v>
      </c>
      <c r="BG152" s="1">
        <v>20</v>
      </c>
      <c r="BH152" s="1">
        <v>5708.7337783644598</v>
      </c>
      <c r="BI152" s="1">
        <v>683.89999999999986</v>
      </c>
      <c r="BJ152" s="1">
        <v>595.65</v>
      </c>
      <c r="BK152" s="1">
        <v>20</v>
      </c>
      <c r="BL152" s="1">
        <v>0</v>
      </c>
      <c r="BM152" s="1">
        <v>580.09999999999957</v>
      </c>
      <c r="BN152" s="1">
        <v>573.59999999999991</v>
      </c>
      <c r="BO152" s="1">
        <v>119.25</v>
      </c>
      <c r="BP152" s="1">
        <v>506.8125</v>
      </c>
      <c r="BQ152" s="1">
        <v>1460.714214974106</v>
      </c>
      <c r="BR152" s="1">
        <v>220.875</v>
      </c>
      <c r="BS152" s="1">
        <v>39.6</v>
      </c>
      <c r="BT152" s="1">
        <v>25137.857754239849</v>
      </c>
      <c r="BU152" s="1">
        <v>25553.977297937159</v>
      </c>
      <c r="BV152" s="1">
        <v>403.28783983533441</v>
      </c>
      <c r="BW152" s="1">
        <v>560.8830917238339</v>
      </c>
      <c r="BX152" s="1">
        <v>100</v>
      </c>
      <c r="BY152" s="1">
        <v>28.3</v>
      </c>
      <c r="BZ152" s="1">
        <v>230.25527777777779</v>
      </c>
      <c r="CA152" s="1">
        <v>502.50000000000011</v>
      </c>
      <c r="CB152" s="1">
        <v>150</v>
      </c>
      <c r="CC152" s="1">
        <v>2221.4250000000002</v>
      </c>
      <c r="CD152" s="1">
        <v>700</v>
      </c>
      <c r="CE152" s="1">
        <v>531.77771739130435</v>
      </c>
      <c r="CF152" s="1">
        <v>62.399999999999991</v>
      </c>
      <c r="CG152" s="1">
        <v>90.449999999999989</v>
      </c>
      <c r="CH152" s="1">
        <v>220.5</v>
      </c>
      <c r="CI152" s="1">
        <v>302.375</v>
      </c>
      <c r="CJ152" s="1">
        <v>116.25</v>
      </c>
      <c r="CK152" s="1">
        <v>374.6796875</v>
      </c>
      <c r="CL152" s="1">
        <v>121.65178571428569</v>
      </c>
      <c r="CM152" s="1">
        <v>106.6875</v>
      </c>
      <c r="CN152" s="1">
        <v>718.64527027027032</v>
      </c>
      <c r="CO152" s="1">
        <v>596.89599761940315</v>
      </c>
      <c r="CP152" s="1">
        <v>50</v>
      </c>
      <c r="CQ152" s="1">
        <v>73.942500000000052</v>
      </c>
      <c r="CR152" s="1">
        <v>74.309166666666712</v>
      </c>
      <c r="CS152" s="1">
        <v>86.572500000000048</v>
      </c>
      <c r="CT152" s="1">
        <v>1351.4364906832291</v>
      </c>
      <c r="CU152" s="1">
        <v>102.9</v>
      </c>
      <c r="CV152" s="1">
        <v>500</v>
      </c>
      <c r="CW152" s="1">
        <v>114</v>
      </c>
      <c r="CX152" s="1">
        <v>470.67977994227982</v>
      </c>
      <c r="CY152" s="1">
        <v>194.3075</v>
      </c>
      <c r="CZ152" s="1">
        <v>904.54208822053511</v>
      </c>
      <c r="DA152" s="1">
        <v>50</v>
      </c>
      <c r="DB152" s="1">
        <v>431.63437499999998</v>
      </c>
      <c r="DC152" s="1">
        <v>2264.5693727242628</v>
      </c>
      <c r="DD152" s="1">
        <v>3845.1594931025788</v>
      </c>
      <c r="DE152" s="1">
        <v>355.81847756660409</v>
      </c>
      <c r="DF152" s="1">
        <v>457.5</v>
      </c>
      <c r="DG152" s="1">
        <v>100.8</v>
      </c>
      <c r="DH152" s="1">
        <v>1127.8125</v>
      </c>
      <c r="DI152" s="1">
        <v>500</v>
      </c>
      <c r="DJ152" s="1">
        <v>764.85661764705878</v>
      </c>
      <c r="DK152" s="1">
        <v>1142.875</v>
      </c>
      <c r="DL152" s="1">
        <v>197.94778346121061</v>
      </c>
      <c r="DM152" s="1">
        <v>128.06874999999999</v>
      </c>
      <c r="DN152" s="1">
        <v>136.43125000000001</v>
      </c>
      <c r="DO152" s="1">
        <v>150</v>
      </c>
      <c r="DP152" s="1">
        <v>520.5</v>
      </c>
      <c r="DQ152" s="1">
        <v>1034.5</v>
      </c>
      <c r="DX152" s="1">
        <v>159638.95274972881</v>
      </c>
      <c r="DY152" s="1" t="s">
        <v>485</v>
      </c>
    </row>
    <row r="153" spans="1:129" x14ac:dyDescent="0.2">
      <c r="A153" s="2"/>
    </row>
    <row r="154" spans="1:129" x14ac:dyDescent="0.2">
      <c r="A154" s="2" t="s">
        <v>486</v>
      </c>
      <c r="B154" s="1">
        <v>4423.8664827188959</v>
      </c>
      <c r="C154" s="1">
        <v>980.12999999999988</v>
      </c>
      <c r="D154" s="1">
        <v>1997.04</v>
      </c>
      <c r="E154" s="1">
        <v>473.4766666666668</v>
      </c>
      <c r="F154" s="1">
        <v>2919.7737127438768</v>
      </c>
      <c r="G154" s="1">
        <v>36.139603174603387</v>
      </c>
      <c r="H154" s="1">
        <v>115.2638095238095</v>
      </c>
      <c r="I154" s="1">
        <v>133.19999999999999</v>
      </c>
      <c r="J154" s="1">
        <v>1505.564444444444</v>
      </c>
      <c r="K154" s="1">
        <v>18189.524439836019</v>
      </c>
      <c r="L154" s="1">
        <v>2997.76</v>
      </c>
      <c r="M154" s="1">
        <v>568.65523809523825</v>
      </c>
      <c r="N154" s="1">
        <v>3995.895384615385</v>
      </c>
      <c r="O154" s="1">
        <v>498.585119047619</v>
      </c>
      <c r="P154" s="1">
        <v>1922.589086831917</v>
      </c>
      <c r="Q154" s="1">
        <v>1419.6906730769231</v>
      </c>
      <c r="R154" s="1">
        <v>147.78571428571419</v>
      </c>
      <c r="S154" s="1">
        <v>1498.8</v>
      </c>
      <c r="T154" s="1">
        <v>1774.4442505131369</v>
      </c>
      <c r="U154" s="1">
        <v>200</v>
      </c>
      <c r="V154" s="1">
        <v>1603.7875793010751</v>
      </c>
      <c r="W154" s="1">
        <v>1355.1704521420611</v>
      </c>
      <c r="X154" s="1">
        <v>1930.557355555555</v>
      </c>
      <c r="Y154" s="1">
        <v>162.72333333333339</v>
      </c>
      <c r="Z154" s="1">
        <v>1857.6571428571431</v>
      </c>
      <c r="AA154" s="1">
        <v>3723.6864199308752</v>
      </c>
      <c r="AB154" s="1">
        <v>12.878571428571419</v>
      </c>
      <c r="AC154" s="1">
        <v>7055.9362934362935</v>
      </c>
      <c r="AD154" s="1">
        <v>518.48926436781585</v>
      </c>
      <c r="AE154" s="1">
        <v>10875.435370493989</v>
      </c>
      <c r="AF154" s="1">
        <v>290.30571428571409</v>
      </c>
      <c r="AG154" s="1">
        <v>140.6071428571428</v>
      </c>
      <c r="AH154" s="1">
        <v>452.68000000000012</v>
      </c>
      <c r="AI154" s="1">
        <v>53.002500000000808</v>
      </c>
      <c r="AJ154" s="1">
        <v>591.26889632107043</v>
      </c>
      <c r="AK154" s="1">
        <v>2390.8785714285709</v>
      </c>
      <c r="AL154" s="1">
        <v>737.75510204081627</v>
      </c>
      <c r="AM154" s="1">
        <v>519.22992191613491</v>
      </c>
      <c r="AN154" s="1">
        <v>51.699999999999982</v>
      </c>
      <c r="AO154" s="1">
        <v>0</v>
      </c>
      <c r="AP154" s="1">
        <v>0</v>
      </c>
      <c r="AQ154" s="1">
        <v>5113.627822392511</v>
      </c>
      <c r="AR154" s="1">
        <v>326.68973484848482</v>
      </c>
      <c r="AS154" s="1">
        <v>18</v>
      </c>
      <c r="AT154" s="1">
        <v>1172.9496728801171</v>
      </c>
      <c r="AU154" s="1">
        <v>1656.746941783435</v>
      </c>
      <c r="AV154" s="1">
        <v>342.51428571428562</v>
      </c>
      <c r="AW154" s="1">
        <v>419.09649395663001</v>
      </c>
      <c r="AX154" s="1">
        <v>123.125</v>
      </c>
      <c r="AY154" s="1">
        <v>888.07755102040824</v>
      </c>
      <c r="AZ154" s="1">
        <v>500.79999999999978</v>
      </c>
      <c r="BA154" s="1">
        <v>347.25000000000011</v>
      </c>
      <c r="BB154" s="1">
        <v>28.125</v>
      </c>
      <c r="BC154" s="1">
        <v>938</v>
      </c>
      <c r="BD154" s="1">
        <v>201.3471631205673</v>
      </c>
      <c r="BE154" s="1">
        <v>8332.1946286918137</v>
      </c>
      <c r="BF154" s="1">
        <v>205.7912094155844</v>
      </c>
      <c r="BG154" s="1">
        <v>18</v>
      </c>
      <c r="BH154" s="1">
        <v>4307.9313201084506</v>
      </c>
      <c r="BI154" s="1">
        <v>0</v>
      </c>
      <c r="BJ154" s="1">
        <v>595.65</v>
      </c>
      <c r="BK154" s="1">
        <v>20</v>
      </c>
      <c r="BL154" s="1">
        <v>0</v>
      </c>
      <c r="BM154" s="1">
        <v>579.29999999999961</v>
      </c>
      <c r="BN154" s="1">
        <v>572.39999999999986</v>
      </c>
      <c r="BO154" s="1">
        <v>119.25</v>
      </c>
      <c r="BP154" s="1">
        <v>506.8125</v>
      </c>
      <c r="BQ154" s="1">
        <v>3425.99602300982</v>
      </c>
      <c r="BR154" s="1">
        <v>541.125</v>
      </c>
      <c r="BS154" s="1">
        <v>83.525000000000006</v>
      </c>
      <c r="BT154" s="1">
        <v>23954.255804547069</v>
      </c>
      <c r="BU154" s="1">
        <v>13133.99706215353</v>
      </c>
      <c r="BV154" s="1">
        <v>7792.3580919361748</v>
      </c>
      <c r="BW154" s="1">
        <v>1285.090234580977</v>
      </c>
      <c r="BX154" s="1">
        <v>0</v>
      </c>
      <c r="BY154" s="1">
        <v>191.9</v>
      </c>
      <c r="BZ154" s="1">
        <v>386.08384920634921</v>
      </c>
      <c r="CA154" s="1">
        <v>0</v>
      </c>
      <c r="CB154" s="1">
        <v>0</v>
      </c>
      <c r="CC154" s="1">
        <v>2221.4250000000002</v>
      </c>
      <c r="CD154" s="1">
        <v>626.79999999999995</v>
      </c>
      <c r="CE154" s="1">
        <v>260.27771739130429</v>
      </c>
      <c r="CF154" s="1">
        <v>134.2285714285714</v>
      </c>
      <c r="CG154" s="1">
        <v>154.56428571428569</v>
      </c>
      <c r="CH154" s="1">
        <v>235.41428571428571</v>
      </c>
      <c r="CI154" s="1">
        <v>142.77500000000001</v>
      </c>
      <c r="CJ154" s="1">
        <v>83.25</v>
      </c>
      <c r="CK154" s="1">
        <v>324.41778273809518</v>
      </c>
      <c r="CL154" s="1">
        <v>60.151785714285722</v>
      </c>
      <c r="CM154" s="1">
        <v>114.0446428571429</v>
      </c>
      <c r="CN154" s="1">
        <v>2835.4309845559851</v>
      </c>
      <c r="CO154" s="1">
        <v>948.15909090909099</v>
      </c>
      <c r="CP154" s="1">
        <v>0</v>
      </c>
      <c r="CQ154" s="1">
        <v>0</v>
      </c>
      <c r="CR154" s="1">
        <v>0</v>
      </c>
      <c r="CS154" s="1">
        <v>0</v>
      </c>
      <c r="CT154" s="1">
        <v>1932.2364906832299</v>
      </c>
      <c r="CU154" s="1">
        <v>224.9571428571428</v>
      </c>
      <c r="CV154" s="1">
        <v>301.76</v>
      </c>
      <c r="CX154" s="1">
        <v>394.0797799422798</v>
      </c>
      <c r="CY154" s="1">
        <v>0</v>
      </c>
      <c r="CZ154" s="1">
        <v>2676.019143868376</v>
      </c>
      <c r="DA154" s="1">
        <v>0</v>
      </c>
      <c r="DB154" s="1">
        <v>2814.348660714285</v>
      </c>
      <c r="DC154" s="1">
        <v>8555.0693727242633</v>
      </c>
      <c r="DD154" s="1">
        <v>7174.6671690087624</v>
      </c>
      <c r="DE154" s="1">
        <v>1472.2325169754711</v>
      </c>
      <c r="DF154" s="1">
        <v>1438.928571428572</v>
      </c>
      <c r="DG154" s="1">
        <v>219.08571428571429</v>
      </c>
      <c r="DH154" s="1">
        <v>2521.741071428572</v>
      </c>
      <c r="DI154" s="1">
        <v>356</v>
      </c>
      <c r="DJ154" s="1">
        <v>904.23757002801131</v>
      </c>
      <c r="DK154" s="1">
        <v>1330.3988095238101</v>
      </c>
      <c r="DL154" s="1">
        <v>242.81087869930579</v>
      </c>
      <c r="DM154" s="1">
        <v>186.18184523809521</v>
      </c>
      <c r="DN154" s="1">
        <v>0</v>
      </c>
      <c r="DO154" s="1">
        <v>0</v>
      </c>
      <c r="DP154" s="1">
        <v>274.88095238095241</v>
      </c>
      <c r="DQ154" s="1">
        <v>1107.928571428572</v>
      </c>
      <c r="DR154" s="1">
        <v>0</v>
      </c>
      <c r="DS154" s="1">
        <v>0</v>
      </c>
      <c r="DT154" s="1">
        <v>0</v>
      </c>
      <c r="DV154" s="1">
        <v>0</v>
      </c>
      <c r="DW154" s="1">
        <v>0</v>
      </c>
      <c r="DX154" s="1">
        <v>200518.4480548751</v>
      </c>
      <c r="DY154" s="1" t="s">
        <v>486</v>
      </c>
    </row>
    <row r="155" spans="1:129" x14ac:dyDescent="0.2">
      <c r="A155" s="2" t="s">
        <v>474</v>
      </c>
      <c r="B155" s="1">
        <v>350.25780952380961</v>
      </c>
      <c r="C155" s="1">
        <v>0</v>
      </c>
      <c r="D155" s="1">
        <v>0</v>
      </c>
      <c r="E155" s="1">
        <v>104.5866666666667</v>
      </c>
      <c r="F155" s="1">
        <v>311.00000000000011</v>
      </c>
      <c r="G155" s="1">
        <v>0</v>
      </c>
      <c r="H155" s="1">
        <v>80.483809523809541</v>
      </c>
      <c r="I155" s="1">
        <v>0</v>
      </c>
      <c r="J155" s="1">
        <v>567.25333333333322</v>
      </c>
      <c r="K155" s="1">
        <v>5381.2133333333331</v>
      </c>
      <c r="L155" s="1">
        <v>0</v>
      </c>
      <c r="M155" s="1">
        <v>97.135238095238094</v>
      </c>
      <c r="N155" s="1">
        <v>0</v>
      </c>
      <c r="O155" s="1">
        <v>0</v>
      </c>
      <c r="P155" s="1">
        <v>463.5714285714285</v>
      </c>
      <c r="Q155" s="1">
        <v>178.52</v>
      </c>
      <c r="R155" s="1">
        <v>1.085714285714285</v>
      </c>
      <c r="S155" s="1">
        <v>0</v>
      </c>
      <c r="T155" s="1">
        <v>156.19285714285709</v>
      </c>
      <c r="U155" s="1">
        <v>0</v>
      </c>
      <c r="V155" s="1">
        <v>0</v>
      </c>
      <c r="W155" s="1">
        <v>430.14857142857142</v>
      </c>
      <c r="X155" s="1">
        <v>962.90666666666664</v>
      </c>
      <c r="Y155" s="1">
        <v>0</v>
      </c>
      <c r="Z155" s="1">
        <v>589.25714285714287</v>
      </c>
      <c r="AA155" s="1">
        <v>723.28571428571433</v>
      </c>
      <c r="AB155" s="1">
        <v>0</v>
      </c>
      <c r="AC155" s="1">
        <v>2136.6857142857139</v>
      </c>
      <c r="AD155" s="1">
        <v>126.65333333333329</v>
      </c>
      <c r="AE155" s="1">
        <v>4261.4285714285716</v>
      </c>
      <c r="AF155" s="1">
        <v>91.725714285714304</v>
      </c>
      <c r="AG155" s="1">
        <v>38.457142857142863</v>
      </c>
      <c r="AH155" s="1">
        <v>144.96</v>
      </c>
      <c r="AI155" s="1">
        <v>0</v>
      </c>
      <c r="AJ155" s="1">
        <v>0</v>
      </c>
      <c r="AK155" s="1">
        <v>403.82857142857142</v>
      </c>
      <c r="AL155" s="1">
        <v>162.85714285714289</v>
      </c>
      <c r="AM155" s="1">
        <v>123.87142857142859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1716.571428571428</v>
      </c>
      <c r="BR155" s="1">
        <v>151.71428571428569</v>
      </c>
      <c r="BS155" s="1">
        <v>0</v>
      </c>
      <c r="BT155" s="1">
        <v>1001.571428571428</v>
      </c>
      <c r="BU155" s="1">
        <v>4604.057142857142</v>
      </c>
      <c r="BV155" s="1">
        <v>7131.7714285714283</v>
      </c>
      <c r="BW155" s="1">
        <v>212.45714285714291</v>
      </c>
      <c r="BX155" s="1">
        <v>0</v>
      </c>
      <c r="BY155" s="1">
        <v>0</v>
      </c>
      <c r="BZ155" s="1">
        <v>0</v>
      </c>
      <c r="CC155" s="1">
        <v>0</v>
      </c>
      <c r="CD155" s="1">
        <v>0</v>
      </c>
      <c r="CE155" s="1">
        <v>0</v>
      </c>
      <c r="CF155" s="1">
        <v>71.82857142857145</v>
      </c>
      <c r="CG155" s="1">
        <v>64.114285714285714</v>
      </c>
      <c r="CH155" s="1">
        <v>14.914285714285709</v>
      </c>
      <c r="CI155" s="1">
        <v>0</v>
      </c>
      <c r="CJ155" s="1">
        <v>0</v>
      </c>
      <c r="CK155" s="1">
        <v>0</v>
      </c>
      <c r="CL155" s="1">
        <v>0</v>
      </c>
      <c r="CM155" s="1">
        <v>7.3571428571428541</v>
      </c>
      <c r="CN155" s="1">
        <v>2116.7857142857142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122.05714285714291</v>
      </c>
      <c r="CV155" s="1">
        <v>0</v>
      </c>
      <c r="CW155" s="1">
        <v>0</v>
      </c>
      <c r="CX155" s="1">
        <v>0</v>
      </c>
      <c r="CY155" s="1">
        <v>0</v>
      </c>
      <c r="CZ155" s="1">
        <v>1783.6071428571429</v>
      </c>
      <c r="DA155" s="1">
        <v>0</v>
      </c>
      <c r="DB155" s="1">
        <v>2382.7142857142849</v>
      </c>
      <c r="DC155" s="1">
        <v>5115.5</v>
      </c>
      <c r="DD155" s="1">
        <v>3303.428571428572</v>
      </c>
      <c r="DE155" s="1">
        <v>660.25714285714275</v>
      </c>
      <c r="DF155" s="1">
        <v>981.42857142857156</v>
      </c>
      <c r="DG155" s="1">
        <v>118.28571428571431</v>
      </c>
      <c r="DH155" s="1">
        <v>1393.928571428572</v>
      </c>
      <c r="DI155" s="1">
        <v>0</v>
      </c>
      <c r="DJ155" s="1">
        <v>139.38095238095241</v>
      </c>
      <c r="DK155" s="1">
        <v>187.52380952380949</v>
      </c>
      <c r="DL155" s="1">
        <v>30.238095238095241</v>
      </c>
      <c r="DM155" s="1">
        <v>9.2380952380952408</v>
      </c>
      <c r="DN155" s="1">
        <v>0</v>
      </c>
      <c r="DO155" s="1">
        <v>0</v>
      </c>
      <c r="DP155" s="1">
        <v>0</v>
      </c>
      <c r="DQ155" s="1">
        <v>73.428571428571445</v>
      </c>
      <c r="DR155" s="1">
        <v>0</v>
      </c>
      <c r="DS155" s="1">
        <v>0</v>
      </c>
      <c r="DT155" s="1">
        <v>0</v>
      </c>
      <c r="DV155" s="1">
        <v>0</v>
      </c>
      <c r="DW155" s="1">
        <v>0</v>
      </c>
      <c r="DX155" s="1">
        <v>51281.525428571433</v>
      </c>
      <c r="DY155" s="1" t="s">
        <v>474</v>
      </c>
    </row>
    <row r="156" spans="1:129" x14ac:dyDescent="0.2">
      <c r="A156" s="2" t="s">
        <v>475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V156" s="1">
        <v>0</v>
      </c>
      <c r="DW156" s="1">
        <v>0</v>
      </c>
      <c r="DX156" s="1">
        <v>0</v>
      </c>
      <c r="DY156" s="1" t="s">
        <v>475</v>
      </c>
    </row>
    <row r="157" spans="1:129" x14ac:dyDescent="0.2">
      <c r="A157" s="2" t="s">
        <v>476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V157" s="1">
        <v>0</v>
      </c>
      <c r="DW157" s="1">
        <v>0</v>
      </c>
      <c r="DX157" s="1">
        <v>0</v>
      </c>
      <c r="DY157" s="1" t="s">
        <v>476</v>
      </c>
    </row>
    <row r="158" spans="1:129" x14ac:dyDescent="0.2">
      <c r="A158" s="2"/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AA158" s="1">
        <v>0</v>
      </c>
      <c r="AB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K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V158" s="1">
        <v>0</v>
      </c>
      <c r="DW158" s="1">
        <v>0</v>
      </c>
      <c r="DX158" s="1">
        <v>0</v>
      </c>
    </row>
    <row r="159" spans="1:129" x14ac:dyDescent="0.2">
      <c r="A159" s="2"/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AA159" s="1">
        <v>0</v>
      </c>
      <c r="AB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K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V159" s="1">
        <v>0</v>
      </c>
      <c r="DW159" s="1">
        <v>0</v>
      </c>
      <c r="DX159" s="1">
        <v>0</v>
      </c>
    </row>
    <row r="160" spans="1:129" x14ac:dyDescent="0.2">
      <c r="A160" s="2" t="s">
        <v>487</v>
      </c>
      <c r="B160" s="1">
        <v>4073.6086731950859</v>
      </c>
      <c r="C160" s="1">
        <v>980.12999999999988</v>
      </c>
      <c r="D160" s="1">
        <v>1997.04</v>
      </c>
      <c r="E160" s="1">
        <v>368.8900000000001</v>
      </c>
      <c r="F160" s="1">
        <v>2608.7737127438768</v>
      </c>
      <c r="G160" s="1">
        <v>36.139603174603387</v>
      </c>
      <c r="H160" s="1">
        <v>34.78</v>
      </c>
      <c r="I160" s="1">
        <v>133.19999999999999</v>
      </c>
      <c r="J160" s="1">
        <v>938.31111111111079</v>
      </c>
      <c r="K160" s="1">
        <v>12808.311106502681</v>
      </c>
      <c r="L160" s="1">
        <v>2997.76</v>
      </c>
      <c r="M160" s="1">
        <v>471.52000000000021</v>
      </c>
      <c r="N160" s="1">
        <v>3995.895384615385</v>
      </c>
      <c r="O160" s="1">
        <v>498.585119047619</v>
      </c>
      <c r="P160" s="1">
        <v>1459.0176582604879</v>
      </c>
      <c r="Q160" s="1">
        <v>1241.1706730769231</v>
      </c>
      <c r="R160" s="1">
        <v>146.6999999999999</v>
      </c>
      <c r="S160" s="1">
        <v>1498.8</v>
      </c>
      <c r="T160" s="1">
        <v>1618.2513933702801</v>
      </c>
      <c r="U160" s="1">
        <v>200</v>
      </c>
      <c r="V160" s="1">
        <v>1603.7875793010751</v>
      </c>
      <c r="W160" s="1">
        <v>925.02188071348951</v>
      </c>
      <c r="X160" s="1">
        <v>967.65068888888857</v>
      </c>
      <c r="Y160" s="1">
        <v>162.72333333333339</v>
      </c>
      <c r="Z160" s="1">
        <v>1268.4000000000001</v>
      </c>
      <c r="AA160" s="1">
        <v>3000.400705645161</v>
      </c>
      <c r="AB160" s="1">
        <v>12.878571428571419</v>
      </c>
      <c r="AC160" s="1">
        <v>4919.2505791505791</v>
      </c>
      <c r="AD160" s="1">
        <v>391.83593103448248</v>
      </c>
      <c r="AE160" s="1">
        <v>6614.0067990654197</v>
      </c>
      <c r="AF160" s="1">
        <v>198.57999999999981</v>
      </c>
      <c r="AG160" s="1">
        <v>102.15</v>
      </c>
      <c r="AH160" s="1">
        <v>307.72000000000008</v>
      </c>
      <c r="AI160" s="1">
        <v>53.002500000000808</v>
      </c>
      <c r="AJ160" s="1">
        <v>591.26889632107043</v>
      </c>
      <c r="AK160" s="1">
        <v>1987.05</v>
      </c>
      <c r="AL160" s="1">
        <v>574.89795918367338</v>
      </c>
      <c r="AM160" s="1">
        <v>395.35849334470629</v>
      </c>
      <c r="AN160" s="1">
        <v>51.699999999999982</v>
      </c>
      <c r="AO160" s="1">
        <v>0</v>
      </c>
      <c r="AP160" s="1">
        <v>0</v>
      </c>
      <c r="AQ160" s="1">
        <v>5113.627822392511</v>
      </c>
      <c r="AR160" s="1">
        <v>326.68973484848482</v>
      </c>
      <c r="AS160" s="1">
        <v>18</v>
      </c>
      <c r="AT160" s="1">
        <v>1172.9496728801171</v>
      </c>
      <c r="AU160" s="1">
        <v>1656.746941783435</v>
      </c>
      <c r="AV160" s="1">
        <v>342.51428571428562</v>
      </c>
      <c r="AW160" s="1">
        <v>419.09649395663001</v>
      </c>
      <c r="AX160" s="1">
        <v>123.125</v>
      </c>
      <c r="AY160" s="1">
        <v>888.07755102040824</v>
      </c>
      <c r="AZ160" s="1">
        <v>500.79999999999978</v>
      </c>
      <c r="BA160" s="1">
        <v>347.25000000000011</v>
      </c>
      <c r="BB160" s="1">
        <v>28.125</v>
      </c>
      <c r="BC160" s="1">
        <v>938</v>
      </c>
      <c r="BD160" s="1">
        <v>201.3471631205673</v>
      </c>
      <c r="BE160" s="1">
        <v>8332.1946286918137</v>
      </c>
      <c r="BF160" s="1">
        <v>205.7912094155844</v>
      </c>
      <c r="BG160" s="1">
        <v>18</v>
      </c>
      <c r="BH160" s="1">
        <v>4307.9313201084506</v>
      </c>
      <c r="BJ160" s="1">
        <v>595.65</v>
      </c>
      <c r="BK160" s="1">
        <v>20</v>
      </c>
      <c r="BL160" s="1">
        <v>0</v>
      </c>
      <c r="BM160" s="1">
        <v>579.29999999999961</v>
      </c>
      <c r="BN160" s="1">
        <v>572.39999999999986</v>
      </c>
      <c r="BO160" s="1">
        <v>119.25</v>
      </c>
      <c r="BP160" s="1">
        <v>506.8125</v>
      </c>
      <c r="BQ160" s="1">
        <v>1709.424594438392</v>
      </c>
      <c r="BR160" s="1">
        <v>389.41071428571428</v>
      </c>
      <c r="BS160" s="1">
        <v>83.525000000000006</v>
      </c>
      <c r="BT160" s="1">
        <v>22952.684375975641</v>
      </c>
      <c r="BU160" s="1">
        <v>8529.939919296392</v>
      </c>
      <c r="BV160" s="1">
        <v>660.58666336474653</v>
      </c>
      <c r="BW160" s="1">
        <v>1072.633091723834</v>
      </c>
      <c r="BX160" s="1">
        <v>0</v>
      </c>
      <c r="BY160" s="1">
        <v>191.9</v>
      </c>
      <c r="BZ160" s="1">
        <v>386.08384920634921</v>
      </c>
      <c r="CC160" s="1">
        <v>2221.4250000000002</v>
      </c>
      <c r="CD160" s="1">
        <v>626.79999999999995</v>
      </c>
      <c r="CE160" s="1">
        <v>260.27771739130429</v>
      </c>
      <c r="CF160" s="1">
        <v>62.399999999999977</v>
      </c>
      <c r="CG160" s="1">
        <v>90.449999999999974</v>
      </c>
      <c r="CH160" s="1">
        <v>220.5</v>
      </c>
      <c r="CI160" s="1">
        <v>142.77500000000001</v>
      </c>
      <c r="CJ160" s="1">
        <v>83.25</v>
      </c>
      <c r="CK160" s="1">
        <v>324.41778273809518</v>
      </c>
      <c r="CL160" s="1">
        <v>60.151785714285722</v>
      </c>
      <c r="CM160" s="1">
        <v>106.6875</v>
      </c>
      <c r="CN160" s="1">
        <v>718.64527027027043</v>
      </c>
      <c r="CO160" s="1">
        <v>948.15909090909099</v>
      </c>
      <c r="CP160" s="1">
        <v>0</v>
      </c>
      <c r="CQ160" s="1">
        <v>0</v>
      </c>
      <c r="CR160" s="1">
        <v>0</v>
      </c>
      <c r="CS160" s="1">
        <v>0</v>
      </c>
      <c r="CT160" s="1">
        <v>1932.2364906832299</v>
      </c>
      <c r="CU160" s="1">
        <v>102.9</v>
      </c>
      <c r="CV160" s="1">
        <v>301.76</v>
      </c>
      <c r="CW160" s="1">
        <v>102</v>
      </c>
      <c r="CX160" s="1">
        <v>394.0797799422798</v>
      </c>
      <c r="CY160" s="1">
        <v>0</v>
      </c>
      <c r="CZ160" s="1">
        <v>892.41200101123286</v>
      </c>
      <c r="DA160" s="1">
        <v>0</v>
      </c>
      <c r="DB160" s="1">
        <v>431.63437500000009</v>
      </c>
      <c r="DC160" s="1">
        <v>3439.5693727242628</v>
      </c>
      <c r="DD160" s="1">
        <v>3871.2385975801908</v>
      </c>
      <c r="DE160" s="1">
        <v>811.97537411832832</v>
      </c>
      <c r="DF160" s="1">
        <v>457.5</v>
      </c>
      <c r="DG160" s="1">
        <v>100.8</v>
      </c>
      <c r="DH160" s="1">
        <v>1127.8125</v>
      </c>
      <c r="DI160" s="1">
        <v>356</v>
      </c>
      <c r="DJ160" s="1">
        <v>764.8566176470589</v>
      </c>
      <c r="DK160" s="1">
        <v>1142.875</v>
      </c>
      <c r="DL160" s="1">
        <v>212.57278346121061</v>
      </c>
      <c r="DM160" s="1">
        <v>176.94374999999999</v>
      </c>
      <c r="DN160" s="1">
        <v>0</v>
      </c>
      <c r="DO160" s="1">
        <v>0</v>
      </c>
      <c r="DP160" s="1">
        <v>274.88095238095241</v>
      </c>
      <c r="DQ160" s="1">
        <v>1034.5</v>
      </c>
      <c r="DR160" s="1">
        <v>0</v>
      </c>
      <c r="DS160" s="1">
        <v>0</v>
      </c>
      <c r="DT160" s="1">
        <v>0</v>
      </c>
      <c r="DV160" s="1">
        <v>0</v>
      </c>
      <c r="DW160" s="1">
        <v>0</v>
      </c>
      <c r="DX160" s="1">
        <v>149338.9226263036</v>
      </c>
      <c r="DY160" s="1" t="s">
        <v>487</v>
      </c>
    </row>
    <row r="161" spans="1:129" x14ac:dyDescent="0.2">
      <c r="A161" s="2" t="s">
        <v>488</v>
      </c>
      <c r="B161" s="1">
        <v>3973.6086731950859</v>
      </c>
      <c r="C161" s="1">
        <v>980.12999999999988</v>
      </c>
      <c r="D161" s="1">
        <v>500</v>
      </c>
      <c r="E161" s="1">
        <v>368.89</v>
      </c>
      <c r="F161" s="1">
        <v>2608.7737127438768</v>
      </c>
      <c r="G161" s="1">
        <v>582.64722222222235</v>
      </c>
      <c r="H161" s="1">
        <v>34.779999999999987</v>
      </c>
      <c r="I161" s="1">
        <v>136.16</v>
      </c>
      <c r="J161" s="1">
        <v>938.31111111111056</v>
      </c>
      <c r="K161" s="1">
        <v>31160.76110650269</v>
      </c>
      <c r="L161" s="1">
        <v>1600</v>
      </c>
      <c r="M161" s="1">
        <v>471.52000000000032</v>
      </c>
      <c r="N161" s="1">
        <v>4000.375384615385</v>
      </c>
      <c r="O161" s="1">
        <v>681.53749999999991</v>
      </c>
      <c r="P161" s="1">
        <v>883.19265826048854</v>
      </c>
      <c r="Q161" s="1">
        <v>1241.1706730769231</v>
      </c>
      <c r="R161" s="1">
        <v>146.69999999999999</v>
      </c>
      <c r="S161" s="1">
        <v>1500</v>
      </c>
      <c r="T161" s="1">
        <v>1559.004859279371</v>
      </c>
      <c r="U161" s="1">
        <v>200</v>
      </c>
      <c r="V161" s="1">
        <v>2553.667579301075</v>
      </c>
      <c r="W161" s="1">
        <v>1531.8418807134899</v>
      </c>
      <c r="X161" s="1">
        <v>930.7173555555554</v>
      </c>
      <c r="Y161" s="1">
        <v>318.35000000000002</v>
      </c>
      <c r="Z161" s="1">
        <v>1268.4000000000001</v>
      </c>
      <c r="AA161" s="1">
        <v>3000.400705645161</v>
      </c>
      <c r="AB161" s="1">
        <v>23.849999999999991</v>
      </c>
      <c r="AC161" s="1">
        <v>4919.250579150581</v>
      </c>
      <c r="AD161" s="1">
        <v>391.83593103448248</v>
      </c>
      <c r="AE161" s="1">
        <v>4124.6817017891599</v>
      </c>
      <c r="AF161" s="1">
        <v>198.57999999999981</v>
      </c>
      <c r="AG161" s="1">
        <v>102.15</v>
      </c>
      <c r="AH161" s="1">
        <v>307.72000000000008</v>
      </c>
      <c r="AI161" s="1">
        <v>121.8225000000008</v>
      </c>
      <c r="AJ161" s="1">
        <v>600.86889632107057</v>
      </c>
      <c r="AK161" s="1">
        <v>1987.05</v>
      </c>
      <c r="AL161" s="1">
        <v>574.89795918367338</v>
      </c>
      <c r="AM161" s="1">
        <v>345.3584933447064</v>
      </c>
      <c r="AN161" s="1">
        <v>51.699999999999982</v>
      </c>
      <c r="AO161" s="1">
        <v>0</v>
      </c>
      <c r="AP161" s="1">
        <v>0</v>
      </c>
      <c r="AQ161" s="1">
        <v>2541.627822392511</v>
      </c>
      <c r="AR161" s="1">
        <v>328.68973484848482</v>
      </c>
      <c r="AS161" s="1">
        <v>20</v>
      </c>
      <c r="AT161" s="1">
        <v>1202.9496728801171</v>
      </c>
      <c r="AU161" s="1">
        <v>2235.5469417834352</v>
      </c>
      <c r="AV161" s="1">
        <v>342.51428571428562</v>
      </c>
      <c r="AW161" s="1">
        <v>419.09649395663001</v>
      </c>
      <c r="AX161" s="1">
        <v>123.125</v>
      </c>
      <c r="AY161" s="1">
        <v>888.87755102040819</v>
      </c>
      <c r="AZ161" s="1">
        <v>503.99999999999972</v>
      </c>
      <c r="BA161" s="1">
        <v>347.25000000000011</v>
      </c>
      <c r="BB161" s="1">
        <v>29.625</v>
      </c>
      <c r="BC161" s="1">
        <v>938</v>
      </c>
      <c r="BD161" s="1">
        <v>209.3471631205673</v>
      </c>
      <c r="BE161" s="1">
        <v>4530.9029620251458</v>
      </c>
      <c r="BF161" s="1">
        <v>224.7912094155844</v>
      </c>
      <c r="BG161" s="1">
        <v>20</v>
      </c>
      <c r="BH161" s="1">
        <v>5388.1063201084507</v>
      </c>
      <c r="BJ161" s="1">
        <v>595.65</v>
      </c>
      <c r="BK161" s="1">
        <v>20</v>
      </c>
      <c r="BL161" s="1">
        <v>0</v>
      </c>
      <c r="BM161" s="1">
        <v>580.09999999999957</v>
      </c>
      <c r="BN161" s="1">
        <v>573.59999999999991</v>
      </c>
      <c r="BO161" s="1">
        <v>119.25</v>
      </c>
      <c r="BP161" s="1">
        <v>506.8125</v>
      </c>
      <c r="BQ161" s="1">
        <v>1709.424594438392</v>
      </c>
      <c r="BR161" s="1">
        <v>520.875</v>
      </c>
      <c r="BS161" s="1">
        <v>88.925000000000011</v>
      </c>
      <c r="BT161" s="1">
        <v>6042.5206570856099</v>
      </c>
      <c r="BU161" s="1">
        <v>21303.977297937159</v>
      </c>
      <c r="BV161" s="1">
        <v>693.28783983533413</v>
      </c>
      <c r="BW161" s="1">
        <v>972.63309172383379</v>
      </c>
      <c r="BX161" s="1">
        <v>2038</v>
      </c>
      <c r="BY161" s="1">
        <v>278.30000000000013</v>
      </c>
      <c r="BZ161" s="1">
        <v>480.25527777777791</v>
      </c>
      <c r="CC161" s="1">
        <v>2221.4250000000002</v>
      </c>
      <c r="CD161" s="1">
        <v>700</v>
      </c>
      <c r="CE161" s="1">
        <v>531.77771739130435</v>
      </c>
      <c r="CF161" s="1">
        <v>62.399999999999977</v>
      </c>
      <c r="CG161" s="1">
        <v>90.45</v>
      </c>
      <c r="CH161" s="1">
        <v>220.5</v>
      </c>
      <c r="CI161" s="1">
        <v>302.375</v>
      </c>
      <c r="CJ161" s="1">
        <v>116.25</v>
      </c>
      <c r="CK161" s="1">
        <v>374.67968749999989</v>
      </c>
      <c r="CL161" s="1">
        <v>121.65178571428569</v>
      </c>
      <c r="CM161" s="1">
        <v>106.6875</v>
      </c>
      <c r="CN161" s="1">
        <v>718.64527027026998</v>
      </c>
      <c r="CO161" s="1">
        <v>1045.159090909091</v>
      </c>
      <c r="CP161" s="1">
        <v>0</v>
      </c>
      <c r="CQ161" s="1">
        <v>63.885000000000097</v>
      </c>
      <c r="CR161" s="1">
        <v>36.618333333333418</v>
      </c>
      <c r="CS161" s="1">
        <v>0</v>
      </c>
      <c r="CT161" s="1">
        <v>881.03649068322943</v>
      </c>
      <c r="CU161" s="1">
        <v>102.9</v>
      </c>
      <c r="CV161" s="1">
        <v>500</v>
      </c>
      <c r="CW161" s="1">
        <v>114</v>
      </c>
      <c r="CX161" s="1">
        <v>470.67977994227982</v>
      </c>
      <c r="CY161" s="1">
        <v>69.41500000000002</v>
      </c>
      <c r="CZ161" s="1">
        <v>892.41200101123286</v>
      </c>
      <c r="DA161" s="1">
        <v>228</v>
      </c>
      <c r="DB161" s="1">
        <v>431.63437500000009</v>
      </c>
      <c r="DC161" s="1">
        <v>3439.5693727242628</v>
      </c>
      <c r="DD161" s="1">
        <v>4704.4094931025802</v>
      </c>
      <c r="DE161" s="1">
        <v>629.76847756660413</v>
      </c>
      <c r="DF161" s="1">
        <v>457.5</v>
      </c>
      <c r="DG161" s="1">
        <v>100.8</v>
      </c>
      <c r="DH161" s="1">
        <v>1127.8125</v>
      </c>
      <c r="DI161" s="1">
        <v>500</v>
      </c>
      <c r="DJ161" s="1">
        <v>764.85661764705867</v>
      </c>
      <c r="DK161" s="1">
        <v>1142.875</v>
      </c>
      <c r="DL161" s="1">
        <v>212.57278346121061</v>
      </c>
      <c r="DM161" s="1">
        <v>128.06874999999999</v>
      </c>
      <c r="DN161" s="1">
        <v>35.291071428571463</v>
      </c>
      <c r="DO161" s="1">
        <v>0</v>
      </c>
      <c r="DP161" s="1">
        <v>520.49999999999989</v>
      </c>
      <c r="DQ161" s="1">
        <v>1034.5</v>
      </c>
      <c r="DR161" s="1">
        <v>0</v>
      </c>
      <c r="DS161" s="1">
        <v>0</v>
      </c>
      <c r="DT161" s="1">
        <v>0</v>
      </c>
      <c r="DV161" s="1">
        <v>0</v>
      </c>
      <c r="DW161" s="1">
        <v>0</v>
      </c>
      <c r="DX161" s="1">
        <v>158939.87399679521</v>
      </c>
      <c r="DY161" s="1" t="s">
        <v>488</v>
      </c>
    </row>
    <row r="162" spans="1:129" x14ac:dyDescent="0.2">
      <c r="A162" s="2" t="s">
        <v>489</v>
      </c>
      <c r="B162" s="1">
        <v>3973.6086731950868</v>
      </c>
      <c r="C162" s="1">
        <v>980.12999999999965</v>
      </c>
      <c r="D162" s="1">
        <v>500</v>
      </c>
      <c r="E162" s="1">
        <v>368.89000000000021</v>
      </c>
      <c r="F162" s="1">
        <v>1906.773712743877</v>
      </c>
      <c r="G162" s="1">
        <v>582.64722222222235</v>
      </c>
      <c r="H162" s="1">
        <v>34.779999999999973</v>
      </c>
      <c r="I162" s="1">
        <v>136.16</v>
      </c>
      <c r="J162" s="1">
        <v>938.31111111111125</v>
      </c>
      <c r="K162" s="1">
        <v>15300.98145133027</v>
      </c>
      <c r="L162" s="1">
        <v>320.51764705882312</v>
      </c>
      <c r="M162" s="1">
        <v>471.51999999999992</v>
      </c>
      <c r="N162" s="1">
        <v>4000.375384615385</v>
      </c>
      <c r="O162" s="1">
        <v>681.53749999999991</v>
      </c>
      <c r="P162" s="1">
        <v>842.79265826048822</v>
      </c>
      <c r="Q162" s="1">
        <v>1241.1706730769231</v>
      </c>
      <c r="R162" s="1">
        <v>146.69999999999999</v>
      </c>
      <c r="S162" s="1">
        <v>1500</v>
      </c>
      <c r="T162" s="1">
        <v>1559.004859279371</v>
      </c>
      <c r="U162" s="1">
        <v>200</v>
      </c>
      <c r="V162" s="1">
        <v>2092.2530680228788</v>
      </c>
      <c r="W162" s="1">
        <v>971.84188071348967</v>
      </c>
      <c r="X162" s="1">
        <v>930.71735555555517</v>
      </c>
      <c r="Y162" s="1">
        <v>318.35000000000008</v>
      </c>
      <c r="Z162" s="1">
        <v>1268.4000000000001</v>
      </c>
      <c r="AA162" s="1">
        <v>3000.400705645161</v>
      </c>
      <c r="AB162" s="1">
        <v>23.849999999999991</v>
      </c>
      <c r="AC162" s="1">
        <v>4919.2505791505791</v>
      </c>
      <c r="AD162" s="1">
        <v>391.83593103448243</v>
      </c>
      <c r="AE162" s="1">
        <v>3969.8692017891549</v>
      </c>
      <c r="AF162" s="1">
        <v>198.5799999999999</v>
      </c>
      <c r="AG162" s="1">
        <v>102.14999999999991</v>
      </c>
      <c r="AH162" s="1">
        <v>307.72000000000003</v>
      </c>
      <c r="AI162" s="1">
        <v>121.8225000000008</v>
      </c>
      <c r="AJ162" s="1">
        <v>600.86889632107034</v>
      </c>
      <c r="AK162" s="1">
        <v>1987.049999999999</v>
      </c>
      <c r="AL162" s="1">
        <v>1174.8979591836739</v>
      </c>
      <c r="AM162" s="1">
        <v>311.4237565026009</v>
      </c>
      <c r="AN162" s="1">
        <v>51.699999999999967</v>
      </c>
      <c r="AO162" s="1">
        <v>0</v>
      </c>
      <c r="AP162" s="1">
        <v>0</v>
      </c>
      <c r="AQ162" s="1">
        <v>2534.7103981500882</v>
      </c>
      <c r="AR162" s="1">
        <v>328.68973484848482</v>
      </c>
      <c r="AS162" s="1">
        <v>20</v>
      </c>
      <c r="AT162" s="1">
        <v>1202.949672880118</v>
      </c>
      <c r="AU162" s="1">
        <v>2254.7234123716712</v>
      </c>
      <c r="AV162" s="1">
        <v>342.51428571428568</v>
      </c>
      <c r="AW162" s="1">
        <v>419.09649395663001</v>
      </c>
      <c r="AX162" s="1">
        <v>123.125</v>
      </c>
      <c r="AY162" s="1">
        <v>538.87755102040796</v>
      </c>
      <c r="AZ162" s="1">
        <v>503.99999999999977</v>
      </c>
      <c r="BA162" s="1">
        <v>347.25000000000023</v>
      </c>
      <c r="BB162" s="1">
        <v>29.625</v>
      </c>
      <c r="BC162" s="1">
        <v>938</v>
      </c>
      <c r="BD162" s="1">
        <v>209.34716312056719</v>
      </c>
      <c r="BE162" s="1">
        <v>1961.1529620251461</v>
      </c>
      <c r="BF162" s="1">
        <v>224.7912094155844</v>
      </c>
      <c r="BG162" s="1">
        <v>20</v>
      </c>
      <c r="BH162" s="1">
        <v>5708.7337783644598</v>
      </c>
      <c r="BJ162" s="1">
        <v>595.64999999999975</v>
      </c>
      <c r="BK162" s="1">
        <v>20</v>
      </c>
      <c r="BL162" s="1">
        <v>0</v>
      </c>
      <c r="BM162" s="1">
        <v>580.0999999999998</v>
      </c>
      <c r="BN162" s="1">
        <v>573.59999999999991</v>
      </c>
      <c r="BO162" s="1">
        <v>119.25</v>
      </c>
      <c r="BP162" s="1">
        <v>506.8125</v>
      </c>
      <c r="BQ162" s="1">
        <v>1460.714214974106</v>
      </c>
      <c r="BR162" s="1">
        <v>520.875</v>
      </c>
      <c r="BS162" s="1">
        <v>88.92500000000004</v>
      </c>
      <c r="BT162" s="1">
        <v>21338.998707670511</v>
      </c>
      <c r="BU162" s="1">
        <v>11303.977297937159</v>
      </c>
      <c r="BV162" s="1">
        <v>433.28783983533498</v>
      </c>
      <c r="BW162" s="1">
        <v>549.70833444228151</v>
      </c>
      <c r="BX162" s="1">
        <v>3100</v>
      </c>
      <c r="BY162" s="1">
        <v>28.300000000000072</v>
      </c>
      <c r="BZ162" s="1">
        <v>230.25527777777791</v>
      </c>
      <c r="CC162" s="1">
        <v>2221.4250000000011</v>
      </c>
      <c r="CD162" s="1">
        <v>700</v>
      </c>
      <c r="CE162" s="1">
        <v>531.77771739130435</v>
      </c>
      <c r="CF162" s="1">
        <v>62.400000000000063</v>
      </c>
      <c r="CG162" s="1">
        <v>90.450000000000031</v>
      </c>
      <c r="CH162" s="1">
        <v>220.5</v>
      </c>
      <c r="CI162" s="1">
        <v>302.375</v>
      </c>
      <c r="CJ162" s="1">
        <v>116.25</v>
      </c>
      <c r="CK162" s="1">
        <v>374.67968750000011</v>
      </c>
      <c r="CL162" s="1">
        <v>121.65178571428569</v>
      </c>
      <c r="CM162" s="1">
        <v>106.6875</v>
      </c>
      <c r="CN162" s="1">
        <v>718.64527027027088</v>
      </c>
      <c r="CO162" s="1">
        <v>1066.445997619403</v>
      </c>
      <c r="CP162" s="1">
        <v>10</v>
      </c>
      <c r="CQ162" s="1">
        <v>73.942500000000052</v>
      </c>
      <c r="CR162" s="1">
        <v>74.309166666666698</v>
      </c>
      <c r="CS162" s="1">
        <v>0</v>
      </c>
      <c r="CT162" s="1">
        <v>751.43649068322929</v>
      </c>
      <c r="CU162" s="1">
        <v>102.9</v>
      </c>
      <c r="CV162" s="1">
        <v>500</v>
      </c>
      <c r="CW162" s="1">
        <v>114</v>
      </c>
      <c r="CX162" s="1">
        <v>470.67977994227971</v>
      </c>
      <c r="CY162" s="1">
        <v>194.3075</v>
      </c>
      <c r="CZ162" s="1">
        <v>904.54208822053442</v>
      </c>
      <c r="DA162" s="1">
        <v>750</v>
      </c>
      <c r="DB162" s="1">
        <v>431.63437499999958</v>
      </c>
      <c r="DC162" s="1">
        <v>3008.3193727242628</v>
      </c>
      <c r="DD162" s="1">
        <v>3845.1594931025779</v>
      </c>
      <c r="DE162" s="1">
        <v>429.76847756660391</v>
      </c>
      <c r="DF162" s="1">
        <v>457.5</v>
      </c>
      <c r="DG162" s="1">
        <v>100.8</v>
      </c>
      <c r="DH162" s="1">
        <v>1127.8125</v>
      </c>
      <c r="DI162" s="1">
        <v>2500</v>
      </c>
      <c r="DJ162" s="1">
        <v>764.8566176470589</v>
      </c>
      <c r="DK162" s="1">
        <v>1142.875</v>
      </c>
      <c r="DL162" s="1">
        <v>212.57278346121061</v>
      </c>
      <c r="DM162" s="1">
        <v>128.06874999999991</v>
      </c>
      <c r="DN162" s="1">
        <v>136.43125000000001</v>
      </c>
      <c r="DO162" s="1">
        <v>0</v>
      </c>
      <c r="DP162" s="1">
        <v>520.50000000000011</v>
      </c>
      <c r="DQ162" s="1">
        <v>1034.5</v>
      </c>
      <c r="DR162" s="1">
        <v>0</v>
      </c>
      <c r="DS162" s="1">
        <v>0</v>
      </c>
      <c r="DT162" s="1">
        <v>0</v>
      </c>
      <c r="DV162" s="1">
        <v>0</v>
      </c>
      <c r="DW162" s="1">
        <v>0</v>
      </c>
      <c r="DX162" s="1">
        <v>144007.12766482649</v>
      </c>
      <c r="DY162" s="1" t="s">
        <v>489</v>
      </c>
    </row>
    <row r="163" spans="1:129" x14ac:dyDescent="0.2">
      <c r="A163" s="2" t="s">
        <v>490</v>
      </c>
      <c r="B163" s="1">
        <v>3943.6086731950859</v>
      </c>
      <c r="C163" s="1">
        <v>980.12999999999988</v>
      </c>
      <c r="D163" s="1">
        <v>46.821818181818337</v>
      </c>
      <c r="E163" s="1">
        <v>368.8900000000001</v>
      </c>
      <c r="F163" s="1">
        <v>1906.773712743877</v>
      </c>
      <c r="G163" s="1">
        <v>582.6472222222219</v>
      </c>
      <c r="H163" s="1">
        <v>34.779999999999987</v>
      </c>
      <c r="I163" s="1">
        <v>136.15999999999991</v>
      </c>
      <c r="J163" s="1">
        <v>938.31111111111011</v>
      </c>
      <c r="K163" s="1">
        <v>10453.43145133028</v>
      </c>
      <c r="L163" s="1">
        <v>320.51764705882488</v>
      </c>
      <c r="M163" s="1">
        <v>471.52000000000032</v>
      </c>
      <c r="N163" s="1">
        <v>4000.375384615385</v>
      </c>
      <c r="O163" s="1">
        <v>681.53749999999968</v>
      </c>
      <c r="P163" s="1">
        <v>842.79265826048891</v>
      </c>
      <c r="Q163" s="1">
        <v>1241.1706730769231</v>
      </c>
      <c r="R163" s="1">
        <v>146.6999999999999</v>
      </c>
      <c r="S163" s="1">
        <v>1500</v>
      </c>
      <c r="T163" s="1">
        <v>1559.004859279371</v>
      </c>
      <c r="U163" s="1">
        <v>200</v>
      </c>
      <c r="V163" s="1">
        <v>1829.962794050278</v>
      </c>
      <c r="W163" s="1">
        <v>771.92188071348846</v>
      </c>
      <c r="X163" s="1">
        <v>930.71735555555449</v>
      </c>
      <c r="Y163" s="1">
        <v>318.35000000000019</v>
      </c>
      <c r="Z163" s="1">
        <v>1268.400000000001</v>
      </c>
      <c r="AA163" s="1">
        <v>3000.400705645161</v>
      </c>
      <c r="AB163" s="1">
        <v>23.849999999999991</v>
      </c>
      <c r="AC163" s="1">
        <v>4919.2505791505773</v>
      </c>
      <c r="AD163" s="1">
        <v>391.83593103448248</v>
      </c>
      <c r="AE163" s="1">
        <v>3904.0692017891588</v>
      </c>
      <c r="AF163" s="1">
        <v>198.57999999999981</v>
      </c>
      <c r="AG163" s="1">
        <v>102.15</v>
      </c>
      <c r="AH163" s="1">
        <v>307.72000000000031</v>
      </c>
      <c r="AI163" s="1">
        <v>121.8225000000008</v>
      </c>
      <c r="AJ163" s="1">
        <v>600.86889632107057</v>
      </c>
      <c r="AK163" s="1">
        <v>1987.05</v>
      </c>
      <c r="AL163" s="1">
        <v>774.89795918367327</v>
      </c>
      <c r="AM163" s="1">
        <v>281.68375650260077</v>
      </c>
      <c r="AN163" s="1">
        <v>51.699999999999982</v>
      </c>
      <c r="AO163" s="1">
        <v>0</v>
      </c>
      <c r="AP163" s="1">
        <v>0</v>
      </c>
      <c r="AQ163" s="1">
        <v>4961.7473299682697</v>
      </c>
      <c r="AR163" s="1">
        <v>328.68973484848482</v>
      </c>
      <c r="AS163" s="1">
        <v>20</v>
      </c>
      <c r="AT163" s="1">
        <v>1202.9496728801171</v>
      </c>
      <c r="AU163" s="1">
        <v>2254.7234123716712</v>
      </c>
      <c r="AV163" s="1">
        <v>342.51428571428562</v>
      </c>
      <c r="AW163" s="1">
        <v>419.09649395663001</v>
      </c>
      <c r="AX163" s="1">
        <v>123.125</v>
      </c>
      <c r="AY163" s="1">
        <v>538.87755102040819</v>
      </c>
      <c r="AZ163" s="1">
        <v>503.99999999999972</v>
      </c>
      <c r="BA163" s="1">
        <v>347.25000000000011</v>
      </c>
      <c r="BB163" s="1">
        <v>29.625</v>
      </c>
      <c r="BC163" s="1">
        <v>938</v>
      </c>
      <c r="BD163" s="1">
        <v>209.3471631205673</v>
      </c>
      <c r="BE163" s="1">
        <v>1631.5279620251461</v>
      </c>
      <c r="BF163" s="1">
        <v>224.7912094155844</v>
      </c>
      <c r="BG163" s="1">
        <v>20</v>
      </c>
      <c r="BH163" s="1">
        <v>5708.7337783644598</v>
      </c>
      <c r="BJ163" s="1">
        <v>595.65</v>
      </c>
      <c r="BK163" s="1">
        <v>20</v>
      </c>
      <c r="BL163" s="1">
        <v>0</v>
      </c>
      <c r="BM163" s="1">
        <v>580.09999999999911</v>
      </c>
      <c r="BN163" s="1">
        <v>573.60000000000014</v>
      </c>
      <c r="BO163" s="1">
        <v>119.25</v>
      </c>
      <c r="BP163" s="1">
        <v>506.8125</v>
      </c>
      <c r="BQ163" s="1">
        <v>1460.7142149741051</v>
      </c>
      <c r="BR163" s="1">
        <v>420.875</v>
      </c>
      <c r="BS163" s="1">
        <v>39.600000000000023</v>
      </c>
      <c r="BT163" s="1">
        <v>14605.959924481909</v>
      </c>
      <c r="BU163" s="1">
        <v>8594.5772979371613</v>
      </c>
      <c r="BV163" s="1">
        <v>433.28783983533322</v>
      </c>
      <c r="BW163" s="1">
        <v>549.70833444228106</v>
      </c>
      <c r="BX163" s="1">
        <v>3100</v>
      </c>
      <c r="BY163" s="1">
        <v>28.299999999999841</v>
      </c>
      <c r="BZ163" s="1">
        <v>230.25527777777779</v>
      </c>
      <c r="CC163" s="1">
        <v>2221.4250000000002</v>
      </c>
      <c r="CD163" s="1">
        <v>700</v>
      </c>
      <c r="CE163" s="1">
        <v>531.77771739130435</v>
      </c>
      <c r="CF163" s="1">
        <v>62.399999999999977</v>
      </c>
      <c r="CG163" s="1">
        <v>90.449999999999946</v>
      </c>
      <c r="CH163" s="1">
        <v>220.49999999999989</v>
      </c>
      <c r="CI163" s="1">
        <v>302.37500000000011</v>
      </c>
      <c r="CJ163" s="1">
        <v>116.25</v>
      </c>
      <c r="CK163" s="1">
        <v>374.67968749999989</v>
      </c>
      <c r="CL163" s="1">
        <v>121.65178571428569</v>
      </c>
      <c r="CM163" s="1">
        <v>106.6875</v>
      </c>
      <c r="CN163" s="1">
        <v>718.64527027026998</v>
      </c>
      <c r="CO163" s="1">
        <v>971.89599761940281</v>
      </c>
      <c r="CP163" s="1">
        <v>50</v>
      </c>
      <c r="CQ163" s="1">
        <v>73.942500000000052</v>
      </c>
      <c r="CR163" s="1">
        <v>74.309166666666727</v>
      </c>
      <c r="CS163" s="1">
        <v>28.21000000000021</v>
      </c>
      <c r="CT163" s="1">
        <v>751.43649068322907</v>
      </c>
      <c r="CU163" s="1">
        <v>102.9</v>
      </c>
      <c r="CV163" s="1">
        <v>2500</v>
      </c>
      <c r="CW163" s="1">
        <v>114</v>
      </c>
      <c r="CX163" s="1">
        <v>520.67977994227977</v>
      </c>
      <c r="CY163" s="1">
        <v>194.3075</v>
      </c>
      <c r="CZ163" s="1">
        <v>904.54208822053533</v>
      </c>
      <c r="DA163" s="1">
        <v>750</v>
      </c>
      <c r="DB163" s="1">
        <v>431.63437499999958</v>
      </c>
      <c r="DC163" s="1">
        <v>3008.3193727242628</v>
      </c>
      <c r="DD163" s="1">
        <v>3845.1594931025788</v>
      </c>
      <c r="DE163" s="1">
        <v>355.81847756660409</v>
      </c>
      <c r="DF163" s="1">
        <v>457.5</v>
      </c>
      <c r="DG163" s="1">
        <v>100.8</v>
      </c>
      <c r="DH163" s="1">
        <v>1127.8125</v>
      </c>
      <c r="DI163" s="1">
        <v>500</v>
      </c>
      <c r="DJ163" s="1">
        <v>764.85661764705867</v>
      </c>
      <c r="DK163" s="1">
        <v>1142.875</v>
      </c>
      <c r="DL163" s="1">
        <v>197.94778346121061</v>
      </c>
      <c r="DM163" s="1">
        <v>128.06875000000019</v>
      </c>
      <c r="DN163" s="1">
        <v>136.43125000000001</v>
      </c>
      <c r="DO163" s="1">
        <v>114</v>
      </c>
      <c r="DP163" s="1">
        <v>520.49999999999989</v>
      </c>
      <c r="DQ163" s="1">
        <v>1034.5</v>
      </c>
      <c r="DR163" s="1">
        <v>0</v>
      </c>
      <c r="DS163" s="1">
        <v>0</v>
      </c>
      <c r="DT163" s="1">
        <v>0</v>
      </c>
      <c r="DV163" s="1">
        <v>0</v>
      </c>
      <c r="DW163" s="1">
        <v>0</v>
      </c>
      <c r="DX163" s="1">
        <v>130273.38235766529</v>
      </c>
      <c r="DY163" s="1" t="s">
        <v>490</v>
      </c>
    </row>
    <row r="164" spans="1:129" x14ac:dyDescent="0.2">
      <c r="A164" s="2" t="s">
        <v>491</v>
      </c>
      <c r="B164" s="1">
        <v>2943.60867319509</v>
      </c>
      <c r="C164" s="1">
        <v>980.12999999999988</v>
      </c>
      <c r="D164" s="1">
        <v>46.821818181818337</v>
      </c>
      <c r="E164" s="1">
        <v>368.89000000000021</v>
      </c>
      <c r="F164" s="1">
        <v>1531.7737127438779</v>
      </c>
      <c r="G164" s="1">
        <v>582.64722222222281</v>
      </c>
      <c r="H164" s="1">
        <v>34.78000000000003</v>
      </c>
      <c r="I164" s="1">
        <v>136.15999999999991</v>
      </c>
      <c r="J164" s="1">
        <v>938.31111111111034</v>
      </c>
      <c r="K164" s="1">
        <v>8460.7611065026867</v>
      </c>
      <c r="L164" s="1">
        <v>320.51764705882312</v>
      </c>
      <c r="M164" s="1">
        <v>471.52000000000021</v>
      </c>
      <c r="N164" s="1">
        <v>4000.375384615385</v>
      </c>
      <c r="O164" s="1">
        <v>681.53749999999968</v>
      </c>
      <c r="P164" s="1">
        <v>842.79265826048891</v>
      </c>
      <c r="Q164" s="1">
        <v>1241.170673076922</v>
      </c>
      <c r="R164" s="1">
        <v>146.6999999999999</v>
      </c>
      <c r="S164" s="1">
        <v>1500</v>
      </c>
      <c r="T164" s="1">
        <v>1559.0048592793701</v>
      </c>
      <c r="U164" s="1">
        <v>200</v>
      </c>
      <c r="V164" s="1">
        <v>1829.9627940502751</v>
      </c>
      <c r="W164" s="1">
        <v>771.92188071348914</v>
      </c>
      <c r="X164" s="1">
        <v>930.71735555555654</v>
      </c>
      <c r="Y164" s="1">
        <v>318.34999999999991</v>
      </c>
      <c r="Z164" s="1">
        <v>1268.4000000000001</v>
      </c>
      <c r="AA164" s="1">
        <v>3000.400705645161</v>
      </c>
      <c r="AB164" s="1">
        <v>23.850000000000009</v>
      </c>
      <c r="AC164" s="1">
        <v>4919.2505791505791</v>
      </c>
      <c r="AD164" s="1">
        <v>391.83593103448248</v>
      </c>
      <c r="AE164" s="1">
        <v>20023.469201789161</v>
      </c>
      <c r="AF164" s="1">
        <v>198.57999999999981</v>
      </c>
      <c r="AG164" s="1">
        <v>102.15</v>
      </c>
      <c r="AH164" s="1">
        <v>307.72000000000008</v>
      </c>
      <c r="AI164" s="1">
        <v>121.8225000000009</v>
      </c>
      <c r="AJ164" s="1">
        <v>600.86889632107079</v>
      </c>
      <c r="AK164" s="1">
        <v>1987.05</v>
      </c>
      <c r="AL164" s="1">
        <v>574.89795918367327</v>
      </c>
      <c r="AM164" s="1">
        <v>315.61849334470668</v>
      </c>
      <c r="AN164" s="1">
        <v>51.699999999999967</v>
      </c>
      <c r="AO164" s="1">
        <v>0</v>
      </c>
      <c r="AP164" s="1">
        <v>0</v>
      </c>
      <c r="AQ164" s="1">
        <v>6604.0132390591771</v>
      </c>
      <c r="AR164" s="1">
        <v>328.68973484848482</v>
      </c>
      <c r="AS164" s="1">
        <v>20</v>
      </c>
      <c r="AT164" s="1">
        <v>1202.9496728801171</v>
      </c>
      <c r="AU164" s="1">
        <v>2189.7234123716712</v>
      </c>
      <c r="AV164" s="1">
        <v>342.51428571428562</v>
      </c>
      <c r="AW164" s="1">
        <v>419.09649395663018</v>
      </c>
      <c r="AX164" s="1">
        <v>123.125</v>
      </c>
      <c r="AY164" s="1">
        <v>538.87755102040842</v>
      </c>
      <c r="AZ164" s="1">
        <v>504.00000000000028</v>
      </c>
      <c r="BA164" s="1">
        <v>347.25000000000011</v>
      </c>
      <c r="BB164" s="1">
        <v>29.625</v>
      </c>
      <c r="BC164" s="1">
        <v>938</v>
      </c>
      <c r="BD164" s="1">
        <v>209.34716312056719</v>
      </c>
      <c r="BE164" s="1">
        <v>1631.5279620251461</v>
      </c>
      <c r="BF164" s="1">
        <v>224.7912094155844</v>
      </c>
      <c r="BG164" s="1">
        <v>20</v>
      </c>
      <c r="BH164" s="1">
        <v>5708.7337783644616</v>
      </c>
      <c r="BJ164" s="1">
        <v>595.6500000000002</v>
      </c>
      <c r="BK164" s="1">
        <v>20</v>
      </c>
      <c r="BL164" s="1">
        <v>0</v>
      </c>
      <c r="BM164" s="1">
        <v>580.09999999999934</v>
      </c>
      <c r="BN164" s="1">
        <v>573.59999999999968</v>
      </c>
      <c r="BO164" s="1">
        <v>119.25</v>
      </c>
      <c r="BP164" s="1">
        <v>506.8125</v>
      </c>
      <c r="BQ164" s="1">
        <v>1460.7142149741051</v>
      </c>
      <c r="BR164" s="1">
        <v>420.875</v>
      </c>
      <c r="BS164" s="1">
        <v>39.599999999999987</v>
      </c>
      <c r="BT164" s="1">
        <v>23975.514158605791</v>
      </c>
      <c r="BU164" s="1">
        <v>6344.5772979371613</v>
      </c>
      <c r="BV164" s="1">
        <v>403.28783983533498</v>
      </c>
      <c r="BW164" s="1">
        <v>560.88309172383379</v>
      </c>
      <c r="BX164" s="1">
        <v>3100</v>
      </c>
      <c r="BY164" s="1">
        <v>28.300000000000072</v>
      </c>
      <c r="BZ164" s="1">
        <v>230.25527777777779</v>
      </c>
      <c r="CC164" s="1">
        <v>2221.4249999999988</v>
      </c>
      <c r="CD164" s="1">
        <v>700</v>
      </c>
      <c r="CE164" s="1">
        <v>531.77771739130435</v>
      </c>
      <c r="CF164" s="1">
        <v>62.400000000000013</v>
      </c>
      <c r="CG164" s="1">
        <v>90.449999999999974</v>
      </c>
      <c r="CH164" s="1">
        <v>220.50000000000011</v>
      </c>
      <c r="CI164" s="1">
        <v>302.37499999999989</v>
      </c>
      <c r="CJ164" s="1">
        <v>116.25</v>
      </c>
      <c r="CK164" s="1">
        <v>374.67968750000011</v>
      </c>
      <c r="CL164" s="1">
        <v>121.65178571428579</v>
      </c>
      <c r="CM164" s="1">
        <v>106.6875</v>
      </c>
      <c r="CN164" s="1">
        <v>718.64527027026998</v>
      </c>
      <c r="CO164" s="1">
        <v>596.89599761940281</v>
      </c>
      <c r="CP164" s="1">
        <v>50</v>
      </c>
      <c r="CQ164" s="1">
        <v>73.942500000000052</v>
      </c>
      <c r="CR164" s="1">
        <v>74.309166666666727</v>
      </c>
      <c r="CS164" s="1">
        <v>86.572500000000048</v>
      </c>
      <c r="CT164" s="1">
        <v>751.43649068322998</v>
      </c>
      <c r="CU164" s="1">
        <v>102.9</v>
      </c>
      <c r="CV164" s="1">
        <v>500</v>
      </c>
      <c r="CW164" s="1">
        <v>114</v>
      </c>
      <c r="CX164" s="1">
        <v>520.67977994227977</v>
      </c>
      <c r="CY164" s="1">
        <v>194.30750000000009</v>
      </c>
      <c r="CZ164" s="1">
        <v>904.54208822053533</v>
      </c>
      <c r="DA164" s="1">
        <v>250</v>
      </c>
      <c r="DB164" s="1">
        <v>431.63437500000049</v>
      </c>
      <c r="DC164" s="1">
        <v>13778.944372724271</v>
      </c>
      <c r="DD164" s="1">
        <v>3845.1594931025802</v>
      </c>
      <c r="DE164" s="1">
        <v>355.81847756660409</v>
      </c>
      <c r="DF164" s="1">
        <v>457.5</v>
      </c>
      <c r="DG164" s="1">
        <v>100.8</v>
      </c>
      <c r="DH164" s="1">
        <v>1127.8125</v>
      </c>
      <c r="DI164" s="1">
        <v>500</v>
      </c>
      <c r="DJ164" s="1">
        <v>764.85661764705844</v>
      </c>
      <c r="DK164" s="1">
        <v>1142.875</v>
      </c>
      <c r="DL164" s="1">
        <v>197.94778346121049</v>
      </c>
      <c r="DM164" s="1">
        <v>128.06874999999999</v>
      </c>
      <c r="DN164" s="1">
        <v>136.43125000000001</v>
      </c>
      <c r="DO164" s="1">
        <v>150</v>
      </c>
      <c r="DP164" s="1">
        <v>520.50000000000011</v>
      </c>
      <c r="DQ164" s="1">
        <v>1034.5</v>
      </c>
      <c r="DR164" s="1">
        <v>0</v>
      </c>
      <c r="DS164" s="1">
        <v>0</v>
      </c>
      <c r="DT164" s="1">
        <v>0</v>
      </c>
      <c r="DV164" s="1">
        <v>0</v>
      </c>
      <c r="DW164" s="1">
        <v>0</v>
      </c>
      <c r="DX164" s="1">
        <v>159527.0291501763</v>
      </c>
      <c r="DY164" s="1" t="s">
        <v>491</v>
      </c>
    </row>
    <row r="165" spans="1:129" x14ac:dyDescent="0.2">
      <c r="A165" s="2" t="s">
        <v>492</v>
      </c>
      <c r="B165" s="1">
        <v>2943.6086731950868</v>
      </c>
      <c r="C165" s="1">
        <v>980.12999999999988</v>
      </c>
      <c r="D165" s="1">
        <v>46.82181818181818</v>
      </c>
      <c r="E165" s="1">
        <v>368.8900000000001</v>
      </c>
      <c r="F165" s="1">
        <v>1531.773712743877</v>
      </c>
      <c r="G165" s="1">
        <v>582.64722222222235</v>
      </c>
      <c r="H165" s="1">
        <v>34.779999999999987</v>
      </c>
      <c r="I165" s="1">
        <v>136.16</v>
      </c>
      <c r="J165" s="1">
        <v>938.31111111111056</v>
      </c>
      <c r="K165" s="1">
        <v>13860.76110650269</v>
      </c>
      <c r="L165" s="1">
        <v>320.51764705882363</v>
      </c>
      <c r="M165" s="1">
        <v>471.52000000000021</v>
      </c>
      <c r="N165" s="1">
        <v>4000.375384615385</v>
      </c>
      <c r="O165" s="1">
        <v>681.53749999999991</v>
      </c>
      <c r="P165" s="1">
        <v>842.79265826048857</v>
      </c>
      <c r="Q165" s="1">
        <v>1241.1706730769231</v>
      </c>
      <c r="R165" s="1">
        <v>146.69999999999999</v>
      </c>
      <c r="S165" s="1">
        <v>1500</v>
      </c>
      <c r="T165" s="1">
        <v>1559.004859279371</v>
      </c>
      <c r="U165" s="1">
        <v>200</v>
      </c>
      <c r="V165" s="1">
        <v>1829.962794050276</v>
      </c>
      <c r="W165" s="1">
        <v>731.92188071348983</v>
      </c>
      <c r="X165" s="1">
        <v>930.7173555555554</v>
      </c>
      <c r="Y165" s="1">
        <v>318.35000000000002</v>
      </c>
      <c r="Z165" s="1">
        <v>1268.4000000000001</v>
      </c>
      <c r="AA165" s="1">
        <v>3000.400705645161</v>
      </c>
      <c r="AB165" s="1">
        <v>23.849999999999991</v>
      </c>
      <c r="AC165" s="1">
        <v>4919.2505791505791</v>
      </c>
      <c r="AD165" s="1">
        <v>391.83593103448248</v>
      </c>
      <c r="AE165" s="1">
        <v>6523.4692017891584</v>
      </c>
      <c r="AF165" s="1">
        <v>198.5799999999999</v>
      </c>
      <c r="AG165" s="1">
        <v>102.15</v>
      </c>
      <c r="AH165" s="1">
        <v>307.72000000000008</v>
      </c>
      <c r="AI165" s="1">
        <v>121.8225000000008</v>
      </c>
      <c r="AJ165" s="1">
        <v>600.86889632107045</v>
      </c>
      <c r="AK165" s="1">
        <v>1987.05</v>
      </c>
      <c r="AL165" s="1">
        <v>574.89795918367327</v>
      </c>
      <c r="AM165" s="1">
        <v>315.61849334470628</v>
      </c>
      <c r="AN165" s="1">
        <v>51.699999999999982</v>
      </c>
      <c r="AO165" s="1">
        <v>0</v>
      </c>
      <c r="AP165" s="1">
        <v>0</v>
      </c>
      <c r="AQ165" s="1">
        <v>2954.7103981500868</v>
      </c>
      <c r="AR165" s="1">
        <v>328.68973484848482</v>
      </c>
      <c r="AS165" s="1">
        <v>20</v>
      </c>
      <c r="AT165" s="1">
        <v>1202.9496728801171</v>
      </c>
      <c r="AU165" s="1">
        <v>2189.7234123716698</v>
      </c>
      <c r="AV165" s="1">
        <v>342.51428571428562</v>
      </c>
      <c r="AW165" s="1">
        <v>419.09649395663001</v>
      </c>
      <c r="AX165" s="1">
        <v>123.125</v>
      </c>
      <c r="AY165" s="1">
        <v>538.87755102040819</v>
      </c>
      <c r="AZ165" s="1">
        <v>503.99999999999977</v>
      </c>
      <c r="BA165" s="1">
        <v>347.25000000000011</v>
      </c>
      <c r="BB165" s="1">
        <v>29.625</v>
      </c>
      <c r="BC165" s="1">
        <v>938</v>
      </c>
      <c r="BD165" s="1">
        <v>209.3471631205673</v>
      </c>
      <c r="BE165" s="1">
        <v>12730.902962025149</v>
      </c>
      <c r="BF165" s="1">
        <v>224.7912094155844</v>
      </c>
      <c r="BG165" s="1">
        <v>20</v>
      </c>
      <c r="BH165" s="1">
        <v>6158.7337783644598</v>
      </c>
      <c r="BJ165" s="1">
        <v>595.65</v>
      </c>
      <c r="BK165" s="1">
        <v>20</v>
      </c>
      <c r="BL165" s="1">
        <v>0</v>
      </c>
      <c r="BM165" s="1">
        <v>580.09999999999957</v>
      </c>
      <c r="BN165" s="1">
        <v>573.59999999999991</v>
      </c>
      <c r="BO165" s="1">
        <v>119.25</v>
      </c>
      <c r="BP165" s="1">
        <v>506.8125</v>
      </c>
      <c r="BQ165" s="1">
        <v>1460.714214974106</v>
      </c>
      <c r="BR165" s="1">
        <v>220.875</v>
      </c>
      <c r="BS165" s="1">
        <v>39.6</v>
      </c>
      <c r="BT165" s="1">
        <v>25137.857754239849</v>
      </c>
      <c r="BU165" s="1">
        <v>5344.5772979371604</v>
      </c>
      <c r="BV165" s="1">
        <v>403.28783983533413</v>
      </c>
      <c r="BW165" s="1">
        <v>560.8830917238339</v>
      </c>
      <c r="BX165" s="1">
        <v>1238</v>
      </c>
      <c r="BY165" s="1">
        <v>28.3</v>
      </c>
      <c r="BZ165" s="1">
        <v>230.25527777777779</v>
      </c>
      <c r="CC165" s="1">
        <v>2221.4250000000002</v>
      </c>
      <c r="CD165" s="1">
        <v>700</v>
      </c>
      <c r="CE165" s="1">
        <v>531.77771739130435</v>
      </c>
      <c r="CF165" s="1">
        <v>62.399999999999991</v>
      </c>
      <c r="CG165" s="1">
        <v>90.450000000000017</v>
      </c>
      <c r="CH165" s="1">
        <v>220.5</v>
      </c>
      <c r="CI165" s="1">
        <v>302.375</v>
      </c>
      <c r="CJ165" s="1">
        <v>116.25</v>
      </c>
      <c r="CK165" s="1">
        <v>374.6796875</v>
      </c>
      <c r="CL165" s="1">
        <v>121.65178571428569</v>
      </c>
      <c r="CM165" s="1">
        <v>106.6875</v>
      </c>
      <c r="CN165" s="1">
        <v>718.64527027027043</v>
      </c>
      <c r="CO165" s="1">
        <v>596.89599761940315</v>
      </c>
      <c r="CP165" s="1">
        <v>0</v>
      </c>
      <c r="CQ165" s="1">
        <v>63.885000000000097</v>
      </c>
      <c r="CR165" s="1">
        <v>36.618333333333418</v>
      </c>
      <c r="CS165" s="1">
        <v>0</v>
      </c>
      <c r="CT165" s="1">
        <v>751.43649068322941</v>
      </c>
      <c r="CU165" s="1">
        <v>102.9</v>
      </c>
      <c r="CV165" s="1">
        <v>500</v>
      </c>
      <c r="CW165" s="1">
        <v>216</v>
      </c>
      <c r="CX165" s="1">
        <v>520.67977994227977</v>
      </c>
      <c r="CY165" s="1">
        <v>69.41500000000002</v>
      </c>
      <c r="CZ165" s="1">
        <v>904.54208822053511</v>
      </c>
      <c r="DA165" s="1">
        <v>228</v>
      </c>
      <c r="DB165" s="1">
        <v>431.63437500000009</v>
      </c>
      <c r="DC165" s="1">
        <v>4778.9443727242633</v>
      </c>
      <c r="DD165" s="1">
        <v>3845.1594931025802</v>
      </c>
      <c r="DE165" s="1">
        <v>355.81847756660409</v>
      </c>
      <c r="DF165" s="1">
        <v>457.5</v>
      </c>
      <c r="DG165" s="1">
        <v>100.8</v>
      </c>
      <c r="DH165" s="1">
        <v>1127.8125</v>
      </c>
      <c r="DI165" s="1">
        <v>500</v>
      </c>
      <c r="DJ165" s="1">
        <v>764.85661764705867</v>
      </c>
      <c r="DK165" s="1">
        <v>1142.875</v>
      </c>
      <c r="DL165" s="1">
        <v>197.94778346121061</v>
      </c>
      <c r="DM165" s="1">
        <v>128.06874999999999</v>
      </c>
      <c r="DN165" s="1">
        <v>35.291071428571442</v>
      </c>
      <c r="DO165" s="1">
        <v>0</v>
      </c>
      <c r="DP165" s="1">
        <v>520.5</v>
      </c>
      <c r="DQ165" s="1">
        <v>1034.5</v>
      </c>
      <c r="DR165" s="1">
        <v>0</v>
      </c>
      <c r="DS165" s="1">
        <v>0</v>
      </c>
      <c r="DT165" s="1">
        <v>0</v>
      </c>
      <c r="DV165" s="1">
        <v>0</v>
      </c>
      <c r="DW165" s="1">
        <v>0</v>
      </c>
      <c r="DX165" s="1">
        <v>147907.0913929964</v>
      </c>
      <c r="DY165" s="1" t="s">
        <v>492</v>
      </c>
    </row>
    <row r="166" spans="1:129" x14ac:dyDescent="0.2">
      <c r="A166" s="2" t="s">
        <v>493</v>
      </c>
      <c r="B166" s="1">
        <v>2943.6086731950859</v>
      </c>
      <c r="C166" s="1">
        <v>980.12999999999988</v>
      </c>
      <c r="D166" s="1">
        <v>46.821818181818237</v>
      </c>
      <c r="E166" s="1">
        <v>368.89000000000021</v>
      </c>
      <c r="F166" s="1">
        <v>1531.773712743877</v>
      </c>
      <c r="G166" s="1">
        <v>582.64722222222235</v>
      </c>
      <c r="H166" s="1">
        <v>34.779999999999987</v>
      </c>
      <c r="I166" s="1">
        <v>136.16</v>
      </c>
      <c r="J166" s="1">
        <v>938.31111111111056</v>
      </c>
      <c r="K166" s="1">
        <v>16160.76110650269</v>
      </c>
      <c r="L166" s="1">
        <v>320.51764705882368</v>
      </c>
      <c r="M166" s="1">
        <v>471.52000000000021</v>
      </c>
      <c r="N166" s="1">
        <v>4000.375384615385</v>
      </c>
      <c r="O166" s="1">
        <v>681.53750000000002</v>
      </c>
      <c r="P166" s="1">
        <v>842.79265826048834</v>
      </c>
      <c r="Q166" s="1">
        <v>1241.1706730769231</v>
      </c>
      <c r="R166" s="1">
        <v>146.6999999999999</v>
      </c>
      <c r="S166" s="1">
        <v>1500</v>
      </c>
      <c r="T166" s="1">
        <v>1559.004859279371</v>
      </c>
      <c r="U166" s="1">
        <v>200</v>
      </c>
      <c r="V166" s="1">
        <v>1829.962794050276</v>
      </c>
      <c r="W166" s="1">
        <v>731.92188071348983</v>
      </c>
      <c r="X166" s="1">
        <v>930.71735555555506</v>
      </c>
      <c r="Y166" s="1">
        <v>318.35000000000002</v>
      </c>
      <c r="Z166" s="1">
        <v>1268.4000000000001</v>
      </c>
      <c r="AA166" s="1">
        <v>3000.400705645161</v>
      </c>
      <c r="AB166" s="1">
        <v>23.849999999999991</v>
      </c>
      <c r="AC166" s="1">
        <v>4919.2505791505791</v>
      </c>
      <c r="AD166" s="1">
        <v>391.83593103448248</v>
      </c>
      <c r="AE166" s="1">
        <v>3213.8817017891602</v>
      </c>
      <c r="AF166" s="1">
        <v>198.5799999999999</v>
      </c>
      <c r="AG166" s="1">
        <v>102.15</v>
      </c>
      <c r="AH166" s="1">
        <v>307.72000000000008</v>
      </c>
      <c r="AI166" s="1">
        <v>121.8225000000008</v>
      </c>
      <c r="AJ166" s="1">
        <v>600.86889632107045</v>
      </c>
      <c r="AK166" s="1">
        <v>1987.05</v>
      </c>
      <c r="AL166" s="1">
        <v>574.89795918367349</v>
      </c>
      <c r="AM166" s="1">
        <v>315.61849334470628</v>
      </c>
      <c r="AN166" s="1">
        <v>51.699999999999982</v>
      </c>
      <c r="AO166" s="1">
        <v>0</v>
      </c>
      <c r="AP166" s="1">
        <v>0</v>
      </c>
      <c r="AQ166" s="1">
        <v>2954.7103981500868</v>
      </c>
      <c r="AR166" s="1">
        <v>328.68973484848482</v>
      </c>
      <c r="AS166" s="1">
        <v>20</v>
      </c>
      <c r="AT166" s="1">
        <v>1202.9496728801171</v>
      </c>
      <c r="AU166" s="1">
        <v>2189.7234123716698</v>
      </c>
      <c r="AV166" s="1">
        <v>342.51428571428562</v>
      </c>
      <c r="AW166" s="1">
        <v>419.09649395663001</v>
      </c>
      <c r="AX166" s="1">
        <v>123.125</v>
      </c>
      <c r="AY166" s="1">
        <v>538.87755102040819</v>
      </c>
      <c r="AZ166" s="1">
        <v>503.99999999999977</v>
      </c>
      <c r="BA166" s="1">
        <v>347.25000000000011</v>
      </c>
      <c r="BB166" s="1">
        <v>29.625</v>
      </c>
      <c r="BC166" s="1">
        <v>938</v>
      </c>
      <c r="BD166" s="1">
        <v>209.3471631205673</v>
      </c>
      <c r="BE166" s="1">
        <v>11980.902962025149</v>
      </c>
      <c r="BF166" s="1">
        <v>224.7912094155844</v>
      </c>
      <c r="BG166" s="1">
        <v>20</v>
      </c>
      <c r="BH166" s="1">
        <v>5858.7337783644598</v>
      </c>
      <c r="BJ166" s="1">
        <v>595.65</v>
      </c>
      <c r="BK166" s="1">
        <v>20</v>
      </c>
      <c r="BL166" s="1">
        <v>0</v>
      </c>
      <c r="BM166" s="1">
        <v>580.09999999999957</v>
      </c>
      <c r="BN166" s="1">
        <v>573.59999999999991</v>
      </c>
      <c r="BO166" s="1">
        <v>119.25</v>
      </c>
      <c r="BP166" s="1">
        <v>506.8125</v>
      </c>
      <c r="BQ166" s="1">
        <v>1460.714214974106</v>
      </c>
      <c r="BR166" s="1">
        <v>220.87499999999989</v>
      </c>
      <c r="BS166" s="1">
        <v>39.600000000000009</v>
      </c>
      <c r="BT166" s="1">
        <v>25137.857754239849</v>
      </c>
      <c r="BU166" s="1">
        <v>5344.5772979371577</v>
      </c>
      <c r="BV166" s="1">
        <v>403.28783983533413</v>
      </c>
      <c r="BW166" s="1">
        <v>560.88309172383401</v>
      </c>
      <c r="BX166" s="1">
        <v>100</v>
      </c>
      <c r="BY166" s="1">
        <v>28.29999999999999</v>
      </c>
      <c r="BZ166" s="1">
        <v>230.25527777777779</v>
      </c>
      <c r="CC166" s="1">
        <v>2221.4250000000002</v>
      </c>
      <c r="CD166" s="1">
        <v>700</v>
      </c>
      <c r="CE166" s="1">
        <v>531.77771739130435</v>
      </c>
      <c r="CF166" s="1">
        <v>62.399999999999991</v>
      </c>
      <c r="CG166" s="1">
        <v>90.450000000000017</v>
      </c>
      <c r="CH166" s="1">
        <v>220.5</v>
      </c>
      <c r="CI166" s="1">
        <v>302.375</v>
      </c>
      <c r="CJ166" s="1">
        <v>116.25</v>
      </c>
      <c r="CK166" s="1">
        <v>374.67968750000011</v>
      </c>
      <c r="CL166" s="1">
        <v>121.65178571428569</v>
      </c>
      <c r="CM166" s="1">
        <v>106.6875</v>
      </c>
      <c r="CN166" s="1">
        <v>718.64527027027043</v>
      </c>
      <c r="CO166" s="1">
        <v>596.89599761940303</v>
      </c>
      <c r="CP166" s="1">
        <v>10</v>
      </c>
      <c r="CQ166" s="1">
        <v>73.942500000000052</v>
      </c>
      <c r="CR166" s="1">
        <v>74.309166666666712</v>
      </c>
      <c r="CS166" s="1">
        <v>0</v>
      </c>
      <c r="CT166" s="1">
        <v>2551.4364906832288</v>
      </c>
      <c r="CU166" s="1">
        <v>102.89999999999991</v>
      </c>
      <c r="CV166" s="1">
        <v>500</v>
      </c>
      <c r="CW166" s="1">
        <v>114</v>
      </c>
      <c r="CX166" s="1">
        <v>470.67977994227982</v>
      </c>
      <c r="CY166" s="1">
        <v>194.3075</v>
      </c>
      <c r="CZ166" s="1">
        <v>904.54208822053488</v>
      </c>
      <c r="DA166" s="1">
        <v>50</v>
      </c>
      <c r="DB166" s="1">
        <v>431.63437500000009</v>
      </c>
      <c r="DC166" s="1">
        <v>1778.9443727242631</v>
      </c>
      <c r="DD166" s="1">
        <v>3845.1594931025802</v>
      </c>
      <c r="DE166" s="1">
        <v>355.81847756660409</v>
      </c>
      <c r="DF166" s="1">
        <v>457.5</v>
      </c>
      <c r="DG166" s="1">
        <v>100.8</v>
      </c>
      <c r="DH166" s="1">
        <v>1127.8125</v>
      </c>
      <c r="DI166" s="1">
        <v>500</v>
      </c>
      <c r="DJ166" s="1">
        <v>764.8566176470589</v>
      </c>
      <c r="DK166" s="1">
        <v>1142.875</v>
      </c>
      <c r="DL166" s="1">
        <v>197.94778346121049</v>
      </c>
      <c r="DM166" s="1">
        <v>128.06874999999999</v>
      </c>
      <c r="DN166" s="1">
        <v>136.43125000000001</v>
      </c>
      <c r="DO166" s="1">
        <v>0</v>
      </c>
      <c r="DP166" s="1">
        <v>520.50000000000011</v>
      </c>
      <c r="DQ166" s="1">
        <v>1034.5</v>
      </c>
      <c r="DR166" s="1">
        <v>0</v>
      </c>
      <c r="DS166" s="1">
        <v>0</v>
      </c>
      <c r="DT166" s="1">
        <v>0</v>
      </c>
      <c r="DV166" s="1">
        <v>0</v>
      </c>
      <c r="DW166" s="1">
        <v>0</v>
      </c>
      <c r="DX166" s="1">
        <v>143463.28490490111</v>
      </c>
      <c r="DY166" s="1" t="s">
        <v>493</v>
      </c>
    </row>
    <row r="167" spans="1:129" x14ac:dyDescent="0.2">
      <c r="A167" s="2" t="s">
        <v>494</v>
      </c>
      <c r="B167" s="1">
        <v>2943.6086731950868</v>
      </c>
      <c r="C167" s="1">
        <v>980.13000000000011</v>
      </c>
      <c r="D167" s="1">
        <v>46.821818181817846</v>
      </c>
      <c r="E167" s="1">
        <v>368.88999999999987</v>
      </c>
      <c r="F167" s="1">
        <v>1531.773712743877</v>
      </c>
      <c r="G167" s="1">
        <v>582.64722222222235</v>
      </c>
      <c r="H167" s="1">
        <v>34.779999999999987</v>
      </c>
      <c r="I167" s="1">
        <v>136.15999999999991</v>
      </c>
      <c r="J167" s="1">
        <v>938.31111111111056</v>
      </c>
      <c r="K167" s="1">
        <v>7003.4314513302761</v>
      </c>
      <c r="L167" s="1">
        <v>320.5176470588234</v>
      </c>
      <c r="M167" s="1">
        <v>471.52000000000021</v>
      </c>
      <c r="N167" s="1">
        <v>4000.375384615385</v>
      </c>
      <c r="O167" s="1">
        <v>681.53750000000002</v>
      </c>
      <c r="P167" s="1">
        <v>842.79265826048879</v>
      </c>
      <c r="Q167" s="1">
        <v>1241.1706730769231</v>
      </c>
      <c r="R167" s="1">
        <v>146.6999999999999</v>
      </c>
      <c r="S167" s="1">
        <v>1500</v>
      </c>
      <c r="T167" s="1">
        <v>1559.0048592793721</v>
      </c>
      <c r="U167" s="1">
        <v>200</v>
      </c>
      <c r="V167" s="1">
        <v>1829.962794050276</v>
      </c>
      <c r="W167" s="1">
        <v>1731.9218807134901</v>
      </c>
      <c r="X167" s="1">
        <v>930.71735555555529</v>
      </c>
      <c r="Y167" s="1">
        <v>318.35000000000008</v>
      </c>
      <c r="Z167" s="1">
        <v>1268.400000000001</v>
      </c>
      <c r="AA167" s="1">
        <v>3000.4007056451601</v>
      </c>
      <c r="AB167" s="1">
        <v>23.849999999999991</v>
      </c>
      <c r="AC167" s="1">
        <v>4919.2505791505791</v>
      </c>
      <c r="AD167" s="1">
        <v>391.83593103448283</v>
      </c>
      <c r="AE167" s="1">
        <v>3213.8817017891588</v>
      </c>
      <c r="AF167" s="1">
        <v>198.57999999999981</v>
      </c>
      <c r="AG167" s="1">
        <v>102.15</v>
      </c>
      <c r="AH167" s="1">
        <v>307.72000000000008</v>
      </c>
      <c r="AI167" s="1">
        <v>121.8225000000008</v>
      </c>
      <c r="AJ167" s="1">
        <v>600.86889632107045</v>
      </c>
      <c r="AK167" s="1">
        <v>1987.05</v>
      </c>
      <c r="AL167" s="1">
        <v>574.89795918367349</v>
      </c>
      <c r="AM167" s="1">
        <v>315.61849334470628</v>
      </c>
      <c r="AN167" s="1">
        <v>51.7</v>
      </c>
      <c r="AO167" s="1">
        <v>0</v>
      </c>
      <c r="AP167" s="1">
        <v>0</v>
      </c>
      <c r="AQ167" s="1">
        <v>6829.7103981500886</v>
      </c>
      <c r="AR167" s="1">
        <v>328.68973484848482</v>
      </c>
      <c r="AS167" s="1">
        <v>20</v>
      </c>
      <c r="AT167" s="1">
        <v>1202.9496728801171</v>
      </c>
      <c r="AU167" s="1">
        <v>2189.7234123716712</v>
      </c>
      <c r="AV167" s="1">
        <v>342.51428571428551</v>
      </c>
      <c r="AW167" s="1">
        <v>419.09649395663001</v>
      </c>
      <c r="AX167" s="1">
        <v>123.125</v>
      </c>
      <c r="AY167" s="1">
        <v>538.87755102040819</v>
      </c>
      <c r="AZ167" s="1">
        <v>503.99999999999977</v>
      </c>
      <c r="BA167" s="1">
        <v>347.25</v>
      </c>
      <c r="BB167" s="1">
        <v>29.625</v>
      </c>
      <c r="BC167" s="1">
        <v>938</v>
      </c>
      <c r="BD167" s="1">
        <v>209.3471631205673</v>
      </c>
      <c r="BE167" s="1">
        <v>11480.902962025149</v>
      </c>
      <c r="BF167" s="1">
        <v>224.79120941558449</v>
      </c>
      <c r="BG167" s="1">
        <v>20</v>
      </c>
      <c r="BH167" s="1">
        <v>5708.733778364458</v>
      </c>
      <c r="BJ167" s="1">
        <v>595.6500000000002</v>
      </c>
      <c r="BK167" s="1">
        <v>20</v>
      </c>
      <c r="BL167" s="1">
        <v>0</v>
      </c>
      <c r="BM167" s="1">
        <v>580.09999999999934</v>
      </c>
      <c r="BN167" s="1">
        <v>573.59999999999991</v>
      </c>
      <c r="BO167" s="1">
        <v>119.25</v>
      </c>
      <c r="BP167" s="1">
        <v>506.8125</v>
      </c>
      <c r="BQ167" s="1">
        <v>1460.7142149741051</v>
      </c>
      <c r="BR167" s="1">
        <v>220.87499999999989</v>
      </c>
      <c r="BS167" s="1">
        <v>39.599999999999987</v>
      </c>
      <c r="BT167" s="1">
        <v>25137.857754239842</v>
      </c>
      <c r="BU167" s="1">
        <v>25553.977297937159</v>
      </c>
      <c r="BV167" s="1">
        <v>403.28783983533322</v>
      </c>
      <c r="BW167" s="1">
        <v>560.88309172383413</v>
      </c>
      <c r="BX167" s="1">
        <v>100</v>
      </c>
      <c r="BY167" s="1">
        <v>28.299999999999979</v>
      </c>
      <c r="BZ167" s="1">
        <v>230.25527777777771</v>
      </c>
      <c r="CC167" s="1">
        <v>2221.4249999999988</v>
      </c>
      <c r="CD167" s="1">
        <v>700</v>
      </c>
      <c r="CE167" s="1">
        <v>531.77771739130435</v>
      </c>
      <c r="CF167" s="1">
        <v>62.399999999999991</v>
      </c>
      <c r="CG167" s="1">
        <v>90.44999999999996</v>
      </c>
      <c r="CH167" s="1">
        <v>220.5</v>
      </c>
      <c r="CI167" s="1">
        <v>302.375</v>
      </c>
      <c r="CJ167" s="1">
        <v>116.25</v>
      </c>
      <c r="CK167" s="1">
        <v>374.67968749999977</v>
      </c>
      <c r="CL167" s="1">
        <v>121.65178571428569</v>
      </c>
      <c r="CM167" s="1">
        <v>106.6875</v>
      </c>
      <c r="CN167" s="1">
        <v>718.64527027027043</v>
      </c>
      <c r="CO167" s="1">
        <v>596.89599761940337</v>
      </c>
      <c r="CP167" s="1">
        <v>50</v>
      </c>
      <c r="CQ167" s="1">
        <v>73.942500000000052</v>
      </c>
      <c r="CR167" s="1">
        <v>74.309166666666684</v>
      </c>
      <c r="CS167" s="1">
        <v>28.21000000000021</v>
      </c>
      <c r="CT167" s="1">
        <v>1351.4364906832291</v>
      </c>
      <c r="CU167" s="1">
        <v>102.9</v>
      </c>
      <c r="CV167" s="1">
        <v>500</v>
      </c>
      <c r="CW167" s="1">
        <v>114</v>
      </c>
      <c r="CX167" s="1">
        <v>470.67977994227988</v>
      </c>
      <c r="CY167" s="1">
        <v>194.30750000000009</v>
      </c>
      <c r="CZ167" s="1">
        <v>904.54208822053579</v>
      </c>
      <c r="DA167" s="1">
        <v>50</v>
      </c>
      <c r="DB167" s="1">
        <v>431.63437500000009</v>
      </c>
      <c r="DC167" s="1">
        <v>2264.5693727242628</v>
      </c>
      <c r="DD167" s="1">
        <v>3845.1594931025779</v>
      </c>
      <c r="DE167" s="1">
        <v>355.81847756660409</v>
      </c>
      <c r="DF167" s="1">
        <v>457.5</v>
      </c>
      <c r="DG167" s="1">
        <v>100.8</v>
      </c>
      <c r="DH167" s="1">
        <v>1127.8125</v>
      </c>
      <c r="DI167" s="1">
        <v>500</v>
      </c>
      <c r="DJ167" s="1">
        <v>764.85661764705844</v>
      </c>
      <c r="DK167" s="1">
        <v>1142.875</v>
      </c>
      <c r="DL167" s="1">
        <v>197.94778346121049</v>
      </c>
      <c r="DM167" s="1">
        <v>128.06874999999999</v>
      </c>
      <c r="DN167" s="1">
        <v>136.43125000000001</v>
      </c>
      <c r="DO167" s="1">
        <v>114</v>
      </c>
      <c r="DP167" s="1">
        <v>520.49999999999989</v>
      </c>
      <c r="DQ167" s="1">
        <v>1034.5</v>
      </c>
      <c r="DR167" s="1">
        <v>0</v>
      </c>
      <c r="DS167" s="1">
        <v>0</v>
      </c>
      <c r="DT167" s="1">
        <v>0</v>
      </c>
      <c r="DV167" s="1">
        <v>0</v>
      </c>
      <c r="DW167" s="1">
        <v>0</v>
      </c>
      <c r="DX167" s="1">
        <v>158208.19024972871</v>
      </c>
      <c r="DY167" s="1" t="s">
        <v>494</v>
      </c>
    </row>
    <row r="168" spans="1:129" x14ac:dyDescent="0.2">
      <c r="A168" s="2"/>
    </row>
    <row r="169" spans="1:129" x14ac:dyDescent="0.2">
      <c r="A169" s="2" t="s">
        <v>495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 t="s">
        <v>495</v>
      </c>
    </row>
    <row r="170" spans="1:129" x14ac:dyDescent="0.2">
      <c r="A170" s="26">
        <v>43938</v>
      </c>
      <c r="DX170" s="1">
        <v>0</v>
      </c>
      <c r="DY170" s="27">
        <v>43938</v>
      </c>
    </row>
    <row r="171" spans="1:129" x14ac:dyDescent="0.2">
      <c r="A171" s="26">
        <v>43939</v>
      </c>
      <c r="DX171" s="1">
        <v>0</v>
      </c>
      <c r="DY171" s="27">
        <v>43939</v>
      </c>
    </row>
    <row r="172" spans="1:129" x14ac:dyDescent="0.2">
      <c r="A172" s="26">
        <v>43940</v>
      </c>
      <c r="DX172" s="1">
        <v>0</v>
      </c>
      <c r="DY172" s="27">
        <v>43940</v>
      </c>
    </row>
    <row r="173" spans="1:129" x14ac:dyDescent="0.2">
      <c r="A173" s="2"/>
      <c r="DX173" s="1">
        <v>0</v>
      </c>
      <c r="DY173" s="1" t="s">
        <v>496</v>
      </c>
    </row>
    <row r="174" spans="1:129" x14ac:dyDescent="0.2">
      <c r="A174" s="2"/>
      <c r="DX174" s="1">
        <v>0</v>
      </c>
      <c r="DY174" s="1" t="s">
        <v>496</v>
      </c>
    </row>
    <row r="175" spans="1:129" x14ac:dyDescent="0.2">
      <c r="A175" s="2" t="s">
        <v>487</v>
      </c>
      <c r="DX175" s="1">
        <v>0</v>
      </c>
      <c r="DY175" s="1" t="s">
        <v>487</v>
      </c>
    </row>
    <row r="176" spans="1:129" x14ac:dyDescent="0.2">
      <c r="A176" s="2" t="s">
        <v>488</v>
      </c>
      <c r="DX176" s="1">
        <v>0</v>
      </c>
      <c r="DY176" s="1" t="s">
        <v>488</v>
      </c>
    </row>
    <row r="177" spans="1:129" x14ac:dyDescent="0.2">
      <c r="A177" s="2" t="s">
        <v>489</v>
      </c>
      <c r="DX177" s="1">
        <v>0</v>
      </c>
      <c r="DY177" s="1" t="s">
        <v>489</v>
      </c>
    </row>
    <row r="178" spans="1:129" x14ac:dyDescent="0.2">
      <c r="A178" s="2" t="s">
        <v>490</v>
      </c>
      <c r="DX178" s="1">
        <v>0</v>
      </c>
      <c r="DY178" s="1" t="s">
        <v>490</v>
      </c>
    </row>
    <row r="179" spans="1:129" x14ac:dyDescent="0.2">
      <c r="A179" s="2" t="s">
        <v>491</v>
      </c>
      <c r="DX179" s="1">
        <v>0</v>
      </c>
      <c r="DY179" s="1" t="s">
        <v>491</v>
      </c>
    </row>
    <row r="180" spans="1:129" x14ac:dyDescent="0.2">
      <c r="A180" s="2" t="s">
        <v>492</v>
      </c>
      <c r="DX180" s="1">
        <v>0</v>
      </c>
      <c r="DY180" s="1" t="s">
        <v>492</v>
      </c>
    </row>
    <row r="181" spans="1:129" x14ac:dyDescent="0.2">
      <c r="A181" s="2" t="s">
        <v>493</v>
      </c>
      <c r="DX181" s="1">
        <v>0</v>
      </c>
      <c r="DY181" s="1" t="s">
        <v>493</v>
      </c>
    </row>
    <row r="182" spans="1:129" x14ac:dyDescent="0.2">
      <c r="A182" s="2" t="s">
        <v>494</v>
      </c>
      <c r="DX182" s="1">
        <v>0</v>
      </c>
      <c r="DY182" s="1" t="s">
        <v>494</v>
      </c>
    </row>
    <row r="183" spans="1:129" x14ac:dyDescent="0.2">
      <c r="A183" s="2"/>
    </row>
    <row r="184" spans="1:129" x14ac:dyDescent="0.2">
      <c r="A184" s="2" t="s">
        <v>497</v>
      </c>
      <c r="B184" s="1">
        <v>-4423.8664827188959</v>
      </c>
      <c r="C184" s="1">
        <v>-980.12999999999988</v>
      </c>
      <c r="D184" s="1">
        <v>-1997.04</v>
      </c>
      <c r="E184" s="1">
        <v>-473.4766666666668</v>
      </c>
      <c r="F184" s="1">
        <v>-2919.7737127438768</v>
      </c>
      <c r="G184" s="1">
        <v>-36.139603174603387</v>
      </c>
      <c r="H184" s="1">
        <v>-115.2638095238095</v>
      </c>
      <c r="I184" s="1">
        <v>-133.19999999999999</v>
      </c>
      <c r="J184" s="1">
        <v>-1505.564444444444</v>
      </c>
      <c r="K184" s="1">
        <v>-18189.524439836019</v>
      </c>
      <c r="L184" s="1">
        <v>-2997.76</v>
      </c>
      <c r="M184" s="1">
        <v>-568.65523809523825</v>
      </c>
      <c r="N184" s="1">
        <v>-3995.895384615385</v>
      </c>
      <c r="O184" s="1">
        <v>-498.585119047619</v>
      </c>
      <c r="P184" s="1">
        <v>-1922.589086831917</v>
      </c>
      <c r="Q184" s="1">
        <v>-1419.6906730769231</v>
      </c>
      <c r="R184" s="1">
        <v>-147.78571428571419</v>
      </c>
      <c r="S184" s="1">
        <v>-1498.8</v>
      </c>
      <c r="T184" s="1">
        <v>-1774.4442505131369</v>
      </c>
      <c r="U184" s="1">
        <v>-200</v>
      </c>
      <c r="V184" s="1">
        <v>-1603.7875793010751</v>
      </c>
      <c r="W184" s="1">
        <v>-1355.1704521420611</v>
      </c>
      <c r="X184" s="1">
        <v>-1930.557355555555</v>
      </c>
      <c r="Y184" s="1">
        <v>-162.72333333333339</v>
      </c>
      <c r="Z184" s="1">
        <v>-1857.6571428571431</v>
      </c>
      <c r="AA184" s="1">
        <v>-3723.6864199308752</v>
      </c>
      <c r="AB184" s="1">
        <v>-12.878571428571419</v>
      </c>
      <c r="AC184" s="1">
        <v>-7055.9362934362935</v>
      </c>
      <c r="AD184" s="1">
        <v>-518.48926436781585</v>
      </c>
      <c r="AE184" s="1">
        <v>-10875.435370493989</v>
      </c>
      <c r="AF184" s="1">
        <v>-290.30571428571409</v>
      </c>
      <c r="AG184" s="1">
        <v>-140.6071428571428</v>
      </c>
      <c r="AH184" s="1">
        <v>-452.68000000000012</v>
      </c>
      <c r="AI184" s="1">
        <v>-53.002500000000808</v>
      </c>
      <c r="AJ184" s="1">
        <v>-591.26889632107043</v>
      </c>
      <c r="AK184" s="1">
        <v>-2390.8785714285709</v>
      </c>
      <c r="AL184" s="1">
        <v>-737.75510204081627</v>
      </c>
      <c r="AM184" s="1">
        <v>-519.22992191613491</v>
      </c>
      <c r="AN184" s="1">
        <v>-51.699999999999982</v>
      </c>
      <c r="AO184" s="1">
        <v>0</v>
      </c>
      <c r="AP184" s="1">
        <v>0</v>
      </c>
      <c r="AQ184" s="1">
        <v>-5113.627822392511</v>
      </c>
      <c r="AR184" s="1">
        <v>-326.68973484848482</v>
      </c>
      <c r="AS184" s="1">
        <v>-18</v>
      </c>
      <c r="AT184" s="1">
        <v>-1172.9496728801171</v>
      </c>
      <c r="AU184" s="1">
        <v>-1656.746941783435</v>
      </c>
      <c r="AV184" s="1">
        <v>-342.51428571428562</v>
      </c>
      <c r="AW184" s="1">
        <v>-419.09649395663001</v>
      </c>
      <c r="AX184" s="1">
        <v>-123.125</v>
      </c>
      <c r="AY184" s="1">
        <v>-888.07755102040824</v>
      </c>
      <c r="AZ184" s="1">
        <v>-500.79999999999978</v>
      </c>
      <c r="BA184" s="1">
        <v>-347.25000000000011</v>
      </c>
      <c r="BB184" s="1">
        <v>-28.125</v>
      </c>
      <c r="BC184" s="1">
        <v>-938</v>
      </c>
      <c r="BD184" s="1">
        <v>-201.3471631205673</v>
      </c>
      <c r="BE184" s="1">
        <v>-8332.1946286918137</v>
      </c>
      <c r="BF184" s="1">
        <v>-205.7912094155844</v>
      </c>
      <c r="BG184" s="1">
        <v>-18</v>
      </c>
      <c r="BH184" s="1">
        <v>-4307.9313201084506</v>
      </c>
      <c r="BI184" s="1">
        <v>0</v>
      </c>
      <c r="BJ184" s="1">
        <v>-595.65</v>
      </c>
      <c r="BK184" s="1">
        <v>-20</v>
      </c>
      <c r="BL184" s="1">
        <v>0</v>
      </c>
      <c r="BM184" s="1">
        <v>-579.29999999999961</v>
      </c>
      <c r="BN184" s="1">
        <v>-572.39999999999986</v>
      </c>
      <c r="BO184" s="1">
        <v>-119.25</v>
      </c>
      <c r="BP184" s="1">
        <v>-506.8125</v>
      </c>
      <c r="BQ184" s="1">
        <v>-3425.99602300982</v>
      </c>
      <c r="BR184" s="1">
        <v>-541.125</v>
      </c>
      <c r="BS184" s="1">
        <v>-83.525000000000006</v>
      </c>
      <c r="BT184" s="1">
        <v>-23954.255804547069</v>
      </c>
      <c r="BU184" s="1">
        <v>-13133.99706215353</v>
      </c>
      <c r="BV184" s="1">
        <v>-7792.3580919361748</v>
      </c>
      <c r="BW184" s="1">
        <v>-1285.090234580977</v>
      </c>
      <c r="BX184" s="1">
        <v>0</v>
      </c>
      <c r="BY184" s="1">
        <v>-191.9</v>
      </c>
      <c r="BZ184" s="1">
        <v>-386.08384920634921</v>
      </c>
      <c r="CA184" s="1">
        <v>0</v>
      </c>
      <c r="CB184" s="1">
        <v>0</v>
      </c>
      <c r="CC184" s="1">
        <v>-2221.4250000000002</v>
      </c>
      <c r="CD184" s="1">
        <v>-626.79999999999995</v>
      </c>
      <c r="CE184" s="1">
        <v>-260.27771739130429</v>
      </c>
      <c r="CF184" s="1">
        <v>-134.2285714285714</v>
      </c>
      <c r="CG184" s="1">
        <v>-154.56428571428569</v>
      </c>
      <c r="CH184" s="1">
        <v>-235.41428571428571</v>
      </c>
      <c r="CI184" s="1">
        <v>-142.77500000000001</v>
      </c>
      <c r="CJ184" s="1">
        <v>-83.25</v>
      </c>
      <c r="CK184" s="1">
        <v>-324.41778273809518</v>
      </c>
      <c r="CL184" s="1">
        <v>-60.151785714285722</v>
      </c>
      <c r="CM184" s="1">
        <v>-114.0446428571429</v>
      </c>
      <c r="CN184" s="1">
        <v>-2835.4309845559851</v>
      </c>
      <c r="CO184" s="1">
        <v>-948.15909090909099</v>
      </c>
      <c r="CP184" s="1">
        <v>0</v>
      </c>
      <c r="CQ184" s="1">
        <v>0</v>
      </c>
      <c r="CR184" s="1">
        <v>0</v>
      </c>
      <c r="CS184" s="1">
        <v>0</v>
      </c>
      <c r="CT184" s="1">
        <v>-1932.2364906832299</v>
      </c>
      <c r="CU184" s="1">
        <v>-224.9571428571428</v>
      </c>
      <c r="CV184" s="1">
        <v>-301.76</v>
      </c>
      <c r="CW184" s="1">
        <v>-102</v>
      </c>
      <c r="CX184" s="1">
        <v>-394.0797799422798</v>
      </c>
      <c r="CY184" s="1">
        <v>0</v>
      </c>
      <c r="CZ184" s="1">
        <v>-2676.019143868376</v>
      </c>
      <c r="DA184" s="1">
        <v>0</v>
      </c>
      <c r="DB184" s="1">
        <v>-2814.348660714285</v>
      </c>
      <c r="DC184" s="1">
        <v>-8555.0693727242633</v>
      </c>
      <c r="DD184" s="1">
        <v>-7174.6671690087624</v>
      </c>
      <c r="DE184" s="1">
        <v>-1472.2325169754711</v>
      </c>
      <c r="DF184" s="1">
        <v>-1438.928571428572</v>
      </c>
      <c r="DG184" s="1">
        <v>-219.08571428571429</v>
      </c>
      <c r="DH184" s="1">
        <v>-2521.741071428572</v>
      </c>
      <c r="DI184" s="1">
        <v>-356</v>
      </c>
      <c r="DJ184" s="1">
        <v>-904.23757002801131</v>
      </c>
      <c r="DK184" s="1">
        <v>-1330.3988095238101</v>
      </c>
      <c r="DL184" s="1">
        <v>-242.81087869930579</v>
      </c>
      <c r="DM184" s="1">
        <v>-186.18184523809521</v>
      </c>
      <c r="DN184" s="1">
        <v>0</v>
      </c>
      <c r="DO184" s="1">
        <v>0</v>
      </c>
      <c r="DP184" s="1">
        <v>-274.88095238095241</v>
      </c>
      <c r="DQ184" s="1">
        <v>-1107.928571428572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-200620.4480548751</v>
      </c>
      <c r="DY184" s="1" t="s">
        <v>497</v>
      </c>
    </row>
    <row r="185" spans="1:129" x14ac:dyDescent="0.2">
      <c r="A185" s="2" t="s">
        <v>474</v>
      </c>
      <c r="B185" s="1">
        <v>-350.25780952380961</v>
      </c>
      <c r="C185" s="1">
        <v>0</v>
      </c>
      <c r="D185" s="1">
        <v>0</v>
      </c>
      <c r="E185" s="1">
        <v>-104.5866666666667</v>
      </c>
      <c r="F185" s="1">
        <v>-311.00000000000011</v>
      </c>
      <c r="G185" s="1">
        <v>0</v>
      </c>
      <c r="H185" s="1">
        <v>-80.483809523809541</v>
      </c>
      <c r="I185" s="1">
        <v>0</v>
      </c>
      <c r="J185" s="1">
        <v>-567.25333333333322</v>
      </c>
      <c r="K185" s="1">
        <v>-5381.2133333333331</v>
      </c>
      <c r="L185" s="1">
        <v>0</v>
      </c>
      <c r="M185" s="1">
        <v>-97.135238095238094</v>
      </c>
      <c r="N185" s="1">
        <v>0</v>
      </c>
      <c r="O185" s="1">
        <v>0</v>
      </c>
      <c r="P185" s="1">
        <v>-463.5714285714285</v>
      </c>
      <c r="Q185" s="1">
        <v>-178.52</v>
      </c>
      <c r="R185" s="1">
        <v>-1.085714285714285</v>
      </c>
      <c r="S185" s="1">
        <v>0</v>
      </c>
      <c r="T185" s="1">
        <v>-156.19285714285709</v>
      </c>
      <c r="U185" s="1">
        <v>0</v>
      </c>
      <c r="V185" s="1">
        <v>0</v>
      </c>
      <c r="W185" s="1">
        <v>-430.14857142857142</v>
      </c>
      <c r="X185" s="1">
        <v>-962.90666666666664</v>
      </c>
      <c r="Y185" s="1">
        <v>0</v>
      </c>
      <c r="Z185" s="1">
        <v>-589.25714285714287</v>
      </c>
      <c r="AA185" s="1">
        <v>-723.28571428571433</v>
      </c>
      <c r="AB185" s="1">
        <v>0</v>
      </c>
      <c r="AC185" s="1">
        <v>-2136.6857142857139</v>
      </c>
      <c r="AD185" s="1">
        <v>-126.65333333333329</v>
      </c>
      <c r="AE185" s="1">
        <v>-4261.4285714285716</v>
      </c>
      <c r="AF185" s="1">
        <v>-91.725714285714304</v>
      </c>
      <c r="AG185" s="1">
        <v>-38.457142857142863</v>
      </c>
      <c r="AH185" s="1">
        <v>-144.96</v>
      </c>
      <c r="AI185" s="1">
        <v>0</v>
      </c>
      <c r="AJ185" s="1">
        <v>0</v>
      </c>
      <c r="AK185" s="1">
        <v>-403.82857142857142</v>
      </c>
      <c r="AL185" s="1">
        <v>-162.85714285714289</v>
      </c>
      <c r="AM185" s="1">
        <v>-123.87142857142859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-1716.571428571428</v>
      </c>
      <c r="BR185" s="1">
        <v>-151.71428571428569</v>
      </c>
      <c r="BS185" s="1">
        <v>0</v>
      </c>
      <c r="BT185" s="1">
        <v>-1001.571428571428</v>
      </c>
      <c r="BU185" s="1">
        <v>-4604.057142857142</v>
      </c>
      <c r="BV185" s="1">
        <v>-7131.7714285714283</v>
      </c>
      <c r="BW185" s="1">
        <v>-212.45714285714291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-71.82857142857145</v>
      </c>
      <c r="CG185" s="1">
        <v>-64.114285714285714</v>
      </c>
      <c r="CH185" s="1">
        <v>-14.914285714285709</v>
      </c>
      <c r="CI185" s="1">
        <v>0</v>
      </c>
      <c r="CJ185" s="1">
        <v>0</v>
      </c>
      <c r="CK185" s="1">
        <v>0</v>
      </c>
      <c r="CL185" s="1">
        <v>0</v>
      </c>
      <c r="CM185" s="1">
        <v>-7.3571428571428541</v>
      </c>
      <c r="CN185" s="1">
        <v>-2116.7857142857142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-122.05714285714291</v>
      </c>
      <c r="CV185" s="1">
        <v>0</v>
      </c>
      <c r="CW185" s="1">
        <v>0</v>
      </c>
      <c r="CX185" s="1">
        <v>0</v>
      </c>
      <c r="CY185" s="1">
        <v>0</v>
      </c>
      <c r="CZ185" s="1">
        <v>-1783.6071428571429</v>
      </c>
      <c r="DA185" s="1">
        <v>0</v>
      </c>
      <c r="DB185" s="1">
        <v>-2382.7142857142849</v>
      </c>
      <c r="DC185" s="1">
        <v>-5115.5</v>
      </c>
      <c r="DD185" s="1">
        <v>-3303.428571428572</v>
      </c>
      <c r="DE185" s="1">
        <v>-660.25714285714275</v>
      </c>
      <c r="DF185" s="1">
        <v>-981.42857142857156</v>
      </c>
      <c r="DG185" s="1">
        <v>-118.28571428571431</v>
      </c>
      <c r="DH185" s="1">
        <v>-1393.928571428572</v>
      </c>
      <c r="DI185" s="1">
        <v>0</v>
      </c>
      <c r="DJ185" s="1">
        <v>-139.38095238095241</v>
      </c>
      <c r="DK185" s="1">
        <v>-187.52380952380949</v>
      </c>
      <c r="DL185" s="1">
        <v>-30.238095238095241</v>
      </c>
      <c r="DM185" s="1">
        <v>-9.2380952380952408</v>
      </c>
      <c r="DN185" s="1">
        <v>0</v>
      </c>
      <c r="DO185" s="1">
        <v>0</v>
      </c>
      <c r="DP185" s="1">
        <v>0</v>
      </c>
      <c r="DQ185" s="1">
        <v>-73.428571428571445</v>
      </c>
      <c r="DR185" s="1">
        <v>0</v>
      </c>
      <c r="DS185" s="1">
        <v>0</v>
      </c>
      <c r="DT185" s="1">
        <v>0</v>
      </c>
      <c r="DV185" s="1">
        <v>0</v>
      </c>
      <c r="DW185" s="1">
        <v>0</v>
      </c>
      <c r="DX185" s="1">
        <v>-51281.525428571433</v>
      </c>
      <c r="DY185" s="1" t="s">
        <v>474</v>
      </c>
    </row>
    <row r="186" spans="1:129" x14ac:dyDescent="0.2">
      <c r="A186" s="2" t="s">
        <v>475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V186" s="1">
        <v>0</v>
      </c>
      <c r="DW186" s="1">
        <v>0</v>
      </c>
      <c r="DX186" s="1">
        <v>0</v>
      </c>
      <c r="DY186" s="1" t="s">
        <v>475</v>
      </c>
    </row>
    <row r="187" spans="1:129" x14ac:dyDescent="0.2">
      <c r="A187" s="2" t="s">
        <v>476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V187" s="1">
        <v>0</v>
      </c>
      <c r="DW187" s="1">
        <v>0</v>
      </c>
      <c r="DX187" s="1">
        <v>0</v>
      </c>
      <c r="DY187" s="1" t="s">
        <v>476</v>
      </c>
    </row>
    <row r="188" spans="1:129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V188" s="1">
        <v>0</v>
      </c>
      <c r="DW188" s="1">
        <v>0</v>
      </c>
      <c r="DX188" s="1">
        <v>0</v>
      </c>
    </row>
    <row r="189" spans="1:129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V189" s="1">
        <v>0</v>
      </c>
      <c r="DW189" s="1">
        <v>0</v>
      </c>
      <c r="DX189" s="1">
        <v>0</v>
      </c>
    </row>
    <row r="190" spans="1:129" x14ac:dyDescent="0.2">
      <c r="A190" s="2" t="s">
        <v>498</v>
      </c>
      <c r="B190" s="1">
        <v>-4073.6086731950859</v>
      </c>
      <c r="C190" s="1">
        <v>-980.12999999999988</v>
      </c>
      <c r="D190" s="1">
        <v>-1997.04</v>
      </c>
      <c r="E190" s="1">
        <v>-368.8900000000001</v>
      </c>
      <c r="F190" s="1">
        <v>-2608.7737127438768</v>
      </c>
      <c r="G190" s="1">
        <v>-36.139603174603387</v>
      </c>
      <c r="H190" s="1">
        <v>-34.78</v>
      </c>
      <c r="I190" s="1">
        <v>-133.19999999999999</v>
      </c>
      <c r="J190" s="1">
        <v>-938.31111111111079</v>
      </c>
      <c r="K190" s="1">
        <v>-12808.311106502681</v>
      </c>
      <c r="L190" s="1">
        <v>-2997.76</v>
      </c>
      <c r="M190" s="1">
        <v>-471.52000000000021</v>
      </c>
      <c r="N190" s="1">
        <v>-3995.895384615385</v>
      </c>
      <c r="O190" s="1">
        <v>-498.585119047619</v>
      </c>
      <c r="P190" s="1">
        <v>-1459.0176582604879</v>
      </c>
      <c r="Q190" s="1">
        <v>-1241.1706730769231</v>
      </c>
      <c r="R190" s="1">
        <v>-146.6999999999999</v>
      </c>
      <c r="S190" s="1">
        <v>-1498.8</v>
      </c>
      <c r="T190" s="1">
        <v>-1618.2513933702801</v>
      </c>
      <c r="U190" s="1">
        <v>-200</v>
      </c>
      <c r="V190" s="1">
        <v>-1603.7875793010751</v>
      </c>
      <c r="W190" s="1">
        <v>-925.02188071348951</v>
      </c>
      <c r="X190" s="1">
        <v>-967.65068888888857</v>
      </c>
      <c r="Y190" s="1">
        <v>-162.72333333333339</v>
      </c>
      <c r="Z190" s="1">
        <v>-1268.4000000000001</v>
      </c>
      <c r="AA190" s="1">
        <v>-3000.400705645161</v>
      </c>
      <c r="AB190" s="1">
        <v>-12.878571428571419</v>
      </c>
      <c r="AC190" s="1">
        <v>-4919.2505791505791</v>
      </c>
      <c r="AD190" s="1">
        <v>-391.83593103448248</v>
      </c>
      <c r="AE190" s="1">
        <v>-6614.0067990654197</v>
      </c>
      <c r="AF190" s="1">
        <v>-198.57999999999981</v>
      </c>
      <c r="AG190" s="1">
        <v>-102.15</v>
      </c>
      <c r="AH190" s="1">
        <v>-307.72000000000008</v>
      </c>
      <c r="AI190" s="1">
        <v>-53.002500000000808</v>
      </c>
      <c r="AJ190" s="1">
        <v>-591.26889632107043</v>
      </c>
      <c r="AK190" s="1">
        <v>-1987.05</v>
      </c>
      <c r="AL190" s="1">
        <v>-574.89795918367338</v>
      </c>
      <c r="AM190" s="1">
        <v>-395.35849334470629</v>
      </c>
      <c r="AN190" s="1">
        <v>-51.699999999999982</v>
      </c>
      <c r="AO190" s="1">
        <v>0</v>
      </c>
      <c r="AP190" s="1">
        <v>0</v>
      </c>
      <c r="AQ190" s="1">
        <v>-5113.627822392511</v>
      </c>
      <c r="AR190" s="1">
        <v>-326.68973484848482</v>
      </c>
      <c r="AS190" s="1">
        <v>-18</v>
      </c>
      <c r="AT190" s="1">
        <v>-1172.9496728801171</v>
      </c>
      <c r="AU190" s="1">
        <v>-1656.746941783435</v>
      </c>
      <c r="AV190" s="1">
        <v>-342.51428571428562</v>
      </c>
      <c r="AW190" s="1">
        <v>-419.09649395663001</v>
      </c>
      <c r="AX190" s="1">
        <v>-123.125</v>
      </c>
      <c r="AY190" s="1">
        <v>-888.07755102040824</v>
      </c>
      <c r="AZ190" s="1">
        <v>-500.79999999999978</v>
      </c>
      <c r="BA190" s="1">
        <v>-347.25000000000011</v>
      </c>
      <c r="BB190" s="1">
        <v>-28.125</v>
      </c>
      <c r="BC190" s="1">
        <v>-938</v>
      </c>
      <c r="BD190" s="1">
        <v>-201.3471631205673</v>
      </c>
      <c r="BE190" s="1">
        <v>-8332.1946286918137</v>
      </c>
      <c r="BF190" s="1">
        <v>-205.7912094155844</v>
      </c>
      <c r="BG190" s="1">
        <v>-18</v>
      </c>
      <c r="BH190" s="1">
        <v>-4307.9313201084506</v>
      </c>
      <c r="BI190" s="1">
        <v>0</v>
      </c>
      <c r="BJ190" s="1">
        <v>-595.65</v>
      </c>
      <c r="BK190" s="1">
        <v>-20</v>
      </c>
      <c r="BL190" s="1">
        <v>0</v>
      </c>
      <c r="BM190" s="1">
        <v>-579.29999999999961</v>
      </c>
      <c r="BN190" s="1">
        <v>-572.39999999999986</v>
      </c>
      <c r="BO190" s="1">
        <v>-119.25</v>
      </c>
      <c r="BP190" s="1">
        <v>-506.8125</v>
      </c>
      <c r="BQ190" s="1">
        <v>-1709.424594438392</v>
      </c>
      <c r="BR190" s="1">
        <v>-389.41071428571428</v>
      </c>
      <c r="BS190" s="1">
        <v>-83.525000000000006</v>
      </c>
      <c r="BT190" s="1">
        <v>-22952.684375975641</v>
      </c>
      <c r="BU190" s="1">
        <v>-8529.939919296392</v>
      </c>
      <c r="BV190" s="1">
        <v>-660.58666336474653</v>
      </c>
      <c r="BW190" s="1">
        <v>-1072.633091723834</v>
      </c>
      <c r="BX190" s="1">
        <v>0</v>
      </c>
      <c r="BY190" s="1">
        <v>-191.9</v>
      </c>
      <c r="BZ190" s="1">
        <v>-386.08384920634921</v>
      </c>
      <c r="CA190" s="1">
        <v>0</v>
      </c>
      <c r="CB190" s="1">
        <v>0</v>
      </c>
      <c r="CC190" s="1">
        <v>-2221.4250000000002</v>
      </c>
      <c r="CD190" s="1">
        <v>-626.79999999999995</v>
      </c>
      <c r="CE190" s="1">
        <v>-260.27771739130429</v>
      </c>
      <c r="CF190" s="1">
        <v>-62.399999999999977</v>
      </c>
      <c r="CG190" s="1">
        <v>-90.449999999999974</v>
      </c>
      <c r="CH190" s="1">
        <v>-220.5</v>
      </c>
      <c r="CI190" s="1">
        <v>-142.77500000000001</v>
      </c>
      <c r="CJ190" s="1">
        <v>-83.25</v>
      </c>
      <c r="CK190" s="1">
        <v>-324.41778273809518</v>
      </c>
      <c r="CL190" s="1">
        <v>-60.151785714285722</v>
      </c>
      <c r="CM190" s="1">
        <v>-106.6875</v>
      </c>
      <c r="CN190" s="1">
        <v>-718.64527027027043</v>
      </c>
      <c r="CO190" s="1">
        <v>-948.15909090909099</v>
      </c>
      <c r="CP190" s="1">
        <v>0</v>
      </c>
      <c r="CQ190" s="1">
        <v>0</v>
      </c>
      <c r="CR190" s="1">
        <v>0</v>
      </c>
      <c r="CS190" s="1">
        <v>0</v>
      </c>
      <c r="CT190" s="1">
        <v>-1932.2364906832299</v>
      </c>
      <c r="CU190" s="1">
        <v>-102.9</v>
      </c>
      <c r="CV190" s="1">
        <v>-301.76</v>
      </c>
      <c r="CW190" s="1">
        <v>-102</v>
      </c>
      <c r="CX190" s="1">
        <v>-394.0797799422798</v>
      </c>
      <c r="CY190" s="1">
        <v>0</v>
      </c>
      <c r="CZ190" s="1">
        <v>-892.41200101123286</v>
      </c>
      <c r="DA190" s="1">
        <v>0</v>
      </c>
      <c r="DB190" s="1">
        <v>-431.63437500000009</v>
      </c>
      <c r="DC190" s="1">
        <v>-3439.5693727242628</v>
      </c>
      <c r="DD190" s="1">
        <v>-3871.2385975801908</v>
      </c>
      <c r="DE190" s="1">
        <v>-811.97537411832832</v>
      </c>
      <c r="DF190" s="1">
        <v>-457.5</v>
      </c>
      <c r="DG190" s="1">
        <v>-100.8</v>
      </c>
      <c r="DH190" s="1">
        <v>-1127.8125</v>
      </c>
      <c r="DI190" s="1">
        <v>-356</v>
      </c>
      <c r="DJ190" s="1">
        <v>-764.8566176470589</v>
      </c>
      <c r="DK190" s="1">
        <v>-1142.875</v>
      </c>
      <c r="DL190" s="1">
        <v>-212.57278346121061</v>
      </c>
      <c r="DM190" s="1">
        <v>-176.94374999999999</v>
      </c>
      <c r="DN190" s="1">
        <v>0</v>
      </c>
      <c r="DO190" s="1">
        <v>0</v>
      </c>
      <c r="DP190" s="1">
        <v>-274.88095238095241</v>
      </c>
      <c r="DQ190" s="1">
        <v>-1034.5</v>
      </c>
      <c r="DR190" s="1">
        <v>0</v>
      </c>
      <c r="DS190" s="1">
        <v>0</v>
      </c>
      <c r="DT190" s="1">
        <v>0</v>
      </c>
      <c r="DV190" s="1">
        <v>0</v>
      </c>
      <c r="DW190" s="1">
        <v>0</v>
      </c>
      <c r="DX190" s="1">
        <v>-149338.9226263036</v>
      </c>
      <c r="DY190" s="1" t="s">
        <v>498</v>
      </c>
    </row>
    <row r="191" spans="1:129" x14ac:dyDescent="0.2">
      <c r="A191" s="2" t="s">
        <v>499</v>
      </c>
      <c r="B191" s="1">
        <v>-3973.6086731950859</v>
      </c>
      <c r="C191" s="1">
        <v>-980.12999999999988</v>
      </c>
      <c r="D191" s="1">
        <v>-500</v>
      </c>
      <c r="E191" s="1">
        <v>-368.89</v>
      </c>
      <c r="F191" s="1">
        <v>-2608.7737127438768</v>
      </c>
      <c r="G191" s="1">
        <v>-582.64722222222235</v>
      </c>
      <c r="H191" s="1">
        <v>-34.779999999999987</v>
      </c>
      <c r="I191" s="1">
        <v>-136.16</v>
      </c>
      <c r="J191" s="1">
        <v>-938.31111111111056</v>
      </c>
      <c r="K191" s="1">
        <v>-31160.76110650269</v>
      </c>
      <c r="L191" s="1">
        <v>-1600</v>
      </c>
      <c r="M191" s="1">
        <v>-471.52000000000032</v>
      </c>
      <c r="N191" s="1">
        <v>-4000.375384615385</v>
      </c>
      <c r="O191" s="1">
        <v>-681.53749999999991</v>
      </c>
      <c r="P191" s="1">
        <v>-883.19265826048854</v>
      </c>
      <c r="Q191" s="1">
        <v>-1241.1706730769231</v>
      </c>
      <c r="R191" s="1">
        <v>-146.69999999999999</v>
      </c>
      <c r="S191" s="1">
        <v>-1500</v>
      </c>
      <c r="T191" s="1">
        <v>-1559.004859279371</v>
      </c>
      <c r="U191" s="1">
        <v>-200</v>
      </c>
      <c r="V191" s="1">
        <v>-2553.667579301075</v>
      </c>
      <c r="W191" s="1">
        <v>-1531.8418807134899</v>
      </c>
      <c r="X191" s="1">
        <v>-930.7173555555554</v>
      </c>
      <c r="Y191" s="1">
        <v>-318.35000000000002</v>
      </c>
      <c r="Z191" s="1">
        <v>-1268.4000000000001</v>
      </c>
      <c r="AA191" s="1">
        <v>-3000.400705645161</v>
      </c>
      <c r="AB191" s="1">
        <v>-23.849999999999991</v>
      </c>
      <c r="AC191" s="1">
        <v>-4919.250579150581</v>
      </c>
      <c r="AD191" s="1">
        <v>-391.83593103448248</v>
      </c>
      <c r="AE191" s="1">
        <v>-4124.6817017891599</v>
      </c>
      <c r="AF191" s="1">
        <v>-198.57999999999981</v>
      </c>
      <c r="AG191" s="1">
        <v>-102.15</v>
      </c>
      <c r="AH191" s="1">
        <v>-307.72000000000008</v>
      </c>
      <c r="AI191" s="1">
        <v>-121.8225000000008</v>
      </c>
      <c r="AJ191" s="1">
        <v>-600.86889632107057</v>
      </c>
      <c r="AK191" s="1">
        <v>-1987.05</v>
      </c>
      <c r="AL191" s="1">
        <v>-574.89795918367338</v>
      </c>
      <c r="AM191" s="1">
        <v>-345.3584933447064</v>
      </c>
      <c r="AN191" s="1">
        <v>-51.699999999999982</v>
      </c>
      <c r="AO191" s="1">
        <v>0</v>
      </c>
      <c r="AP191" s="1">
        <v>0</v>
      </c>
      <c r="AQ191" s="1">
        <v>-2541.627822392511</v>
      </c>
      <c r="AR191" s="1">
        <v>-328.68973484848482</v>
      </c>
      <c r="AS191" s="1">
        <v>-20</v>
      </c>
      <c r="AT191" s="1">
        <v>-1202.9496728801171</v>
      </c>
      <c r="AU191" s="1">
        <v>-2235.5469417834352</v>
      </c>
      <c r="AV191" s="1">
        <v>-342.51428571428562</v>
      </c>
      <c r="AW191" s="1">
        <v>-419.09649395663001</v>
      </c>
      <c r="AX191" s="1">
        <v>-123.125</v>
      </c>
      <c r="AY191" s="1">
        <v>-888.87755102040819</v>
      </c>
      <c r="AZ191" s="1">
        <v>-503.99999999999972</v>
      </c>
      <c r="BA191" s="1">
        <v>-347.25000000000011</v>
      </c>
      <c r="BB191" s="1">
        <v>-29.625</v>
      </c>
      <c r="BC191" s="1">
        <v>-938</v>
      </c>
      <c r="BD191" s="1">
        <v>-209.3471631205673</v>
      </c>
      <c r="BE191" s="1">
        <v>-4530.9029620251458</v>
      </c>
      <c r="BF191" s="1">
        <v>-224.7912094155844</v>
      </c>
      <c r="BG191" s="1">
        <v>-20</v>
      </c>
      <c r="BH191" s="1">
        <v>-5388.1063201084507</v>
      </c>
      <c r="BI191" s="1">
        <v>0</v>
      </c>
      <c r="BJ191" s="1">
        <v>-595.65</v>
      </c>
      <c r="BK191" s="1">
        <v>-20</v>
      </c>
      <c r="BL191" s="1">
        <v>0</v>
      </c>
      <c r="BM191" s="1">
        <v>-580.09999999999957</v>
      </c>
      <c r="BN191" s="1">
        <v>-573.59999999999991</v>
      </c>
      <c r="BO191" s="1">
        <v>-119.25</v>
      </c>
      <c r="BP191" s="1">
        <v>-506.8125</v>
      </c>
      <c r="BQ191" s="1">
        <v>-1709.424594438392</v>
      </c>
      <c r="BR191" s="1">
        <v>-520.875</v>
      </c>
      <c r="BS191" s="1">
        <v>-88.925000000000011</v>
      </c>
      <c r="BT191" s="1">
        <v>-6042.5206570856099</v>
      </c>
      <c r="BU191" s="1">
        <v>-21303.977297937159</v>
      </c>
      <c r="BV191" s="1">
        <v>-693.28783983533413</v>
      </c>
      <c r="BW191" s="1">
        <v>-972.63309172383379</v>
      </c>
      <c r="BX191" s="1">
        <v>-2038</v>
      </c>
      <c r="BY191" s="1">
        <v>-278.30000000000013</v>
      </c>
      <c r="BZ191" s="1">
        <v>-480.25527777777791</v>
      </c>
      <c r="CA191" s="1">
        <v>0</v>
      </c>
      <c r="CB191" s="1">
        <v>0</v>
      </c>
      <c r="CC191" s="1">
        <v>-2221.4250000000002</v>
      </c>
      <c r="CD191" s="1">
        <v>-700</v>
      </c>
      <c r="CE191" s="1">
        <v>-531.77771739130435</v>
      </c>
      <c r="CF191" s="1">
        <v>-62.399999999999977</v>
      </c>
      <c r="CG191" s="1">
        <v>-90.45</v>
      </c>
      <c r="CH191" s="1">
        <v>-220.5</v>
      </c>
      <c r="CI191" s="1">
        <v>-302.375</v>
      </c>
      <c r="CJ191" s="1">
        <v>-116.25</v>
      </c>
      <c r="CK191" s="1">
        <v>-374.67968749999989</v>
      </c>
      <c r="CL191" s="1">
        <v>-121.65178571428569</v>
      </c>
      <c r="CM191" s="1">
        <v>-106.6875</v>
      </c>
      <c r="CN191" s="1">
        <v>-718.64527027026998</v>
      </c>
      <c r="CO191" s="1">
        <v>-1045.159090909091</v>
      </c>
      <c r="CP191" s="1">
        <v>0</v>
      </c>
      <c r="CQ191" s="1">
        <v>-63.885000000000097</v>
      </c>
      <c r="CR191" s="1">
        <v>-36.618333333333418</v>
      </c>
      <c r="CS191" s="1">
        <v>0</v>
      </c>
      <c r="CT191" s="1">
        <v>-881.03649068322943</v>
      </c>
      <c r="CU191" s="1">
        <v>-102.9</v>
      </c>
      <c r="CV191" s="1">
        <v>-500</v>
      </c>
      <c r="CW191" s="1">
        <v>-114</v>
      </c>
      <c r="CX191" s="1">
        <v>-470.67977994227982</v>
      </c>
      <c r="CY191" s="1">
        <v>-69.41500000000002</v>
      </c>
      <c r="CZ191" s="1">
        <v>-892.41200101123286</v>
      </c>
      <c r="DA191" s="1">
        <v>-228</v>
      </c>
      <c r="DB191" s="1">
        <v>-431.63437500000009</v>
      </c>
      <c r="DC191" s="1">
        <v>-3439.5693727242628</v>
      </c>
      <c r="DD191" s="1">
        <v>-4704.4094931025802</v>
      </c>
      <c r="DE191" s="1">
        <v>-629.76847756660413</v>
      </c>
      <c r="DF191" s="1">
        <v>-457.5</v>
      </c>
      <c r="DG191" s="1">
        <v>-100.8</v>
      </c>
      <c r="DH191" s="1">
        <v>-1127.8125</v>
      </c>
      <c r="DI191" s="1">
        <v>-500</v>
      </c>
      <c r="DJ191" s="1">
        <v>-764.85661764705867</v>
      </c>
      <c r="DK191" s="1">
        <v>-1142.875</v>
      </c>
      <c r="DL191" s="1">
        <v>-212.57278346121061</v>
      </c>
      <c r="DM191" s="1">
        <v>-128.06874999999999</v>
      </c>
      <c r="DN191" s="1">
        <v>-35.291071428571463</v>
      </c>
      <c r="DO191" s="1">
        <v>0</v>
      </c>
      <c r="DP191" s="1">
        <v>-520.49999999999989</v>
      </c>
      <c r="DQ191" s="1">
        <v>-1034.5</v>
      </c>
      <c r="DR191" s="1">
        <v>0</v>
      </c>
      <c r="DS191" s="1">
        <v>0</v>
      </c>
      <c r="DT191" s="1">
        <v>0</v>
      </c>
      <c r="DV191" s="1">
        <v>0</v>
      </c>
      <c r="DW191" s="1">
        <v>0</v>
      </c>
      <c r="DX191" s="1">
        <v>-158939.87399679521</v>
      </c>
      <c r="DY191" s="1" t="s">
        <v>499</v>
      </c>
    </row>
    <row r="192" spans="1:129" x14ac:dyDescent="0.2">
      <c r="A192" s="2" t="s">
        <v>500</v>
      </c>
      <c r="B192" s="1">
        <v>-3973.6086731950868</v>
      </c>
      <c r="C192" s="1">
        <v>-980.12999999999965</v>
      </c>
      <c r="D192" s="1">
        <v>-500</v>
      </c>
      <c r="E192" s="1">
        <v>-368.89000000000021</v>
      </c>
      <c r="F192" s="1">
        <v>-1906.773712743877</v>
      </c>
      <c r="G192" s="1">
        <v>-582.64722222222235</v>
      </c>
      <c r="H192" s="1">
        <v>-34.779999999999973</v>
      </c>
      <c r="I192" s="1">
        <v>-136.16</v>
      </c>
      <c r="J192" s="1">
        <v>-938.31111111111125</v>
      </c>
      <c r="K192" s="1">
        <v>-15300.98145133027</v>
      </c>
      <c r="L192" s="1">
        <v>-320.51764705882312</v>
      </c>
      <c r="M192" s="1">
        <v>-471.51999999999992</v>
      </c>
      <c r="N192" s="1">
        <v>-4000.375384615385</v>
      </c>
      <c r="O192" s="1">
        <v>-681.53749999999991</v>
      </c>
      <c r="P192" s="1">
        <v>-842.79265826048822</v>
      </c>
      <c r="Q192" s="1">
        <v>-1241.1706730769231</v>
      </c>
      <c r="R192" s="1">
        <v>-146.69999999999999</v>
      </c>
      <c r="S192" s="1">
        <v>-1500</v>
      </c>
      <c r="T192" s="1">
        <v>-1559.004859279371</v>
      </c>
      <c r="U192" s="1">
        <v>-200</v>
      </c>
      <c r="V192" s="1">
        <v>-2092.2530680228788</v>
      </c>
      <c r="W192" s="1">
        <v>-971.84188071348967</v>
      </c>
      <c r="X192" s="1">
        <v>-930.71735555555517</v>
      </c>
      <c r="Y192" s="1">
        <v>-318.35000000000008</v>
      </c>
      <c r="Z192" s="1">
        <v>-1268.4000000000001</v>
      </c>
      <c r="AA192" s="1">
        <v>-3000.400705645161</v>
      </c>
      <c r="AB192" s="1">
        <v>-23.849999999999991</v>
      </c>
      <c r="AC192" s="1">
        <v>-4919.2505791505791</v>
      </c>
      <c r="AD192" s="1">
        <v>-391.83593103448243</v>
      </c>
      <c r="AE192" s="1">
        <v>-3969.8692017891549</v>
      </c>
      <c r="AF192" s="1">
        <v>-198.5799999999999</v>
      </c>
      <c r="AG192" s="1">
        <v>-102.14999999999991</v>
      </c>
      <c r="AH192" s="1">
        <v>-307.72000000000003</v>
      </c>
      <c r="AI192" s="1">
        <v>-121.8225000000008</v>
      </c>
      <c r="AJ192" s="1">
        <v>-600.86889632107034</v>
      </c>
      <c r="AK192" s="1">
        <v>-1987.049999999999</v>
      </c>
      <c r="AL192" s="1">
        <v>-1174.8979591836739</v>
      </c>
      <c r="AM192" s="1">
        <v>-311.4237565026009</v>
      </c>
      <c r="AN192" s="1">
        <v>-51.699999999999967</v>
      </c>
      <c r="AO192" s="1">
        <v>0</v>
      </c>
      <c r="AP192" s="1">
        <v>0</v>
      </c>
      <c r="AQ192" s="1">
        <v>-2534.7103981500882</v>
      </c>
      <c r="AR192" s="1">
        <v>-328.68973484848482</v>
      </c>
      <c r="AS192" s="1">
        <v>-20</v>
      </c>
      <c r="AT192" s="1">
        <v>-1202.949672880118</v>
      </c>
      <c r="AU192" s="1">
        <v>-2254.7234123716712</v>
      </c>
      <c r="AV192" s="1">
        <v>-342.51428571428568</v>
      </c>
      <c r="AW192" s="1">
        <v>-419.09649395663001</v>
      </c>
      <c r="AX192" s="1">
        <v>-123.125</v>
      </c>
      <c r="AY192" s="1">
        <v>-538.87755102040796</v>
      </c>
      <c r="AZ192" s="1">
        <v>-503.99999999999977</v>
      </c>
      <c r="BA192" s="1">
        <v>-347.25000000000023</v>
      </c>
      <c r="BB192" s="1">
        <v>-29.625</v>
      </c>
      <c r="BC192" s="1">
        <v>-938</v>
      </c>
      <c r="BD192" s="1">
        <v>-209.34716312056719</v>
      </c>
      <c r="BE192" s="1">
        <v>-1961.1529620251461</v>
      </c>
      <c r="BF192" s="1">
        <v>-224.7912094155844</v>
      </c>
      <c r="BG192" s="1">
        <v>-20</v>
      </c>
      <c r="BH192" s="1">
        <v>-5708.7337783644598</v>
      </c>
      <c r="BI192" s="1">
        <v>0</v>
      </c>
      <c r="BJ192" s="1">
        <v>-595.64999999999975</v>
      </c>
      <c r="BK192" s="1">
        <v>-20</v>
      </c>
      <c r="BL192" s="1">
        <v>0</v>
      </c>
      <c r="BM192" s="1">
        <v>-580.0999999999998</v>
      </c>
      <c r="BN192" s="1">
        <v>-573.59999999999991</v>
      </c>
      <c r="BO192" s="1">
        <v>-119.25</v>
      </c>
      <c r="BP192" s="1">
        <v>-506.8125</v>
      </c>
      <c r="BQ192" s="1">
        <v>-1460.714214974106</v>
      </c>
      <c r="BR192" s="1">
        <v>-520.875</v>
      </c>
      <c r="BS192" s="1">
        <v>-88.92500000000004</v>
      </c>
      <c r="BT192" s="1">
        <v>-21338.998707670511</v>
      </c>
      <c r="BU192" s="1">
        <v>-11303.977297937159</v>
      </c>
      <c r="BV192" s="1">
        <v>-433.28783983533498</v>
      </c>
      <c r="BW192" s="1">
        <v>-549.70833444228151</v>
      </c>
      <c r="BX192" s="1">
        <v>-3100</v>
      </c>
      <c r="BY192" s="1">
        <v>-28.300000000000072</v>
      </c>
      <c r="BZ192" s="1">
        <v>-230.25527777777791</v>
      </c>
      <c r="CA192" s="1">
        <v>0</v>
      </c>
      <c r="CB192" s="1">
        <v>0</v>
      </c>
      <c r="CC192" s="1">
        <v>-2221.4250000000011</v>
      </c>
      <c r="CD192" s="1">
        <v>-700</v>
      </c>
      <c r="CE192" s="1">
        <v>-531.77771739130435</v>
      </c>
      <c r="CF192" s="1">
        <v>-62.400000000000063</v>
      </c>
      <c r="CG192" s="1">
        <v>-90.450000000000031</v>
      </c>
      <c r="CH192" s="1">
        <v>-220.5</v>
      </c>
      <c r="CI192" s="1">
        <v>-302.375</v>
      </c>
      <c r="CJ192" s="1">
        <v>-116.25</v>
      </c>
      <c r="CK192" s="1">
        <v>-374.67968750000011</v>
      </c>
      <c r="CL192" s="1">
        <v>-121.65178571428569</v>
      </c>
      <c r="CM192" s="1">
        <v>-106.6875</v>
      </c>
      <c r="CN192" s="1">
        <v>-718.64527027027088</v>
      </c>
      <c r="CO192" s="1">
        <v>-1066.445997619403</v>
      </c>
      <c r="CP192" s="1">
        <v>-10</v>
      </c>
      <c r="CQ192" s="1">
        <v>-73.942500000000052</v>
      </c>
      <c r="CR192" s="1">
        <v>-74.309166666666698</v>
      </c>
      <c r="CS192" s="1">
        <v>0</v>
      </c>
      <c r="CT192" s="1">
        <v>-751.43649068322929</v>
      </c>
      <c r="CU192" s="1">
        <v>-102.9</v>
      </c>
      <c r="CV192" s="1">
        <v>-500</v>
      </c>
      <c r="CW192" s="1">
        <v>-114</v>
      </c>
      <c r="CX192" s="1">
        <v>-470.67977994227971</v>
      </c>
      <c r="CY192" s="1">
        <v>-194.3075</v>
      </c>
      <c r="CZ192" s="1">
        <v>-904.54208822053442</v>
      </c>
      <c r="DA192" s="1">
        <v>-750</v>
      </c>
      <c r="DB192" s="1">
        <v>-431.63437499999958</v>
      </c>
      <c r="DC192" s="1">
        <v>-3008.3193727242628</v>
      </c>
      <c r="DD192" s="1">
        <v>-3845.1594931025779</v>
      </c>
      <c r="DE192" s="1">
        <v>-429.76847756660391</v>
      </c>
      <c r="DF192" s="1">
        <v>-457.5</v>
      </c>
      <c r="DG192" s="1">
        <v>-100.8</v>
      </c>
      <c r="DH192" s="1">
        <v>-1127.8125</v>
      </c>
      <c r="DI192" s="1">
        <v>-2500</v>
      </c>
      <c r="DJ192" s="1">
        <v>-764.8566176470589</v>
      </c>
      <c r="DK192" s="1">
        <v>-1142.875</v>
      </c>
      <c r="DL192" s="1">
        <v>-212.57278346121061</v>
      </c>
      <c r="DM192" s="1">
        <v>-128.06874999999991</v>
      </c>
      <c r="DN192" s="1">
        <v>-136.43125000000001</v>
      </c>
      <c r="DO192" s="1">
        <v>0</v>
      </c>
      <c r="DP192" s="1">
        <v>-520.50000000000011</v>
      </c>
      <c r="DQ192" s="1">
        <v>-1034.5</v>
      </c>
      <c r="DR192" s="1">
        <v>0</v>
      </c>
      <c r="DS192" s="1">
        <v>0</v>
      </c>
      <c r="DT192" s="1">
        <v>0</v>
      </c>
      <c r="DV192" s="1">
        <v>0</v>
      </c>
      <c r="DW192" s="1">
        <v>0</v>
      </c>
      <c r="DX192" s="1">
        <v>-144007.12766482649</v>
      </c>
      <c r="DY192" s="1" t="s">
        <v>500</v>
      </c>
    </row>
    <row r="193" spans="1:129" x14ac:dyDescent="0.2">
      <c r="A193" s="2" t="s">
        <v>501</v>
      </c>
      <c r="B193" s="1">
        <v>-3943.6086731950859</v>
      </c>
      <c r="C193" s="1">
        <v>-980.12999999999988</v>
      </c>
      <c r="D193" s="1">
        <v>-46.821818181818337</v>
      </c>
      <c r="E193" s="1">
        <v>-368.8900000000001</v>
      </c>
      <c r="F193" s="1">
        <v>-1906.773712743877</v>
      </c>
      <c r="G193" s="1">
        <v>-582.6472222222219</v>
      </c>
      <c r="H193" s="1">
        <v>-34.779999999999987</v>
      </c>
      <c r="I193" s="1">
        <v>-136.15999999999991</v>
      </c>
      <c r="J193" s="1">
        <v>-938.31111111111011</v>
      </c>
      <c r="K193" s="1">
        <v>-10453.43145133028</v>
      </c>
      <c r="L193" s="1">
        <v>-320.51764705882488</v>
      </c>
      <c r="M193" s="1">
        <v>-471.52000000000032</v>
      </c>
      <c r="N193" s="1">
        <v>-4000.375384615385</v>
      </c>
      <c r="O193" s="1">
        <v>-681.53749999999968</v>
      </c>
      <c r="P193" s="1">
        <v>-842.79265826048891</v>
      </c>
      <c r="Q193" s="1">
        <v>-1241.1706730769231</v>
      </c>
      <c r="R193" s="1">
        <v>-146.6999999999999</v>
      </c>
      <c r="S193" s="1">
        <v>-1500</v>
      </c>
      <c r="T193" s="1">
        <v>-1559.004859279371</v>
      </c>
      <c r="U193" s="1">
        <v>-200</v>
      </c>
      <c r="V193" s="1">
        <v>-1829.962794050278</v>
      </c>
      <c r="W193" s="1">
        <v>-771.92188071348846</v>
      </c>
      <c r="X193" s="1">
        <v>-930.71735555555449</v>
      </c>
      <c r="Y193" s="1">
        <v>-318.35000000000019</v>
      </c>
      <c r="Z193" s="1">
        <v>-1268.400000000001</v>
      </c>
      <c r="AA193" s="1">
        <v>-3000.400705645161</v>
      </c>
      <c r="AB193" s="1">
        <v>-23.849999999999991</v>
      </c>
      <c r="AC193" s="1">
        <v>-4919.2505791505773</v>
      </c>
      <c r="AD193" s="1">
        <v>-391.83593103448248</v>
      </c>
      <c r="AE193" s="1">
        <v>-3904.0692017891588</v>
      </c>
      <c r="AF193" s="1">
        <v>-198.57999999999981</v>
      </c>
      <c r="AG193" s="1">
        <v>-102.15</v>
      </c>
      <c r="AH193" s="1">
        <v>-307.72000000000031</v>
      </c>
      <c r="AI193" s="1">
        <v>-121.8225000000008</v>
      </c>
      <c r="AJ193" s="1">
        <v>-600.86889632107057</v>
      </c>
      <c r="AK193" s="1">
        <v>-1987.05</v>
      </c>
      <c r="AL193" s="1">
        <v>-774.89795918367327</v>
      </c>
      <c r="AM193" s="1">
        <v>-281.68375650260077</v>
      </c>
      <c r="AN193" s="1">
        <v>-51.699999999999982</v>
      </c>
      <c r="AO193" s="1">
        <v>0</v>
      </c>
      <c r="AP193" s="1">
        <v>0</v>
      </c>
      <c r="AQ193" s="1">
        <v>-4961.7473299682697</v>
      </c>
      <c r="AR193" s="1">
        <v>-328.68973484848482</v>
      </c>
      <c r="AS193" s="1">
        <v>-20</v>
      </c>
      <c r="AT193" s="1">
        <v>-1202.9496728801171</v>
      </c>
      <c r="AU193" s="1">
        <v>-2254.7234123716712</v>
      </c>
      <c r="AV193" s="1">
        <v>-342.51428571428562</v>
      </c>
      <c r="AW193" s="1">
        <v>-419.09649395663001</v>
      </c>
      <c r="AX193" s="1">
        <v>-123.125</v>
      </c>
      <c r="AY193" s="1">
        <v>-538.87755102040819</v>
      </c>
      <c r="AZ193" s="1">
        <v>-503.99999999999972</v>
      </c>
      <c r="BA193" s="1">
        <v>-347.25000000000011</v>
      </c>
      <c r="BB193" s="1">
        <v>-29.625</v>
      </c>
      <c r="BC193" s="1">
        <v>-938</v>
      </c>
      <c r="BD193" s="1">
        <v>-209.3471631205673</v>
      </c>
      <c r="BE193" s="1">
        <v>-1631.5279620251461</v>
      </c>
      <c r="BF193" s="1">
        <v>-224.7912094155844</v>
      </c>
      <c r="BG193" s="1">
        <v>-20</v>
      </c>
      <c r="BH193" s="1">
        <v>-5708.7337783644598</v>
      </c>
      <c r="BI193" s="1">
        <v>0</v>
      </c>
      <c r="BJ193" s="1">
        <v>-595.65</v>
      </c>
      <c r="BK193" s="1">
        <v>-20</v>
      </c>
      <c r="BL193" s="1">
        <v>0</v>
      </c>
      <c r="BM193" s="1">
        <v>-580.09999999999911</v>
      </c>
      <c r="BN193" s="1">
        <v>-573.60000000000014</v>
      </c>
      <c r="BO193" s="1">
        <v>-119.25</v>
      </c>
      <c r="BP193" s="1">
        <v>-506.8125</v>
      </c>
      <c r="BQ193" s="1">
        <v>-1460.7142149741051</v>
      </c>
      <c r="BR193" s="1">
        <v>-420.875</v>
      </c>
      <c r="BS193" s="1">
        <v>-39.600000000000023</v>
      </c>
      <c r="BT193" s="1">
        <v>-14605.959924481909</v>
      </c>
      <c r="BU193" s="1">
        <v>-8594.5772979371613</v>
      </c>
      <c r="BV193" s="1">
        <v>-433.28783983533322</v>
      </c>
      <c r="BW193" s="1">
        <v>-549.70833444228106</v>
      </c>
      <c r="BX193" s="1">
        <v>-3100</v>
      </c>
      <c r="BY193" s="1">
        <v>-28.299999999999841</v>
      </c>
      <c r="BZ193" s="1">
        <v>-230.25527777777779</v>
      </c>
      <c r="CA193" s="1">
        <v>0</v>
      </c>
      <c r="CB193" s="1">
        <v>0</v>
      </c>
      <c r="CC193" s="1">
        <v>-2221.4250000000002</v>
      </c>
      <c r="CD193" s="1">
        <v>-700</v>
      </c>
      <c r="CE193" s="1">
        <v>-531.77771739130435</v>
      </c>
      <c r="CF193" s="1">
        <v>-62.399999999999977</v>
      </c>
      <c r="CG193" s="1">
        <v>-90.449999999999946</v>
      </c>
      <c r="CH193" s="1">
        <v>-220.49999999999989</v>
      </c>
      <c r="CI193" s="1">
        <v>-302.37500000000011</v>
      </c>
      <c r="CJ193" s="1">
        <v>-116.25</v>
      </c>
      <c r="CK193" s="1">
        <v>-374.67968749999989</v>
      </c>
      <c r="CL193" s="1">
        <v>-121.65178571428569</v>
      </c>
      <c r="CM193" s="1">
        <v>-106.6875</v>
      </c>
      <c r="CN193" s="1">
        <v>-718.64527027026998</v>
      </c>
      <c r="CO193" s="1">
        <v>-971.89599761940281</v>
      </c>
      <c r="CP193" s="1">
        <v>-50</v>
      </c>
      <c r="CQ193" s="1">
        <v>-73.942500000000052</v>
      </c>
      <c r="CR193" s="1">
        <v>-74.309166666666727</v>
      </c>
      <c r="CS193" s="1">
        <v>-28.21000000000021</v>
      </c>
      <c r="CT193" s="1">
        <v>-751.43649068322907</v>
      </c>
      <c r="CU193" s="1">
        <v>-102.9</v>
      </c>
      <c r="CV193" s="1">
        <v>-2500</v>
      </c>
      <c r="CW193" s="1">
        <v>-114</v>
      </c>
      <c r="CX193" s="1">
        <v>-520.67977994227977</v>
      </c>
      <c r="CY193" s="1">
        <v>-194.3075</v>
      </c>
      <c r="CZ193" s="1">
        <v>-904.54208822053533</v>
      </c>
      <c r="DA193" s="1">
        <v>-750</v>
      </c>
      <c r="DB193" s="1">
        <v>-431.63437499999958</v>
      </c>
      <c r="DC193" s="1">
        <v>-3008.3193727242628</v>
      </c>
      <c r="DD193" s="1">
        <v>-3845.1594931025788</v>
      </c>
      <c r="DE193" s="1">
        <v>-355.81847756660409</v>
      </c>
      <c r="DF193" s="1">
        <v>-457.5</v>
      </c>
      <c r="DG193" s="1">
        <v>-100.8</v>
      </c>
      <c r="DH193" s="1">
        <v>-1127.8125</v>
      </c>
      <c r="DI193" s="1">
        <v>-500</v>
      </c>
      <c r="DJ193" s="1">
        <v>-764.85661764705867</v>
      </c>
      <c r="DK193" s="1">
        <v>-1142.875</v>
      </c>
      <c r="DL193" s="1">
        <v>-197.94778346121061</v>
      </c>
      <c r="DM193" s="1">
        <v>-128.06875000000019</v>
      </c>
      <c r="DN193" s="1">
        <v>-136.43125000000001</v>
      </c>
      <c r="DO193" s="1">
        <v>-114</v>
      </c>
      <c r="DP193" s="1">
        <v>-520.49999999999989</v>
      </c>
      <c r="DQ193" s="1">
        <v>-1034.5</v>
      </c>
      <c r="DR193" s="1">
        <v>0</v>
      </c>
      <c r="DS193" s="1">
        <v>0</v>
      </c>
      <c r="DT193" s="1">
        <v>0</v>
      </c>
      <c r="DV193" s="1">
        <v>0</v>
      </c>
      <c r="DW193" s="1">
        <v>0</v>
      </c>
      <c r="DX193" s="1">
        <v>-130273.38235766529</v>
      </c>
      <c r="DY193" s="1" t="s">
        <v>501</v>
      </c>
    </row>
    <row r="194" spans="1:129" x14ac:dyDescent="0.2">
      <c r="A194" s="2" t="s">
        <v>502</v>
      </c>
      <c r="B194" s="1">
        <v>-2943.60867319509</v>
      </c>
      <c r="C194" s="1">
        <v>-980.12999999999988</v>
      </c>
      <c r="D194" s="1">
        <v>-46.821818181818337</v>
      </c>
      <c r="E194" s="1">
        <v>-368.89000000000021</v>
      </c>
      <c r="F194" s="1">
        <v>-1531.7737127438779</v>
      </c>
      <c r="G194" s="1">
        <v>-582.64722222222281</v>
      </c>
      <c r="H194" s="1">
        <v>-34.78000000000003</v>
      </c>
      <c r="I194" s="1">
        <v>-136.15999999999991</v>
      </c>
      <c r="J194" s="1">
        <v>-938.31111111111034</v>
      </c>
      <c r="K194" s="1">
        <v>-8460.7611065026867</v>
      </c>
      <c r="L194" s="1">
        <v>-320.51764705882312</v>
      </c>
      <c r="M194" s="1">
        <v>-471.52000000000021</v>
      </c>
      <c r="N194" s="1">
        <v>-4000.375384615385</v>
      </c>
      <c r="O194" s="1">
        <v>-681.53749999999968</v>
      </c>
      <c r="P194" s="1">
        <v>-842.79265826048891</v>
      </c>
      <c r="Q194" s="1">
        <v>-1241.170673076922</v>
      </c>
      <c r="R194" s="1">
        <v>-146.6999999999999</v>
      </c>
      <c r="S194" s="1">
        <v>-1500</v>
      </c>
      <c r="T194" s="1">
        <v>-1559.0048592793701</v>
      </c>
      <c r="U194" s="1">
        <v>-200</v>
      </c>
      <c r="V194" s="1">
        <v>-1829.9627940502751</v>
      </c>
      <c r="W194" s="1">
        <v>-771.92188071348914</v>
      </c>
      <c r="X194" s="1">
        <v>-930.71735555555654</v>
      </c>
      <c r="Y194" s="1">
        <v>-318.34999999999991</v>
      </c>
      <c r="Z194" s="1">
        <v>-1268.4000000000001</v>
      </c>
      <c r="AA194" s="1">
        <v>-3000.400705645161</v>
      </c>
      <c r="AB194" s="1">
        <v>-23.850000000000009</v>
      </c>
      <c r="AC194" s="1">
        <v>-4919.2505791505791</v>
      </c>
      <c r="AD194" s="1">
        <v>-391.83593103448248</v>
      </c>
      <c r="AE194" s="1">
        <v>-20023.469201789161</v>
      </c>
      <c r="AF194" s="1">
        <v>-198.57999999999981</v>
      </c>
      <c r="AG194" s="1">
        <v>-102.15</v>
      </c>
      <c r="AH194" s="1">
        <v>-307.72000000000008</v>
      </c>
      <c r="AI194" s="1">
        <v>-121.8225000000009</v>
      </c>
      <c r="AJ194" s="1">
        <v>-600.86889632107079</v>
      </c>
      <c r="AK194" s="1">
        <v>-1987.05</v>
      </c>
      <c r="AL194" s="1">
        <v>-574.89795918367327</v>
      </c>
      <c r="AM194" s="1">
        <v>-315.61849334470668</v>
      </c>
      <c r="AN194" s="1">
        <v>-51.699999999999967</v>
      </c>
      <c r="AO194" s="1">
        <v>0</v>
      </c>
      <c r="AP194" s="1">
        <v>0</v>
      </c>
      <c r="AQ194" s="1">
        <v>-6604.0132390591771</v>
      </c>
      <c r="AR194" s="1">
        <v>-328.68973484848482</v>
      </c>
      <c r="AS194" s="1">
        <v>-20</v>
      </c>
      <c r="AT194" s="1">
        <v>-1202.9496728801171</v>
      </c>
      <c r="AU194" s="1">
        <v>-2189.7234123716712</v>
      </c>
      <c r="AV194" s="1">
        <v>-342.51428571428562</v>
      </c>
      <c r="AW194" s="1">
        <v>-419.09649395663018</v>
      </c>
      <c r="AX194" s="1">
        <v>-123.125</v>
      </c>
      <c r="AY194" s="1">
        <v>-538.87755102040842</v>
      </c>
      <c r="AZ194" s="1">
        <v>-504.00000000000028</v>
      </c>
      <c r="BA194" s="1">
        <v>-347.25000000000011</v>
      </c>
      <c r="BB194" s="1">
        <v>-29.625</v>
      </c>
      <c r="BC194" s="1">
        <v>-938</v>
      </c>
      <c r="BD194" s="1">
        <v>-209.34716312056719</v>
      </c>
      <c r="BE194" s="1">
        <v>-1631.5279620251461</v>
      </c>
      <c r="BF194" s="1">
        <v>-224.7912094155844</v>
      </c>
      <c r="BG194" s="1">
        <v>-20</v>
      </c>
      <c r="BH194" s="1">
        <v>-5708.7337783644616</v>
      </c>
      <c r="BI194" s="1">
        <v>0</v>
      </c>
      <c r="BJ194" s="1">
        <v>-595.6500000000002</v>
      </c>
      <c r="BK194" s="1">
        <v>-20</v>
      </c>
      <c r="BL194" s="1">
        <v>0</v>
      </c>
      <c r="BM194" s="1">
        <v>-580.09999999999934</v>
      </c>
      <c r="BN194" s="1">
        <v>-573.59999999999968</v>
      </c>
      <c r="BO194" s="1">
        <v>-119.25</v>
      </c>
      <c r="BP194" s="1">
        <v>-506.8125</v>
      </c>
      <c r="BQ194" s="1">
        <v>-1460.7142149741051</v>
      </c>
      <c r="BR194" s="1">
        <v>-420.875</v>
      </c>
      <c r="BS194" s="1">
        <v>-39.599999999999987</v>
      </c>
      <c r="BT194" s="1">
        <v>-23975.514158605791</v>
      </c>
      <c r="BU194" s="1">
        <v>-6344.5772979371613</v>
      </c>
      <c r="BV194" s="1">
        <v>-403.28783983533498</v>
      </c>
      <c r="BW194" s="1">
        <v>-560.88309172383379</v>
      </c>
      <c r="BX194" s="1">
        <v>-3100</v>
      </c>
      <c r="BY194" s="1">
        <v>-28.300000000000072</v>
      </c>
      <c r="BZ194" s="1">
        <v>-230.25527777777779</v>
      </c>
      <c r="CA194" s="1">
        <v>0</v>
      </c>
      <c r="CB194" s="1">
        <v>0</v>
      </c>
      <c r="CC194" s="1">
        <v>-2221.4249999999988</v>
      </c>
      <c r="CD194" s="1">
        <v>-700</v>
      </c>
      <c r="CE194" s="1">
        <v>-531.77771739130435</v>
      </c>
      <c r="CF194" s="1">
        <v>-62.400000000000013</v>
      </c>
      <c r="CG194" s="1">
        <v>-90.449999999999974</v>
      </c>
      <c r="CH194" s="1">
        <v>-220.50000000000011</v>
      </c>
      <c r="CI194" s="1">
        <v>-302.37499999999989</v>
      </c>
      <c r="CJ194" s="1">
        <v>-116.25</v>
      </c>
      <c r="CK194" s="1">
        <v>-374.67968750000011</v>
      </c>
      <c r="CL194" s="1">
        <v>-121.65178571428579</v>
      </c>
      <c r="CM194" s="1">
        <v>-106.6875</v>
      </c>
      <c r="CN194" s="1">
        <v>-718.64527027026998</v>
      </c>
      <c r="CO194" s="1">
        <v>-596.89599761940281</v>
      </c>
      <c r="CP194" s="1">
        <v>-50</v>
      </c>
      <c r="CQ194" s="1">
        <v>-73.942500000000052</v>
      </c>
      <c r="CR194" s="1">
        <v>-74.309166666666727</v>
      </c>
      <c r="CS194" s="1">
        <v>-86.572500000000048</v>
      </c>
      <c r="CT194" s="1">
        <v>-751.43649068322998</v>
      </c>
      <c r="CU194" s="1">
        <v>-102.9</v>
      </c>
      <c r="CV194" s="1">
        <v>-500</v>
      </c>
      <c r="CW194" s="1">
        <v>-114</v>
      </c>
      <c r="CX194" s="1">
        <v>-520.67977994227977</v>
      </c>
      <c r="CY194" s="1">
        <v>-194.30750000000009</v>
      </c>
      <c r="CZ194" s="1">
        <v>-904.54208822053533</v>
      </c>
      <c r="DA194" s="1">
        <v>-250</v>
      </c>
      <c r="DB194" s="1">
        <v>-431.63437500000049</v>
      </c>
      <c r="DC194" s="1">
        <v>-13778.944372724271</v>
      </c>
      <c r="DD194" s="1">
        <v>-3845.1594931025802</v>
      </c>
      <c r="DE194" s="1">
        <v>-355.81847756660409</v>
      </c>
      <c r="DF194" s="1">
        <v>-457.5</v>
      </c>
      <c r="DG194" s="1">
        <v>-100.8</v>
      </c>
      <c r="DH194" s="1">
        <v>-1127.8125</v>
      </c>
      <c r="DI194" s="1">
        <v>-500</v>
      </c>
      <c r="DJ194" s="1">
        <v>-764.85661764705844</v>
      </c>
      <c r="DK194" s="1">
        <v>-1142.875</v>
      </c>
      <c r="DL194" s="1">
        <v>-197.94778346121049</v>
      </c>
      <c r="DM194" s="1">
        <v>-128.06874999999999</v>
      </c>
      <c r="DN194" s="1">
        <v>-136.43125000000001</v>
      </c>
      <c r="DO194" s="1">
        <v>-150</v>
      </c>
      <c r="DP194" s="1">
        <v>-520.50000000000011</v>
      </c>
      <c r="DQ194" s="1">
        <v>-1034.5</v>
      </c>
      <c r="DR194" s="1">
        <v>0</v>
      </c>
      <c r="DS194" s="1">
        <v>0</v>
      </c>
      <c r="DT194" s="1">
        <v>0</v>
      </c>
      <c r="DV194" s="1">
        <v>0</v>
      </c>
      <c r="DW194" s="1">
        <v>0</v>
      </c>
      <c r="DX194" s="1">
        <v>-159527.0291501763</v>
      </c>
      <c r="DY194" s="1" t="s">
        <v>502</v>
      </c>
    </row>
    <row r="195" spans="1:129" x14ac:dyDescent="0.2">
      <c r="A195" s="2" t="s">
        <v>503</v>
      </c>
      <c r="B195" s="1">
        <v>-2943.6086731950868</v>
      </c>
      <c r="C195" s="1">
        <v>-980.12999999999988</v>
      </c>
      <c r="D195" s="1">
        <v>-46.82181818181818</v>
      </c>
      <c r="E195" s="1">
        <v>-368.8900000000001</v>
      </c>
      <c r="F195" s="1">
        <v>-1531.773712743877</v>
      </c>
      <c r="G195" s="1">
        <v>-582.64722222222235</v>
      </c>
      <c r="H195" s="1">
        <v>-34.779999999999987</v>
      </c>
      <c r="I195" s="1">
        <v>-136.16</v>
      </c>
      <c r="J195" s="1">
        <v>-938.31111111111056</v>
      </c>
      <c r="K195" s="1">
        <v>-13860.76110650269</v>
      </c>
      <c r="L195" s="1">
        <v>-320.51764705882363</v>
      </c>
      <c r="M195" s="1">
        <v>-471.52000000000021</v>
      </c>
      <c r="N195" s="1">
        <v>-4000.375384615385</v>
      </c>
      <c r="O195" s="1">
        <v>-681.53749999999991</v>
      </c>
      <c r="P195" s="1">
        <v>-842.79265826048857</v>
      </c>
      <c r="Q195" s="1">
        <v>-1241.1706730769231</v>
      </c>
      <c r="R195" s="1">
        <v>-146.69999999999999</v>
      </c>
      <c r="S195" s="1">
        <v>-1500</v>
      </c>
      <c r="T195" s="1">
        <v>-1559.004859279371</v>
      </c>
      <c r="U195" s="1">
        <v>-200</v>
      </c>
      <c r="V195" s="1">
        <v>-1829.962794050276</v>
      </c>
      <c r="W195" s="1">
        <v>-731.92188071348983</v>
      </c>
      <c r="X195" s="1">
        <v>-930.7173555555554</v>
      </c>
      <c r="Y195" s="1">
        <v>-318.35000000000002</v>
      </c>
      <c r="Z195" s="1">
        <v>-1268.4000000000001</v>
      </c>
      <c r="AA195" s="1">
        <v>-3000.400705645161</v>
      </c>
      <c r="AB195" s="1">
        <v>-23.849999999999991</v>
      </c>
      <c r="AC195" s="1">
        <v>-4919.2505791505791</v>
      </c>
      <c r="AD195" s="1">
        <v>-391.83593103448248</v>
      </c>
      <c r="AE195" s="1">
        <v>-6523.4692017891584</v>
      </c>
      <c r="AF195" s="1">
        <v>-198.5799999999999</v>
      </c>
      <c r="AG195" s="1">
        <v>-102.15</v>
      </c>
      <c r="AH195" s="1">
        <v>-307.72000000000008</v>
      </c>
      <c r="AI195" s="1">
        <v>-121.8225000000008</v>
      </c>
      <c r="AJ195" s="1">
        <v>-600.86889632107045</v>
      </c>
      <c r="AK195" s="1">
        <v>-1987.05</v>
      </c>
      <c r="AL195" s="1">
        <v>-574.89795918367327</v>
      </c>
      <c r="AM195" s="1">
        <v>-315.61849334470628</v>
      </c>
      <c r="AN195" s="1">
        <v>-51.699999999999982</v>
      </c>
      <c r="AO195" s="1">
        <v>0</v>
      </c>
      <c r="AP195" s="1">
        <v>0</v>
      </c>
      <c r="AQ195" s="1">
        <v>-2954.7103981500868</v>
      </c>
      <c r="AR195" s="1">
        <v>-328.68973484848482</v>
      </c>
      <c r="AS195" s="1">
        <v>-20</v>
      </c>
      <c r="AT195" s="1">
        <v>-1202.9496728801171</v>
      </c>
      <c r="AU195" s="1">
        <v>-2189.7234123716698</v>
      </c>
      <c r="AV195" s="1">
        <v>-342.51428571428562</v>
      </c>
      <c r="AW195" s="1">
        <v>-419.09649395663001</v>
      </c>
      <c r="AX195" s="1">
        <v>-123.125</v>
      </c>
      <c r="AY195" s="1">
        <v>-538.87755102040819</v>
      </c>
      <c r="AZ195" s="1">
        <v>-503.99999999999977</v>
      </c>
      <c r="BA195" s="1">
        <v>-347.25000000000011</v>
      </c>
      <c r="BB195" s="1">
        <v>-29.625</v>
      </c>
      <c r="BC195" s="1">
        <v>-938</v>
      </c>
      <c r="BD195" s="1">
        <v>-209.3471631205673</v>
      </c>
      <c r="BE195" s="1">
        <v>-12730.902962025149</v>
      </c>
      <c r="BF195" s="1">
        <v>-224.7912094155844</v>
      </c>
      <c r="BG195" s="1">
        <v>-20</v>
      </c>
      <c r="BH195" s="1">
        <v>-6158.7337783644598</v>
      </c>
      <c r="BI195" s="1">
        <v>0</v>
      </c>
      <c r="BJ195" s="1">
        <v>-595.65</v>
      </c>
      <c r="BK195" s="1">
        <v>-20</v>
      </c>
      <c r="BL195" s="1">
        <v>0</v>
      </c>
      <c r="BM195" s="1">
        <v>-580.09999999999957</v>
      </c>
      <c r="BN195" s="1">
        <v>-573.59999999999991</v>
      </c>
      <c r="BO195" s="1">
        <v>-119.25</v>
      </c>
      <c r="BP195" s="1">
        <v>-506.8125</v>
      </c>
      <c r="BQ195" s="1">
        <v>-1460.714214974106</v>
      </c>
      <c r="BR195" s="1">
        <v>-220.875</v>
      </c>
      <c r="BS195" s="1">
        <v>-39.6</v>
      </c>
      <c r="BT195" s="1">
        <v>-25137.857754239849</v>
      </c>
      <c r="BU195" s="1">
        <v>-5344.5772979371604</v>
      </c>
      <c r="BV195" s="1">
        <v>-403.28783983533413</v>
      </c>
      <c r="BW195" s="1">
        <v>-560.8830917238339</v>
      </c>
      <c r="BX195" s="1">
        <v>-1238</v>
      </c>
      <c r="BY195" s="1">
        <v>-28.3</v>
      </c>
      <c r="BZ195" s="1">
        <v>-230.25527777777779</v>
      </c>
      <c r="CA195" s="1">
        <v>0</v>
      </c>
      <c r="CB195" s="1">
        <v>0</v>
      </c>
      <c r="CC195" s="1">
        <v>-2221.4250000000002</v>
      </c>
      <c r="CD195" s="1">
        <v>-700</v>
      </c>
      <c r="CE195" s="1">
        <v>-531.77771739130435</v>
      </c>
      <c r="CF195" s="1">
        <v>-62.399999999999991</v>
      </c>
      <c r="CG195" s="1">
        <v>-90.450000000000017</v>
      </c>
      <c r="CH195" s="1">
        <v>-220.5</v>
      </c>
      <c r="CI195" s="1">
        <v>-302.375</v>
      </c>
      <c r="CJ195" s="1">
        <v>-116.25</v>
      </c>
      <c r="CK195" s="1">
        <v>-374.6796875</v>
      </c>
      <c r="CL195" s="1">
        <v>-121.65178571428569</v>
      </c>
      <c r="CM195" s="1">
        <v>-106.6875</v>
      </c>
      <c r="CN195" s="1">
        <v>-718.64527027027043</v>
      </c>
      <c r="CO195" s="1">
        <v>-596.89599761940315</v>
      </c>
      <c r="CP195" s="1">
        <v>0</v>
      </c>
      <c r="CQ195" s="1">
        <v>-63.885000000000097</v>
      </c>
      <c r="CR195" s="1">
        <v>-36.618333333333418</v>
      </c>
      <c r="CS195" s="1">
        <v>0</v>
      </c>
      <c r="CT195" s="1">
        <v>-751.43649068322941</v>
      </c>
      <c r="CU195" s="1">
        <v>-102.9</v>
      </c>
      <c r="CV195" s="1">
        <v>-500</v>
      </c>
      <c r="CW195" s="1">
        <v>-216</v>
      </c>
      <c r="CX195" s="1">
        <v>-520.67977994227977</v>
      </c>
      <c r="CY195" s="1">
        <v>-69.41500000000002</v>
      </c>
      <c r="CZ195" s="1">
        <v>-904.54208822053511</v>
      </c>
      <c r="DA195" s="1">
        <v>-228</v>
      </c>
      <c r="DB195" s="1">
        <v>-431.63437500000009</v>
      </c>
      <c r="DC195" s="1">
        <v>-4778.9443727242633</v>
      </c>
      <c r="DD195" s="1">
        <v>-3845.1594931025802</v>
      </c>
      <c r="DE195" s="1">
        <v>-355.81847756660409</v>
      </c>
      <c r="DF195" s="1">
        <v>-457.5</v>
      </c>
      <c r="DG195" s="1">
        <v>-100.8</v>
      </c>
      <c r="DH195" s="1">
        <v>-1127.8125</v>
      </c>
      <c r="DI195" s="1">
        <v>-500</v>
      </c>
      <c r="DJ195" s="1">
        <v>-764.85661764705867</v>
      </c>
      <c r="DK195" s="1">
        <v>-1142.875</v>
      </c>
      <c r="DL195" s="1">
        <v>-197.94778346121061</v>
      </c>
      <c r="DM195" s="1">
        <v>-128.06874999999999</v>
      </c>
      <c r="DN195" s="1">
        <v>-35.291071428571442</v>
      </c>
      <c r="DO195" s="1">
        <v>0</v>
      </c>
      <c r="DP195" s="1">
        <v>-520.5</v>
      </c>
      <c r="DQ195" s="1">
        <v>-1034.5</v>
      </c>
      <c r="DR195" s="1">
        <v>0</v>
      </c>
      <c r="DS195" s="1">
        <v>0</v>
      </c>
      <c r="DT195" s="1">
        <v>0</v>
      </c>
      <c r="DV195" s="1">
        <v>0</v>
      </c>
      <c r="DW195" s="1">
        <v>0</v>
      </c>
      <c r="DX195" s="1">
        <v>-147907.0913929964</v>
      </c>
      <c r="DY195" s="1" t="s">
        <v>503</v>
      </c>
    </row>
    <row r="196" spans="1:129" x14ac:dyDescent="0.2">
      <c r="A196" s="2" t="s">
        <v>504</v>
      </c>
      <c r="B196" s="1">
        <v>-2943.6086731950859</v>
      </c>
      <c r="C196" s="1">
        <v>-980.12999999999988</v>
      </c>
      <c r="D196" s="1">
        <v>-46.821818181818237</v>
      </c>
      <c r="E196" s="1">
        <v>-368.89000000000021</v>
      </c>
      <c r="F196" s="1">
        <v>-1531.773712743877</v>
      </c>
      <c r="G196" s="1">
        <v>-582.64722222222235</v>
      </c>
      <c r="H196" s="1">
        <v>-34.779999999999987</v>
      </c>
      <c r="I196" s="1">
        <v>-136.16</v>
      </c>
      <c r="J196" s="1">
        <v>-938.31111111111056</v>
      </c>
      <c r="K196" s="1">
        <v>-16160.76110650269</v>
      </c>
      <c r="L196" s="1">
        <v>-320.51764705882368</v>
      </c>
      <c r="M196" s="1">
        <v>-471.52000000000021</v>
      </c>
      <c r="N196" s="1">
        <v>-4000.375384615385</v>
      </c>
      <c r="O196" s="1">
        <v>-681.53750000000002</v>
      </c>
      <c r="P196" s="1">
        <v>-842.79265826048834</v>
      </c>
      <c r="Q196" s="1">
        <v>-1241.1706730769231</v>
      </c>
      <c r="R196" s="1">
        <v>-146.6999999999999</v>
      </c>
      <c r="S196" s="1">
        <v>-1500</v>
      </c>
      <c r="T196" s="1">
        <v>-1559.004859279371</v>
      </c>
      <c r="U196" s="1">
        <v>-200</v>
      </c>
      <c r="V196" s="1">
        <v>-1829.962794050276</v>
      </c>
      <c r="W196" s="1">
        <v>-731.92188071348983</v>
      </c>
      <c r="X196" s="1">
        <v>-930.71735555555506</v>
      </c>
      <c r="Y196" s="1">
        <v>-318.35000000000002</v>
      </c>
      <c r="Z196" s="1">
        <v>-1268.4000000000001</v>
      </c>
      <c r="AA196" s="1">
        <v>-3000.400705645161</v>
      </c>
      <c r="AB196" s="1">
        <v>-23.849999999999991</v>
      </c>
      <c r="AC196" s="1">
        <v>-4919.2505791505791</v>
      </c>
      <c r="AD196" s="1">
        <v>-391.83593103448248</v>
      </c>
      <c r="AE196" s="1">
        <v>-3213.8817017891602</v>
      </c>
      <c r="AF196" s="1">
        <v>-198.5799999999999</v>
      </c>
      <c r="AG196" s="1">
        <v>-102.15</v>
      </c>
      <c r="AH196" s="1">
        <v>-307.72000000000008</v>
      </c>
      <c r="AI196" s="1">
        <v>-121.8225000000008</v>
      </c>
      <c r="AJ196" s="1">
        <v>-600.86889632107045</v>
      </c>
      <c r="AK196" s="1">
        <v>-1987.05</v>
      </c>
      <c r="AL196" s="1">
        <v>-574.89795918367349</v>
      </c>
      <c r="AM196" s="1">
        <v>-315.61849334470628</v>
      </c>
      <c r="AN196" s="1">
        <v>-51.699999999999982</v>
      </c>
      <c r="AO196" s="1">
        <v>0</v>
      </c>
      <c r="AP196" s="1">
        <v>0</v>
      </c>
      <c r="AQ196" s="1">
        <v>-2954.7103981500868</v>
      </c>
      <c r="AR196" s="1">
        <v>-328.68973484848482</v>
      </c>
      <c r="AS196" s="1">
        <v>-20</v>
      </c>
      <c r="AT196" s="1">
        <v>-1202.9496728801171</v>
      </c>
      <c r="AU196" s="1">
        <v>-2189.7234123716698</v>
      </c>
      <c r="AV196" s="1">
        <v>-342.51428571428562</v>
      </c>
      <c r="AW196" s="1">
        <v>-419.09649395663001</v>
      </c>
      <c r="AX196" s="1">
        <v>-123.125</v>
      </c>
      <c r="AY196" s="1">
        <v>-538.87755102040819</v>
      </c>
      <c r="AZ196" s="1">
        <v>-503.99999999999977</v>
      </c>
      <c r="BA196" s="1">
        <v>-347.25000000000011</v>
      </c>
      <c r="BB196" s="1">
        <v>-29.625</v>
      </c>
      <c r="BC196" s="1">
        <v>-938</v>
      </c>
      <c r="BD196" s="1">
        <v>-209.3471631205673</v>
      </c>
      <c r="BE196" s="1">
        <v>-11980.902962025149</v>
      </c>
      <c r="BF196" s="1">
        <v>-224.7912094155844</v>
      </c>
      <c r="BG196" s="1">
        <v>-20</v>
      </c>
      <c r="BH196" s="1">
        <v>-5858.7337783644598</v>
      </c>
      <c r="BI196" s="1">
        <v>0</v>
      </c>
      <c r="BJ196" s="1">
        <v>-595.65</v>
      </c>
      <c r="BK196" s="1">
        <v>-20</v>
      </c>
      <c r="BL196" s="1">
        <v>0</v>
      </c>
      <c r="BM196" s="1">
        <v>-580.09999999999957</v>
      </c>
      <c r="BN196" s="1">
        <v>-573.59999999999991</v>
      </c>
      <c r="BO196" s="1">
        <v>-119.25</v>
      </c>
      <c r="BP196" s="1">
        <v>-506.8125</v>
      </c>
      <c r="BQ196" s="1">
        <v>-1460.714214974106</v>
      </c>
      <c r="BR196" s="1">
        <v>-220.87499999999989</v>
      </c>
      <c r="BS196" s="1">
        <v>-39.600000000000009</v>
      </c>
      <c r="BT196" s="1">
        <v>-25137.857754239849</v>
      </c>
      <c r="BU196" s="1">
        <v>-5344.5772979371577</v>
      </c>
      <c r="BV196" s="1">
        <v>-403.28783983533413</v>
      </c>
      <c r="BW196" s="1">
        <v>-560.88309172383401</v>
      </c>
      <c r="BX196" s="1">
        <v>-100</v>
      </c>
      <c r="BY196" s="1">
        <v>-28.29999999999999</v>
      </c>
      <c r="BZ196" s="1">
        <v>-230.25527777777779</v>
      </c>
      <c r="CA196" s="1">
        <v>0</v>
      </c>
      <c r="CB196" s="1">
        <v>0</v>
      </c>
      <c r="CC196" s="1">
        <v>-2221.4250000000002</v>
      </c>
      <c r="CD196" s="1">
        <v>-700</v>
      </c>
      <c r="CE196" s="1">
        <v>-531.77771739130435</v>
      </c>
      <c r="CF196" s="1">
        <v>-62.399999999999991</v>
      </c>
      <c r="CG196" s="1">
        <v>-90.450000000000017</v>
      </c>
      <c r="CH196" s="1">
        <v>-220.5</v>
      </c>
      <c r="CI196" s="1">
        <v>-302.375</v>
      </c>
      <c r="CJ196" s="1">
        <v>-116.25</v>
      </c>
      <c r="CK196" s="1">
        <v>-374.67968750000011</v>
      </c>
      <c r="CL196" s="1">
        <v>-121.65178571428569</v>
      </c>
      <c r="CM196" s="1">
        <v>-106.6875</v>
      </c>
      <c r="CN196" s="1">
        <v>-718.64527027027043</v>
      </c>
      <c r="CO196" s="1">
        <v>-596.89599761940303</v>
      </c>
      <c r="CP196" s="1">
        <v>-10</v>
      </c>
      <c r="CQ196" s="1">
        <v>-73.942500000000052</v>
      </c>
      <c r="CR196" s="1">
        <v>-74.309166666666712</v>
      </c>
      <c r="CS196" s="1">
        <v>0</v>
      </c>
      <c r="CT196" s="1">
        <v>-2551.4364906832288</v>
      </c>
      <c r="CU196" s="1">
        <v>-102.89999999999991</v>
      </c>
      <c r="CV196" s="1">
        <v>-500</v>
      </c>
      <c r="CW196" s="1">
        <v>-114</v>
      </c>
      <c r="CX196" s="1">
        <v>-470.67977994227982</v>
      </c>
      <c r="CY196" s="1">
        <v>-194.3075</v>
      </c>
      <c r="CZ196" s="1">
        <v>-904.54208822053488</v>
      </c>
      <c r="DA196" s="1">
        <v>-50</v>
      </c>
      <c r="DB196" s="1">
        <v>-431.63437500000009</v>
      </c>
      <c r="DC196" s="1">
        <v>-1778.9443727242631</v>
      </c>
      <c r="DD196" s="1">
        <v>-3845.1594931025802</v>
      </c>
      <c r="DE196" s="1">
        <v>-355.81847756660409</v>
      </c>
      <c r="DF196" s="1">
        <v>-457.5</v>
      </c>
      <c r="DG196" s="1">
        <v>-100.8</v>
      </c>
      <c r="DH196" s="1">
        <v>-1127.8125</v>
      </c>
      <c r="DI196" s="1">
        <v>-500</v>
      </c>
      <c r="DJ196" s="1">
        <v>-764.8566176470589</v>
      </c>
      <c r="DK196" s="1">
        <v>-1142.875</v>
      </c>
      <c r="DL196" s="1">
        <v>-197.94778346121049</v>
      </c>
      <c r="DM196" s="1">
        <v>-128.06874999999999</v>
      </c>
      <c r="DN196" s="1">
        <v>-136.43125000000001</v>
      </c>
      <c r="DO196" s="1">
        <v>0</v>
      </c>
      <c r="DP196" s="1">
        <v>-520.50000000000011</v>
      </c>
      <c r="DQ196" s="1">
        <v>-1034.5</v>
      </c>
      <c r="DR196" s="1">
        <v>0</v>
      </c>
      <c r="DS196" s="1">
        <v>0</v>
      </c>
      <c r="DT196" s="1">
        <v>0</v>
      </c>
      <c r="DV196" s="1">
        <v>0</v>
      </c>
      <c r="DW196" s="1">
        <v>0</v>
      </c>
      <c r="DX196" s="1">
        <v>-143463.28490490111</v>
      </c>
      <c r="DY196" s="1" t="s">
        <v>504</v>
      </c>
    </row>
    <row r="197" spans="1:129" x14ac:dyDescent="0.2">
      <c r="A197" s="2" t="s">
        <v>505</v>
      </c>
      <c r="B197" s="1">
        <v>-2943.6086731950868</v>
      </c>
      <c r="C197" s="1">
        <v>-980.13000000000011</v>
      </c>
      <c r="D197" s="1">
        <v>-46.821818181817846</v>
      </c>
      <c r="E197" s="1">
        <v>-368.88999999999987</v>
      </c>
      <c r="F197" s="1">
        <v>-1531.773712743877</v>
      </c>
      <c r="G197" s="1">
        <v>-582.64722222222235</v>
      </c>
      <c r="H197" s="1">
        <v>-34.779999999999987</v>
      </c>
      <c r="I197" s="1">
        <v>-136.15999999999991</v>
      </c>
      <c r="J197" s="1">
        <v>-938.31111111111056</v>
      </c>
      <c r="K197" s="1">
        <v>-7003.4314513302761</v>
      </c>
      <c r="L197" s="1">
        <v>-320.5176470588234</v>
      </c>
      <c r="M197" s="1">
        <v>-471.52000000000021</v>
      </c>
      <c r="N197" s="1">
        <v>-4000.375384615385</v>
      </c>
      <c r="O197" s="1">
        <v>-681.53750000000002</v>
      </c>
      <c r="P197" s="1">
        <v>-842.79265826048879</v>
      </c>
      <c r="Q197" s="1">
        <v>-1241.1706730769231</v>
      </c>
      <c r="R197" s="1">
        <v>-146.6999999999999</v>
      </c>
      <c r="S197" s="1">
        <v>-1500</v>
      </c>
      <c r="T197" s="1">
        <v>-1559.0048592793721</v>
      </c>
      <c r="U197" s="1">
        <v>-200</v>
      </c>
      <c r="V197" s="1">
        <v>-1829.962794050276</v>
      </c>
      <c r="W197" s="1">
        <v>-1731.9218807134901</v>
      </c>
      <c r="X197" s="1">
        <v>-930.71735555555529</v>
      </c>
      <c r="Y197" s="1">
        <v>-318.35000000000008</v>
      </c>
      <c r="Z197" s="1">
        <v>-1268.400000000001</v>
      </c>
      <c r="AA197" s="1">
        <v>-3000.4007056451601</v>
      </c>
      <c r="AB197" s="1">
        <v>-23.849999999999991</v>
      </c>
      <c r="AC197" s="1">
        <v>-4919.2505791505791</v>
      </c>
      <c r="AD197" s="1">
        <v>-391.83593103448283</v>
      </c>
      <c r="AE197" s="1">
        <v>-3213.8817017891588</v>
      </c>
      <c r="AF197" s="1">
        <v>-198.57999999999981</v>
      </c>
      <c r="AG197" s="1">
        <v>-102.15</v>
      </c>
      <c r="AH197" s="1">
        <v>-307.72000000000008</v>
      </c>
      <c r="AI197" s="1">
        <v>-121.8225000000008</v>
      </c>
      <c r="AJ197" s="1">
        <v>-600.86889632107045</v>
      </c>
      <c r="AK197" s="1">
        <v>-1987.05</v>
      </c>
      <c r="AL197" s="1">
        <v>-574.89795918367349</v>
      </c>
      <c r="AM197" s="1">
        <v>-315.61849334470628</v>
      </c>
      <c r="AN197" s="1">
        <v>-51.7</v>
      </c>
      <c r="AO197" s="1">
        <v>0</v>
      </c>
      <c r="AP197" s="1">
        <v>0</v>
      </c>
      <c r="AQ197" s="1">
        <v>-6829.7103981500886</v>
      </c>
      <c r="AR197" s="1">
        <v>-328.68973484848482</v>
      </c>
      <c r="AS197" s="1">
        <v>-20</v>
      </c>
      <c r="AT197" s="1">
        <v>-1202.9496728801171</v>
      </c>
      <c r="AU197" s="1">
        <v>-2189.7234123716712</v>
      </c>
      <c r="AV197" s="1">
        <v>-342.51428571428551</v>
      </c>
      <c r="AW197" s="1">
        <v>-419.09649395663001</v>
      </c>
      <c r="AX197" s="1">
        <v>-123.125</v>
      </c>
      <c r="AY197" s="1">
        <v>-538.87755102040819</v>
      </c>
      <c r="AZ197" s="1">
        <v>-503.99999999999977</v>
      </c>
      <c r="BA197" s="1">
        <v>-347.25</v>
      </c>
      <c r="BB197" s="1">
        <v>-29.625</v>
      </c>
      <c r="BC197" s="1">
        <v>-938</v>
      </c>
      <c r="BD197" s="1">
        <v>-209.3471631205673</v>
      </c>
      <c r="BE197" s="1">
        <v>-11480.902962025149</v>
      </c>
      <c r="BF197" s="1">
        <v>-224.79120941558449</v>
      </c>
      <c r="BG197" s="1">
        <v>-20</v>
      </c>
      <c r="BH197" s="1">
        <v>-5708.733778364458</v>
      </c>
      <c r="BI197" s="1">
        <v>0</v>
      </c>
      <c r="BJ197" s="1">
        <v>-595.6500000000002</v>
      </c>
      <c r="BK197" s="1">
        <v>-20</v>
      </c>
      <c r="BL197" s="1">
        <v>0</v>
      </c>
      <c r="BM197" s="1">
        <v>-580.09999999999934</v>
      </c>
      <c r="BN197" s="1">
        <v>-573.59999999999991</v>
      </c>
      <c r="BO197" s="1">
        <v>-119.25</v>
      </c>
      <c r="BP197" s="1">
        <v>-506.8125</v>
      </c>
      <c r="BQ197" s="1">
        <v>-1460.7142149741051</v>
      </c>
      <c r="BR197" s="1">
        <v>-220.87499999999989</v>
      </c>
      <c r="BS197" s="1">
        <v>-39.599999999999987</v>
      </c>
      <c r="BT197" s="1">
        <v>-25137.857754239842</v>
      </c>
      <c r="BU197" s="1">
        <v>-25553.977297937159</v>
      </c>
      <c r="BV197" s="1">
        <v>-403.28783983533322</v>
      </c>
      <c r="BW197" s="1">
        <v>-560.88309172383413</v>
      </c>
      <c r="BX197" s="1">
        <v>-100</v>
      </c>
      <c r="BY197" s="1">
        <v>-28.299999999999979</v>
      </c>
      <c r="BZ197" s="1">
        <v>-230.25527777777771</v>
      </c>
      <c r="CA197" s="1">
        <v>0</v>
      </c>
      <c r="CB197" s="1">
        <v>0</v>
      </c>
      <c r="CC197" s="1">
        <v>-2221.4249999999988</v>
      </c>
      <c r="CD197" s="1">
        <v>-700</v>
      </c>
      <c r="CE197" s="1">
        <v>-531.77771739130435</v>
      </c>
      <c r="CF197" s="1">
        <v>-62.399999999999991</v>
      </c>
      <c r="CG197" s="1">
        <v>-90.44999999999996</v>
      </c>
      <c r="CH197" s="1">
        <v>-220.5</v>
      </c>
      <c r="CI197" s="1">
        <v>-302.375</v>
      </c>
      <c r="CJ197" s="1">
        <v>-116.25</v>
      </c>
      <c r="CK197" s="1">
        <v>-374.67968749999977</v>
      </c>
      <c r="CL197" s="1">
        <v>-121.65178571428569</v>
      </c>
      <c r="CM197" s="1">
        <v>-106.6875</v>
      </c>
      <c r="CN197" s="1">
        <v>-718.64527027027043</v>
      </c>
      <c r="CO197" s="1">
        <v>-596.89599761940337</v>
      </c>
      <c r="CP197" s="1">
        <v>-50</v>
      </c>
      <c r="CQ197" s="1">
        <v>-73.942500000000052</v>
      </c>
      <c r="CR197" s="1">
        <v>-74.309166666666684</v>
      </c>
      <c r="CS197" s="1">
        <v>-28.21000000000021</v>
      </c>
      <c r="CT197" s="1">
        <v>-1351.4364906832291</v>
      </c>
      <c r="CU197" s="1">
        <v>-102.9</v>
      </c>
      <c r="CV197" s="1">
        <v>-500</v>
      </c>
      <c r="CW197" s="1">
        <v>-114</v>
      </c>
      <c r="CX197" s="1">
        <v>-470.67977994227988</v>
      </c>
      <c r="CY197" s="1">
        <v>-194.30750000000009</v>
      </c>
      <c r="CZ197" s="1">
        <v>-904.54208822053579</v>
      </c>
      <c r="DA197" s="1">
        <v>-50</v>
      </c>
      <c r="DB197" s="1">
        <v>-431.63437500000009</v>
      </c>
      <c r="DC197" s="1">
        <v>-2264.5693727242628</v>
      </c>
      <c r="DD197" s="1">
        <v>-3845.1594931025779</v>
      </c>
      <c r="DE197" s="1">
        <v>-355.81847756660409</v>
      </c>
      <c r="DF197" s="1">
        <v>-457.5</v>
      </c>
      <c r="DG197" s="1">
        <v>-100.8</v>
      </c>
      <c r="DH197" s="1">
        <v>-1127.8125</v>
      </c>
      <c r="DI197" s="1">
        <v>-500</v>
      </c>
      <c r="DJ197" s="1">
        <v>-764.85661764705844</v>
      </c>
      <c r="DK197" s="1">
        <v>-1142.875</v>
      </c>
      <c r="DL197" s="1">
        <v>-197.94778346121049</v>
      </c>
      <c r="DM197" s="1">
        <v>-128.06874999999999</v>
      </c>
      <c r="DN197" s="1">
        <v>-136.43125000000001</v>
      </c>
      <c r="DO197" s="1">
        <v>-114</v>
      </c>
      <c r="DP197" s="1">
        <v>-520.49999999999989</v>
      </c>
      <c r="DQ197" s="1">
        <v>-1034.5</v>
      </c>
      <c r="DR197" s="1">
        <v>0</v>
      </c>
      <c r="DS197" s="1">
        <v>0</v>
      </c>
      <c r="DT197" s="1">
        <v>0</v>
      </c>
      <c r="DV197" s="1">
        <v>0</v>
      </c>
      <c r="DW197" s="1">
        <v>0</v>
      </c>
      <c r="DX197" s="1">
        <v>-158208.19024972871</v>
      </c>
      <c r="DY197" s="1" t="s">
        <v>505</v>
      </c>
    </row>
    <row r="198" spans="1:129" x14ac:dyDescent="0.2">
      <c r="A198" s="2"/>
    </row>
    <row r="199" spans="1:129" x14ac:dyDescent="0.2">
      <c r="A199" s="2" t="s">
        <v>506</v>
      </c>
      <c r="B199" s="1">
        <v>0.47499999999999998</v>
      </c>
      <c r="F199" s="1">
        <v>0.47499999999999998</v>
      </c>
      <c r="G199" s="1">
        <v>0.47499999999999998</v>
      </c>
      <c r="H199" s="1">
        <v>0.47499999999999998</v>
      </c>
      <c r="J199" s="1">
        <v>0.47499999999999998</v>
      </c>
      <c r="K199" s="1">
        <v>0.47499999999999998</v>
      </c>
      <c r="M199" s="1">
        <v>0.47499999999999998</v>
      </c>
      <c r="O199" s="1">
        <v>0.47499999999999998</v>
      </c>
      <c r="P199" s="1">
        <v>0.75</v>
      </c>
      <c r="Q199" s="1">
        <v>0.47499999999999998</v>
      </c>
      <c r="T199" s="1">
        <v>0.51400000000000001</v>
      </c>
      <c r="W199" s="1">
        <v>0.51400000000000001</v>
      </c>
      <c r="X199" s="1">
        <v>0.51400000000000001</v>
      </c>
      <c r="Y199" s="1">
        <v>0.51400000000000001</v>
      </c>
      <c r="AA199" s="1">
        <v>0.51400000000000001</v>
      </c>
      <c r="AB199" s="1">
        <v>0.51400000000000001</v>
      </c>
      <c r="AC199" s="1">
        <v>0.51400000000000001</v>
      </c>
      <c r="AD199" s="1">
        <v>0.51400000000000001</v>
      </c>
      <c r="AE199" s="1">
        <v>0.51400000000000001</v>
      </c>
      <c r="AF199" s="1">
        <v>0.51400000000000001</v>
      </c>
      <c r="AK199" s="1">
        <v>0.51400000000000001</v>
      </c>
      <c r="AM199" s="1">
        <v>0.63300000000000001</v>
      </c>
      <c r="AQ199" s="1">
        <v>0.46300000000000002</v>
      </c>
      <c r="AR199" s="1">
        <v>0.46300000000000002</v>
      </c>
      <c r="AS199" s="1">
        <v>1.4630000000000001</v>
      </c>
      <c r="AT199" s="1">
        <v>0.46300000000000002</v>
      </c>
      <c r="AU199" s="1">
        <v>0.46300000000000002</v>
      </c>
      <c r="AV199" s="1">
        <v>0.46300000000000002</v>
      </c>
      <c r="AW199" s="1">
        <v>0.46300000000000002</v>
      </c>
      <c r="AX199" s="1">
        <v>0.46300000000000002</v>
      </c>
      <c r="AY199" s="1">
        <v>0.46300000000000002</v>
      </c>
      <c r="AZ199" s="1">
        <v>0.46300000000000002</v>
      </c>
      <c r="BA199" s="1">
        <v>0.46300000000000002</v>
      </c>
      <c r="BC199" s="1">
        <v>0.46300000000000002</v>
      </c>
      <c r="BD199" s="1">
        <v>0.45900000000000002</v>
      </c>
      <c r="BE199" s="1">
        <v>0.45900000000000002</v>
      </c>
      <c r="BF199" s="1">
        <v>0.45900000000000002</v>
      </c>
      <c r="BG199" s="1">
        <v>1.4590000000000001</v>
      </c>
      <c r="BH199" s="1">
        <v>0.46300000000000002</v>
      </c>
      <c r="BI199" s="1">
        <v>0.46300000000000002</v>
      </c>
      <c r="BJ199" s="1">
        <v>0.46300000000000002</v>
      </c>
      <c r="BM199" s="1">
        <v>0.45900000000000002</v>
      </c>
      <c r="BN199" s="1">
        <v>0.45900000000000002</v>
      </c>
      <c r="BO199" s="1">
        <v>0.46300000000000002</v>
      </c>
      <c r="BP199" s="1">
        <v>0.45900000000000002</v>
      </c>
      <c r="BQ199" s="1">
        <v>0.3</v>
      </c>
      <c r="BR199" s="1">
        <v>0.3</v>
      </c>
      <c r="BS199" s="1">
        <v>0.24199999999999999</v>
      </c>
      <c r="BT199" s="1">
        <v>0.26500000000000001</v>
      </c>
      <c r="BU199" s="1">
        <v>0.26500000000000001</v>
      </c>
      <c r="BV199" s="1">
        <v>0.24199999999999999</v>
      </c>
      <c r="BW199" s="1">
        <v>0.24199999999999999</v>
      </c>
      <c r="BZ199" s="1">
        <v>0.24199999999999999</v>
      </c>
      <c r="CA199" s="1">
        <v>0.3</v>
      </c>
      <c r="CC199" s="1">
        <v>1.2649999999999999</v>
      </c>
      <c r="CD199" s="1">
        <v>1.2649999999999999</v>
      </c>
      <c r="CE199" s="1">
        <v>1.2649999999999999</v>
      </c>
      <c r="CH199" s="1">
        <v>0.26500000000000001</v>
      </c>
      <c r="CI199" s="1">
        <v>1.2649999999999999</v>
      </c>
      <c r="CN199" s="1">
        <v>0.36499999999999999</v>
      </c>
      <c r="CW199" s="1">
        <v>1.365</v>
      </c>
      <c r="CZ199" s="1">
        <v>0.49</v>
      </c>
      <c r="DB199" s="1">
        <v>0.49</v>
      </c>
      <c r="DC199" s="1">
        <v>0.49</v>
      </c>
      <c r="DD199" s="1">
        <v>0.49</v>
      </c>
      <c r="DE199" s="1">
        <v>0.49</v>
      </c>
      <c r="DF199" s="1">
        <v>0.49</v>
      </c>
      <c r="DH199" s="1">
        <v>0.49</v>
      </c>
      <c r="DJ199" s="1">
        <v>0.76400000000000001</v>
      </c>
      <c r="DK199" s="1">
        <v>0.76400000000000001</v>
      </c>
      <c r="DL199" s="1">
        <v>0.76400000000000001</v>
      </c>
      <c r="DM199" s="1">
        <v>0.76400000000000001</v>
      </c>
      <c r="DN199" s="1">
        <v>0.76400000000000001</v>
      </c>
      <c r="DP199" s="1">
        <v>0.85570000000000002</v>
      </c>
      <c r="DQ199" s="1">
        <v>0.85199999999999998</v>
      </c>
      <c r="DY199" s="1" t="s">
        <v>506</v>
      </c>
    </row>
    <row r="200" spans="1:129" x14ac:dyDescent="0.2">
      <c r="A200" s="2" t="s">
        <v>507</v>
      </c>
      <c r="B200" s="1">
        <v>68.5</v>
      </c>
      <c r="DY200" s="1" t="s">
        <v>507</v>
      </c>
    </row>
    <row r="201" spans="1:129" x14ac:dyDescent="0.2">
      <c r="A201" s="2" t="s">
        <v>508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V201" s="1">
        <v>0</v>
      </c>
      <c r="DW201" s="1">
        <v>0</v>
      </c>
      <c r="DX201" s="1">
        <v>0</v>
      </c>
      <c r="DY201" s="1" t="s">
        <v>508</v>
      </c>
    </row>
    <row r="202" spans="1:129" x14ac:dyDescent="0.2">
      <c r="A202" s="2" t="s">
        <v>509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V202" s="1">
        <v>0</v>
      </c>
      <c r="DW202" s="1">
        <v>0</v>
      </c>
      <c r="DX202" s="1">
        <v>0</v>
      </c>
      <c r="DY202" s="1" t="s">
        <v>509</v>
      </c>
    </row>
    <row r="203" spans="1:129" x14ac:dyDescent="0.2">
      <c r="A203" s="2" t="s">
        <v>510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V203" s="1">
        <v>0</v>
      </c>
      <c r="DW203" s="1">
        <v>0</v>
      </c>
      <c r="DX203" s="1">
        <v>0</v>
      </c>
      <c r="DY203" s="1" t="s">
        <v>510</v>
      </c>
    </row>
    <row r="204" spans="1:129" x14ac:dyDescent="0.2">
      <c r="A204" s="2" t="s">
        <v>511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V204" s="1">
        <v>0</v>
      </c>
      <c r="DW204" s="1">
        <v>0</v>
      </c>
      <c r="DX204" s="1">
        <v>0</v>
      </c>
      <c r="DY204" s="1" t="s">
        <v>511</v>
      </c>
    </row>
    <row r="205" spans="1:129" x14ac:dyDescent="0.2">
      <c r="A205" s="2" t="s">
        <v>512</v>
      </c>
      <c r="DY205" s="1" t="s">
        <v>512</v>
      </c>
    </row>
    <row r="206" spans="1:129" x14ac:dyDescent="0.2">
      <c r="A206" s="2" t="s">
        <v>513</v>
      </c>
      <c r="B206" s="1">
        <v>50</v>
      </c>
      <c r="C206" s="1">
        <v>45</v>
      </c>
      <c r="D206" s="1">
        <v>50</v>
      </c>
      <c r="E206" s="1">
        <v>50</v>
      </c>
      <c r="F206" s="1">
        <v>50</v>
      </c>
      <c r="G206" s="1">
        <v>50</v>
      </c>
      <c r="H206" s="1">
        <v>50</v>
      </c>
      <c r="I206" s="1">
        <v>50</v>
      </c>
      <c r="J206" s="1">
        <v>65</v>
      </c>
      <c r="K206" s="1">
        <v>50</v>
      </c>
      <c r="L206" s="1">
        <v>65</v>
      </c>
      <c r="M206" s="1">
        <v>45</v>
      </c>
      <c r="N206" s="1">
        <v>60</v>
      </c>
      <c r="O206" s="1">
        <v>50</v>
      </c>
      <c r="P206" s="1">
        <v>50</v>
      </c>
      <c r="Q206" s="1">
        <v>45</v>
      </c>
      <c r="R206" s="1">
        <v>50</v>
      </c>
      <c r="S206" s="1">
        <v>30</v>
      </c>
      <c r="T206" s="1">
        <v>50</v>
      </c>
      <c r="U206" s="1">
        <v>50</v>
      </c>
      <c r="V206" s="1">
        <v>65</v>
      </c>
      <c r="W206" s="1">
        <v>65</v>
      </c>
      <c r="X206" s="1">
        <v>65</v>
      </c>
      <c r="Y206" s="1">
        <v>65</v>
      </c>
      <c r="Z206" s="1">
        <v>75</v>
      </c>
      <c r="AA206" s="1">
        <v>45</v>
      </c>
      <c r="AB206" s="1">
        <v>45</v>
      </c>
      <c r="AC206" s="1">
        <v>75</v>
      </c>
      <c r="AD206" s="1">
        <v>65</v>
      </c>
      <c r="AE206" s="1">
        <v>65</v>
      </c>
      <c r="AF206" s="1">
        <v>65</v>
      </c>
      <c r="AG206" s="1">
        <v>65</v>
      </c>
      <c r="AH206" s="1">
        <v>65</v>
      </c>
      <c r="AI206" s="1">
        <v>65</v>
      </c>
      <c r="AJ206" s="1">
        <v>75</v>
      </c>
      <c r="AK206" s="1">
        <v>35</v>
      </c>
      <c r="AL206" s="1">
        <v>65</v>
      </c>
      <c r="AM206" s="1">
        <v>120</v>
      </c>
      <c r="AN206" s="1">
        <v>120</v>
      </c>
      <c r="AO206" s="1">
        <v>20</v>
      </c>
      <c r="AP206" s="1">
        <v>20</v>
      </c>
      <c r="AQ206" s="1">
        <v>31</v>
      </c>
      <c r="AR206" s="1">
        <v>31</v>
      </c>
      <c r="AS206" s="1">
        <v>31</v>
      </c>
      <c r="AT206" s="1">
        <v>31</v>
      </c>
      <c r="AU206" s="1">
        <v>31</v>
      </c>
      <c r="AV206" s="1">
        <v>25</v>
      </c>
      <c r="AW206" s="1">
        <v>25</v>
      </c>
      <c r="AX206" s="1">
        <v>31</v>
      </c>
      <c r="AY206" s="1">
        <v>31</v>
      </c>
      <c r="AZ206" s="1">
        <v>31</v>
      </c>
      <c r="BA206" s="1">
        <v>31</v>
      </c>
      <c r="BB206" s="1">
        <v>31</v>
      </c>
      <c r="BC206" s="1">
        <v>25</v>
      </c>
      <c r="BD206" s="1">
        <v>31</v>
      </c>
      <c r="BE206" s="1">
        <v>31</v>
      </c>
      <c r="BF206" s="1">
        <v>31</v>
      </c>
      <c r="BG206" s="1">
        <v>31</v>
      </c>
      <c r="BH206" s="1">
        <v>31</v>
      </c>
      <c r="BI206" s="1">
        <v>31</v>
      </c>
      <c r="BJ206" s="1">
        <v>31</v>
      </c>
      <c r="BK206" s="1">
        <v>31</v>
      </c>
      <c r="BL206" s="1">
        <v>25</v>
      </c>
      <c r="BM206" s="1">
        <v>31</v>
      </c>
      <c r="BN206" s="1">
        <v>25</v>
      </c>
      <c r="BO206" s="1">
        <v>31</v>
      </c>
      <c r="BP206" s="1">
        <v>25</v>
      </c>
      <c r="BQ206" s="1">
        <v>90</v>
      </c>
      <c r="BR206" s="1">
        <v>90</v>
      </c>
      <c r="BS206" s="1">
        <v>25</v>
      </c>
      <c r="BT206" s="1">
        <v>120</v>
      </c>
      <c r="BU206" s="1">
        <v>120</v>
      </c>
      <c r="BV206" s="1">
        <v>90</v>
      </c>
      <c r="BW206" s="1">
        <v>90</v>
      </c>
      <c r="BX206" s="1">
        <v>90</v>
      </c>
      <c r="BY206" s="1">
        <v>90</v>
      </c>
      <c r="BZ206" s="1">
        <v>90</v>
      </c>
      <c r="CA206" s="1">
        <v>90</v>
      </c>
      <c r="CB206" s="1">
        <v>90</v>
      </c>
      <c r="CC206" s="1">
        <v>90</v>
      </c>
      <c r="CD206" s="1">
        <v>90</v>
      </c>
      <c r="CE206" s="1">
        <v>90</v>
      </c>
      <c r="CF206" s="1">
        <v>90</v>
      </c>
      <c r="CG206" s="1">
        <v>90</v>
      </c>
      <c r="CH206" s="1">
        <v>120</v>
      </c>
      <c r="CI206" s="1">
        <v>120</v>
      </c>
      <c r="CJ206" s="1">
        <v>120</v>
      </c>
      <c r="CK206" s="1">
        <v>45</v>
      </c>
      <c r="CL206" s="1">
        <v>45</v>
      </c>
      <c r="CM206" s="1">
        <v>45</v>
      </c>
      <c r="CN206" s="1">
        <v>120</v>
      </c>
      <c r="CO206" s="1">
        <v>120</v>
      </c>
      <c r="CP206" s="1">
        <v>120</v>
      </c>
      <c r="CQ206" s="1">
        <v>120</v>
      </c>
      <c r="CR206" s="1">
        <v>120</v>
      </c>
      <c r="CS206" s="1">
        <v>120</v>
      </c>
      <c r="CT206" s="1">
        <v>120</v>
      </c>
      <c r="CU206" s="1">
        <v>120</v>
      </c>
      <c r="CV206" s="1">
        <v>120</v>
      </c>
      <c r="CW206" s="1">
        <v>120</v>
      </c>
      <c r="CX206" s="1">
        <v>90</v>
      </c>
      <c r="CY206" s="1">
        <v>120</v>
      </c>
      <c r="CZ206" s="1">
        <v>120</v>
      </c>
      <c r="DA206" s="1">
        <v>120</v>
      </c>
      <c r="DB206" s="1">
        <v>120</v>
      </c>
      <c r="DC206" s="1">
        <v>120</v>
      </c>
      <c r="DD206" s="1">
        <v>120</v>
      </c>
      <c r="DE206" s="1">
        <v>90</v>
      </c>
      <c r="DF206" s="1">
        <v>90</v>
      </c>
      <c r="DG206" s="1">
        <v>120</v>
      </c>
      <c r="DH206" s="1">
        <v>90</v>
      </c>
      <c r="DI206" s="1">
        <v>120</v>
      </c>
      <c r="DJ206" s="1">
        <v>60</v>
      </c>
      <c r="DK206" s="1">
        <v>60</v>
      </c>
      <c r="DL206" s="1">
        <v>60</v>
      </c>
      <c r="DM206" s="1">
        <v>60</v>
      </c>
      <c r="DN206" s="1">
        <v>60</v>
      </c>
      <c r="DO206" s="1">
        <v>60</v>
      </c>
      <c r="DP206" s="1">
        <v>60</v>
      </c>
      <c r="DQ206" s="1">
        <v>60</v>
      </c>
      <c r="DY206" s="1" t="s">
        <v>513</v>
      </c>
    </row>
    <row r="207" spans="1:129" x14ac:dyDescent="0.2">
      <c r="A207" s="2" t="s">
        <v>514</v>
      </c>
      <c r="B207" s="1">
        <v>10</v>
      </c>
      <c r="C207" s="1">
        <v>10</v>
      </c>
      <c r="D207" s="1">
        <v>10</v>
      </c>
      <c r="E207" s="1">
        <v>10</v>
      </c>
      <c r="F207" s="1">
        <v>10</v>
      </c>
      <c r="G207" s="1">
        <v>10</v>
      </c>
      <c r="H207" s="1">
        <v>10</v>
      </c>
      <c r="I207" s="1">
        <v>10</v>
      </c>
      <c r="J207" s="1">
        <v>13</v>
      </c>
      <c r="K207" s="1">
        <v>10</v>
      </c>
      <c r="L207" s="1">
        <v>13</v>
      </c>
      <c r="M207" s="1">
        <v>10</v>
      </c>
      <c r="N207" s="1">
        <v>12</v>
      </c>
      <c r="O207" s="1">
        <v>10</v>
      </c>
      <c r="P207" s="1">
        <v>10</v>
      </c>
      <c r="Q207" s="1">
        <v>10</v>
      </c>
      <c r="R207" s="1">
        <v>10</v>
      </c>
      <c r="S207" s="1">
        <v>3</v>
      </c>
      <c r="T207" s="1">
        <v>10</v>
      </c>
      <c r="U207" s="1">
        <v>10</v>
      </c>
      <c r="V207" s="1">
        <v>13</v>
      </c>
      <c r="W207" s="1">
        <v>13</v>
      </c>
      <c r="X207" s="1">
        <v>13</v>
      </c>
      <c r="Y207" s="1">
        <v>13</v>
      </c>
      <c r="Z207" s="1">
        <v>15</v>
      </c>
      <c r="AA207" s="1">
        <v>10</v>
      </c>
      <c r="AB207" s="1">
        <v>10</v>
      </c>
      <c r="AC207" s="1">
        <v>15</v>
      </c>
      <c r="AD207" s="1">
        <v>13</v>
      </c>
      <c r="AE207" s="1">
        <v>13</v>
      </c>
      <c r="AF207" s="1">
        <v>13</v>
      </c>
      <c r="AG207" s="1">
        <v>13</v>
      </c>
      <c r="AH207" s="1">
        <v>13</v>
      </c>
      <c r="AI207" s="1">
        <v>13</v>
      </c>
      <c r="AJ207" s="1">
        <v>15</v>
      </c>
      <c r="AK207" s="1">
        <v>7</v>
      </c>
      <c r="AL207" s="1">
        <v>13</v>
      </c>
      <c r="AM207" s="1">
        <v>24</v>
      </c>
      <c r="AN207" s="1">
        <v>24</v>
      </c>
      <c r="AO207" s="1">
        <v>4</v>
      </c>
      <c r="AP207" s="1">
        <v>4</v>
      </c>
      <c r="AQ207" s="1">
        <v>6</v>
      </c>
      <c r="AR207" s="1">
        <v>6</v>
      </c>
      <c r="AS207" s="1">
        <v>6</v>
      </c>
      <c r="AT207" s="1">
        <v>6</v>
      </c>
      <c r="AU207" s="1">
        <v>6</v>
      </c>
      <c r="AV207" s="1">
        <v>5</v>
      </c>
      <c r="AW207" s="1">
        <v>5</v>
      </c>
      <c r="AX207" s="1">
        <v>6</v>
      </c>
      <c r="AY207" s="1">
        <v>6</v>
      </c>
      <c r="AZ207" s="1">
        <v>6</v>
      </c>
      <c r="BA207" s="1">
        <v>6</v>
      </c>
      <c r="BB207" s="1">
        <v>6</v>
      </c>
      <c r="BC207" s="1">
        <v>3</v>
      </c>
      <c r="BD207" s="1">
        <v>6</v>
      </c>
      <c r="BE207" s="1">
        <v>6</v>
      </c>
      <c r="BF207" s="1">
        <v>6</v>
      </c>
      <c r="BG207" s="1">
        <v>6</v>
      </c>
      <c r="BH207" s="1">
        <v>6</v>
      </c>
      <c r="BI207" s="1">
        <v>6</v>
      </c>
      <c r="BJ207" s="1">
        <v>6</v>
      </c>
      <c r="BK207" s="1">
        <v>6</v>
      </c>
      <c r="BL207" s="1">
        <v>5</v>
      </c>
      <c r="BM207" s="1">
        <v>6</v>
      </c>
      <c r="BN207" s="1">
        <v>5</v>
      </c>
      <c r="BO207" s="1">
        <v>6</v>
      </c>
      <c r="BP207" s="1">
        <v>5</v>
      </c>
      <c r="BQ207" s="1">
        <v>18</v>
      </c>
      <c r="BR207" s="1">
        <v>18</v>
      </c>
      <c r="BS207" s="1">
        <v>3</v>
      </c>
      <c r="BT207" s="1">
        <v>24</v>
      </c>
      <c r="BU207" s="1">
        <v>24</v>
      </c>
      <c r="BV207" s="1">
        <v>18</v>
      </c>
      <c r="BW207" s="1">
        <v>18</v>
      </c>
      <c r="BX207" s="1">
        <v>18</v>
      </c>
      <c r="BY207" s="1">
        <v>18</v>
      </c>
      <c r="BZ207" s="1">
        <v>18</v>
      </c>
      <c r="CA207" s="1">
        <v>18</v>
      </c>
      <c r="CB207" s="1">
        <v>18</v>
      </c>
      <c r="CC207" s="1">
        <v>18</v>
      </c>
      <c r="CD207" s="1">
        <v>18</v>
      </c>
      <c r="CE207" s="1">
        <v>18</v>
      </c>
      <c r="CF207" s="1">
        <v>18</v>
      </c>
      <c r="CG207" s="1">
        <v>18</v>
      </c>
      <c r="CH207" s="1">
        <v>24</v>
      </c>
      <c r="CI207" s="1">
        <v>24</v>
      </c>
      <c r="CJ207" s="1">
        <v>24</v>
      </c>
      <c r="CK207" s="1">
        <v>10</v>
      </c>
      <c r="CL207" s="1">
        <v>10</v>
      </c>
      <c r="CM207" s="1">
        <v>10</v>
      </c>
      <c r="CN207" s="1">
        <v>24</v>
      </c>
      <c r="CO207" s="1">
        <v>24</v>
      </c>
      <c r="CP207" s="1">
        <v>24</v>
      </c>
      <c r="CQ207" s="1">
        <v>24</v>
      </c>
      <c r="CR207" s="1">
        <v>24</v>
      </c>
      <c r="CS207" s="1">
        <v>24</v>
      </c>
      <c r="CT207" s="1">
        <v>24</v>
      </c>
      <c r="CU207" s="1">
        <v>24</v>
      </c>
      <c r="CV207" s="1">
        <v>24</v>
      </c>
      <c r="CW207" s="1">
        <v>24</v>
      </c>
      <c r="CX207" s="1">
        <v>18</v>
      </c>
      <c r="CY207" s="1">
        <v>24</v>
      </c>
      <c r="CZ207" s="1">
        <v>24</v>
      </c>
      <c r="DA207" s="1">
        <v>24</v>
      </c>
      <c r="DB207" s="1">
        <v>24</v>
      </c>
      <c r="DC207" s="1">
        <v>24</v>
      </c>
      <c r="DD207" s="1">
        <v>24</v>
      </c>
      <c r="DE207" s="1">
        <v>18</v>
      </c>
      <c r="DF207" s="1">
        <v>18</v>
      </c>
      <c r="DG207" s="1">
        <v>24</v>
      </c>
      <c r="DH207" s="1">
        <v>18</v>
      </c>
      <c r="DI207" s="1">
        <v>24</v>
      </c>
      <c r="DJ207" s="1">
        <v>12</v>
      </c>
      <c r="DK207" s="1">
        <v>12</v>
      </c>
      <c r="DL207" s="1">
        <v>12</v>
      </c>
      <c r="DM207" s="1">
        <v>12</v>
      </c>
      <c r="DN207" s="1">
        <v>12</v>
      </c>
      <c r="DO207" s="1">
        <v>12</v>
      </c>
      <c r="DP207" s="1">
        <v>12</v>
      </c>
      <c r="DQ207" s="1">
        <v>12</v>
      </c>
      <c r="DR207" s="1">
        <v>0</v>
      </c>
      <c r="DS207" s="1">
        <v>0</v>
      </c>
      <c r="DT207" s="1">
        <v>0</v>
      </c>
      <c r="DV207" s="1">
        <v>0</v>
      </c>
      <c r="DW207" s="1">
        <v>0</v>
      </c>
      <c r="DY207" s="1" t="s">
        <v>514</v>
      </c>
    </row>
    <row r="208" spans="1:129" x14ac:dyDescent="0.2">
      <c r="A208" s="2" t="s">
        <v>515</v>
      </c>
      <c r="B208" s="1">
        <v>2</v>
      </c>
      <c r="C208" s="1">
        <v>2</v>
      </c>
      <c r="D208" s="1">
        <v>2</v>
      </c>
      <c r="E208" s="1">
        <v>2</v>
      </c>
      <c r="F208" s="1">
        <v>2</v>
      </c>
      <c r="G208" s="1">
        <v>2</v>
      </c>
      <c r="H208" s="1">
        <v>2</v>
      </c>
      <c r="I208" s="1">
        <v>2</v>
      </c>
      <c r="J208" s="1">
        <v>4</v>
      </c>
      <c r="K208" s="1">
        <v>2</v>
      </c>
      <c r="L208" s="1">
        <v>4</v>
      </c>
      <c r="M208" s="1">
        <v>2</v>
      </c>
      <c r="N208" s="1">
        <v>3</v>
      </c>
      <c r="O208" s="1">
        <v>2</v>
      </c>
      <c r="P208" s="1">
        <v>2</v>
      </c>
      <c r="Q208" s="1">
        <v>2</v>
      </c>
      <c r="R208" s="1">
        <v>2</v>
      </c>
      <c r="S208" s="1">
        <v>0</v>
      </c>
      <c r="T208" s="1">
        <v>2</v>
      </c>
      <c r="U208" s="1">
        <v>2</v>
      </c>
      <c r="V208" s="1">
        <v>4</v>
      </c>
      <c r="W208" s="1">
        <v>4</v>
      </c>
      <c r="X208" s="1">
        <v>4</v>
      </c>
      <c r="Y208" s="1">
        <v>4</v>
      </c>
      <c r="Z208" s="1">
        <v>4</v>
      </c>
      <c r="AA208" s="1">
        <v>2</v>
      </c>
      <c r="AB208" s="1">
        <v>2</v>
      </c>
      <c r="AC208" s="1">
        <v>4</v>
      </c>
      <c r="AD208" s="1">
        <v>4</v>
      </c>
      <c r="AE208" s="1">
        <v>4</v>
      </c>
      <c r="AF208" s="1">
        <v>4</v>
      </c>
      <c r="AG208" s="1">
        <v>4</v>
      </c>
      <c r="AH208" s="1">
        <v>4</v>
      </c>
      <c r="AI208" s="1">
        <v>4</v>
      </c>
      <c r="AJ208" s="1">
        <v>4</v>
      </c>
      <c r="AK208" s="1">
        <v>2</v>
      </c>
      <c r="AL208" s="1">
        <v>4</v>
      </c>
      <c r="AM208" s="1">
        <v>6</v>
      </c>
      <c r="AN208" s="1">
        <v>6</v>
      </c>
      <c r="AO208" s="1">
        <v>2</v>
      </c>
      <c r="AP208" s="1">
        <v>2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6</v>
      </c>
      <c r="BR208" s="1">
        <v>6</v>
      </c>
      <c r="BS208" s="1">
        <v>0</v>
      </c>
      <c r="BT208" s="1">
        <v>6</v>
      </c>
      <c r="BU208" s="1">
        <v>6</v>
      </c>
      <c r="BV208" s="1">
        <v>6</v>
      </c>
      <c r="BW208" s="1">
        <v>6</v>
      </c>
      <c r="BX208" s="1">
        <v>6</v>
      </c>
      <c r="BY208" s="1">
        <v>6</v>
      </c>
      <c r="BZ208" s="1">
        <v>6</v>
      </c>
      <c r="CA208" s="1">
        <v>6</v>
      </c>
      <c r="CB208" s="1">
        <v>6</v>
      </c>
      <c r="CC208" s="1">
        <v>6</v>
      </c>
      <c r="CD208" s="1">
        <v>6</v>
      </c>
      <c r="CE208" s="1">
        <v>6</v>
      </c>
      <c r="CF208" s="1">
        <v>6</v>
      </c>
      <c r="CG208" s="1">
        <v>6</v>
      </c>
      <c r="CH208" s="1">
        <v>6</v>
      </c>
      <c r="CI208" s="1">
        <v>6</v>
      </c>
      <c r="CJ208" s="1">
        <v>6</v>
      </c>
      <c r="CK208" s="1">
        <v>2</v>
      </c>
      <c r="CL208" s="1">
        <v>2</v>
      </c>
      <c r="CM208" s="1">
        <v>2</v>
      </c>
      <c r="CN208" s="1">
        <v>6</v>
      </c>
      <c r="CO208" s="1">
        <v>6</v>
      </c>
      <c r="CP208" s="1">
        <v>6</v>
      </c>
      <c r="CQ208" s="1">
        <v>6</v>
      </c>
      <c r="CR208" s="1">
        <v>6</v>
      </c>
      <c r="CS208" s="1">
        <v>6</v>
      </c>
      <c r="CT208" s="1">
        <v>6</v>
      </c>
      <c r="CU208" s="1">
        <v>6</v>
      </c>
      <c r="CV208" s="1">
        <v>6</v>
      </c>
      <c r="CW208" s="1">
        <v>6</v>
      </c>
      <c r="CX208" s="1">
        <v>6</v>
      </c>
      <c r="CY208" s="1">
        <v>6</v>
      </c>
      <c r="CZ208" s="1">
        <v>6</v>
      </c>
      <c r="DA208" s="1">
        <v>6</v>
      </c>
      <c r="DB208" s="1">
        <v>6</v>
      </c>
      <c r="DC208" s="1">
        <v>6</v>
      </c>
      <c r="DD208" s="1">
        <v>6</v>
      </c>
      <c r="DE208" s="1">
        <v>6</v>
      </c>
      <c r="DF208" s="1">
        <v>6</v>
      </c>
      <c r="DG208" s="1">
        <v>6</v>
      </c>
      <c r="DH208" s="1">
        <v>6</v>
      </c>
      <c r="DI208" s="1">
        <v>6</v>
      </c>
      <c r="DJ208" s="1">
        <v>4</v>
      </c>
      <c r="DK208" s="1">
        <v>4</v>
      </c>
      <c r="DL208" s="1">
        <v>4</v>
      </c>
      <c r="DM208" s="1">
        <v>4</v>
      </c>
      <c r="DN208" s="1">
        <v>4</v>
      </c>
      <c r="DO208" s="1">
        <v>4</v>
      </c>
      <c r="DP208" s="1">
        <v>4</v>
      </c>
      <c r="DQ208" s="1">
        <v>4</v>
      </c>
      <c r="DR208" s="1">
        <v>0</v>
      </c>
      <c r="DS208" s="1">
        <v>0</v>
      </c>
      <c r="DT208" s="1">
        <v>0</v>
      </c>
      <c r="DV208" s="1">
        <v>0</v>
      </c>
      <c r="DW208" s="1">
        <v>0</v>
      </c>
      <c r="DY208" s="1" t="s">
        <v>515</v>
      </c>
    </row>
    <row r="209" spans="1:129" x14ac:dyDescent="0.2">
      <c r="A209" s="2" t="s">
        <v>516</v>
      </c>
      <c r="DY209" s="1" t="s">
        <v>516</v>
      </c>
    </row>
    <row r="210" spans="1:129" x14ac:dyDescent="0.2">
      <c r="A210" s="2" t="s">
        <v>517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V210" s="1">
        <v>0</v>
      </c>
      <c r="DW210" s="1">
        <v>0</v>
      </c>
      <c r="DY210" s="1" t="s">
        <v>517</v>
      </c>
    </row>
    <row r="211" spans="1:129" x14ac:dyDescent="0.2">
      <c r="A211" s="2" t="s">
        <v>518</v>
      </c>
      <c r="B211" s="1" t="s">
        <v>313</v>
      </c>
      <c r="C211" s="1" t="s">
        <v>314</v>
      </c>
      <c r="D211" s="1" t="s">
        <v>315</v>
      </c>
      <c r="E211" s="1" t="s">
        <v>316</v>
      </c>
      <c r="F211" s="1" t="s">
        <v>317</v>
      </c>
      <c r="G211" s="1" t="s">
        <v>318</v>
      </c>
      <c r="H211" s="1" t="s">
        <v>319</v>
      </c>
      <c r="I211" s="1" t="s">
        <v>320</v>
      </c>
      <c r="J211" s="1">
        <v>3503984</v>
      </c>
      <c r="K211" s="1" t="s">
        <v>321</v>
      </c>
      <c r="L211" s="1" t="s">
        <v>322</v>
      </c>
      <c r="M211" s="1" t="s">
        <v>323</v>
      </c>
      <c r="N211" s="1" t="s">
        <v>324</v>
      </c>
      <c r="O211" s="1" t="s">
        <v>325</v>
      </c>
      <c r="P211" s="1" t="s">
        <v>326</v>
      </c>
      <c r="Q211" s="1" t="s">
        <v>327</v>
      </c>
      <c r="R211" s="1" t="s">
        <v>328</v>
      </c>
      <c r="S211" s="1" t="s">
        <v>329</v>
      </c>
      <c r="T211" s="1" t="s">
        <v>330</v>
      </c>
      <c r="U211" s="1" t="s">
        <v>331</v>
      </c>
      <c r="V211" s="1" t="s">
        <v>332</v>
      </c>
      <c r="W211" s="1" t="s">
        <v>333</v>
      </c>
      <c r="X211" s="1" t="s">
        <v>334</v>
      </c>
      <c r="Y211" s="1" t="s">
        <v>335</v>
      </c>
      <c r="Z211" s="1" t="s">
        <v>336</v>
      </c>
      <c r="AA211" s="1" t="s">
        <v>337</v>
      </c>
      <c r="AB211" s="1" t="s">
        <v>338</v>
      </c>
      <c r="AC211" s="1" t="s">
        <v>339</v>
      </c>
      <c r="AD211" s="1" t="s">
        <v>340</v>
      </c>
      <c r="AE211" s="1" t="s">
        <v>341</v>
      </c>
      <c r="AF211" s="1" t="s">
        <v>342</v>
      </c>
      <c r="AG211" s="1" t="s">
        <v>343</v>
      </c>
      <c r="AH211" s="1" t="s">
        <v>344</v>
      </c>
      <c r="AI211" s="1" t="s">
        <v>519</v>
      </c>
      <c r="AJ211" s="1" t="s">
        <v>520</v>
      </c>
      <c r="AK211" s="1" t="s">
        <v>347</v>
      </c>
      <c r="AL211" s="1" t="s">
        <v>521</v>
      </c>
      <c r="AM211" s="1" t="s">
        <v>349</v>
      </c>
      <c r="AN211" s="1" t="s">
        <v>350</v>
      </c>
      <c r="AO211" s="1" t="s">
        <v>351</v>
      </c>
      <c r="AP211" s="1" t="s">
        <v>352</v>
      </c>
      <c r="AQ211" s="1" t="s">
        <v>353</v>
      </c>
      <c r="AR211" s="1" t="s">
        <v>354</v>
      </c>
      <c r="AS211" s="1" t="s">
        <v>355</v>
      </c>
      <c r="AT211" s="1" t="s">
        <v>356</v>
      </c>
      <c r="AU211" s="1" t="s">
        <v>357</v>
      </c>
      <c r="AV211" s="1">
        <v>327193010</v>
      </c>
      <c r="AW211" s="1" t="s">
        <v>358</v>
      </c>
      <c r="AX211" s="1" t="s">
        <v>359</v>
      </c>
      <c r="AY211" s="1" t="s">
        <v>360</v>
      </c>
      <c r="AZ211" s="1" t="s">
        <v>361</v>
      </c>
      <c r="BA211" s="1" t="s">
        <v>362</v>
      </c>
      <c r="BB211" s="1" t="s">
        <v>363</v>
      </c>
      <c r="BC211" s="1" t="s">
        <v>364</v>
      </c>
      <c r="BD211" s="1" t="s">
        <v>365</v>
      </c>
      <c r="BE211" s="1" t="s">
        <v>366</v>
      </c>
      <c r="BF211" s="1" t="s">
        <v>367</v>
      </c>
      <c r="BG211" s="1" t="s">
        <v>368</v>
      </c>
      <c r="BH211" s="1" t="s">
        <v>369</v>
      </c>
      <c r="BI211" s="1" t="s">
        <v>370</v>
      </c>
      <c r="BJ211" s="1" t="s">
        <v>371</v>
      </c>
      <c r="BK211" s="1" t="s">
        <v>372</v>
      </c>
      <c r="BL211" s="1" t="s">
        <v>373</v>
      </c>
      <c r="BM211" s="1" t="s">
        <v>374</v>
      </c>
      <c r="BN211" s="1">
        <v>327192013</v>
      </c>
      <c r="BO211" s="1" t="s">
        <v>375</v>
      </c>
      <c r="BP211" s="1" t="s">
        <v>376</v>
      </c>
      <c r="BQ211" s="1" t="s">
        <v>377</v>
      </c>
      <c r="BR211" s="1" t="s">
        <v>378</v>
      </c>
      <c r="BS211" s="1" t="s">
        <v>379</v>
      </c>
      <c r="BT211" s="1" t="s">
        <v>380</v>
      </c>
      <c r="BU211" s="1" t="s">
        <v>381</v>
      </c>
      <c r="BV211" s="1" t="s">
        <v>382</v>
      </c>
      <c r="BW211" s="1" t="s">
        <v>383</v>
      </c>
      <c r="BX211" s="1" t="s">
        <v>384</v>
      </c>
      <c r="BY211" s="1" t="s">
        <v>385</v>
      </c>
      <c r="BZ211" s="1" t="s">
        <v>386</v>
      </c>
      <c r="CA211" s="1" t="s">
        <v>387</v>
      </c>
      <c r="CB211" s="1" t="s">
        <v>388</v>
      </c>
      <c r="CC211" s="1" t="s">
        <v>389</v>
      </c>
      <c r="CD211" s="1" t="s">
        <v>390</v>
      </c>
      <c r="CE211" s="1" t="s">
        <v>522</v>
      </c>
      <c r="CF211" s="1" t="s">
        <v>522</v>
      </c>
      <c r="CG211" s="1" t="s">
        <v>523</v>
      </c>
      <c r="CH211" s="1" t="s">
        <v>394</v>
      </c>
      <c r="CI211" s="1" t="s">
        <v>395</v>
      </c>
      <c r="CJ211" s="1" t="s">
        <v>396</v>
      </c>
      <c r="CK211" s="1" t="s">
        <v>397</v>
      </c>
      <c r="CL211" s="1" t="s">
        <v>398</v>
      </c>
      <c r="CM211" s="1" t="s">
        <v>399</v>
      </c>
      <c r="CN211" s="1" t="s">
        <v>400</v>
      </c>
      <c r="CO211" s="1" t="s">
        <v>524</v>
      </c>
      <c r="CP211" s="1" t="s">
        <v>402</v>
      </c>
      <c r="CQ211" s="1" t="s">
        <v>403</v>
      </c>
      <c r="CR211" s="1" t="s">
        <v>404</v>
      </c>
      <c r="CS211" s="1" t="s">
        <v>405</v>
      </c>
      <c r="CT211" s="1" t="s">
        <v>406</v>
      </c>
      <c r="CU211" s="1" t="s">
        <v>407</v>
      </c>
      <c r="CV211" s="1" t="s">
        <v>408</v>
      </c>
      <c r="CW211" s="1" t="s">
        <v>524</v>
      </c>
      <c r="CX211" s="1" t="s">
        <v>410</v>
      </c>
      <c r="CY211" s="1" t="s">
        <v>411</v>
      </c>
      <c r="CZ211" s="1" t="s">
        <v>412</v>
      </c>
      <c r="DA211" s="1" t="s">
        <v>413</v>
      </c>
      <c r="DB211" s="1" t="s">
        <v>414</v>
      </c>
      <c r="DC211" s="1" t="s">
        <v>415</v>
      </c>
      <c r="DD211" s="1" t="s">
        <v>416</v>
      </c>
      <c r="DE211" s="1" t="s">
        <v>417</v>
      </c>
      <c r="DF211" s="1" t="s">
        <v>418</v>
      </c>
      <c r="DG211" s="1" t="s">
        <v>525</v>
      </c>
      <c r="DH211" s="1" t="s">
        <v>420</v>
      </c>
      <c r="DI211" s="1" t="s">
        <v>421</v>
      </c>
      <c r="DJ211" s="1" t="s">
        <v>422</v>
      </c>
      <c r="DK211" s="1" t="s">
        <v>423</v>
      </c>
      <c r="DL211" s="1" t="s">
        <v>424</v>
      </c>
      <c r="DM211" s="1" t="s">
        <v>425</v>
      </c>
      <c r="DN211" s="1" t="s">
        <v>426</v>
      </c>
      <c r="DO211" s="1" t="s">
        <v>427</v>
      </c>
      <c r="DP211" s="1" t="s">
        <v>428</v>
      </c>
      <c r="DQ211" s="1" t="s">
        <v>429</v>
      </c>
      <c r="DR211" s="1">
        <v>0</v>
      </c>
      <c r="DS211" s="1" t="s">
        <v>430</v>
      </c>
      <c r="DT211" s="1" t="s">
        <v>431</v>
      </c>
      <c r="DV211" s="1" t="s">
        <v>432</v>
      </c>
      <c r="DW211" s="1" t="s">
        <v>432</v>
      </c>
      <c r="DY211" s="1" t="s">
        <v>518</v>
      </c>
    </row>
    <row r="212" spans="1:129" x14ac:dyDescent="0.2">
      <c r="A212" s="2"/>
    </row>
    <row r="213" spans="1:129" x14ac:dyDescent="0.2">
      <c r="A213" s="2" t="s">
        <v>526</v>
      </c>
      <c r="B213" s="1">
        <v>496.91</v>
      </c>
      <c r="C213" s="1">
        <v>0</v>
      </c>
      <c r="D213" s="1">
        <v>5.92</v>
      </c>
      <c r="E213" s="1">
        <v>31.08</v>
      </c>
      <c r="F213" s="1">
        <v>425.88</v>
      </c>
      <c r="G213" s="1">
        <v>1173.6400000000001</v>
      </c>
      <c r="H213" s="1">
        <v>8.51</v>
      </c>
      <c r="I213" s="1">
        <v>2.96</v>
      </c>
      <c r="J213" s="1">
        <v>611.52</v>
      </c>
      <c r="K213" s="1">
        <v>2903.95</v>
      </c>
      <c r="L213" s="1">
        <v>180.6</v>
      </c>
      <c r="M213" s="1">
        <v>0.84</v>
      </c>
      <c r="N213" s="1">
        <v>5.88</v>
      </c>
      <c r="O213" s="1">
        <v>1046.4000000000001</v>
      </c>
      <c r="P213" s="1">
        <v>644.28</v>
      </c>
      <c r="Q213" s="1">
        <v>163.68</v>
      </c>
      <c r="R213" s="1">
        <v>31.2</v>
      </c>
      <c r="S213" s="1">
        <v>1.2</v>
      </c>
      <c r="T213" s="1">
        <v>203.5</v>
      </c>
      <c r="U213" s="1">
        <v>12</v>
      </c>
      <c r="V213" s="1">
        <v>1075.48</v>
      </c>
      <c r="W213" s="1">
        <v>407.88</v>
      </c>
      <c r="X213" s="1">
        <v>727.72</v>
      </c>
      <c r="Y213" s="1">
        <v>543.19999999999993</v>
      </c>
      <c r="Z213" s="1">
        <v>90</v>
      </c>
      <c r="AA213" s="1">
        <v>153</v>
      </c>
      <c r="AB213" s="1">
        <v>66.48</v>
      </c>
      <c r="AC213" s="1">
        <v>436.8</v>
      </c>
      <c r="AD213" s="1">
        <v>423.66</v>
      </c>
      <c r="AE213" s="1">
        <v>4371.6000000000004</v>
      </c>
      <c r="AF213" s="1">
        <v>218.04</v>
      </c>
      <c r="AG213" s="1">
        <v>27.6</v>
      </c>
      <c r="AH213" s="1">
        <v>103.04</v>
      </c>
      <c r="AI213" s="1">
        <v>8.8800000000000008</v>
      </c>
      <c r="AJ213" s="1">
        <v>19.2</v>
      </c>
      <c r="AK213" s="1">
        <v>0</v>
      </c>
      <c r="AL213" s="1">
        <v>338.4</v>
      </c>
      <c r="AM213" s="1">
        <v>315.89999999999998</v>
      </c>
      <c r="AN213" s="1">
        <v>212</v>
      </c>
      <c r="AO213" s="1">
        <v>7</v>
      </c>
      <c r="AP213" s="1">
        <v>0</v>
      </c>
      <c r="AQ213" s="1">
        <v>1035.3499999999999</v>
      </c>
      <c r="AR213" s="1">
        <v>161.375</v>
      </c>
      <c r="AS213" s="1">
        <v>19</v>
      </c>
      <c r="AT213" s="1">
        <v>488.75</v>
      </c>
      <c r="AU213" s="1">
        <v>1094.4000000000001</v>
      </c>
      <c r="AV213" s="1">
        <v>0</v>
      </c>
      <c r="AW213" s="1">
        <v>35.625</v>
      </c>
      <c r="AX213" s="1">
        <v>2</v>
      </c>
      <c r="AY213" s="1">
        <v>702.4</v>
      </c>
      <c r="AZ213" s="1">
        <v>13.6</v>
      </c>
      <c r="BA213" s="1">
        <v>29.64</v>
      </c>
      <c r="BB213" s="1">
        <v>33</v>
      </c>
      <c r="BC213" s="1">
        <v>0</v>
      </c>
      <c r="BD213" s="1">
        <v>71</v>
      </c>
      <c r="BE213" s="1">
        <v>564.47500000000002</v>
      </c>
      <c r="BF213" s="1">
        <v>127.125</v>
      </c>
      <c r="BG213" s="1">
        <v>12</v>
      </c>
      <c r="BH213" s="1">
        <v>3715.1</v>
      </c>
      <c r="BI213" s="1">
        <v>210.1</v>
      </c>
      <c r="BJ213" s="1">
        <v>12</v>
      </c>
      <c r="BK213" s="1">
        <v>37.5</v>
      </c>
      <c r="BL213" s="1">
        <v>81</v>
      </c>
      <c r="BM213" s="1">
        <v>30.4</v>
      </c>
      <c r="BN213" s="1">
        <v>1.2</v>
      </c>
      <c r="BO213" s="1">
        <v>5.5</v>
      </c>
      <c r="BP213" s="1">
        <v>6</v>
      </c>
      <c r="BQ213" s="1">
        <v>608.25</v>
      </c>
      <c r="BR213" s="1">
        <v>323</v>
      </c>
      <c r="BS213" s="1">
        <v>37.200000000000003</v>
      </c>
      <c r="BT213" s="1">
        <v>14138.5</v>
      </c>
      <c r="BU213" s="1">
        <v>5058.7999999999993</v>
      </c>
      <c r="BV213" s="1">
        <v>394.8</v>
      </c>
      <c r="BW213" s="1">
        <v>512.4</v>
      </c>
      <c r="BX213" s="1">
        <v>49</v>
      </c>
      <c r="BY213" s="1">
        <v>121.8</v>
      </c>
      <c r="BZ213" s="1">
        <v>501.4</v>
      </c>
      <c r="CA213" s="1">
        <v>1498.8</v>
      </c>
      <c r="CB213" s="1">
        <v>297.60000000000002</v>
      </c>
      <c r="CC213" s="1">
        <v>2.7</v>
      </c>
      <c r="CD213" s="1">
        <v>73.2</v>
      </c>
      <c r="CE213" s="1">
        <v>271.5</v>
      </c>
      <c r="CF213" s="1">
        <v>48</v>
      </c>
      <c r="CG213" s="1">
        <v>46.4</v>
      </c>
      <c r="CH213" s="1">
        <v>186</v>
      </c>
      <c r="CI213" s="1">
        <v>159.6</v>
      </c>
      <c r="CJ213" s="1">
        <v>60</v>
      </c>
      <c r="CK213" s="1">
        <v>219</v>
      </c>
      <c r="CL213" s="1">
        <v>70.25</v>
      </c>
      <c r="CM213" s="1">
        <v>34.5</v>
      </c>
      <c r="CN213" s="1">
        <v>479</v>
      </c>
      <c r="CO213" s="1">
        <v>730.59999999999991</v>
      </c>
      <c r="CP213" s="1">
        <v>34.299999999999997</v>
      </c>
      <c r="CQ213" s="1">
        <v>278.60000000000002</v>
      </c>
      <c r="CR213" s="1">
        <v>274.68</v>
      </c>
      <c r="CS213" s="1">
        <v>858.19999999999993</v>
      </c>
      <c r="CT213" s="1">
        <v>2070</v>
      </c>
      <c r="CU213" s="1">
        <v>7.2</v>
      </c>
      <c r="CV213" s="1">
        <v>201.6</v>
      </c>
      <c r="CW213" s="1">
        <v>12</v>
      </c>
      <c r="CX213" s="1">
        <v>311</v>
      </c>
      <c r="CY213" s="1">
        <v>67.34</v>
      </c>
      <c r="CZ213" s="1">
        <v>135</v>
      </c>
      <c r="DA213" s="1">
        <v>36.5</v>
      </c>
      <c r="DB213" s="1">
        <v>158</v>
      </c>
      <c r="DC213" s="1">
        <v>645.5</v>
      </c>
      <c r="DD213" s="1">
        <v>945.5</v>
      </c>
      <c r="DE213" s="1">
        <v>316</v>
      </c>
      <c r="DF213" s="1">
        <v>22.5</v>
      </c>
      <c r="DG213" s="1">
        <v>21.6</v>
      </c>
      <c r="DH213" s="1">
        <v>12</v>
      </c>
      <c r="DI213" s="1">
        <v>144</v>
      </c>
      <c r="DJ213" s="1">
        <v>660.5</v>
      </c>
      <c r="DK213" s="1">
        <v>916</v>
      </c>
      <c r="DL213" s="1">
        <v>299</v>
      </c>
      <c r="DM213" s="1">
        <v>159.5</v>
      </c>
      <c r="DN213" s="1">
        <v>435.5</v>
      </c>
      <c r="DO213" s="1">
        <v>696</v>
      </c>
      <c r="DP213" s="1">
        <v>700</v>
      </c>
      <c r="DQ213" s="1">
        <v>110</v>
      </c>
      <c r="DR213" s="1">
        <v>0</v>
      </c>
      <c r="DS213" s="1">
        <v>0</v>
      </c>
      <c r="DT213" s="1">
        <v>0</v>
      </c>
      <c r="DV213" s="1">
        <v>0</v>
      </c>
      <c r="DW213" s="1">
        <v>0</v>
      </c>
      <c r="DX213" s="1">
        <v>62434.69</v>
      </c>
      <c r="DY213" s="1" t="s">
        <v>526</v>
      </c>
    </row>
    <row r="214" spans="1:129" x14ac:dyDescent="0.2">
      <c r="A214" s="2" t="s">
        <v>440</v>
      </c>
      <c r="B214" s="1">
        <v>218.3</v>
      </c>
      <c r="D214" s="1">
        <v>5.92</v>
      </c>
      <c r="E214" s="1">
        <v>31.08</v>
      </c>
      <c r="F214" s="1">
        <v>127.68</v>
      </c>
      <c r="G214" s="1">
        <v>1105.19</v>
      </c>
      <c r="H214" s="1">
        <v>8.51</v>
      </c>
      <c r="I214" s="1">
        <v>2.96</v>
      </c>
      <c r="J214" s="1">
        <v>506.24</v>
      </c>
      <c r="K214" s="1">
        <v>939.47</v>
      </c>
      <c r="L214" s="1">
        <v>1.4</v>
      </c>
      <c r="M214" s="1">
        <v>0.84</v>
      </c>
      <c r="N214" s="1">
        <v>5.88</v>
      </c>
      <c r="O214" s="1">
        <v>698.6</v>
      </c>
      <c r="P214" s="1">
        <v>461.64</v>
      </c>
      <c r="Q214" s="1">
        <v>145.68</v>
      </c>
      <c r="R214" s="1">
        <v>31.2</v>
      </c>
      <c r="S214" s="1">
        <v>1.2</v>
      </c>
      <c r="T214" s="1">
        <v>48.1</v>
      </c>
      <c r="U214" s="1">
        <v>10.8</v>
      </c>
      <c r="V214" s="1">
        <v>824.32</v>
      </c>
      <c r="W214" s="1">
        <v>244.44</v>
      </c>
      <c r="X214" s="1">
        <v>420.84</v>
      </c>
      <c r="Y214" s="1">
        <v>491.4</v>
      </c>
      <c r="Z214" s="1">
        <v>90</v>
      </c>
      <c r="AA214" s="1">
        <v>153</v>
      </c>
      <c r="AB214" s="1">
        <v>52.08</v>
      </c>
      <c r="AC214" s="1">
        <v>213.6</v>
      </c>
      <c r="AD214" s="1">
        <v>386.86</v>
      </c>
      <c r="AE214" s="1">
        <v>3595.8</v>
      </c>
      <c r="AF214" s="1">
        <v>137.63999999999999</v>
      </c>
      <c r="AG214" s="1">
        <v>27.6</v>
      </c>
      <c r="AH214" s="1">
        <v>103.04</v>
      </c>
      <c r="AI214" s="1">
        <v>8.8800000000000008</v>
      </c>
      <c r="AJ214" s="1">
        <v>19.2</v>
      </c>
      <c r="AL214" s="1">
        <v>333</v>
      </c>
      <c r="AM214" s="1">
        <v>284.44</v>
      </c>
      <c r="AN214" s="1">
        <v>210.4</v>
      </c>
      <c r="AO214" s="1">
        <v>7</v>
      </c>
      <c r="AQ214" s="1">
        <v>854.1</v>
      </c>
      <c r="AR214" s="1">
        <v>118.25</v>
      </c>
      <c r="AS214" s="1">
        <v>18</v>
      </c>
      <c r="AT214" s="1">
        <v>342.75</v>
      </c>
      <c r="AU214" s="1">
        <v>900.7</v>
      </c>
      <c r="AW214" s="1">
        <v>35.625</v>
      </c>
      <c r="AX214" s="1">
        <v>2</v>
      </c>
      <c r="AY214" s="1">
        <v>606.4</v>
      </c>
      <c r="AZ214" s="1">
        <v>10.4</v>
      </c>
      <c r="BA214" s="1">
        <v>29.64</v>
      </c>
      <c r="BB214" s="1">
        <v>33</v>
      </c>
      <c r="BD214" s="1">
        <v>69.400000000000006</v>
      </c>
      <c r="BE214" s="1">
        <v>354.22500000000002</v>
      </c>
      <c r="BF214" s="1">
        <v>104</v>
      </c>
      <c r="BG214" s="1">
        <v>11</v>
      </c>
      <c r="BH214" s="1">
        <v>2848.6</v>
      </c>
      <c r="BI214" s="1">
        <v>167.7</v>
      </c>
      <c r="BJ214" s="1">
        <v>12</v>
      </c>
      <c r="BK214" s="1">
        <v>37.5</v>
      </c>
      <c r="BL214" s="1">
        <v>81</v>
      </c>
      <c r="BM214" s="1">
        <v>24.8</v>
      </c>
      <c r="BN214" s="1">
        <v>1.2</v>
      </c>
      <c r="BO214" s="1">
        <v>5.5</v>
      </c>
      <c r="BP214" s="1">
        <v>6</v>
      </c>
      <c r="BQ214" s="1">
        <v>403.75</v>
      </c>
      <c r="BR214" s="1">
        <v>287</v>
      </c>
      <c r="BS214" s="1">
        <v>24.6</v>
      </c>
      <c r="BT214" s="1">
        <v>5336.5</v>
      </c>
      <c r="BU214" s="1">
        <v>4720.3999999999996</v>
      </c>
      <c r="BV214" s="1">
        <v>346.4</v>
      </c>
      <c r="BW214" s="1">
        <v>458</v>
      </c>
      <c r="BX214" s="1">
        <v>31.8</v>
      </c>
      <c r="BY214" s="1">
        <v>116.6</v>
      </c>
      <c r="BZ214" s="1">
        <v>471</v>
      </c>
      <c r="CA214" s="1">
        <v>952.8</v>
      </c>
      <c r="CB214" s="1">
        <v>297.60000000000002</v>
      </c>
      <c r="CC214" s="1">
        <v>2.7</v>
      </c>
      <c r="CD214" s="1">
        <v>73.2</v>
      </c>
      <c r="CE214" s="1">
        <v>271.5</v>
      </c>
      <c r="CF214" s="1">
        <v>48</v>
      </c>
      <c r="CG214" s="1">
        <v>46.4</v>
      </c>
      <c r="CH214" s="1">
        <v>186</v>
      </c>
      <c r="CI214" s="1">
        <v>159.6</v>
      </c>
      <c r="CJ214" s="1">
        <v>60</v>
      </c>
      <c r="CK214" s="1">
        <v>216</v>
      </c>
      <c r="CL214" s="1">
        <v>70.25</v>
      </c>
      <c r="CM214" s="1">
        <v>34.5</v>
      </c>
      <c r="CN214" s="1">
        <v>436</v>
      </c>
      <c r="CO214" s="1">
        <v>459.4</v>
      </c>
      <c r="CP214" s="1">
        <v>1.68</v>
      </c>
      <c r="CQ214" s="1">
        <v>199.92</v>
      </c>
      <c r="CR214" s="1">
        <v>202.72</v>
      </c>
      <c r="CS214" s="1">
        <v>801.92</v>
      </c>
      <c r="CT214" s="1">
        <v>1052.4000000000001</v>
      </c>
      <c r="CU214" s="1">
        <v>7.2</v>
      </c>
      <c r="CV214" s="1">
        <v>199.36</v>
      </c>
      <c r="CW214" s="1">
        <v>12</v>
      </c>
      <c r="CX214" s="1">
        <v>241.4</v>
      </c>
      <c r="CY214" s="1">
        <v>11.06</v>
      </c>
      <c r="CZ214" s="1">
        <v>23.5</v>
      </c>
      <c r="DA214" s="1">
        <v>22.75</v>
      </c>
      <c r="DB214" s="1">
        <v>122</v>
      </c>
      <c r="DC214" s="1">
        <v>389</v>
      </c>
      <c r="DD214" s="1">
        <v>603.5</v>
      </c>
      <c r="DE214" s="1">
        <v>276</v>
      </c>
      <c r="DF214" s="1">
        <v>22.5</v>
      </c>
      <c r="DG214" s="1">
        <v>21.6</v>
      </c>
      <c r="DH214" s="1">
        <v>12</v>
      </c>
      <c r="DI214" s="1">
        <v>144</v>
      </c>
      <c r="DJ214" s="1">
        <v>645.5</v>
      </c>
      <c r="DK214" s="1">
        <v>910</v>
      </c>
      <c r="DL214" s="1">
        <v>248</v>
      </c>
      <c r="DM214" s="1">
        <v>129.5</v>
      </c>
      <c r="DN214" s="1">
        <v>405</v>
      </c>
      <c r="DO214" s="1">
        <v>696</v>
      </c>
      <c r="DP214" s="1">
        <v>700</v>
      </c>
      <c r="DQ214" s="1">
        <v>110</v>
      </c>
      <c r="DX214" s="1">
        <v>42348.529999999992</v>
      </c>
      <c r="DY214" s="1" t="s">
        <v>445</v>
      </c>
    </row>
    <row r="215" spans="1:129" x14ac:dyDescent="0.2">
      <c r="A215" s="2" t="s">
        <v>441</v>
      </c>
      <c r="B215" s="1">
        <v>278.61</v>
      </c>
      <c r="F215" s="1">
        <v>298.2</v>
      </c>
      <c r="G215" s="1">
        <v>68.45</v>
      </c>
      <c r="J215" s="1">
        <v>105.28</v>
      </c>
      <c r="K215" s="1">
        <v>1964.48</v>
      </c>
      <c r="L215" s="1">
        <v>179.2</v>
      </c>
      <c r="O215" s="1">
        <v>347.8</v>
      </c>
      <c r="P215" s="1">
        <v>182.64</v>
      </c>
      <c r="Q215" s="1">
        <v>18</v>
      </c>
      <c r="T215" s="1">
        <v>155.4</v>
      </c>
      <c r="U215" s="1">
        <v>1.2</v>
      </c>
      <c r="V215" s="1">
        <v>251.16</v>
      </c>
      <c r="W215" s="1">
        <v>163.44</v>
      </c>
      <c r="X215" s="1">
        <v>306.88</v>
      </c>
      <c r="Y215" s="1">
        <v>51.8</v>
      </c>
      <c r="AB215" s="1">
        <v>14.4</v>
      </c>
      <c r="AC215" s="1">
        <v>223.2</v>
      </c>
      <c r="AD215" s="1">
        <v>36.799999999999997</v>
      </c>
      <c r="AE215" s="1">
        <v>775.8</v>
      </c>
      <c r="AF215" s="1">
        <v>80.400000000000006</v>
      </c>
      <c r="AG215" s="1">
        <v>0</v>
      </c>
      <c r="AH215" s="1">
        <v>0</v>
      </c>
      <c r="AI215" s="1">
        <v>0</v>
      </c>
      <c r="AJ215" s="1">
        <v>0</v>
      </c>
      <c r="AL215" s="1">
        <v>5.4</v>
      </c>
      <c r="AM215" s="1">
        <v>31.46</v>
      </c>
      <c r="AN215" s="1">
        <v>1.6</v>
      </c>
      <c r="AQ215" s="1">
        <v>181.25</v>
      </c>
      <c r="AR215" s="1">
        <v>43.125</v>
      </c>
      <c r="AS215" s="1">
        <v>1</v>
      </c>
      <c r="AT215" s="1">
        <v>146</v>
      </c>
      <c r="AU215" s="1">
        <v>193.7</v>
      </c>
      <c r="AW215" s="1">
        <v>0</v>
      </c>
      <c r="AY215" s="1">
        <v>96</v>
      </c>
      <c r="AZ215" s="1">
        <v>3.2</v>
      </c>
      <c r="BD215" s="1">
        <v>1.6</v>
      </c>
      <c r="BE215" s="1">
        <v>210.25</v>
      </c>
      <c r="BF215" s="1">
        <v>23.125</v>
      </c>
      <c r="BG215" s="1">
        <v>1</v>
      </c>
      <c r="BH215" s="1">
        <v>866.5</v>
      </c>
      <c r="BI215" s="1">
        <v>42.4</v>
      </c>
      <c r="BL215" s="1">
        <v>0</v>
      </c>
      <c r="BM215" s="1">
        <v>5.6</v>
      </c>
      <c r="BQ215" s="1">
        <v>204.5</v>
      </c>
      <c r="BR215" s="1">
        <v>36</v>
      </c>
      <c r="BS215" s="1">
        <v>12.6</v>
      </c>
      <c r="BT215" s="1">
        <v>8802</v>
      </c>
      <c r="BU215" s="1">
        <v>338.4</v>
      </c>
      <c r="BV215" s="1">
        <v>48.4</v>
      </c>
      <c r="BW215" s="1">
        <v>54.4</v>
      </c>
      <c r="BX215" s="1">
        <v>17.2</v>
      </c>
      <c r="BY215" s="1">
        <v>5.2</v>
      </c>
      <c r="BZ215" s="1">
        <v>30.4</v>
      </c>
      <c r="CA215" s="1">
        <v>546</v>
      </c>
      <c r="CK215" s="1">
        <v>3</v>
      </c>
      <c r="CN215" s="1">
        <v>43</v>
      </c>
      <c r="CO215" s="1">
        <v>271.2</v>
      </c>
      <c r="CP215" s="1">
        <v>32.619999999999997</v>
      </c>
      <c r="CQ215" s="1">
        <v>78.680000000000007</v>
      </c>
      <c r="CR215" s="1">
        <v>71.959999999999994</v>
      </c>
      <c r="CS215" s="1">
        <v>56.28</v>
      </c>
      <c r="CT215" s="1">
        <v>1017.6</v>
      </c>
      <c r="CV215" s="1">
        <v>2.2400000000000002</v>
      </c>
      <c r="CX215" s="1">
        <v>69.599999999999994</v>
      </c>
      <c r="CY215" s="1">
        <v>56.28</v>
      </c>
      <c r="CZ215" s="1">
        <v>111.5</v>
      </c>
      <c r="DA215" s="1">
        <v>13.75</v>
      </c>
      <c r="DB215" s="1">
        <v>36</v>
      </c>
      <c r="DC215" s="1">
        <v>256.5</v>
      </c>
      <c r="DD215" s="1">
        <v>342</v>
      </c>
      <c r="DE215" s="1">
        <v>40</v>
      </c>
      <c r="DJ215" s="1">
        <v>15</v>
      </c>
      <c r="DK215" s="1">
        <v>6</v>
      </c>
      <c r="DL215" s="1">
        <v>51</v>
      </c>
      <c r="DM215" s="1">
        <v>30</v>
      </c>
      <c r="DN215" s="1">
        <v>30.5</v>
      </c>
      <c r="DX215" s="1">
        <v>20086.16</v>
      </c>
      <c r="DY215" s="1" t="s">
        <v>446</v>
      </c>
    </row>
    <row r="216" spans="1:129" x14ac:dyDescent="0.2">
      <c r="A216" s="2">
        <v>0</v>
      </c>
      <c r="J216" s="1">
        <v>0</v>
      </c>
      <c r="T216" s="1">
        <v>0</v>
      </c>
      <c r="DX216" s="1">
        <v>0</v>
      </c>
    </row>
    <row r="217" spans="1:129" x14ac:dyDescent="0.2">
      <c r="A217" s="2">
        <v>0</v>
      </c>
      <c r="J217" s="1">
        <v>0</v>
      </c>
      <c r="T217" s="1">
        <v>0</v>
      </c>
      <c r="DX217" s="1">
        <v>0</v>
      </c>
    </row>
    <row r="218" spans="1:129" x14ac:dyDescent="0.2">
      <c r="A218" s="2" t="s">
        <v>442</v>
      </c>
      <c r="J218" s="1">
        <v>0</v>
      </c>
      <c r="T218" s="1">
        <v>0</v>
      </c>
      <c r="DX218" s="1">
        <v>0</v>
      </c>
      <c r="DY218" s="1" t="s">
        <v>447</v>
      </c>
    </row>
    <row r="219" spans="1:129" x14ac:dyDescent="0.2">
      <c r="A219" s="2" t="s">
        <v>443</v>
      </c>
      <c r="DX219" s="1">
        <v>0</v>
      </c>
      <c r="DY219" s="1" t="s">
        <v>448</v>
      </c>
    </row>
    <row r="220" spans="1:129" x14ac:dyDescent="0.2">
      <c r="A220" s="2"/>
    </row>
    <row r="221" spans="1:129" x14ac:dyDescent="0.2">
      <c r="A221" s="2" t="s">
        <v>527</v>
      </c>
      <c r="B221" s="1">
        <v>-100.846</v>
      </c>
      <c r="C221" s="1">
        <v>0</v>
      </c>
      <c r="D221" s="1">
        <v>-2.96</v>
      </c>
      <c r="E221" s="1">
        <v>-28.12</v>
      </c>
      <c r="F221" s="1">
        <v>-302.68</v>
      </c>
      <c r="G221" s="1">
        <v>-353.72000000000008</v>
      </c>
      <c r="H221" s="1">
        <v>-5.55</v>
      </c>
      <c r="I221" s="1">
        <v>0</v>
      </c>
      <c r="J221" s="1">
        <v>-212.8</v>
      </c>
      <c r="K221" s="1">
        <v>-2001.23</v>
      </c>
      <c r="L221" s="1">
        <v>-178.36</v>
      </c>
      <c r="M221" s="1">
        <v>-0.84</v>
      </c>
      <c r="N221" s="1">
        <v>-1.399999999999999</v>
      </c>
      <c r="O221" s="1">
        <v>-756.6</v>
      </c>
      <c r="P221" s="1">
        <v>-579.48</v>
      </c>
      <c r="Q221" s="1">
        <v>-56.88000000000001</v>
      </c>
      <c r="R221" s="1">
        <v>-8.3999999999999986</v>
      </c>
      <c r="S221" s="1">
        <v>0</v>
      </c>
      <c r="T221" s="1">
        <v>420.32000000000011</v>
      </c>
      <c r="U221" s="1">
        <v>-12</v>
      </c>
      <c r="V221" s="1">
        <v>-625.6</v>
      </c>
      <c r="W221" s="1">
        <v>-370.68</v>
      </c>
      <c r="X221" s="1">
        <v>-694.11999999999989</v>
      </c>
      <c r="Y221" s="1">
        <v>-274.39999999999998</v>
      </c>
      <c r="Z221" s="1">
        <v>-61.2</v>
      </c>
      <c r="AA221" s="1">
        <v>-153</v>
      </c>
      <c r="AB221" s="1">
        <v>-42.48</v>
      </c>
      <c r="AC221" s="1">
        <v>-312</v>
      </c>
      <c r="AD221" s="1">
        <v>-232.3</v>
      </c>
      <c r="AE221" s="1">
        <v>-3889.2</v>
      </c>
      <c r="AF221" s="1">
        <v>-196.44</v>
      </c>
      <c r="AG221" s="1">
        <v>-2.4000000000000021</v>
      </c>
      <c r="AH221" s="1">
        <v>-33.600000000000009</v>
      </c>
      <c r="AI221" s="1">
        <v>59.939999999999991</v>
      </c>
      <c r="AJ221" s="1">
        <v>-9.6</v>
      </c>
      <c r="AK221" s="1">
        <v>0</v>
      </c>
      <c r="AL221" s="1">
        <v>-334.8</v>
      </c>
      <c r="AM221" s="1">
        <v>-155.74</v>
      </c>
      <c r="AN221" s="1">
        <v>-212</v>
      </c>
      <c r="AO221" s="1">
        <v>0</v>
      </c>
      <c r="AP221" s="1">
        <v>0</v>
      </c>
      <c r="AQ221" s="1">
        <v>-1007.35</v>
      </c>
      <c r="AR221" s="1">
        <v>-159.375</v>
      </c>
      <c r="AS221" s="1">
        <v>-17</v>
      </c>
      <c r="AT221" s="1">
        <v>-458.75</v>
      </c>
      <c r="AU221" s="1">
        <v>-565.60000000000014</v>
      </c>
      <c r="AV221" s="1">
        <v>0</v>
      </c>
      <c r="AW221" s="1">
        <v>-35.625</v>
      </c>
      <c r="AX221" s="1">
        <v>-2</v>
      </c>
      <c r="AY221" s="1">
        <v>-701.6</v>
      </c>
      <c r="AZ221" s="1">
        <v>-10.4</v>
      </c>
      <c r="BA221" s="1">
        <v>-29.64</v>
      </c>
      <c r="BB221" s="1">
        <v>-31.5</v>
      </c>
      <c r="BC221" s="1">
        <v>0</v>
      </c>
      <c r="BD221" s="1">
        <v>-63.000000000000007</v>
      </c>
      <c r="BE221" s="1">
        <v>-564.47500000000002</v>
      </c>
      <c r="BF221" s="1">
        <v>-108.125</v>
      </c>
      <c r="BG221" s="1">
        <v>-10</v>
      </c>
      <c r="BH221" s="1">
        <v>-2941.5</v>
      </c>
      <c r="BI221" s="1">
        <v>-209.3</v>
      </c>
      <c r="BJ221" s="1">
        <v>-12</v>
      </c>
      <c r="BK221" s="1">
        <v>-37.5</v>
      </c>
      <c r="BL221" s="1">
        <v>-52.5</v>
      </c>
      <c r="BM221" s="1">
        <v>-29.6</v>
      </c>
      <c r="BN221" s="1">
        <v>0</v>
      </c>
      <c r="BO221" s="1">
        <v>-5.5</v>
      </c>
      <c r="BP221" s="1">
        <v>-6</v>
      </c>
      <c r="BQ221" s="1">
        <v>-485.25</v>
      </c>
      <c r="BR221" s="1">
        <v>-149</v>
      </c>
      <c r="BS221" s="1">
        <v>-31.8</v>
      </c>
      <c r="BT221" s="1">
        <v>-7553.5</v>
      </c>
      <c r="BU221" s="1">
        <v>-832.4</v>
      </c>
      <c r="BV221" s="1">
        <v>-238.8</v>
      </c>
      <c r="BW221" s="1">
        <v>-300</v>
      </c>
      <c r="BX221" s="1">
        <v>113</v>
      </c>
      <c r="BY221" s="1">
        <v>-35.399999999999991</v>
      </c>
      <c r="BZ221" s="1">
        <v>-143.80000000000001</v>
      </c>
      <c r="CA221" s="1">
        <v>-1440</v>
      </c>
      <c r="CB221" s="1">
        <v>-297.60000000000002</v>
      </c>
      <c r="CC221" s="1">
        <v>-2.7</v>
      </c>
      <c r="CD221" s="1">
        <v>0</v>
      </c>
      <c r="CE221" s="1">
        <v>0</v>
      </c>
      <c r="CF221" s="1">
        <v>-3.600000000000001</v>
      </c>
      <c r="CG221" s="1">
        <v>-3.1999999999999962</v>
      </c>
      <c r="CH221" s="1">
        <v>0</v>
      </c>
      <c r="CI221" s="1">
        <v>0</v>
      </c>
      <c r="CJ221" s="1">
        <v>-27</v>
      </c>
      <c r="CK221" s="1">
        <v>-57</v>
      </c>
      <c r="CL221" s="1">
        <v>-8.75</v>
      </c>
      <c r="CM221" s="1">
        <v>-6</v>
      </c>
      <c r="CN221" s="1">
        <v>-461</v>
      </c>
      <c r="CO221" s="1">
        <v>-628.59999999999991</v>
      </c>
      <c r="CP221" s="1">
        <v>105.7</v>
      </c>
      <c r="CQ221" s="1">
        <v>-194.6</v>
      </c>
      <c r="CR221" s="1">
        <v>-162.68</v>
      </c>
      <c r="CS221" s="1">
        <v>-540.12</v>
      </c>
      <c r="CT221" s="1">
        <v>-1921.2</v>
      </c>
      <c r="CU221" s="1">
        <v>-2.4</v>
      </c>
      <c r="CV221" s="1">
        <v>-3.3600000000000052</v>
      </c>
      <c r="CW221" s="1">
        <v>0</v>
      </c>
      <c r="CX221" s="1">
        <v>-198.2</v>
      </c>
      <c r="CY221" s="1">
        <v>251.86</v>
      </c>
      <c r="CZ221" s="1">
        <v>-121.5</v>
      </c>
      <c r="DA221" s="1">
        <v>35.5</v>
      </c>
      <c r="DB221" s="1">
        <v>-143</v>
      </c>
      <c r="DC221" s="1">
        <v>-599</v>
      </c>
      <c r="DD221" s="1">
        <v>-720.5</v>
      </c>
      <c r="DE221" s="1">
        <v>-263.2</v>
      </c>
      <c r="DF221" s="1">
        <v>-13.5</v>
      </c>
      <c r="DG221" s="1">
        <v>-3.600000000000001</v>
      </c>
      <c r="DH221" s="1">
        <v>0</v>
      </c>
      <c r="DI221" s="1">
        <v>0</v>
      </c>
      <c r="DJ221" s="1">
        <v>-237.5</v>
      </c>
      <c r="DK221" s="1">
        <v>-526</v>
      </c>
      <c r="DL221" s="1">
        <v>-200</v>
      </c>
      <c r="DM221" s="1">
        <v>-84.5</v>
      </c>
      <c r="DN221" s="1">
        <v>-138.5</v>
      </c>
      <c r="DO221" s="1">
        <v>-210</v>
      </c>
      <c r="DP221" s="1">
        <v>-310</v>
      </c>
      <c r="DQ221" s="1">
        <v>172</v>
      </c>
      <c r="DR221" s="1">
        <v>0</v>
      </c>
      <c r="DS221" s="1">
        <v>0</v>
      </c>
      <c r="DW221" s="1">
        <v>0</v>
      </c>
      <c r="DX221" s="1">
        <v>-37400.205999999991</v>
      </c>
      <c r="DY221" s="1" t="s">
        <v>527</v>
      </c>
    </row>
    <row r="222" spans="1:129" x14ac:dyDescent="0.2">
      <c r="A222" s="2" t="s">
        <v>528</v>
      </c>
      <c r="B222" s="1">
        <v>177.76400000000001</v>
      </c>
      <c r="C222" s="1">
        <v>0</v>
      </c>
      <c r="D222" s="1">
        <v>-2.96</v>
      </c>
      <c r="E222" s="1">
        <v>-28.12</v>
      </c>
      <c r="F222" s="1">
        <v>-4.480000000000004</v>
      </c>
      <c r="G222" s="1">
        <v>-285.2700000000001</v>
      </c>
      <c r="H222" s="1">
        <v>-5.55</v>
      </c>
      <c r="I222" s="1">
        <v>0</v>
      </c>
      <c r="J222" s="1">
        <v>-107.52</v>
      </c>
      <c r="K222" s="1">
        <v>-36.75</v>
      </c>
      <c r="L222" s="1">
        <v>0.8400000000000003</v>
      </c>
      <c r="M222" s="1">
        <v>-0.84</v>
      </c>
      <c r="N222" s="1">
        <v>-1.399999999999999</v>
      </c>
      <c r="O222" s="1">
        <v>-408.8</v>
      </c>
      <c r="P222" s="1">
        <v>-396.84</v>
      </c>
      <c r="Q222" s="1">
        <v>-38.88000000000001</v>
      </c>
      <c r="R222" s="1">
        <v>-8.3999999999999986</v>
      </c>
      <c r="S222" s="1">
        <v>0</v>
      </c>
      <c r="T222" s="1">
        <v>575.72</v>
      </c>
      <c r="U222" s="1">
        <v>-10.8</v>
      </c>
      <c r="V222" s="1">
        <v>-374.44000000000011</v>
      </c>
      <c r="W222" s="1">
        <v>-207.24</v>
      </c>
      <c r="X222" s="1">
        <v>-387.24</v>
      </c>
      <c r="Y222" s="1">
        <v>-222.6</v>
      </c>
      <c r="Z222" s="1">
        <v>-61.2</v>
      </c>
      <c r="AA222" s="1">
        <v>-153</v>
      </c>
      <c r="AB222" s="1">
        <v>-28.08</v>
      </c>
      <c r="AC222" s="1">
        <v>-88.8</v>
      </c>
      <c r="AD222" s="1">
        <v>-195.5</v>
      </c>
      <c r="AE222" s="1">
        <v>-3113.4</v>
      </c>
      <c r="AF222" s="1">
        <v>-116.04</v>
      </c>
      <c r="AG222" s="1">
        <v>-2.4000000000000021</v>
      </c>
      <c r="AH222" s="1">
        <v>-33.600000000000009</v>
      </c>
      <c r="AI222" s="1">
        <v>59.939999999999991</v>
      </c>
      <c r="AJ222" s="1">
        <v>-9.6</v>
      </c>
      <c r="AK222" s="1">
        <v>0</v>
      </c>
      <c r="AL222" s="1">
        <v>-329.4</v>
      </c>
      <c r="AM222" s="1">
        <v>-124.28</v>
      </c>
      <c r="AN222" s="1">
        <v>-210.4</v>
      </c>
      <c r="AO222" s="1">
        <v>0</v>
      </c>
      <c r="AP222" s="1">
        <v>0</v>
      </c>
      <c r="AQ222" s="1">
        <v>-826.1</v>
      </c>
      <c r="AR222" s="1">
        <v>-116.25</v>
      </c>
      <c r="AS222" s="1">
        <v>-16</v>
      </c>
      <c r="AT222" s="1">
        <v>-312.75</v>
      </c>
      <c r="AU222" s="1">
        <v>-371.90000000000009</v>
      </c>
      <c r="AV222" s="1">
        <v>0</v>
      </c>
      <c r="AW222" s="1">
        <v>-35.625</v>
      </c>
      <c r="AX222" s="1">
        <v>-2</v>
      </c>
      <c r="AY222" s="1">
        <v>-605.6</v>
      </c>
      <c r="AZ222" s="1">
        <v>-7.2</v>
      </c>
      <c r="BA222" s="1">
        <v>-29.64</v>
      </c>
      <c r="BB222" s="1">
        <v>-31.5</v>
      </c>
      <c r="BC222" s="1">
        <v>0</v>
      </c>
      <c r="BD222" s="1">
        <v>-61.400000000000013</v>
      </c>
      <c r="BE222" s="1">
        <v>-354.22500000000002</v>
      </c>
      <c r="BF222" s="1">
        <v>-85</v>
      </c>
      <c r="BG222" s="1">
        <v>-9</v>
      </c>
      <c r="BH222" s="1">
        <v>-2075</v>
      </c>
      <c r="BI222" s="1">
        <v>-166.9</v>
      </c>
      <c r="BJ222" s="1">
        <v>-12</v>
      </c>
      <c r="BK222" s="1">
        <v>-37.5</v>
      </c>
      <c r="BL222" s="1">
        <v>-52.5</v>
      </c>
      <c r="BM222" s="1">
        <v>-24</v>
      </c>
      <c r="BN222" s="1">
        <v>0</v>
      </c>
      <c r="BO222" s="1">
        <v>-5.5</v>
      </c>
      <c r="BP222" s="1">
        <v>-6</v>
      </c>
      <c r="BQ222" s="1">
        <v>-280.75</v>
      </c>
      <c r="BR222" s="1">
        <v>-113</v>
      </c>
      <c r="BS222" s="1">
        <v>-19.2</v>
      </c>
      <c r="BT222" s="1">
        <v>1248.5</v>
      </c>
      <c r="BU222" s="1">
        <v>-494</v>
      </c>
      <c r="BV222" s="1">
        <v>-190.4</v>
      </c>
      <c r="BW222" s="1">
        <v>-245.6</v>
      </c>
      <c r="BX222" s="1">
        <v>130.19999999999999</v>
      </c>
      <c r="BY222" s="1">
        <v>-30.199999999999989</v>
      </c>
      <c r="BZ222" s="1">
        <v>-113.4</v>
      </c>
      <c r="CA222" s="1">
        <v>-894</v>
      </c>
      <c r="CB222" s="1">
        <v>-297.60000000000002</v>
      </c>
      <c r="CC222" s="1">
        <v>-2.7</v>
      </c>
      <c r="CD222" s="1">
        <v>0</v>
      </c>
      <c r="CE222" s="1">
        <v>0</v>
      </c>
      <c r="CF222" s="1">
        <v>-3.600000000000001</v>
      </c>
      <c r="CG222" s="1">
        <v>-3.1999999999999962</v>
      </c>
      <c r="CH222" s="1">
        <v>0</v>
      </c>
      <c r="CI222" s="1">
        <v>0</v>
      </c>
      <c r="CJ222" s="1">
        <v>-27</v>
      </c>
      <c r="CK222" s="1">
        <v>-54</v>
      </c>
      <c r="CL222" s="1">
        <v>-8.75</v>
      </c>
      <c r="CM222" s="1">
        <v>-6</v>
      </c>
      <c r="CN222" s="1">
        <v>-418</v>
      </c>
      <c r="CO222" s="1">
        <v>-357.4</v>
      </c>
      <c r="CP222" s="1">
        <v>138.32</v>
      </c>
      <c r="CQ222" s="1">
        <v>-115.92</v>
      </c>
      <c r="CR222" s="1">
        <v>-90.72</v>
      </c>
      <c r="CS222" s="1">
        <v>-483.84</v>
      </c>
      <c r="CT222" s="1">
        <v>-903.60000000000014</v>
      </c>
      <c r="CU222" s="1">
        <v>-2.4</v>
      </c>
      <c r="CV222" s="1">
        <v>-1.120000000000005</v>
      </c>
      <c r="CW222" s="1">
        <v>0</v>
      </c>
      <c r="CX222" s="1">
        <v>-128.6</v>
      </c>
      <c r="CY222" s="1">
        <v>308.14</v>
      </c>
      <c r="CZ222" s="1">
        <v>-10</v>
      </c>
      <c r="DA222" s="1">
        <v>49.25</v>
      </c>
      <c r="DB222" s="1">
        <v>-107</v>
      </c>
      <c r="DC222" s="1">
        <v>-342.5</v>
      </c>
      <c r="DD222" s="1">
        <v>-378.5</v>
      </c>
      <c r="DE222" s="1">
        <v>-223.2</v>
      </c>
      <c r="DF222" s="1">
        <v>-13.5</v>
      </c>
      <c r="DG222" s="1">
        <v>-3.600000000000001</v>
      </c>
      <c r="DH222" s="1">
        <v>0</v>
      </c>
      <c r="DI222" s="1">
        <v>0</v>
      </c>
      <c r="DJ222" s="1">
        <v>-222.5</v>
      </c>
      <c r="DK222" s="1">
        <v>-520</v>
      </c>
      <c r="DL222" s="1">
        <v>-149</v>
      </c>
      <c r="DM222" s="1">
        <v>-54.5</v>
      </c>
      <c r="DN222" s="1">
        <v>-108</v>
      </c>
      <c r="DO222" s="1">
        <v>-210</v>
      </c>
      <c r="DP222" s="1">
        <v>-310</v>
      </c>
      <c r="DQ222" s="1">
        <v>172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-17314.045999999991</v>
      </c>
      <c r="DY222" s="1" t="s">
        <v>528</v>
      </c>
    </row>
    <row r="223" spans="1:129" x14ac:dyDescent="0.2">
      <c r="A223" s="2" t="s">
        <v>529</v>
      </c>
      <c r="B223" s="1">
        <v>-278.61</v>
      </c>
      <c r="C223" s="1">
        <v>0</v>
      </c>
      <c r="D223" s="1">
        <v>0</v>
      </c>
      <c r="E223" s="1">
        <v>0</v>
      </c>
      <c r="F223" s="1">
        <v>-298.2</v>
      </c>
      <c r="G223" s="1">
        <v>-68.45</v>
      </c>
      <c r="H223" s="1">
        <v>0</v>
      </c>
      <c r="I223" s="1">
        <v>0</v>
      </c>
      <c r="J223" s="1">
        <v>-105.28</v>
      </c>
      <c r="K223" s="1">
        <v>-1964.48</v>
      </c>
      <c r="L223" s="1">
        <v>-179.2</v>
      </c>
      <c r="M223" s="1">
        <v>0</v>
      </c>
      <c r="N223" s="1">
        <v>0</v>
      </c>
      <c r="O223" s="1">
        <v>-347.8</v>
      </c>
      <c r="P223" s="1">
        <v>-182.64</v>
      </c>
      <c r="Q223" s="1">
        <v>-18</v>
      </c>
      <c r="R223" s="1">
        <v>0</v>
      </c>
      <c r="S223" s="1">
        <v>0</v>
      </c>
      <c r="T223" s="1">
        <v>-155.4</v>
      </c>
      <c r="U223" s="1">
        <v>-1.2</v>
      </c>
      <c r="V223" s="1">
        <v>-251.16</v>
      </c>
      <c r="W223" s="1">
        <v>-163.44</v>
      </c>
      <c r="X223" s="1">
        <v>-306.88</v>
      </c>
      <c r="Y223" s="1">
        <v>-51.8</v>
      </c>
      <c r="Z223" s="1">
        <v>0</v>
      </c>
      <c r="AA223" s="1">
        <v>0</v>
      </c>
      <c r="AB223" s="1">
        <v>-14.4</v>
      </c>
      <c r="AC223" s="1">
        <v>-223.2</v>
      </c>
      <c r="AD223" s="1">
        <v>-36.799999999999997</v>
      </c>
      <c r="AE223" s="1">
        <v>-775.8</v>
      </c>
      <c r="AF223" s="1">
        <v>-80.400000000000006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-5.4</v>
      </c>
      <c r="AM223" s="1">
        <v>-31.46</v>
      </c>
      <c r="AN223" s="1">
        <v>-1.6</v>
      </c>
      <c r="AO223" s="1">
        <v>0</v>
      </c>
      <c r="AP223" s="1">
        <v>0</v>
      </c>
      <c r="AQ223" s="1">
        <v>-181.25</v>
      </c>
      <c r="AR223" s="1">
        <v>-43.125</v>
      </c>
      <c r="AS223" s="1">
        <v>-1</v>
      </c>
      <c r="AT223" s="1">
        <v>-146</v>
      </c>
      <c r="AU223" s="1">
        <v>-193.7</v>
      </c>
      <c r="AV223" s="1">
        <v>0</v>
      </c>
      <c r="AW223" s="1">
        <v>0</v>
      </c>
      <c r="AX223" s="1">
        <v>0</v>
      </c>
      <c r="AY223" s="1">
        <v>-96</v>
      </c>
      <c r="AZ223" s="1">
        <v>-3.2</v>
      </c>
      <c r="BA223" s="1">
        <v>0</v>
      </c>
      <c r="BB223" s="1">
        <v>0</v>
      </c>
      <c r="BC223" s="1">
        <v>0</v>
      </c>
      <c r="BD223" s="1">
        <v>-1.6</v>
      </c>
      <c r="BE223" s="1">
        <v>-210.25</v>
      </c>
      <c r="BF223" s="1">
        <v>-23.125</v>
      </c>
      <c r="BG223" s="1">
        <v>-1</v>
      </c>
      <c r="BH223" s="1">
        <v>-866.5</v>
      </c>
      <c r="BI223" s="1">
        <v>-42.4</v>
      </c>
      <c r="BJ223" s="1">
        <v>0</v>
      </c>
      <c r="BK223" s="1">
        <v>0</v>
      </c>
      <c r="BL223" s="1">
        <v>0</v>
      </c>
      <c r="BM223" s="1">
        <v>-5.6</v>
      </c>
      <c r="BN223" s="1">
        <v>0</v>
      </c>
      <c r="BO223" s="1">
        <v>0</v>
      </c>
      <c r="BP223" s="1">
        <v>0</v>
      </c>
      <c r="BQ223" s="1">
        <v>-204.5</v>
      </c>
      <c r="BR223" s="1">
        <v>-36</v>
      </c>
      <c r="BS223" s="1">
        <v>-12.6</v>
      </c>
      <c r="BT223" s="1">
        <v>-8802</v>
      </c>
      <c r="BU223" s="1">
        <v>-338.4</v>
      </c>
      <c r="BV223" s="1">
        <v>-48.4</v>
      </c>
      <c r="BW223" s="1">
        <v>-54.4</v>
      </c>
      <c r="BX223" s="1">
        <v>-17.2</v>
      </c>
      <c r="BY223" s="1">
        <v>-5.2</v>
      </c>
      <c r="BZ223" s="1">
        <v>-30.4</v>
      </c>
      <c r="CA223" s="1">
        <v>-546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-3</v>
      </c>
      <c r="CL223" s="1">
        <v>0</v>
      </c>
      <c r="CM223" s="1">
        <v>0</v>
      </c>
      <c r="CN223" s="1">
        <v>-43</v>
      </c>
      <c r="CO223" s="1">
        <v>-271.2</v>
      </c>
      <c r="CP223" s="1">
        <v>-32.619999999999997</v>
      </c>
      <c r="CQ223" s="1">
        <v>-78.680000000000007</v>
      </c>
      <c r="CR223" s="1">
        <v>-71.959999999999994</v>
      </c>
      <c r="CS223" s="1">
        <v>-56.28</v>
      </c>
      <c r="CT223" s="1">
        <v>-1017.6</v>
      </c>
      <c r="CU223" s="1">
        <v>0</v>
      </c>
      <c r="CV223" s="1">
        <v>-2.2400000000000002</v>
      </c>
      <c r="CW223" s="1">
        <v>0</v>
      </c>
      <c r="CX223" s="1">
        <v>-69.599999999999994</v>
      </c>
      <c r="CY223" s="1">
        <v>-56.28</v>
      </c>
      <c r="CZ223" s="1">
        <v>-111.5</v>
      </c>
      <c r="DA223" s="1">
        <v>-13.75</v>
      </c>
      <c r="DB223" s="1">
        <v>-36</v>
      </c>
      <c r="DC223" s="1">
        <v>-256.5</v>
      </c>
      <c r="DD223" s="1">
        <v>-342</v>
      </c>
      <c r="DE223" s="1">
        <v>-40</v>
      </c>
      <c r="DF223" s="1">
        <v>0</v>
      </c>
      <c r="DG223" s="1">
        <v>0</v>
      </c>
      <c r="DH223" s="1">
        <v>0</v>
      </c>
      <c r="DI223" s="1">
        <v>0</v>
      </c>
      <c r="DJ223" s="1">
        <v>-15</v>
      </c>
      <c r="DK223" s="1">
        <v>-6</v>
      </c>
      <c r="DL223" s="1">
        <v>-51</v>
      </c>
      <c r="DM223" s="1">
        <v>-30</v>
      </c>
      <c r="DN223" s="1">
        <v>-30.5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-20086.16</v>
      </c>
      <c r="DY223" s="1" t="s">
        <v>529</v>
      </c>
    </row>
    <row r="224" spans="1:129" x14ac:dyDescent="0.2">
      <c r="A224" s="2" t="s">
        <v>530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W224" s="1">
        <v>0</v>
      </c>
      <c r="DX224" s="1">
        <v>0</v>
      </c>
      <c r="DY224" s="1" t="s">
        <v>530</v>
      </c>
    </row>
    <row r="225" spans="1:129" x14ac:dyDescent="0.2">
      <c r="A225" s="2" t="s">
        <v>531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W225" s="1">
        <v>0</v>
      </c>
      <c r="DX225" s="1">
        <v>0</v>
      </c>
      <c r="DY225" s="1" t="s">
        <v>531</v>
      </c>
    </row>
    <row r="226" spans="1:129" x14ac:dyDescent="0.2">
      <c r="A226" s="2" t="s">
        <v>532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W226" s="1">
        <v>0</v>
      </c>
      <c r="DX226" s="1">
        <v>0</v>
      </c>
      <c r="DY226" s="1" t="s">
        <v>532</v>
      </c>
    </row>
    <row r="227" spans="1:129" x14ac:dyDescent="0.2">
      <c r="A227" s="2" t="s">
        <v>533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W227" s="1">
        <v>0</v>
      </c>
      <c r="DX227" s="1">
        <v>0</v>
      </c>
      <c r="DY227" s="1" t="s">
        <v>533</v>
      </c>
    </row>
    <row r="228" spans="1:129" x14ac:dyDescent="0.2">
      <c r="A228" s="2"/>
    </row>
    <row r="229" spans="1:129" x14ac:dyDescent="0.2">
      <c r="A229" s="2" t="s">
        <v>534</v>
      </c>
    </row>
    <row r="230" spans="1:129" x14ac:dyDescent="0.2">
      <c r="A230" s="2" t="s">
        <v>535</v>
      </c>
      <c r="B230" s="1">
        <v>2033.646</v>
      </c>
      <c r="E230" s="1">
        <v>346.32</v>
      </c>
      <c r="F230" s="1">
        <v>521.91999999999996</v>
      </c>
      <c r="G230" s="1">
        <v>461.76</v>
      </c>
      <c r="H230" s="1">
        <v>242.72</v>
      </c>
      <c r="J230" s="1">
        <v>960.96</v>
      </c>
      <c r="K230" s="1">
        <v>10450.719999999999</v>
      </c>
      <c r="M230" s="1">
        <v>0</v>
      </c>
      <c r="O230" s="1">
        <v>72.400000000000006</v>
      </c>
      <c r="P230" s="1">
        <v>534</v>
      </c>
      <c r="Q230" s="1">
        <v>313.2</v>
      </c>
      <c r="R230" s="1">
        <v>49.2</v>
      </c>
      <c r="S230" s="1">
        <v>228</v>
      </c>
      <c r="T230" s="1">
        <v>1578.42</v>
      </c>
      <c r="W230" s="1">
        <v>360.12</v>
      </c>
      <c r="X230" s="1">
        <v>536.76</v>
      </c>
      <c r="Y230" s="1">
        <v>85.12</v>
      </c>
      <c r="Z230" s="1">
        <v>1152</v>
      </c>
      <c r="AA230" s="1">
        <v>4704</v>
      </c>
      <c r="AB230" s="1">
        <v>27.6</v>
      </c>
      <c r="AC230" s="1">
        <v>10588.8</v>
      </c>
      <c r="AD230" s="1">
        <v>426.88</v>
      </c>
      <c r="AE230" s="1">
        <v>2560.1999999999998</v>
      </c>
      <c r="AF230" s="1">
        <v>112.8</v>
      </c>
      <c r="AG230" s="1">
        <v>122.4</v>
      </c>
      <c r="AH230" s="1">
        <v>262.08</v>
      </c>
      <c r="AK230" s="1">
        <v>522</v>
      </c>
      <c r="AL230" s="1">
        <v>0</v>
      </c>
      <c r="AM230" s="1">
        <v>330.46</v>
      </c>
      <c r="AQ230" s="1">
        <v>1390.875</v>
      </c>
      <c r="AR230" s="1">
        <v>414</v>
      </c>
      <c r="AT230" s="1">
        <v>521</v>
      </c>
      <c r="AU230" s="1">
        <v>900</v>
      </c>
      <c r="AV230" s="1">
        <v>72</v>
      </c>
      <c r="AW230" s="1">
        <v>474</v>
      </c>
      <c r="AX230" s="1">
        <v>93</v>
      </c>
      <c r="AY230" s="1">
        <v>33.6</v>
      </c>
      <c r="AZ230" s="1">
        <v>115.2</v>
      </c>
      <c r="BA230" s="1">
        <v>128.4</v>
      </c>
      <c r="BC230" s="1">
        <v>260</v>
      </c>
      <c r="BD230" s="1">
        <v>47.2</v>
      </c>
      <c r="BE230" s="1">
        <v>7155</v>
      </c>
      <c r="BF230" s="1">
        <v>101.875</v>
      </c>
      <c r="BH230" s="1">
        <v>2332.8000000000002</v>
      </c>
      <c r="BI230" s="1">
        <v>137.6</v>
      </c>
      <c r="BJ230" s="1">
        <v>129.6</v>
      </c>
      <c r="BM230" s="1">
        <v>288</v>
      </c>
      <c r="BN230" s="1">
        <v>272.39999999999998</v>
      </c>
      <c r="BO230" s="1">
        <v>39</v>
      </c>
      <c r="BP230" s="1">
        <v>522</v>
      </c>
      <c r="BQ230" s="1">
        <v>1810.25</v>
      </c>
      <c r="BR230" s="1">
        <v>759</v>
      </c>
      <c r="BS230" s="1">
        <v>95.4</v>
      </c>
      <c r="BT230" s="1">
        <v>9060</v>
      </c>
      <c r="BU230" s="1">
        <v>5958</v>
      </c>
      <c r="BV230" s="1">
        <v>8414.7999999999993</v>
      </c>
      <c r="BW230" s="1">
        <v>615.20000000000005</v>
      </c>
      <c r="BZ230" s="1">
        <v>157.6</v>
      </c>
      <c r="CA230" s="1">
        <v>128.4</v>
      </c>
      <c r="CF230" s="1">
        <v>166.8</v>
      </c>
      <c r="CG230" s="1">
        <v>62.4</v>
      </c>
      <c r="CH230" s="1">
        <v>264</v>
      </c>
      <c r="CK230" s="1">
        <v>434</v>
      </c>
      <c r="CM230" s="1">
        <v>171</v>
      </c>
      <c r="CN230" s="1">
        <v>981</v>
      </c>
      <c r="CU230" s="1">
        <v>66</v>
      </c>
      <c r="CZ230" s="1">
        <v>2983.75</v>
      </c>
      <c r="DB230" s="1">
        <v>1188</v>
      </c>
      <c r="DC230" s="1">
        <v>2974.5</v>
      </c>
      <c r="DD230" s="1">
        <v>4176</v>
      </c>
      <c r="DE230" s="1">
        <v>880</v>
      </c>
      <c r="DF230" s="1">
        <v>970.5</v>
      </c>
      <c r="DG230" s="1">
        <v>145.19999999999999</v>
      </c>
      <c r="DH230" s="1">
        <v>1035</v>
      </c>
      <c r="DJ230" s="1">
        <v>889</v>
      </c>
      <c r="DK230" s="1">
        <v>1116</v>
      </c>
      <c r="DL230" s="1">
        <v>304</v>
      </c>
      <c r="DM230" s="1">
        <v>215</v>
      </c>
      <c r="DN230" s="1">
        <v>339</v>
      </c>
      <c r="DP230" s="1">
        <v>396</v>
      </c>
      <c r="DQ230" s="1">
        <v>672</v>
      </c>
      <c r="DX230" s="1">
        <v>102439.836</v>
      </c>
      <c r="DY230" s="1" t="s">
        <v>535</v>
      </c>
    </row>
    <row r="231" spans="1:129" x14ac:dyDescent="0.2">
      <c r="A231" s="2" t="s">
        <v>536</v>
      </c>
      <c r="B231" s="1">
        <v>1644.4380000000001</v>
      </c>
      <c r="E231" s="1">
        <v>642.32000000000005</v>
      </c>
      <c r="F231" s="1">
        <v>904.96</v>
      </c>
      <c r="G231" s="1">
        <v>837.68</v>
      </c>
      <c r="H231" s="1">
        <v>257.52</v>
      </c>
      <c r="J231" s="1">
        <v>300.16000000000003</v>
      </c>
      <c r="K231" s="1">
        <v>24572.799999999999</v>
      </c>
      <c r="M231" s="1">
        <v>408</v>
      </c>
      <c r="O231" s="1">
        <v>246.6</v>
      </c>
      <c r="P231" s="1">
        <v>3339.6</v>
      </c>
      <c r="Q231" s="1">
        <v>357.6</v>
      </c>
      <c r="R231" s="1">
        <v>147.6</v>
      </c>
      <c r="S231" s="1">
        <v>540</v>
      </c>
      <c r="T231" s="1">
        <v>1514.04</v>
      </c>
      <c r="W231" s="1">
        <v>1422.48</v>
      </c>
      <c r="X231" s="1">
        <v>1340.64</v>
      </c>
      <c r="Y231" s="1">
        <v>183.68</v>
      </c>
      <c r="Z231" s="1">
        <v>710.4</v>
      </c>
      <c r="AA231" s="1">
        <v>660</v>
      </c>
      <c r="AB231" s="1">
        <v>42</v>
      </c>
      <c r="AC231" s="1">
        <v>1315.2</v>
      </c>
      <c r="AD231" s="1">
        <v>463.68</v>
      </c>
      <c r="AE231" s="1">
        <v>9955.6</v>
      </c>
      <c r="AF231" s="1">
        <v>128.4</v>
      </c>
      <c r="AG231" s="1">
        <v>205.2</v>
      </c>
      <c r="AH231" s="1">
        <v>589.12</v>
      </c>
      <c r="AK231" s="1">
        <v>1168.8</v>
      </c>
      <c r="AL231" s="1">
        <v>0</v>
      </c>
      <c r="AM231" s="1">
        <v>365.04</v>
      </c>
      <c r="AQ231" s="1">
        <v>2213.5</v>
      </c>
      <c r="AR231" s="1">
        <v>686</v>
      </c>
      <c r="AT231" s="1">
        <v>644</v>
      </c>
      <c r="AU231" s="1">
        <v>1240</v>
      </c>
      <c r="AV231" s="1">
        <v>252</v>
      </c>
      <c r="AW231" s="1">
        <v>898.5</v>
      </c>
      <c r="AX231" s="1">
        <v>227</v>
      </c>
      <c r="AY231" s="1">
        <v>37.6</v>
      </c>
      <c r="AZ231" s="1">
        <v>634.4</v>
      </c>
      <c r="BA231" s="1">
        <v>501.6</v>
      </c>
      <c r="BC231" s="1">
        <v>842</v>
      </c>
      <c r="BD231" s="1">
        <v>155.19999999999999</v>
      </c>
      <c r="BE231" s="1">
        <v>5575</v>
      </c>
      <c r="BF231" s="1">
        <v>244.5</v>
      </c>
      <c r="BH231" s="1">
        <v>4327.2</v>
      </c>
      <c r="BI231" s="1">
        <v>720</v>
      </c>
      <c r="BJ231" s="1">
        <v>680.4</v>
      </c>
      <c r="BM231" s="1">
        <v>1132</v>
      </c>
      <c r="BN231" s="1">
        <v>596.4</v>
      </c>
      <c r="BO231" s="1">
        <v>246</v>
      </c>
      <c r="BP231" s="1">
        <v>1072.5</v>
      </c>
      <c r="BQ231" s="1">
        <v>1844.5</v>
      </c>
      <c r="BR231" s="1">
        <v>432</v>
      </c>
      <c r="BS231" s="1">
        <v>232.2</v>
      </c>
      <c r="BT231" s="1">
        <v>11319</v>
      </c>
      <c r="BU231" s="1">
        <v>8599.2000000000007</v>
      </c>
      <c r="BV231" s="1">
        <v>15789.6</v>
      </c>
      <c r="BW231" s="1">
        <v>500.4</v>
      </c>
      <c r="BZ231" s="1">
        <v>162</v>
      </c>
      <c r="CA231" s="1">
        <v>657.6</v>
      </c>
      <c r="CF231" s="1">
        <v>301.2</v>
      </c>
      <c r="CG231" s="1">
        <v>294</v>
      </c>
      <c r="CH231" s="1">
        <v>0</v>
      </c>
      <c r="CK231" s="1">
        <v>369</v>
      </c>
      <c r="CM231" s="1">
        <v>142.5</v>
      </c>
      <c r="CN231" s="1">
        <v>2155</v>
      </c>
      <c r="CU231" s="1">
        <v>244.8</v>
      </c>
      <c r="CZ231" s="1">
        <v>1501</v>
      </c>
      <c r="DB231" s="1">
        <v>2130</v>
      </c>
      <c r="DC231" s="1">
        <v>7584</v>
      </c>
      <c r="DD231" s="1">
        <v>4077</v>
      </c>
      <c r="DE231" s="1">
        <v>728.4</v>
      </c>
      <c r="DF231" s="1">
        <v>1809</v>
      </c>
      <c r="DG231" s="1">
        <v>326.39999999999998</v>
      </c>
      <c r="DH231" s="1">
        <v>1417.5</v>
      </c>
      <c r="DJ231" s="1">
        <v>917.5</v>
      </c>
      <c r="DK231" s="1">
        <v>874</v>
      </c>
      <c r="DL231" s="1">
        <v>285</v>
      </c>
      <c r="DM231" s="1">
        <v>129</v>
      </c>
      <c r="DN231" s="1">
        <v>60</v>
      </c>
      <c r="DP231" s="1">
        <v>48</v>
      </c>
      <c r="DQ231" s="1">
        <v>606</v>
      </c>
      <c r="DX231" s="1">
        <v>142725.158</v>
      </c>
      <c r="DY231" s="1" t="s">
        <v>536</v>
      </c>
    </row>
    <row r="232" spans="1:129" x14ac:dyDescent="0.2">
      <c r="A232" s="2" t="s">
        <v>537</v>
      </c>
      <c r="B232" s="1">
        <v>1744.134</v>
      </c>
      <c r="E232" s="1">
        <v>358.16</v>
      </c>
      <c r="F232" s="1">
        <v>1989.4</v>
      </c>
      <c r="G232" s="1">
        <v>953.12</v>
      </c>
      <c r="H232" s="1">
        <v>287.12</v>
      </c>
      <c r="J232" s="1">
        <v>638.4</v>
      </c>
      <c r="K232" s="1">
        <v>19313.560000000001</v>
      </c>
      <c r="M232" s="1">
        <v>407.84</v>
      </c>
      <c r="O232" s="1">
        <v>225</v>
      </c>
      <c r="P232" s="1">
        <v>1502.4</v>
      </c>
      <c r="Q232" s="1">
        <v>1020</v>
      </c>
      <c r="R232" s="1">
        <v>56.4</v>
      </c>
      <c r="S232" s="1">
        <v>816</v>
      </c>
      <c r="T232" s="1">
        <v>2044.62</v>
      </c>
      <c r="W232" s="1">
        <v>413.76</v>
      </c>
      <c r="X232" s="1">
        <v>2764.16</v>
      </c>
      <c r="Y232" s="1">
        <v>239.68</v>
      </c>
      <c r="Z232" s="1">
        <v>768</v>
      </c>
      <c r="AA232" s="1">
        <v>756</v>
      </c>
      <c r="AB232" s="1">
        <v>68.400000000000006</v>
      </c>
      <c r="AC232" s="1">
        <v>3302.4</v>
      </c>
      <c r="AD232" s="1">
        <v>515.20000000000005</v>
      </c>
      <c r="AE232" s="1">
        <v>8688.7999999999993</v>
      </c>
      <c r="AF232" s="1">
        <v>206.28</v>
      </c>
      <c r="AG232" s="1">
        <v>93.6</v>
      </c>
      <c r="AH232" s="1">
        <v>418.88</v>
      </c>
      <c r="AK232" s="1">
        <v>1596</v>
      </c>
      <c r="AL232" s="1">
        <v>0</v>
      </c>
      <c r="AM232" s="1">
        <v>509.6</v>
      </c>
      <c r="AQ232" s="1">
        <v>2330</v>
      </c>
      <c r="AR232" s="1">
        <v>679</v>
      </c>
      <c r="AT232" s="1">
        <v>999</v>
      </c>
      <c r="AU232" s="1">
        <v>2853.6</v>
      </c>
      <c r="AV232" s="1">
        <v>192</v>
      </c>
      <c r="AW232" s="1">
        <v>798</v>
      </c>
      <c r="AX232" s="1">
        <v>131</v>
      </c>
      <c r="AY232" s="1">
        <v>319.2</v>
      </c>
      <c r="AZ232" s="1">
        <v>288</v>
      </c>
      <c r="BA232" s="1">
        <v>274.8</v>
      </c>
      <c r="BC232" s="1">
        <v>1030</v>
      </c>
      <c r="BD232" s="1">
        <v>139.4</v>
      </c>
      <c r="BE232" s="1">
        <v>5328</v>
      </c>
      <c r="BF232" s="1">
        <v>161</v>
      </c>
      <c r="BH232" s="1">
        <v>5728</v>
      </c>
      <c r="BI232" s="1">
        <v>125.6</v>
      </c>
      <c r="BJ232" s="1">
        <v>391.2</v>
      </c>
      <c r="BM232" s="1">
        <v>384</v>
      </c>
      <c r="BN232" s="1">
        <v>277.2</v>
      </c>
      <c r="BO232" s="1">
        <v>123</v>
      </c>
      <c r="BP232" s="1">
        <v>652.5</v>
      </c>
      <c r="BQ232" s="1">
        <v>1961.25</v>
      </c>
      <c r="BR232" s="1">
        <v>354</v>
      </c>
      <c r="BS232" s="1">
        <v>133.19999999999999</v>
      </c>
      <c r="BT232" s="1">
        <v>13143</v>
      </c>
      <c r="BU232" s="1">
        <v>7220.4</v>
      </c>
      <c r="BV232" s="1">
        <v>12616.6</v>
      </c>
      <c r="BW232" s="1">
        <v>459</v>
      </c>
      <c r="BZ232" s="1">
        <v>255</v>
      </c>
      <c r="CA232" s="1">
        <v>770.4</v>
      </c>
      <c r="CF232" s="1">
        <v>142.80000000000001</v>
      </c>
      <c r="CG232" s="1">
        <v>120</v>
      </c>
      <c r="CH232" s="1">
        <v>192</v>
      </c>
      <c r="CK232" s="1">
        <v>429</v>
      </c>
      <c r="CM232" s="1">
        <v>111</v>
      </c>
      <c r="CN232" s="1">
        <v>3219</v>
      </c>
      <c r="CU232" s="1">
        <v>165.6</v>
      </c>
      <c r="CZ232" s="1">
        <v>2036</v>
      </c>
      <c r="DB232" s="1">
        <v>3738</v>
      </c>
      <c r="DC232" s="1">
        <v>6696</v>
      </c>
      <c r="DD232" s="1">
        <v>3597</v>
      </c>
      <c r="DE232" s="1">
        <v>939</v>
      </c>
      <c r="DF232" s="1">
        <v>1255.5</v>
      </c>
      <c r="DG232" s="1">
        <v>145.19999999999999</v>
      </c>
      <c r="DH232" s="1">
        <v>2512.5</v>
      </c>
      <c r="DJ232" s="1">
        <v>747</v>
      </c>
      <c r="DK232" s="1">
        <v>744</v>
      </c>
      <c r="DL232" s="1">
        <v>210</v>
      </c>
      <c r="DM232" s="1">
        <v>111.5</v>
      </c>
      <c r="DN232" s="1">
        <v>90</v>
      </c>
      <c r="DP232" s="1">
        <v>78</v>
      </c>
      <c r="DQ232" s="1">
        <v>522</v>
      </c>
      <c r="DX232" s="1">
        <v>139615.364</v>
      </c>
      <c r="DY232" s="1" t="s">
        <v>537</v>
      </c>
    </row>
    <row r="233" spans="1:129" x14ac:dyDescent="0.2">
      <c r="A233" s="2" t="s">
        <v>538</v>
      </c>
      <c r="B233" s="1">
        <v>3515.9960000000001</v>
      </c>
      <c r="E233" s="1">
        <v>408.48</v>
      </c>
      <c r="F233" s="1">
        <v>1973.44</v>
      </c>
      <c r="G233" s="1">
        <v>1024.1600000000001</v>
      </c>
      <c r="H233" s="1">
        <v>266.39999999999998</v>
      </c>
      <c r="J233" s="1">
        <v>1657.6</v>
      </c>
      <c r="K233" s="1">
        <v>29958.6</v>
      </c>
      <c r="M233" s="1">
        <v>612</v>
      </c>
      <c r="O233" s="1">
        <v>556.20000000000005</v>
      </c>
      <c r="P233" s="1">
        <v>1855.2</v>
      </c>
      <c r="Q233" s="1">
        <v>1083.5999999999999</v>
      </c>
      <c r="R233" s="1">
        <v>72</v>
      </c>
      <c r="S233" s="1">
        <v>1254</v>
      </c>
      <c r="T233" s="1">
        <v>4003.03</v>
      </c>
      <c r="W233" s="1">
        <v>524.76</v>
      </c>
      <c r="X233" s="1">
        <v>2076.7600000000002</v>
      </c>
      <c r="Y233" s="1">
        <v>225.12</v>
      </c>
      <c r="Z233" s="1">
        <v>528</v>
      </c>
      <c r="AA233" s="1">
        <v>2661</v>
      </c>
      <c r="AB233" s="1">
        <v>61.2</v>
      </c>
      <c r="AC233" s="1">
        <v>1497.6</v>
      </c>
      <c r="AD233" s="1">
        <v>621.91999999999996</v>
      </c>
      <c r="AE233" s="1">
        <v>11496.6</v>
      </c>
      <c r="AF233" s="1">
        <v>284.27999999999997</v>
      </c>
      <c r="AG233" s="1">
        <v>102</v>
      </c>
      <c r="AH233" s="1">
        <v>448</v>
      </c>
      <c r="AK233" s="1">
        <v>1792.8</v>
      </c>
      <c r="AL233" s="1">
        <v>1.8</v>
      </c>
      <c r="AM233" s="1">
        <v>209.04</v>
      </c>
      <c r="AQ233" s="1">
        <v>3599</v>
      </c>
      <c r="AR233" s="1">
        <v>671</v>
      </c>
      <c r="AT233" s="1">
        <v>840</v>
      </c>
      <c r="AU233" s="1">
        <v>1430.4</v>
      </c>
      <c r="AV233" s="1">
        <v>489.6</v>
      </c>
      <c r="AW233" s="1">
        <v>721.5</v>
      </c>
      <c r="AX233" s="1">
        <v>113</v>
      </c>
      <c r="AY233" s="1">
        <v>1191.2</v>
      </c>
      <c r="AZ233" s="1">
        <v>460.8</v>
      </c>
      <c r="BA233" s="1">
        <v>343.2</v>
      </c>
      <c r="BC233" s="1">
        <v>970</v>
      </c>
      <c r="BD233" s="1">
        <v>183.2</v>
      </c>
      <c r="BE233" s="1">
        <v>2049.75</v>
      </c>
      <c r="BF233" s="1">
        <v>139.5</v>
      </c>
      <c r="BH233" s="1">
        <v>4435.2</v>
      </c>
      <c r="BI233" s="1">
        <v>300.8</v>
      </c>
      <c r="BJ233" s="1">
        <v>547.20000000000005</v>
      </c>
      <c r="BM233" s="1">
        <v>675.2</v>
      </c>
      <c r="BN233" s="1">
        <v>824.4</v>
      </c>
      <c r="BO233" s="1">
        <v>101</v>
      </c>
      <c r="BP233" s="1">
        <v>624</v>
      </c>
      <c r="BQ233" s="1">
        <v>2595.25</v>
      </c>
      <c r="BR233" s="1">
        <v>317</v>
      </c>
      <c r="BS233" s="1">
        <v>131.4</v>
      </c>
      <c r="BT233" s="1">
        <v>5052</v>
      </c>
      <c r="BU233" s="1">
        <v>15076.8</v>
      </c>
      <c r="BV233" s="1">
        <v>11053.6</v>
      </c>
      <c r="BW233" s="1">
        <v>320.39999999999998</v>
      </c>
      <c r="BZ233" s="1">
        <v>314.39999999999998</v>
      </c>
      <c r="CA233" s="1">
        <v>1010.4</v>
      </c>
      <c r="CF233" s="1">
        <v>102</v>
      </c>
      <c r="CG233" s="1">
        <v>120</v>
      </c>
      <c r="CH233" s="1">
        <v>374.4</v>
      </c>
      <c r="CK233" s="1">
        <v>320.5</v>
      </c>
      <c r="CM233" s="1">
        <v>127.5</v>
      </c>
      <c r="CN233" s="1">
        <v>2822.5</v>
      </c>
      <c r="CU233" s="1">
        <v>181.2</v>
      </c>
      <c r="CZ233" s="1">
        <v>1752.5</v>
      </c>
      <c r="DB233" s="1">
        <v>2975</v>
      </c>
      <c r="DC233" s="1">
        <v>9406.5</v>
      </c>
      <c r="DD233" s="1">
        <v>4500</v>
      </c>
      <c r="DE233" s="1">
        <v>1122.2</v>
      </c>
      <c r="DF233" s="1">
        <v>1101</v>
      </c>
      <c r="DG233" s="1">
        <v>165.6</v>
      </c>
      <c r="DH233" s="1">
        <v>2482.5</v>
      </c>
      <c r="DJ233" s="1">
        <v>993.5</v>
      </c>
      <c r="DK233" s="1">
        <v>806</v>
      </c>
      <c r="DL233" s="1">
        <v>210</v>
      </c>
      <c r="DM233" s="1">
        <v>113.5</v>
      </c>
      <c r="DN233" s="1">
        <v>42</v>
      </c>
      <c r="DP233" s="1">
        <v>432</v>
      </c>
      <c r="DQ233" s="1">
        <v>372</v>
      </c>
      <c r="DX233" s="1">
        <v>157875.18599999999</v>
      </c>
      <c r="DY233" s="1" t="s">
        <v>538</v>
      </c>
    </row>
    <row r="234" spans="1:129" x14ac:dyDescent="0.2">
      <c r="A234" s="2" t="s">
        <v>539</v>
      </c>
      <c r="B234" s="1">
        <v>3465.0219999999999</v>
      </c>
      <c r="E234" s="1">
        <v>290.08</v>
      </c>
      <c r="F234" s="1">
        <v>2116.8000000000002</v>
      </c>
      <c r="G234" s="1">
        <v>1491.84</v>
      </c>
      <c r="H234" s="1">
        <v>325.60000000000002</v>
      </c>
      <c r="J234" s="1">
        <v>4518.08</v>
      </c>
      <c r="K234" s="1">
        <v>32499.599999999999</v>
      </c>
      <c r="M234" s="1">
        <v>408</v>
      </c>
      <c r="O234" s="1">
        <v>562.20000000000005</v>
      </c>
      <c r="P234" s="1">
        <v>1713.84</v>
      </c>
      <c r="Q234" s="1">
        <v>1185.5999999999999</v>
      </c>
      <c r="R234" s="1">
        <v>58.8</v>
      </c>
      <c r="S234" s="1">
        <v>906</v>
      </c>
      <c r="T234" s="1">
        <v>5514.48</v>
      </c>
      <c r="W234" s="1">
        <v>1105.68</v>
      </c>
      <c r="X234" s="1">
        <v>2273.04</v>
      </c>
      <c r="Y234" s="1">
        <v>268.24</v>
      </c>
      <c r="Z234" s="1">
        <v>2256</v>
      </c>
      <c r="AA234" s="1">
        <v>3966</v>
      </c>
      <c r="AB234" s="1">
        <v>45.6</v>
      </c>
      <c r="AC234" s="1">
        <v>4617.6000000000004</v>
      </c>
      <c r="AD234" s="1">
        <v>673.44</v>
      </c>
      <c r="AE234" s="1">
        <v>8954.6</v>
      </c>
      <c r="AF234" s="1">
        <v>252.72</v>
      </c>
      <c r="AG234" s="1">
        <v>70.8</v>
      </c>
      <c r="AH234" s="1">
        <v>273.27999999999997</v>
      </c>
      <c r="AK234" s="1">
        <v>2028</v>
      </c>
      <c r="AL234" s="1">
        <v>1314</v>
      </c>
      <c r="AM234" s="1">
        <v>282.88</v>
      </c>
      <c r="AQ234" s="1">
        <v>3089.25</v>
      </c>
      <c r="AR234" s="1">
        <v>461.5</v>
      </c>
      <c r="AT234" s="1">
        <v>1356</v>
      </c>
      <c r="AU234" s="1">
        <v>1451.4</v>
      </c>
      <c r="AV234" s="1">
        <v>264</v>
      </c>
      <c r="AW234" s="1">
        <v>799.5</v>
      </c>
      <c r="AX234" s="1">
        <v>151</v>
      </c>
      <c r="AY234" s="1">
        <v>141.6</v>
      </c>
      <c r="AZ234" s="1">
        <v>345.6</v>
      </c>
      <c r="BA234" s="1">
        <v>282</v>
      </c>
      <c r="BC234" s="1">
        <v>1160</v>
      </c>
      <c r="BD234" s="1">
        <v>148.4</v>
      </c>
      <c r="BE234" s="1">
        <v>1713</v>
      </c>
      <c r="BF234" s="1">
        <v>167.5</v>
      </c>
      <c r="BH234" s="1">
        <v>5300</v>
      </c>
      <c r="BI234" s="1">
        <v>850.4</v>
      </c>
      <c r="BJ234" s="1">
        <v>432</v>
      </c>
      <c r="BM234" s="1">
        <v>541.6</v>
      </c>
      <c r="BN234" s="1">
        <v>519.6</v>
      </c>
      <c r="BO234" s="1">
        <v>122</v>
      </c>
      <c r="BP234" s="1">
        <v>574.5</v>
      </c>
      <c r="BQ234" s="1">
        <v>2158.5</v>
      </c>
      <c r="BR234" s="1">
        <v>261</v>
      </c>
      <c r="BS234" s="1">
        <v>207</v>
      </c>
      <c r="BT234" s="1">
        <v>11913</v>
      </c>
      <c r="BU234" s="1">
        <v>8733.6</v>
      </c>
      <c r="BV234" s="1">
        <v>2865.2</v>
      </c>
      <c r="BW234" s="1">
        <v>644</v>
      </c>
      <c r="BZ234" s="1">
        <v>582.4</v>
      </c>
      <c r="CA234" s="1">
        <v>570</v>
      </c>
      <c r="CF234" s="1">
        <v>51.6</v>
      </c>
      <c r="CG234" s="1">
        <v>79.2</v>
      </c>
      <c r="CH234" s="1">
        <v>288</v>
      </c>
      <c r="CK234" s="1">
        <v>427</v>
      </c>
      <c r="CM234" s="1">
        <v>81</v>
      </c>
      <c r="CN234" s="1">
        <v>3144</v>
      </c>
      <c r="CU234" s="1">
        <v>75.599999999999994</v>
      </c>
      <c r="CZ234" s="1">
        <v>2319</v>
      </c>
      <c r="DB234" s="1">
        <v>4026</v>
      </c>
      <c r="DC234" s="1">
        <v>5871.5</v>
      </c>
      <c r="DD234" s="1">
        <v>4665</v>
      </c>
      <c r="DE234" s="1">
        <v>804.4</v>
      </c>
      <c r="DF234" s="1">
        <v>816</v>
      </c>
      <c r="DG234" s="1">
        <v>93.6</v>
      </c>
      <c r="DH234" s="1">
        <v>1246.5</v>
      </c>
      <c r="DJ234" s="1">
        <v>1185</v>
      </c>
      <c r="DK234" s="1">
        <v>1524</v>
      </c>
      <c r="DL234" s="1">
        <v>151</v>
      </c>
      <c r="DM234" s="1">
        <v>200</v>
      </c>
      <c r="DN234" s="1">
        <v>48</v>
      </c>
      <c r="DP234" s="1">
        <v>250</v>
      </c>
      <c r="DQ234" s="1">
        <v>786</v>
      </c>
      <c r="DX234" s="1">
        <v>159375.77200000011</v>
      </c>
      <c r="DY234" s="1" t="s">
        <v>539</v>
      </c>
    </row>
    <row r="235" spans="1:129" x14ac:dyDescent="0.2">
      <c r="A235" s="2" t="s">
        <v>540</v>
      </c>
      <c r="B235" s="1">
        <v>3269.5219999999999</v>
      </c>
      <c r="E235" s="1">
        <v>213.12</v>
      </c>
      <c r="F235" s="1">
        <v>1611.68</v>
      </c>
      <c r="G235" s="1">
        <v>973.1</v>
      </c>
      <c r="H235" s="1">
        <v>372.96</v>
      </c>
      <c r="J235" s="1">
        <v>2067.52</v>
      </c>
      <c r="K235" s="1">
        <v>15167.32</v>
      </c>
      <c r="M235" s="1">
        <v>204</v>
      </c>
      <c r="O235" s="1">
        <v>581.4</v>
      </c>
      <c r="P235" s="1">
        <v>2150.7600000000002</v>
      </c>
      <c r="Q235" s="1">
        <v>2031.72</v>
      </c>
      <c r="R235" s="1">
        <v>117.6</v>
      </c>
      <c r="S235" s="1">
        <v>798</v>
      </c>
      <c r="T235" s="1">
        <v>1725.68</v>
      </c>
      <c r="W235" s="1">
        <v>1080.3599999999999</v>
      </c>
      <c r="X235" s="1">
        <v>1471.96</v>
      </c>
      <c r="Y235" s="1">
        <v>186.48</v>
      </c>
      <c r="Z235" s="1">
        <v>1075.2</v>
      </c>
      <c r="AA235" s="1">
        <v>2442</v>
      </c>
      <c r="AB235" s="1">
        <v>28.8</v>
      </c>
      <c r="AC235" s="1">
        <v>2424</v>
      </c>
      <c r="AD235" s="1">
        <v>638.02</v>
      </c>
      <c r="AE235" s="1">
        <v>8154.4</v>
      </c>
      <c r="AF235" s="1">
        <v>205.44</v>
      </c>
      <c r="AG235" s="1">
        <v>74.400000000000006</v>
      </c>
      <c r="AH235" s="1">
        <v>259.83999999999997</v>
      </c>
      <c r="AK235" s="1">
        <v>1372.8</v>
      </c>
      <c r="AL235" s="1">
        <v>432</v>
      </c>
      <c r="AM235" s="1">
        <v>291.2</v>
      </c>
      <c r="AQ235" s="1">
        <v>2433.5</v>
      </c>
      <c r="AR235" s="1">
        <v>503.125</v>
      </c>
      <c r="AT235" s="1">
        <v>875</v>
      </c>
      <c r="AU235" s="1">
        <v>1061.0999999999999</v>
      </c>
      <c r="AV235" s="1">
        <v>265.2</v>
      </c>
      <c r="AW235" s="1">
        <v>894</v>
      </c>
      <c r="AX235" s="1">
        <v>93</v>
      </c>
      <c r="AY235" s="1">
        <v>286.39999999999998</v>
      </c>
      <c r="AZ235" s="1">
        <v>288</v>
      </c>
      <c r="BA235" s="1">
        <v>349.2</v>
      </c>
      <c r="BC235" s="1">
        <v>900</v>
      </c>
      <c r="BD235" s="1">
        <v>160.6</v>
      </c>
      <c r="BE235" s="1">
        <v>5116.625</v>
      </c>
      <c r="BF235" s="1">
        <v>247</v>
      </c>
      <c r="BH235" s="1">
        <v>4526.8999999999996</v>
      </c>
      <c r="BI235" s="1">
        <v>129.6</v>
      </c>
      <c r="BJ235" s="1">
        <v>516</v>
      </c>
      <c r="BM235" s="1">
        <v>518.4</v>
      </c>
      <c r="BN235" s="1">
        <v>570</v>
      </c>
      <c r="BO235" s="1">
        <v>103</v>
      </c>
      <c r="BP235" s="1">
        <v>634.5</v>
      </c>
      <c r="BQ235" s="1">
        <v>2507.25</v>
      </c>
      <c r="BR235" s="1">
        <v>157</v>
      </c>
      <c r="BS235" s="1">
        <v>234.3</v>
      </c>
      <c r="BT235" s="1">
        <v>2619</v>
      </c>
      <c r="BU235" s="1">
        <v>16225.2</v>
      </c>
      <c r="BV235" s="1">
        <v>274.60000000000002</v>
      </c>
      <c r="BW235" s="1">
        <v>435</v>
      </c>
      <c r="BZ235" s="1">
        <v>372.6</v>
      </c>
      <c r="CA235" s="1">
        <v>1333.2</v>
      </c>
      <c r="CF235" s="1">
        <v>49.2</v>
      </c>
      <c r="CG235" s="1">
        <v>75.599999999999994</v>
      </c>
      <c r="CH235" s="1">
        <v>288</v>
      </c>
      <c r="CK235" s="1">
        <v>367</v>
      </c>
      <c r="CM235" s="1">
        <v>120</v>
      </c>
      <c r="CN235" s="1">
        <v>2622</v>
      </c>
      <c r="CU235" s="1">
        <v>154.80000000000001</v>
      </c>
      <c r="CZ235" s="1">
        <v>1987.5</v>
      </c>
      <c r="DB235" s="1">
        <v>2727</v>
      </c>
      <c r="DC235" s="1">
        <v>3601.5</v>
      </c>
      <c r="DD235" s="1">
        <v>3684</v>
      </c>
      <c r="DE235" s="1">
        <v>517.4</v>
      </c>
      <c r="DF235" s="1">
        <v>981</v>
      </c>
      <c r="DG235" s="1">
        <v>78</v>
      </c>
      <c r="DH235" s="1">
        <v>1147.5</v>
      </c>
      <c r="DJ235" s="1">
        <v>1173</v>
      </c>
      <c r="DK235" s="1">
        <v>1000</v>
      </c>
      <c r="DL235" s="1">
        <v>197</v>
      </c>
      <c r="DM235" s="1">
        <v>115.5</v>
      </c>
      <c r="DN235" s="1">
        <v>45</v>
      </c>
      <c r="DP235" s="1">
        <v>312</v>
      </c>
      <c r="DQ235" s="1">
        <v>774</v>
      </c>
      <c r="DX235" s="1">
        <v>118067.58199999999</v>
      </c>
      <c r="DY235" s="1" t="s">
        <v>540</v>
      </c>
    </row>
    <row r="236" spans="1:129" x14ac:dyDescent="0.2">
      <c r="A236" s="2"/>
    </row>
    <row r="237" spans="1:129" x14ac:dyDescent="0.2">
      <c r="A237" s="2"/>
    </row>
    <row r="238" spans="1:129" x14ac:dyDescent="0.2">
      <c r="A238" s="2"/>
    </row>
    <row r="239" spans="1:129" x14ac:dyDescent="0.2">
      <c r="A239" s="2" t="s">
        <v>541</v>
      </c>
      <c r="B239" s="1">
        <v>1606.3440000000001</v>
      </c>
      <c r="F239" s="1">
        <v>3386.88</v>
      </c>
      <c r="G239" s="1">
        <v>1989.12</v>
      </c>
      <c r="H239" s="1">
        <v>6674.8</v>
      </c>
      <c r="J239" s="1">
        <v>3727.36</v>
      </c>
      <c r="K239" s="1">
        <v>11181.52</v>
      </c>
      <c r="O239" s="1">
        <v>208.8</v>
      </c>
      <c r="P239" s="1">
        <v>3318</v>
      </c>
      <c r="Q239" s="1">
        <v>416.4</v>
      </c>
      <c r="T239" s="1">
        <v>2999.96</v>
      </c>
      <c r="W239" s="1">
        <v>439.08</v>
      </c>
      <c r="X239" s="1">
        <v>1955.24</v>
      </c>
      <c r="AA239" s="1">
        <v>534</v>
      </c>
      <c r="AB239" s="1">
        <v>135.6</v>
      </c>
      <c r="AD239" s="1">
        <v>1151.8399999999999</v>
      </c>
      <c r="AE239" s="1">
        <v>11571</v>
      </c>
      <c r="AK239" s="1">
        <v>1317.6</v>
      </c>
      <c r="AM239" s="1">
        <v>173.94</v>
      </c>
      <c r="AQ239" s="1">
        <v>1740</v>
      </c>
      <c r="AR239" s="1">
        <v>334</v>
      </c>
      <c r="AT239" s="1">
        <v>297</v>
      </c>
      <c r="AU239" s="1">
        <v>1488.2</v>
      </c>
      <c r="AV239" s="1">
        <v>423.6</v>
      </c>
      <c r="AW239" s="1">
        <v>930</v>
      </c>
      <c r="BD239" s="1">
        <v>4.2</v>
      </c>
      <c r="BE239" s="1">
        <v>1419</v>
      </c>
      <c r="BH239" s="1">
        <v>1857.2</v>
      </c>
      <c r="BN239" s="1">
        <v>618</v>
      </c>
      <c r="BP239" s="1">
        <v>864</v>
      </c>
      <c r="BQ239" s="1">
        <v>3481.75</v>
      </c>
      <c r="BR239" s="1">
        <v>42</v>
      </c>
      <c r="BT239" s="1">
        <v>26034</v>
      </c>
      <c r="BU239" s="1">
        <v>16494</v>
      </c>
      <c r="CK239" s="1">
        <v>425</v>
      </c>
      <c r="CN239" s="1">
        <v>204</v>
      </c>
      <c r="CZ239" s="1">
        <v>2380.75</v>
      </c>
      <c r="DB239" s="1">
        <v>924</v>
      </c>
      <c r="DC239" s="1">
        <v>7995</v>
      </c>
      <c r="DD239" s="1">
        <v>3060</v>
      </c>
      <c r="DH239" s="1">
        <v>1852.5</v>
      </c>
      <c r="DJ239" s="1">
        <v>1225</v>
      </c>
      <c r="DK239" s="1">
        <v>604</v>
      </c>
      <c r="DP239" s="1">
        <v>144</v>
      </c>
      <c r="DQ239" s="1">
        <v>438</v>
      </c>
      <c r="DX239" s="1">
        <v>185876.26300000001</v>
      </c>
      <c r="DY239" s="1" t="s">
        <v>541</v>
      </c>
    </row>
    <row r="240" spans="1:129" x14ac:dyDescent="0.2">
      <c r="A240" s="2" t="s">
        <v>542</v>
      </c>
    </row>
    <row r="241" spans="1:131" x14ac:dyDescent="0.2">
      <c r="A241" s="2"/>
      <c r="B241" s="1" t="s">
        <v>153</v>
      </c>
      <c r="F241" s="1" t="s">
        <v>543</v>
      </c>
      <c r="G241" s="1" t="s">
        <v>544</v>
      </c>
      <c r="H241" s="1" t="s">
        <v>545</v>
      </c>
      <c r="J241" s="1" t="s">
        <v>546</v>
      </c>
      <c r="K241" s="1" t="s">
        <v>547</v>
      </c>
      <c r="O241" s="1" t="s">
        <v>195</v>
      </c>
      <c r="P241" s="1" t="s">
        <v>548</v>
      </c>
      <c r="Q241" s="1" t="s">
        <v>549</v>
      </c>
      <c r="T241" s="1" t="s">
        <v>550</v>
      </c>
      <c r="W241" s="1" t="s">
        <v>551</v>
      </c>
      <c r="X241" s="1" t="s">
        <v>552</v>
      </c>
      <c r="AA241" s="1" t="s">
        <v>553</v>
      </c>
      <c r="AB241" s="1" t="s">
        <v>308</v>
      </c>
      <c r="AD241" s="1" t="s">
        <v>554</v>
      </c>
      <c r="AE241" s="1" t="s">
        <v>307</v>
      </c>
      <c r="AK241" s="1" t="s">
        <v>299</v>
      </c>
      <c r="AM241" s="1" t="s">
        <v>555</v>
      </c>
      <c r="AQ241" s="1" t="s">
        <v>214</v>
      </c>
      <c r="AR241" s="1" t="s">
        <v>556</v>
      </c>
      <c r="AT241" s="1" t="s">
        <v>557</v>
      </c>
      <c r="AU241" s="1" t="s">
        <v>558</v>
      </c>
      <c r="AV241" s="1" t="s">
        <v>559</v>
      </c>
      <c r="AW241" s="1" t="s">
        <v>560</v>
      </c>
      <c r="BD241" s="1" t="s">
        <v>211</v>
      </c>
      <c r="BE241" s="1" t="s">
        <v>210</v>
      </c>
      <c r="BH241" s="1" t="s">
        <v>224</v>
      </c>
      <c r="BN241" s="1" t="s">
        <v>561</v>
      </c>
      <c r="BP241" s="1" t="s">
        <v>562</v>
      </c>
      <c r="BQ241" s="1" t="s">
        <v>563</v>
      </c>
      <c r="BR241" s="1" t="s">
        <v>564</v>
      </c>
      <c r="BT241" s="1" t="s">
        <v>565</v>
      </c>
      <c r="BU241" s="1" t="s">
        <v>566</v>
      </c>
      <c r="CK241" s="1" t="s">
        <v>567</v>
      </c>
      <c r="CN241" s="1" t="s">
        <v>568</v>
      </c>
      <c r="CZ241" s="1" t="s">
        <v>256</v>
      </c>
      <c r="DB241" s="1" t="s">
        <v>569</v>
      </c>
      <c r="DC241" s="1" t="s">
        <v>257</v>
      </c>
      <c r="DD241" s="1" t="s">
        <v>570</v>
      </c>
      <c r="DF241" s="1" t="s">
        <v>571</v>
      </c>
      <c r="DH241" s="1" t="s">
        <v>572</v>
      </c>
      <c r="DJ241" s="1" t="s">
        <v>573</v>
      </c>
      <c r="DK241" s="1" t="s">
        <v>574</v>
      </c>
      <c r="DP241" s="1" t="s">
        <v>276</v>
      </c>
      <c r="DQ241" s="1" t="s">
        <v>204</v>
      </c>
      <c r="DR241" s="1" t="s">
        <v>202</v>
      </c>
      <c r="DS241" s="1" t="s">
        <v>575</v>
      </c>
      <c r="DT241" s="1" t="s">
        <v>198</v>
      </c>
      <c r="DU241" s="1" t="s">
        <v>576</v>
      </c>
      <c r="DV241" s="1" t="s">
        <v>577</v>
      </c>
      <c r="DW241" s="1" t="s">
        <v>203</v>
      </c>
      <c r="DX241" s="1" t="s">
        <v>578</v>
      </c>
      <c r="DY241" s="1" t="s">
        <v>193</v>
      </c>
      <c r="DZ241" s="1" t="s">
        <v>579</v>
      </c>
      <c r="EA241" s="1" t="s">
        <v>580</v>
      </c>
    </row>
    <row r="242" spans="1:131" x14ac:dyDescent="0.2">
      <c r="A242" s="2"/>
      <c r="F242" s="1" t="s">
        <v>581</v>
      </c>
      <c r="G242" s="1" t="s">
        <v>582</v>
      </c>
      <c r="H242" s="1" t="s">
        <v>583</v>
      </c>
      <c r="J242" s="1" t="s">
        <v>584</v>
      </c>
      <c r="K242" s="1" t="s">
        <v>585</v>
      </c>
      <c r="O242" s="1" t="s">
        <v>319</v>
      </c>
      <c r="P242" s="1" t="s">
        <v>586</v>
      </c>
      <c r="Q242" s="1" t="s">
        <v>587</v>
      </c>
      <c r="T242" s="1" t="s">
        <v>400</v>
      </c>
      <c r="W242" s="1" t="s">
        <v>414</v>
      </c>
      <c r="X242" s="1">
        <v>326636013</v>
      </c>
      <c r="AA242" s="1" t="s">
        <v>588</v>
      </c>
      <c r="AB242" s="1" t="s">
        <v>429</v>
      </c>
      <c r="AD242" s="1" t="s">
        <v>589</v>
      </c>
      <c r="AE242" s="1" t="s">
        <v>428</v>
      </c>
      <c r="AK242" s="1" t="s">
        <v>420</v>
      </c>
      <c r="AM242" s="1" t="s">
        <v>590</v>
      </c>
      <c r="AQ242" s="1" t="s">
        <v>337</v>
      </c>
      <c r="AR242" s="1" t="s">
        <v>591</v>
      </c>
      <c r="AT242" s="1" t="s">
        <v>354</v>
      </c>
      <c r="AU242" s="1" t="s">
        <v>365</v>
      </c>
      <c r="AV242" s="1" t="s">
        <v>592</v>
      </c>
      <c r="AW242" s="1" t="s">
        <v>340</v>
      </c>
      <c r="BD242" s="1" t="s">
        <v>334</v>
      </c>
      <c r="BE242" s="1" t="s">
        <v>333</v>
      </c>
      <c r="BH242" s="1" t="s">
        <v>347</v>
      </c>
      <c r="BN242" s="1" t="s">
        <v>593</v>
      </c>
      <c r="BP242" s="1" t="s">
        <v>357</v>
      </c>
      <c r="BQ242" s="1" t="s">
        <v>594</v>
      </c>
      <c r="BR242" s="1" t="s">
        <v>595</v>
      </c>
      <c r="BT242" s="1" t="s">
        <v>358</v>
      </c>
      <c r="BU242" s="1" t="s">
        <v>373</v>
      </c>
      <c r="CK242" s="1" t="s">
        <v>596</v>
      </c>
      <c r="CN242" s="1" t="s">
        <v>597</v>
      </c>
      <c r="CZ242" s="1" t="s">
        <v>377</v>
      </c>
      <c r="DB242" s="1" t="s">
        <v>598</v>
      </c>
      <c r="DC242" s="1" t="s">
        <v>378</v>
      </c>
      <c r="DD242" s="1">
        <v>326635016</v>
      </c>
      <c r="DF242" s="1" t="s">
        <v>599</v>
      </c>
      <c r="DH242" s="1" t="s">
        <v>600</v>
      </c>
      <c r="DJ242" s="1" t="s">
        <v>601</v>
      </c>
      <c r="DK242" s="1" t="s">
        <v>602</v>
      </c>
      <c r="DP242" s="1" t="s">
        <v>397</v>
      </c>
      <c r="DQ242" s="1" t="s">
        <v>327</v>
      </c>
      <c r="DR242" s="1" t="s">
        <v>325</v>
      </c>
      <c r="DS242" s="1" t="s">
        <v>603</v>
      </c>
      <c r="DT242" s="1" t="s">
        <v>321</v>
      </c>
      <c r="DU242" s="1" t="s">
        <v>604</v>
      </c>
      <c r="DV242" s="1" t="s">
        <v>605</v>
      </c>
      <c r="DW242" s="1" t="s">
        <v>326</v>
      </c>
      <c r="DX242" s="1" t="s">
        <v>606</v>
      </c>
      <c r="DY242" s="1" t="s">
        <v>317</v>
      </c>
      <c r="DZ242" s="1" t="s">
        <v>607</v>
      </c>
      <c r="EA242" s="1" t="s">
        <v>608</v>
      </c>
    </row>
    <row r="243" spans="1:131" x14ac:dyDescent="0.2">
      <c r="A243" s="2" t="s">
        <v>153</v>
      </c>
      <c r="B243" s="1">
        <v>157659.82810000001</v>
      </c>
      <c r="F243" s="1">
        <v>817.36599999999999</v>
      </c>
      <c r="G243" s="1">
        <v>193.202</v>
      </c>
      <c r="H243" s="1">
        <v>12.757999999999999</v>
      </c>
      <c r="J243" s="1">
        <v>28.113099999999999</v>
      </c>
      <c r="K243" s="1">
        <v>18.2</v>
      </c>
      <c r="O243" s="1">
        <v>5526.32</v>
      </c>
      <c r="P243" s="1">
        <v>421.2</v>
      </c>
      <c r="Q243" s="1">
        <v>1280.8800000000001</v>
      </c>
      <c r="T243" s="1">
        <v>243</v>
      </c>
      <c r="W243" s="1">
        <v>240</v>
      </c>
      <c r="X243" s="1">
        <v>49.5</v>
      </c>
      <c r="AA243" s="1">
        <v>219</v>
      </c>
      <c r="AB243" s="1">
        <v>564</v>
      </c>
      <c r="AD243" s="1">
        <v>543</v>
      </c>
      <c r="AE243" s="1">
        <v>50</v>
      </c>
      <c r="AK243" s="1">
        <v>1381.5</v>
      </c>
      <c r="AM243" s="1">
        <v>162</v>
      </c>
      <c r="AQ243" s="1">
        <v>942</v>
      </c>
      <c r="AT243" s="1">
        <v>631.125</v>
      </c>
      <c r="AU243" s="1">
        <v>1.6</v>
      </c>
      <c r="AV243" s="1">
        <v>173.9</v>
      </c>
      <c r="AW243" s="1">
        <v>1078.24</v>
      </c>
      <c r="BD243" s="1">
        <v>1536.92</v>
      </c>
      <c r="BE243" s="1">
        <v>462.24</v>
      </c>
      <c r="BH243" s="1">
        <v>1198.8</v>
      </c>
      <c r="BN243" s="1">
        <v>169.5</v>
      </c>
      <c r="BP243" s="1">
        <v>1839.3</v>
      </c>
      <c r="BQ243" s="1">
        <v>12.6</v>
      </c>
      <c r="BT243" s="1">
        <v>963</v>
      </c>
      <c r="BU243" s="1">
        <v>120</v>
      </c>
      <c r="CK243" s="1">
        <v>1352.4</v>
      </c>
      <c r="CN243" s="1">
        <v>48</v>
      </c>
      <c r="CZ243" s="1">
        <v>2090.75</v>
      </c>
      <c r="DB243" s="1">
        <v>1200.78</v>
      </c>
      <c r="DC243" s="1">
        <v>84</v>
      </c>
      <c r="DD243" s="1">
        <v>91.5</v>
      </c>
      <c r="DF243" s="1">
        <v>2949.48</v>
      </c>
      <c r="DH243" s="1">
        <v>381</v>
      </c>
      <c r="DJ243" s="1">
        <v>451.62</v>
      </c>
      <c r="DK243" s="1">
        <v>444</v>
      </c>
      <c r="DP243" s="1">
        <v>484</v>
      </c>
      <c r="DQ243" s="1">
        <v>348</v>
      </c>
      <c r="DR243" s="1">
        <v>313.2</v>
      </c>
      <c r="DS243" s="1">
        <v>470.96</v>
      </c>
      <c r="DT243" s="1">
        <v>19722.64</v>
      </c>
      <c r="DU243" s="1">
        <v>3.7</v>
      </c>
      <c r="DV243" s="1">
        <v>606.96</v>
      </c>
      <c r="DW243" s="1">
        <v>2421.7199999999998</v>
      </c>
      <c r="DX243" s="1">
        <v>41.83</v>
      </c>
      <c r="DY243" s="1">
        <v>1639.68</v>
      </c>
      <c r="DZ243" s="1">
        <v>207.88399999999999</v>
      </c>
      <c r="EA243" s="1">
        <v>814.5</v>
      </c>
    </row>
    <row r="244" spans="1:131" x14ac:dyDescent="0.2">
      <c r="A244" s="2"/>
    </row>
    <row r="245" spans="1:131" x14ac:dyDescent="0.2">
      <c r="A245" s="2"/>
      <c r="O245" s="1" t="s">
        <v>319</v>
      </c>
      <c r="T245" s="1" t="s">
        <v>400</v>
      </c>
      <c r="W245" s="1" t="s">
        <v>414</v>
      </c>
      <c r="AB245" s="1" t="s">
        <v>429</v>
      </c>
      <c r="AE245" s="1" t="s">
        <v>428</v>
      </c>
      <c r="AK245" s="1" t="s">
        <v>420</v>
      </c>
      <c r="AQ245" s="1" t="s">
        <v>337</v>
      </c>
      <c r="AT245" s="1" t="s">
        <v>354</v>
      </c>
      <c r="AU245" s="1" t="s">
        <v>365</v>
      </c>
      <c r="AW245" s="1" t="s">
        <v>340</v>
      </c>
      <c r="BD245" s="1" t="s">
        <v>334</v>
      </c>
      <c r="BE245" s="1" t="s">
        <v>333</v>
      </c>
      <c r="BH245" s="1" t="s">
        <v>347</v>
      </c>
      <c r="BP245" s="1" t="s">
        <v>357</v>
      </c>
      <c r="BT245" s="1" t="s">
        <v>358</v>
      </c>
      <c r="BU245" s="1" t="s">
        <v>373</v>
      </c>
      <c r="CZ245" s="1" t="s">
        <v>377</v>
      </c>
      <c r="DC245" s="1" t="s">
        <v>378</v>
      </c>
      <c r="DP245" s="1" t="s">
        <v>397</v>
      </c>
      <c r="DQ245" s="1" t="s">
        <v>327</v>
      </c>
      <c r="DR245" s="1" t="s">
        <v>325</v>
      </c>
      <c r="DT245" s="1" t="s">
        <v>321</v>
      </c>
      <c r="DW245" s="1" t="s">
        <v>326</v>
      </c>
      <c r="DY245" s="1" t="s">
        <v>317</v>
      </c>
    </row>
    <row r="246" spans="1:131" x14ac:dyDescent="0.2">
      <c r="A246" s="2"/>
    </row>
    <row r="247" spans="1:131" x14ac:dyDescent="0.2">
      <c r="A247" s="2"/>
    </row>
    <row r="248" spans="1:131" x14ac:dyDescent="0.2">
      <c r="A248" s="2"/>
    </row>
    <row r="249" spans="1:131" x14ac:dyDescent="0.2">
      <c r="A249" s="2"/>
    </row>
    <row r="250" spans="1:131" x14ac:dyDescent="0.2">
      <c r="A250" s="2"/>
    </row>
    <row r="251" spans="1:131" x14ac:dyDescent="0.2">
      <c r="A251" s="2"/>
    </row>
    <row r="252" spans="1:131" x14ac:dyDescent="0.2">
      <c r="A252" s="2"/>
    </row>
    <row r="253" spans="1:131" x14ac:dyDescent="0.2">
      <c r="A253" s="2"/>
    </row>
    <row r="254" spans="1:131" x14ac:dyDescent="0.2">
      <c r="A254" s="2"/>
    </row>
    <row r="255" spans="1:131" x14ac:dyDescent="0.2">
      <c r="A255" s="2"/>
    </row>
    <row r="256" spans="1:13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9" x14ac:dyDescent="0.2">
      <c r="A273" s="2"/>
    </row>
    <row r="274" spans="1:129" x14ac:dyDescent="0.2">
      <c r="A274" s="2"/>
    </row>
    <row r="275" spans="1:129" x14ac:dyDescent="0.2">
      <c r="A275" s="2"/>
    </row>
    <row r="276" spans="1:129" x14ac:dyDescent="0.2">
      <c r="A276" s="2"/>
    </row>
    <row r="277" spans="1:129" x14ac:dyDescent="0.2">
      <c r="A277" s="2"/>
    </row>
    <row r="278" spans="1:129" x14ac:dyDescent="0.2">
      <c r="A278" s="2"/>
      <c r="B278" s="1" t="s">
        <v>543</v>
      </c>
      <c r="G278" s="1" t="s">
        <v>548</v>
      </c>
      <c r="J278" s="1" t="s">
        <v>551</v>
      </c>
      <c r="T278" s="1" t="s">
        <v>552</v>
      </c>
      <c r="AD278" s="1" t="s">
        <v>308</v>
      </c>
      <c r="AM278" s="1" t="s">
        <v>609</v>
      </c>
      <c r="AQ278" s="1" t="s">
        <v>559</v>
      </c>
      <c r="AT278" s="1" t="s">
        <v>610</v>
      </c>
      <c r="AU278" s="1" t="s">
        <v>611</v>
      </c>
      <c r="AV278" s="1" t="s">
        <v>612</v>
      </c>
      <c r="BD278" s="1" t="s">
        <v>613</v>
      </c>
      <c r="BE278" s="1" t="s">
        <v>613</v>
      </c>
      <c r="BH278" s="1" t="s">
        <v>566</v>
      </c>
      <c r="BN278" s="1" t="s">
        <v>614</v>
      </c>
      <c r="BT278" s="1" t="s">
        <v>615</v>
      </c>
      <c r="BU278" s="1" t="s">
        <v>616</v>
      </c>
      <c r="CN278" s="1" t="s">
        <v>617</v>
      </c>
      <c r="CZ278" s="1" t="s">
        <v>570</v>
      </c>
      <c r="DB278" s="1" t="s">
        <v>618</v>
      </c>
      <c r="DC278" s="1" t="s">
        <v>619</v>
      </c>
      <c r="DD278" s="1" t="s">
        <v>620</v>
      </c>
      <c r="DJ278" s="1" t="s">
        <v>621</v>
      </c>
      <c r="DK278" s="1" t="s">
        <v>197</v>
      </c>
      <c r="DQ278" s="1" t="s">
        <v>622</v>
      </c>
      <c r="DR278" s="1" t="s">
        <v>194</v>
      </c>
      <c r="DS278" s="1" t="s">
        <v>623</v>
      </c>
      <c r="DW278" s="1" t="s">
        <v>624</v>
      </c>
      <c r="DX278" s="1" t="s">
        <v>625</v>
      </c>
    </row>
    <row r="279" spans="1:129" x14ac:dyDescent="0.2">
      <c r="A279" s="2" t="s">
        <v>626</v>
      </c>
      <c r="B279" s="1">
        <v>6</v>
      </c>
      <c r="G279" s="1">
        <v>130.4</v>
      </c>
      <c r="J279" s="1">
        <v>551</v>
      </c>
      <c r="T279" s="1">
        <v>12</v>
      </c>
      <c r="AD279" s="1">
        <v>392</v>
      </c>
      <c r="AM279" s="1">
        <v>40</v>
      </c>
      <c r="AQ279" s="1">
        <v>25.9</v>
      </c>
      <c r="AT279" s="1">
        <v>83.72</v>
      </c>
      <c r="AU279" s="1">
        <v>929.2</v>
      </c>
      <c r="AV279" s="1">
        <v>432.4</v>
      </c>
      <c r="BD279" s="1">
        <v>42</v>
      </c>
      <c r="BE279" s="1">
        <v>42</v>
      </c>
      <c r="BH279" s="1">
        <v>-1.5</v>
      </c>
      <c r="BN279" s="1">
        <v>3</v>
      </c>
      <c r="BT279" s="1">
        <v>-45</v>
      </c>
      <c r="BU279" s="1">
        <v>168</v>
      </c>
      <c r="CN279" s="1">
        <v>2776</v>
      </c>
      <c r="CZ279" s="1">
        <v>7.5</v>
      </c>
      <c r="DB279" s="1">
        <v>-4.25</v>
      </c>
      <c r="DC279" s="1">
        <v>954.5</v>
      </c>
      <c r="DD279" s="1">
        <v>16.84</v>
      </c>
      <c r="DJ279" s="1">
        <v>409.28</v>
      </c>
      <c r="DK279" s="1">
        <v>120.96</v>
      </c>
      <c r="DQ279" s="1">
        <v>70.400000000000006</v>
      </c>
      <c r="DR279" s="1">
        <v>136.6</v>
      </c>
      <c r="DS279" s="1">
        <v>121.41</v>
      </c>
      <c r="DW279" s="1">
        <v>429.40499999999997</v>
      </c>
      <c r="DX279" s="1">
        <v>46756.084999999999</v>
      </c>
      <c r="DY279" s="1">
        <v>-4407.5550000000076</v>
      </c>
    </row>
    <row r="280" spans="1:129" x14ac:dyDescent="0.2">
      <c r="A280" s="2" t="s">
        <v>627</v>
      </c>
      <c r="B280" s="1">
        <v>6</v>
      </c>
      <c r="AQ280" s="1">
        <v>3.7</v>
      </c>
      <c r="AT280" s="1">
        <v>5.52</v>
      </c>
      <c r="BH280" s="1">
        <v>3</v>
      </c>
      <c r="BN280" s="1">
        <v>1.5</v>
      </c>
      <c r="CN280" s="1">
        <v>1.2</v>
      </c>
      <c r="DC280" s="1">
        <v>132</v>
      </c>
      <c r="DJ280" s="1">
        <v>110.88</v>
      </c>
      <c r="DS280" s="1">
        <v>2.2799999999999998</v>
      </c>
      <c r="DW280" s="1">
        <v>2.2200000000000002</v>
      </c>
      <c r="DX280" s="1">
        <v>1521.7840000000001</v>
      </c>
      <c r="DY280" s="1">
        <v>18564.376</v>
      </c>
    </row>
    <row r="281" spans="1:129" x14ac:dyDescent="0.2">
      <c r="A281" s="2"/>
      <c r="AD281" s="1" t="s">
        <v>308</v>
      </c>
      <c r="DK281" s="1" t="s">
        <v>197</v>
      </c>
      <c r="DR281" s="1" t="s">
        <v>194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628</v>
      </c>
      <c r="B1" s="6" t="s">
        <v>629</v>
      </c>
      <c r="C1" s="6" t="s">
        <v>165</v>
      </c>
      <c r="D1" s="6" t="s">
        <v>630</v>
      </c>
      <c r="E1" s="6" t="s">
        <v>631</v>
      </c>
      <c r="F1" s="7" t="s">
        <v>632</v>
      </c>
      <c r="G1" s="8" t="s">
        <v>633</v>
      </c>
      <c r="H1" s="7" t="s">
        <v>634</v>
      </c>
      <c r="I1" s="6" t="s">
        <v>635</v>
      </c>
      <c r="J1" s="6"/>
      <c r="K1" s="6" t="s">
        <v>636</v>
      </c>
      <c r="L1" s="7" t="s">
        <v>637</v>
      </c>
      <c r="M1" s="9" t="s">
        <v>638</v>
      </c>
      <c r="N1" s="6" t="s">
        <v>639</v>
      </c>
      <c r="P1" s="10" t="s">
        <v>459</v>
      </c>
    </row>
    <row r="2" spans="1:19" ht="13.75" customHeight="1" x14ac:dyDescent="0.2">
      <c r="A2" s="47" t="s">
        <v>640</v>
      </c>
      <c r="B2" s="49" t="s">
        <v>641</v>
      </c>
      <c r="C2" s="28" t="s">
        <v>166</v>
      </c>
      <c r="D2" s="28" t="s">
        <v>194</v>
      </c>
      <c r="E2" s="28">
        <f>IFERROR(INDEX('файл остатки'!$A$5:$FG$265,MATCH($P$1,'файл остатки'!$A$5:$A$228,0),MATCH(D2,'файл остатки'!$A$5:$FG$5,0)), 0)</f>
        <v>624.18999999999994</v>
      </c>
      <c r="F2" s="28">
        <f>IFERROR(INDEX('файл остатки'!$A$5:$FG$265,MATCH($P$2,'файл остатки'!$A$5:$A$228,0),MATCH(D2,'файл остатки'!$A$5:$FG$5,0)), 0)</f>
        <v>273.412380952381</v>
      </c>
      <c r="G2" s="28">
        <v>0</v>
      </c>
      <c r="H2" s="28">
        <f>MIN(E2 - G2, 0)</f>
        <v>0</v>
      </c>
      <c r="I2" s="28">
        <v>0</v>
      </c>
      <c r="K2" s="29">
        <v>300</v>
      </c>
      <c r="L2" s="29">
        <f>-(H2 + H3) / K2</f>
        <v>0</v>
      </c>
      <c r="M2" s="29">
        <f>ROUND(L2, 0)</f>
        <v>0</v>
      </c>
      <c r="P2" s="11" t="s">
        <v>452</v>
      </c>
      <c r="R2" s="29" t="s">
        <v>642</v>
      </c>
      <c r="S2" s="29">
        <v>4</v>
      </c>
    </row>
    <row r="3" spans="1:19" x14ac:dyDescent="0.2">
      <c r="A3" s="50"/>
      <c r="B3" s="50"/>
      <c r="C3" s="28" t="s">
        <v>171</v>
      </c>
      <c r="D3" s="28" t="s">
        <v>196</v>
      </c>
      <c r="E3" s="28">
        <f>IFERROR(INDEX('файл остатки'!$A$5:$FG$265,MATCH($P$1,'файл остатки'!$A$5:$A$228,0),MATCH(D3,'файл остатки'!$A$5:$FG$5,0)), 0)</f>
        <v>2.96</v>
      </c>
      <c r="F3" s="28">
        <f>IFERROR(INDEX('файл остатки'!$A$5:$FG$265,MATCH($P$2,'файл остатки'!$A$5:$A$228,0),MATCH(D3,'файл остатки'!$A$5:$FG$5,0)), 0)</f>
        <v>0</v>
      </c>
      <c r="G3" s="28">
        <v>0</v>
      </c>
      <c r="H3" s="28">
        <f>MIN(E3 - G3, 0)</f>
        <v>0</v>
      </c>
      <c r="I3" s="28">
        <v>0</v>
      </c>
    </row>
    <row r="6" spans="1:19" x14ac:dyDescent="0.2">
      <c r="A6" s="47" t="s">
        <v>640</v>
      </c>
      <c r="B6" s="51" t="s">
        <v>157</v>
      </c>
      <c r="C6" s="30" t="s">
        <v>170</v>
      </c>
      <c r="D6" s="30" t="s">
        <v>195</v>
      </c>
      <c r="E6" s="30">
        <f>IFERROR(INDEX('файл остатки'!$A$5:$FG$265,MATCH($P$1,'файл остатки'!$A$5:$A$228,0),MATCH(D6,'файл остатки'!$A$5:$FG$5,0)), 0)</f>
        <v>2.96</v>
      </c>
      <c r="F6" s="30">
        <f>IFERROR(INDEX('файл остатки'!$A$5:$FG$265,MATCH($P$2,'файл остатки'!$A$5:$A$228,0),MATCH(D6,'файл остатки'!$A$5:$FG$5,0)), 0)</f>
        <v>83.443809523809534</v>
      </c>
      <c r="G6" s="30">
        <v>0</v>
      </c>
      <c r="H6" s="30">
        <f>MIN(E6 - G6, 0)</f>
        <v>0</v>
      </c>
      <c r="I6" s="30">
        <v>0</v>
      </c>
      <c r="K6" s="29">
        <v>150</v>
      </c>
      <c r="L6" s="29">
        <f>-(H6) / K6</f>
        <v>0</v>
      </c>
      <c r="M6" s="29">
        <f>ROUND(L6, 0)</f>
        <v>0</v>
      </c>
      <c r="R6" s="29" t="s">
        <v>643</v>
      </c>
      <c r="S6" s="29">
        <v>5</v>
      </c>
    </row>
    <row r="9" spans="1:19" x14ac:dyDescent="0.2">
      <c r="A9" s="47" t="s">
        <v>640</v>
      </c>
      <c r="B9" s="52" t="s">
        <v>131</v>
      </c>
      <c r="C9" s="31" t="s">
        <v>166</v>
      </c>
      <c r="D9" s="31" t="s">
        <v>189</v>
      </c>
      <c r="E9" s="31">
        <f>IFERROR(INDEX('файл остатки'!$A$5:$FG$265,MATCH($P$1,'файл остатки'!$A$5:$A$228,0),MATCH(D9,'файл остатки'!$A$5:$FG$5,0)), 0)</f>
        <v>-33.505999999999972</v>
      </c>
      <c r="F9" s="31">
        <f>IFERROR(INDEX('файл остатки'!$A$5:$FG$265,MATCH($P$2,'файл остатки'!$A$5:$A$228,0),MATCH(D9,'файл остатки'!$A$5:$FG$5,0)), 0)</f>
        <v>746.32180952380963</v>
      </c>
      <c r="G9" s="31">
        <v>0</v>
      </c>
      <c r="H9" s="31">
        <f>MIN(E9 - G9, 0)</f>
        <v>-33.505999999999972</v>
      </c>
      <c r="I9" s="31">
        <v>0</v>
      </c>
      <c r="K9" s="29">
        <v>65</v>
      </c>
      <c r="L9" s="29">
        <f>-(H9 + H10 + H11 + H12) / K9</f>
        <v>5.2970153846153831</v>
      </c>
      <c r="M9" s="29">
        <f>ROUND(L9, 0)</f>
        <v>5</v>
      </c>
      <c r="R9" s="29" t="s">
        <v>644</v>
      </c>
      <c r="S9" s="29">
        <v>1</v>
      </c>
    </row>
    <row r="10" spans="1:19" x14ac:dyDescent="0.2">
      <c r="A10" s="53"/>
      <c r="B10" s="53"/>
      <c r="C10" s="31" t="s">
        <v>167</v>
      </c>
      <c r="D10" s="31" t="s">
        <v>190</v>
      </c>
      <c r="E10" s="31">
        <f>IFERROR(INDEX('файл остатки'!$A$5:$FG$265,MATCH($P$1,'файл остатки'!$A$5:$A$228,0),MATCH(D10,'файл остатки'!$A$5:$FG$5,0)), 0)</f>
        <v>-148</v>
      </c>
      <c r="F10" s="31">
        <f>IFERROR(INDEX('файл остатки'!$A$5:$FG$265,MATCH($P$2,'файл остатки'!$A$5:$A$228,0),MATCH(D10,'файл остатки'!$A$5:$FG$5,0)), 0)</f>
        <v>0</v>
      </c>
      <c r="G10" s="31">
        <v>0</v>
      </c>
      <c r="H10" s="31">
        <f>MIN(E10 - G10, 0)</f>
        <v>-148</v>
      </c>
      <c r="I10" s="31">
        <v>0</v>
      </c>
    </row>
    <row r="11" spans="1:19" x14ac:dyDescent="0.2">
      <c r="A11" s="53"/>
      <c r="B11" s="53"/>
      <c r="C11" s="31" t="s">
        <v>168</v>
      </c>
      <c r="D11" s="31" t="s">
        <v>191</v>
      </c>
      <c r="E11" s="31">
        <f>IFERROR(INDEX('файл остатки'!$A$5:$FG$265,MATCH($P$1,'файл остатки'!$A$5:$A$228,0),MATCH(D11,'файл остатки'!$A$5:$FG$5,0)), 0)</f>
        <v>-29.6</v>
      </c>
      <c r="F11" s="31">
        <f>IFERROR(INDEX('файл остатки'!$A$5:$FG$265,MATCH($P$2,'файл остатки'!$A$5:$A$228,0),MATCH(D11,'файл остатки'!$A$5:$FG$5,0)), 0)</f>
        <v>0</v>
      </c>
      <c r="G11" s="31">
        <v>0</v>
      </c>
      <c r="H11" s="31">
        <f>MIN(E11 - G11, 0)</f>
        <v>-29.6</v>
      </c>
      <c r="I11" s="31">
        <v>0</v>
      </c>
    </row>
    <row r="12" spans="1:19" x14ac:dyDescent="0.2">
      <c r="A12" s="50"/>
      <c r="B12" s="50"/>
      <c r="C12" s="31" t="s">
        <v>169</v>
      </c>
      <c r="D12" s="31" t="s">
        <v>192</v>
      </c>
      <c r="E12" s="31">
        <f>IFERROR(INDEX('файл остатки'!$A$5:$FG$265,MATCH($P$1,'файл остатки'!$A$5:$A$228,0),MATCH(D12,'файл остатки'!$A$5:$FG$5,0)), 0)</f>
        <v>-133.19999999999999</v>
      </c>
      <c r="F12" s="31">
        <f>IFERROR(INDEX('файл остатки'!$A$5:$FG$265,MATCH($P$2,'файл остатки'!$A$5:$A$228,0),MATCH(D12,'файл остатки'!$A$5:$FG$5,0)), 0)</f>
        <v>107.5466666666667</v>
      </c>
      <c r="G12" s="31">
        <v>0</v>
      </c>
      <c r="H12" s="31">
        <f>MIN(E12 - G12, 0)</f>
        <v>-133.19999999999999</v>
      </c>
      <c r="I12" s="31">
        <v>0</v>
      </c>
    </row>
    <row r="15" spans="1:19" x14ac:dyDescent="0.2">
      <c r="A15" s="47" t="s">
        <v>640</v>
      </c>
      <c r="B15" s="46" t="s">
        <v>132</v>
      </c>
      <c r="C15" s="32" t="s">
        <v>166</v>
      </c>
      <c r="D15" s="32" t="s">
        <v>193</v>
      </c>
      <c r="E15" s="32">
        <f>IFERROR(INDEX('файл остатки'!$A$5:$FG$265,MATCH($P$1,'файл остатки'!$A$5:$A$228,0),MATCH(D15,'файл остатки'!$A$5:$FG$5,0)), 0)</f>
        <v>-206.36</v>
      </c>
      <c r="F15" s="32">
        <f>IFERROR(INDEX('файл остатки'!$A$5:$FG$265,MATCH($P$2,'файл остатки'!$A$5:$A$228,0),MATCH(D15,'файл остатки'!$A$5:$FG$5,0)), 0)</f>
        <v>434.2</v>
      </c>
      <c r="G15" s="32">
        <v>0</v>
      </c>
      <c r="H15" s="32">
        <f>MIN(E15 - G15, 0)</f>
        <v>-206.36</v>
      </c>
      <c r="I15" s="32">
        <v>0</v>
      </c>
      <c r="K15" s="29">
        <v>65</v>
      </c>
      <c r="L15" s="29">
        <f>-(H15) / K15</f>
        <v>3.1747692307692308</v>
      </c>
      <c r="M15" s="29">
        <f>ROUND(L15, 0)</f>
        <v>3</v>
      </c>
      <c r="R15" s="29" t="s">
        <v>645</v>
      </c>
      <c r="S15" s="29">
        <v>2</v>
      </c>
    </row>
    <row r="18" spans="1:19" x14ac:dyDescent="0.2">
      <c r="A18" s="47" t="s">
        <v>646</v>
      </c>
      <c r="B18" s="48" t="s">
        <v>145</v>
      </c>
      <c r="C18" s="33" t="s">
        <v>170</v>
      </c>
      <c r="D18" s="33" t="s">
        <v>258</v>
      </c>
      <c r="E18" s="33">
        <f>IFERROR(INDEX('файл остатки'!$A$5:$FG$265,MATCH($P$1,'файл остатки'!$A$5:$A$228,0),MATCH(D18,'файл остатки'!$A$5:$FG$5,0)), 0)</f>
        <v>-14.4</v>
      </c>
      <c r="F18" s="33">
        <f>IFERROR(INDEX('файл остатки'!$A$5:$FG$265,MATCH($P$2,'файл остатки'!$A$5:$A$228,0),MATCH(D18,'файл остатки'!$A$5:$FG$5,0)), 0)</f>
        <v>0</v>
      </c>
      <c r="G18" s="33">
        <v>0</v>
      </c>
      <c r="H18" s="33">
        <f>MIN(E18 - G18, 0)</f>
        <v>-14.4</v>
      </c>
      <c r="I18" s="33">
        <v>0</v>
      </c>
      <c r="K18" s="29">
        <v>65</v>
      </c>
      <c r="L18" s="29">
        <f>-(H18) / K18</f>
        <v>0.22153846153846155</v>
      </c>
      <c r="M18" s="29">
        <f>ROUND(L18, 0)</f>
        <v>0</v>
      </c>
      <c r="R18" s="29" t="s">
        <v>647</v>
      </c>
      <c r="S18" s="29">
        <v>3</v>
      </c>
    </row>
  </sheetData>
  <mergeCells count="10">
    <mergeCell ref="B15"/>
    <mergeCell ref="A15"/>
    <mergeCell ref="B18"/>
    <mergeCell ref="A18"/>
    <mergeCell ref="B2:B3"/>
    <mergeCell ref="A2:A3"/>
    <mergeCell ref="B6"/>
    <mergeCell ref="A6"/>
    <mergeCell ref="B9:B12"/>
    <mergeCell ref="A9:A1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6"/>
  <sheetViews>
    <sheetView topLeftCell="AH1" zoomScale="90" zoomScaleNormal="90" workbookViewId="0">
      <selection activeCell="G37" sqref="G37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12" customWidth="1"/>
    <col min="7" max="7" width="8.6640625" style="12" customWidth="1"/>
    <col min="8" max="9" width="8.6640625" style="13" hidden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7" width="8.5" style="1" hidden="1" customWidth="1"/>
    <col min="18" max="18" width="8.5" style="12" hidden="1" customWidth="1"/>
    <col min="19" max="19" width="8.83203125" style="1" customWidth="1"/>
    <col min="20" max="20" width="17.1640625" style="1" customWidth="1"/>
    <col min="21" max="21" width="16.83203125" style="1" customWidth="1"/>
    <col min="22" max="22" width="17" style="1" customWidth="1"/>
    <col min="23" max="1016" width="8.5" style="1" customWidth="1"/>
    <col min="1017" max="1025" width="9.1640625" style="1" customWidth="1"/>
  </cols>
  <sheetData>
    <row r="1" spans="1:19" ht="14" customHeight="1" x14ac:dyDescent="0.2">
      <c r="A1" s="54" t="s">
        <v>648</v>
      </c>
      <c r="B1" s="56" t="s">
        <v>649</v>
      </c>
      <c r="C1" s="56" t="s">
        <v>650</v>
      </c>
      <c r="D1" s="56" t="s">
        <v>130</v>
      </c>
      <c r="E1" s="56" t="s">
        <v>651</v>
      </c>
      <c r="F1" s="56" t="s">
        <v>652</v>
      </c>
      <c r="G1" s="56" t="s">
        <v>653</v>
      </c>
      <c r="H1" s="56"/>
      <c r="I1" s="14"/>
      <c r="K1" s="14"/>
      <c r="L1" s="14"/>
      <c r="M1" s="14"/>
      <c r="P1" s="54"/>
      <c r="Q1" s="54"/>
      <c r="R1" s="54"/>
    </row>
    <row r="2" spans="1:19" ht="28.5" customHeight="1" x14ac:dyDescent="0.2">
      <c r="A2" s="58"/>
      <c r="B2" s="58"/>
      <c r="C2" s="58"/>
      <c r="D2" s="58"/>
      <c r="E2" s="58"/>
      <c r="F2" s="55"/>
      <c r="G2" s="55"/>
      <c r="H2" s="57"/>
      <c r="I2" s="14" t="s">
        <v>654</v>
      </c>
      <c r="K2" s="14" t="s">
        <v>655</v>
      </c>
      <c r="L2" s="14" t="s">
        <v>656</v>
      </c>
      <c r="M2" s="14">
        <v>0</v>
      </c>
      <c r="P2" s="58"/>
      <c r="Q2" s="58"/>
      <c r="R2" s="55"/>
    </row>
    <row r="3" spans="1:19" s="15" customFormat="1" ht="14.5" customHeight="1" x14ac:dyDescent="0.2">
      <c r="B3" s="16" t="str">
        <f>IF(E3="","",VLOOKUP(E3, 'SKU Милкпроджект'!$A$1:$B$50, 2, 0))</f>
        <v/>
      </c>
      <c r="C3" s="16" t="str">
        <f>IF(E3="","",VLOOKUP(E3, 'SKU Милкпроджект'!$A$1:$C$50, 3, 0))</f>
        <v/>
      </c>
      <c r="D3" s="16"/>
      <c r="F3" s="17"/>
      <c r="G3" s="18" t="str">
        <f t="shared" ref="G3:G34" ca="1" si="0">IF(I3="","",(INDIRECT("M" &amp; ROW() - 1) - M3))</f>
        <v/>
      </c>
      <c r="H3" s="16" t="str">
        <f t="shared" ref="H3:H34" ca="1" si="1">IF(I3 = "-", INDIRECT("B" &amp; ROW() - 1),"")</f>
        <v/>
      </c>
      <c r="J3" s="19">
        <f t="shared" ref="J3:J34" ca="1" si="2">IF(I3 = "-", -INDIRECT("B" &amp; ROW() - 1),F3)</f>
        <v>0</v>
      </c>
      <c r="K3" s="15">
        <f t="shared" ref="K3:K34" ca="1" si="3">IF(I3 = "-", SUM(INDIRECT(ADDRESS(2,COLUMN(J3)) &amp; ":" &amp; ADDRESS(ROW(),COLUMN(J3)))), 0)</f>
        <v>0</v>
      </c>
      <c r="L3" s="15">
        <f t="shared" ref="L3:L34" si="4">IF(I3="-",1,0)</f>
        <v>0</v>
      </c>
      <c r="M3" s="15">
        <f t="shared" ref="M3:M34" ca="1" si="5">IF(K3 = 0, INDIRECT("M" &amp; ROW() - 1), K3)</f>
        <v>0</v>
      </c>
      <c r="O3" s="20"/>
      <c r="Q3" s="16" t="str">
        <f ca="1">IF(P3 = "", "", P3 / INDIRECT("D" &amp; ROW() - 1) )</f>
        <v/>
      </c>
      <c r="R3" s="16" t="str">
        <f ca="1">IF(I3="-",IF(ISNUMBER(SEARCH(",", INDIRECT("B" &amp; ROW() - 1) )),1,""), "")</f>
        <v/>
      </c>
    </row>
    <row r="4" spans="1:19" ht="14.5" customHeight="1" x14ac:dyDescent="0.2">
      <c r="A4" s="15"/>
      <c r="B4" s="16" t="str">
        <f>IF(E4="","",VLOOKUP(E4, 'SKU Милкпроджект'!$A$1:$B$50, 2, 0))</f>
        <v/>
      </c>
      <c r="C4" s="16" t="str">
        <f>IF(E4="","",VLOOKUP(E4, 'SKU Милкпроджект'!$A$1:$C$50, 3, 0))</f>
        <v/>
      </c>
      <c r="D4" s="16"/>
      <c r="E4" s="15"/>
      <c r="F4" s="17"/>
      <c r="G4" s="18" t="str">
        <f t="shared" ca="1" si="0"/>
        <v/>
      </c>
      <c r="H4" s="16" t="str">
        <f t="shared" ca="1" si="1"/>
        <v/>
      </c>
      <c r="I4" s="15"/>
      <c r="J4" s="19">
        <f t="shared" ca="1" si="2"/>
        <v>0</v>
      </c>
      <c r="K4" s="15">
        <f t="shared" ca="1" si="3"/>
        <v>0</v>
      </c>
      <c r="L4" s="15">
        <f t="shared" si="4"/>
        <v>0</v>
      </c>
      <c r="M4" s="15">
        <f t="shared" ca="1" si="5"/>
        <v>0</v>
      </c>
      <c r="N4" s="15"/>
      <c r="O4" s="20"/>
      <c r="P4" s="15"/>
      <c r="R4" s="21" t="str">
        <f t="shared" ref="R4:R35" ca="1" si="6">IF(Q4 = "", "", Q4 / INDIRECT("D" &amp; ROW() - 1) )</f>
        <v/>
      </c>
      <c r="S4" s="22" t="str">
        <f t="shared" ref="S4:S67" ca="1" si="7">IF(J4="-",IF(ISNUMBER(SEARCH(",", INDIRECT("B" &amp; ROW() - 1) )),1,""), "")</f>
        <v/>
      </c>
    </row>
    <row r="5" spans="1:19" ht="14.5" customHeight="1" x14ac:dyDescent="0.2">
      <c r="A5" s="15"/>
      <c r="B5" s="16" t="str">
        <f>IF(E5="","",VLOOKUP(E5, 'SKU Милкпроджект'!$A$1:$B$50, 2, 0))</f>
        <v/>
      </c>
      <c r="C5" s="16" t="str">
        <f>IF(E5="","",VLOOKUP(E5, 'SKU Милкпроджект'!$A$1:$C$50, 3, 0))</f>
        <v/>
      </c>
      <c r="D5" s="16"/>
      <c r="E5" s="15"/>
      <c r="F5" s="17"/>
      <c r="G5" s="18" t="str">
        <f t="shared" ca="1" si="0"/>
        <v/>
      </c>
      <c r="H5" s="16" t="str">
        <f t="shared" ca="1" si="1"/>
        <v/>
      </c>
      <c r="I5" s="15"/>
      <c r="J5" s="19">
        <f t="shared" ca="1" si="2"/>
        <v>0</v>
      </c>
      <c r="K5" s="15">
        <f t="shared" ca="1" si="3"/>
        <v>0</v>
      </c>
      <c r="L5" s="15">
        <f t="shared" si="4"/>
        <v>0</v>
      </c>
      <c r="M5" s="15">
        <f t="shared" ca="1" si="5"/>
        <v>0</v>
      </c>
      <c r="N5" s="15"/>
      <c r="O5" s="20"/>
      <c r="P5" s="15"/>
      <c r="R5" s="21" t="str">
        <f t="shared" ca="1" si="6"/>
        <v/>
      </c>
      <c r="S5" s="22" t="str">
        <f t="shared" ca="1" si="7"/>
        <v/>
      </c>
    </row>
    <row r="6" spans="1:19" ht="14.5" customHeight="1" x14ac:dyDescent="0.2">
      <c r="A6" s="15"/>
      <c r="B6" s="16" t="str">
        <f>IF(E6="","",VLOOKUP(E6, 'SKU Милкпроджект'!$A$1:$B$50, 2, 0))</f>
        <v/>
      </c>
      <c r="C6" s="16" t="str">
        <f>IF(E6="","",VLOOKUP(E6, 'SKU Милкпроджект'!$A$1:$C$50, 3, 0))</f>
        <v/>
      </c>
      <c r="D6" s="16"/>
      <c r="E6" s="15"/>
      <c r="F6" s="17"/>
      <c r="G6" s="18" t="str">
        <f t="shared" ca="1" si="0"/>
        <v/>
      </c>
      <c r="H6" s="16" t="str">
        <f t="shared" ca="1" si="1"/>
        <v/>
      </c>
      <c r="I6" s="15"/>
      <c r="J6" s="19">
        <f t="shared" ca="1" si="2"/>
        <v>0</v>
      </c>
      <c r="K6" s="15">
        <f t="shared" ca="1" si="3"/>
        <v>0</v>
      </c>
      <c r="L6" s="15">
        <f t="shared" si="4"/>
        <v>0</v>
      </c>
      <c r="M6" s="15">
        <f t="shared" ca="1" si="5"/>
        <v>0</v>
      </c>
      <c r="N6" s="15"/>
      <c r="O6" s="20"/>
      <c r="P6" s="15"/>
      <c r="R6" s="21" t="str">
        <f t="shared" ca="1" si="6"/>
        <v/>
      </c>
      <c r="S6" s="22" t="str">
        <f t="shared" ca="1" si="7"/>
        <v/>
      </c>
    </row>
    <row r="7" spans="1:19" ht="14.5" customHeight="1" x14ac:dyDescent="0.2">
      <c r="A7" s="15"/>
      <c r="B7" s="16" t="str">
        <f>IF(E7="","",VLOOKUP(E7, 'SKU Милкпроджект'!$A$1:$B$50, 2, 0))</f>
        <v/>
      </c>
      <c r="C7" s="16" t="str">
        <f>IF(E7="","",VLOOKUP(E7, 'SKU Милкпроджект'!$A$1:$C$50, 3, 0))</f>
        <v/>
      </c>
      <c r="D7" s="16"/>
      <c r="E7" s="15"/>
      <c r="F7" s="17"/>
      <c r="G7" s="18" t="str">
        <f t="shared" ca="1" si="0"/>
        <v/>
      </c>
      <c r="H7" s="16" t="str">
        <f t="shared" ca="1" si="1"/>
        <v/>
      </c>
      <c r="I7" s="15"/>
      <c r="J7" s="19">
        <f t="shared" ca="1" si="2"/>
        <v>0</v>
      </c>
      <c r="K7" s="15">
        <f t="shared" ca="1" si="3"/>
        <v>0</v>
      </c>
      <c r="L7" s="15">
        <f t="shared" si="4"/>
        <v>0</v>
      </c>
      <c r="M7" s="15">
        <f t="shared" ca="1" si="5"/>
        <v>0</v>
      </c>
      <c r="N7" s="15"/>
      <c r="O7" s="20"/>
      <c r="P7" s="15"/>
      <c r="R7" s="21" t="str">
        <f t="shared" ca="1" si="6"/>
        <v/>
      </c>
      <c r="S7" s="22" t="str">
        <f t="shared" ca="1" si="7"/>
        <v/>
      </c>
    </row>
    <row r="8" spans="1:19" ht="14.5" customHeight="1" x14ac:dyDescent="0.2">
      <c r="A8" s="15"/>
      <c r="B8" s="16" t="str">
        <f>IF(E8="","",VLOOKUP(E8, 'SKU Милкпроджект'!$A$1:$B$50, 2, 0))</f>
        <v/>
      </c>
      <c r="C8" s="16" t="str">
        <f>IF(E8="","",VLOOKUP(E8, 'SKU Милкпроджект'!$A$1:$C$50, 3, 0))</f>
        <v/>
      </c>
      <c r="D8" s="16"/>
      <c r="E8" s="15"/>
      <c r="F8" s="17"/>
      <c r="G8" s="18" t="str">
        <f t="shared" ca="1" si="0"/>
        <v/>
      </c>
      <c r="H8" s="16" t="str">
        <f t="shared" ca="1" si="1"/>
        <v/>
      </c>
      <c r="I8" s="15"/>
      <c r="J8" s="19">
        <f t="shared" ca="1" si="2"/>
        <v>0</v>
      </c>
      <c r="K8" s="15">
        <f t="shared" ca="1" si="3"/>
        <v>0</v>
      </c>
      <c r="L8" s="15">
        <f t="shared" si="4"/>
        <v>0</v>
      </c>
      <c r="M8" s="15">
        <f t="shared" ca="1" si="5"/>
        <v>0</v>
      </c>
      <c r="N8" s="15"/>
      <c r="O8" s="20"/>
      <c r="P8" s="15"/>
      <c r="R8" s="21" t="str">
        <f t="shared" ca="1" si="6"/>
        <v/>
      </c>
      <c r="S8" s="22" t="str">
        <f t="shared" ca="1" si="7"/>
        <v/>
      </c>
    </row>
    <row r="9" spans="1:19" ht="14.5" customHeight="1" x14ac:dyDescent="0.2">
      <c r="A9" s="15"/>
      <c r="B9" s="16" t="str">
        <f>IF(E9="","",VLOOKUP(E9, 'SKU Милкпроджект'!$A$1:$B$50, 2, 0))</f>
        <v/>
      </c>
      <c r="C9" s="16" t="str">
        <f>IF(E9="","",VLOOKUP(E9, 'SKU Милкпроджект'!$A$1:$C$50, 3, 0))</f>
        <v/>
      </c>
      <c r="D9" s="16"/>
      <c r="E9" s="15"/>
      <c r="F9" s="17"/>
      <c r="G9" s="18" t="str">
        <f t="shared" ca="1" si="0"/>
        <v/>
      </c>
      <c r="H9" s="16" t="str">
        <f t="shared" ca="1" si="1"/>
        <v/>
      </c>
      <c r="I9" s="15"/>
      <c r="J9" s="19">
        <f t="shared" ca="1" si="2"/>
        <v>0</v>
      </c>
      <c r="K9" s="15">
        <f t="shared" ca="1" si="3"/>
        <v>0</v>
      </c>
      <c r="L9" s="15">
        <f t="shared" si="4"/>
        <v>0</v>
      </c>
      <c r="M9" s="15">
        <f t="shared" ca="1" si="5"/>
        <v>0</v>
      </c>
      <c r="N9" s="15"/>
      <c r="O9" s="20"/>
      <c r="P9" s="15"/>
      <c r="R9" s="21" t="str">
        <f t="shared" ca="1" si="6"/>
        <v/>
      </c>
      <c r="S9" s="22" t="str">
        <f t="shared" ca="1" si="7"/>
        <v/>
      </c>
    </row>
    <row r="10" spans="1:19" ht="14.5" customHeight="1" x14ac:dyDescent="0.2">
      <c r="A10" s="15"/>
      <c r="B10" s="16" t="str">
        <f>IF(E10="","",VLOOKUP(E10, 'SKU Милкпроджект'!$A$1:$B$50, 2, 0))</f>
        <v/>
      </c>
      <c r="C10" s="16" t="str">
        <f>IF(E10="","",VLOOKUP(E10, 'SKU Милкпроджект'!$A$1:$C$50, 3, 0))</f>
        <v/>
      </c>
      <c r="D10" s="16"/>
      <c r="E10" s="15"/>
      <c r="F10" s="17"/>
      <c r="G10" s="18" t="str">
        <f t="shared" ca="1" si="0"/>
        <v/>
      </c>
      <c r="H10" s="16" t="str">
        <f t="shared" ca="1" si="1"/>
        <v/>
      </c>
      <c r="I10" s="15"/>
      <c r="J10" s="19">
        <f t="shared" ca="1" si="2"/>
        <v>0</v>
      </c>
      <c r="K10" s="15">
        <f t="shared" ca="1" si="3"/>
        <v>0</v>
      </c>
      <c r="L10" s="15">
        <f t="shared" si="4"/>
        <v>0</v>
      </c>
      <c r="M10" s="15">
        <f t="shared" ca="1" si="5"/>
        <v>0</v>
      </c>
      <c r="N10" s="15"/>
      <c r="O10" s="20"/>
      <c r="P10" s="15"/>
      <c r="R10" s="21" t="str">
        <f t="shared" ca="1" si="6"/>
        <v/>
      </c>
      <c r="S10" s="22" t="str">
        <f t="shared" ca="1" si="7"/>
        <v/>
      </c>
    </row>
    <row r="11" spans="1:19" ht="14.5" customHeight="1" x14ac:dyDescent="0.2">
      <c r="A11" s="15"/>
      <c r="B11" s="16" t="str">
        <f>IF(E11="","",VLOOKUP(E11, 'SKU Милкпроджект'!$A$1:$B$50, 2, 0))</f>
        <v/>
      </c>
      <c r="C11" s="16" t="str">
        <f>IF(E11="","",VLOOKUP(E11, 'SKU Милкпроджект'!$A$1:$C$50, 3, 0))</f>
        <v/>
      </c>
      <c r="D11" s="16"/>
      <c r="E11" s="15"/>
      <c r="F11" s="17"/>
      <c r="G11" s="18" t="str">
        <f t="shared" ca="1" si="0"/>
        <v/>
      </c>
      <c r="H11" s="16" t="str">
        <f t="shared" ca="1" si="1"/>
        <v/>
      </c>
      <c r="I11" s="15"/>
      <c r="J11" s="19">
        <f t="shared" ca="1" si="2"/>
        <v>0</v>
      </c>
      <c r="K11" s="15">
        <f t="shared" ca="1" si="3"/>
        <v>0</v>
      </c>
      <c r="L11" s="15">
        <f t="shared" si="4"/>
        <v>0</v>
      </c>
      <c r="M11" s="15">
        <f t="shared" ca="1" si="5"/>
        <v>0</v>
      </c>
      <c r="N11" s="15"/>
      <c r="O11" s="20"/>
      <c r="P11" s="15"/>
      <c r="R11" s="21" t="str">
        <f t="shared" ca="1" si="6"/>
        <v/>
      </c>
      <c r="S11" s="22" t="str">
        <f t="shared" ca="1" si="7"/>
        <v/>
      </c>
    </row>
    <row r="12" spans="1:19" ht="14.5" customHeight="1" x14ac:dyDescent="0.2">
      <c r="A12" s="15"/>
      <c r="B12" s="16" t="str">
        <f>IF(E12="","",VLOOKUP(E12, 'SKU Милкпроджект'!$A$1:$B$50, 2, 0))</f>
        <v/>
      </c>
      <c r="C12" s="16" t="str">
        <f>IF(E12="","",VLOOKUP(E12, 'SKU Милкпроджект'!$A$1:$C$50, 3, 0))</f>
        <v/>
      </c>
      <c r="D12" s="16"/>
      <c r="E12" s="15"/>
      <c r="F12" s="17"/>
      <c r="G12" s="18" t="str">
        <f t="shared" ca="1" si="0"/>
        <v/>
      </c>
      <c r="H12" s="16" t="str">
        <f t="shared" ca="1" si="1"/>
        <v/>
      </c>
      <c r="I12" s="15"/>
      <c r="J12" s="19">
        <f t="shared" ca="1" si="2"/>
        <v>0</v>
      </c>
      <c r="K12" s="15">
        <f t="shared" ca="1" si="3"/>
        <v>0</v>
      </c>
      <c r="L12" s="15">
        <f t="shared" si="4"/>
        <v>0</v>
      </c>
      <c r="M12" s="15">
        <f t="shared" ca="1" si="5"/>
        <v>0</v>
      </c>
      <c r="N12" s="15"/>
      <c r="O12" s="20"/>
      <c r="P12" s="15"/>
      <c r="R12" s="21" t="str">
        <f t="shared" ca="1" si="6"/>
        <v/>
      </c>
      <c r="S12" s="22" t="str">
        <f t="shared" ca="1" si="7"/>
        <v/>
      </c>
    </row>
    <row r="13" spans="1:19" ht="14.5" customHeight="1" x14ac:dyDescent="0.2">
      <c r="A13" s="15"/>
      <c r="B13" s="16" t="str">
        <f>IF(E13="","",VLOOKUP(E13, 'SKU Милкпроджект'!$A$1:$B$50, 2, 0))</f>
        <v/>
      </c>
      <c r="C13" s="16" t="str">
        <f>IF(E13="","",VLOOKUP(E13, 'SKU Милкпроджект'!$A$1:$C$50, 3, 0))</f>
        <v/>
      </c>
      <c r="D13" s="16"/>
      <c r="E13" s="15"/>
      <c r="F13" s="17"/>
      <c r="G13" s="18" t="str">
        <f t="shared" ca="1" si="0"/>
        <v/>
      </c>
      <c r="H13" s="16" t="str">
        <f t="shared" ca="1" si="1"/>
        <v/>
      </c>
      <c r="I13" s="15"/>
      <c r="J13" s="19">
        <f t="shared" ca="1" si="2"/>
        <v>0</v>
      </c>
      <c r="K13" s="15">
        <f t="shared" ca="1" si="3"/>
        <v>0</v>
      </c>
      <c r="L13" s="15">
        <f t="shared" si="4"/>
        <v>0</v>
      </c>
      <c r="M13" s="15">
        <f t="shared" ca="1" si="5"/>
        <v>0</v>
      </c>
      <c r="N13" s="15"/>
      <c r="O13" s="20"/>
      <c r="P13" s="15"/>
      <c r="R13" s="21" t="str">
        <f t="shared" ca="1" si="6"/>
        <v/>
      </c>
      <c r="S13" s="22" t="str">
        <f t="shared" ca="1" si="7"/>
        <v/>
      </c>
    </row>
    <row r="14" spans="1:19" ht="14.5" customHeight="1" x14ac:dyDescent="0.2">
      <c r="A14" s="15"/>
      <c r="B14" s="16" t="str">
        <f>IF(E14="","",VLOOKUP(E14, 'SKU Милкпроджект'!$A$1:$B$50, 2, 0))</f>
        <v/>
      </c>
      <c r="C14" s="16" t="str">
        <f>IF(E14="","",VLOOKUP(E14, 'SKU Милкпроджект'!$A$1:$C$50, 3, 0))</f>
        <v/>
      </c>
      <c r="D14" s="16"/>
      <c r="E14" s="15"/>
      <c r="F14" s="17"/>
      <c r="G14" s="18" t="str">
        <f t="shared" ca="1" si="0"/>
        <v/>
      </c>
      <c r="H14" s="16" t="str">
        <f t="shared" ca="1" si="1"/>
        <v/>
      </c>
      <c r="I14" s="15"/>
      <c r="J14" s="19">
        <f t="shared" ca="1" si="2"/>
        <v>0</v>
      </c>
      <c r="K14" s="15">
        <f t="shared" ca="1" si="3"/>
        <v>0</v>
      </c>
      <c r="L14" s="15">
        <f t="shared" si="4"/>
        <v>0</v>
      </c>
      <c r="M14" s="15">
        <f t="shared" ca="1" si="5"/>
        <v>0</v>
      </c>
      <c r="N14" s="15"/>
      <c r="O14" s="20"/>
      <c r="P14" s="15"/>
      <c r="R14" s="21" t="str">
        <f t="shared" ca="1" si="6"/>
        <v/>
      </c>
      <c r="S14" s="22" t="str">
        <f t="shared" ca="1" si="7"/>
        <v/>
      </c>
    </row>
    <row r="15" spans="1:19" ht="14.5" customHeight="1" x14ac:dyDescent="0.2">
      <c r="A15" s="15"/>
      <c r="B15" s="16" t="str">
        <f>IF(E15="","",VLOOKUP(E15, 'SKU Милкпроджект'!$A$1:$B$50, 2, 0))</f>
        <v/>
      </c>
      <c r="C15" s="16" t="str">
        <f>IF(E15="","",VLOOKUP(E15, 'SKU Милкпроджект'!$A$1:$C$50, 3, 0))</f>
        <v/>
      </c>
      <c r="D15" s="16"/>
      <c r="E15" s="15"/>
      <c r="F15" s="17"/>
      <c r="G15" s="18" t="str">
        <f t="shared" ca="1" si="0"/>
        <v/>
      </c>
      <c r="H15" s="16" t="str">
        <f t="shared" ca="1" si="1"/>
        <v/>
      </c>
      <c r="I15" s="15"/>
      <c r="J15" s="19">
        <f t="shared" ca="1" si="2"/>
        <v>0</v>
      </c>
      <c r="K15" s="15">
        <f t="shared" ca="1" si="3"/>
        <v>0</v>
      </c>
      <c r="L15" s="15">
        <f t="shared" si="4"/>
        <v>0</v>
      </c>
      <c r="M15" s="15">
        <f t="shared" ca="1" si="5"/>
        <v>0</v>
      </c>
      <c r="N15" s="15"/>
      <c r="O15" s="20"/>
      <c r="P15" s="15"/>
      <c r="R15" s="21" t="str">
        <f t="shared" ca="1" si="6"/>
        <v/>
      </c>
      <c r="S15" s="22" t="str">
        <f t="shared" ca="1" si="7"/>
        <v/>
      </c>
    </row>
    <row r="16" spans="1:19" ht="14.5" customHeight="1" x14ac:dyDescent="0.2">
      <c r="A16" s="15"/>
      <c r="B16" s="16" t="str">
        <f>IF(E16="","",VLOOKUP(E16, 'SKU Милкпроджект'!$A$1:$B$50, 2, 0))</f>
        <v/>
      </c>
      <c r="C16" s="16" t="str">
        <f>IF(E16="","",VLOOKUP(E16, 'SKU Милкпроджект'!$A$1:$C$50, 3, 0))</f>
        <v/>
      </c>
      <c r="D16" s="16"/>
      <c r="E16" s="15"/>
      <c r="F16" s="17"/>
      <c r="G16" s="18" t="str">
        <f t="shared" ca="1" si="0"/>
        <v/>
      </c>
      <c r="H16" s="16" t="str">
        <f t="shared" ca="1" si="1"/>
        <v/>
      </c>
      <c r="I16" s="15"/>
      <c r="J16" s="19">
        <f t="shared" ca="1" si="2"/>
        <v>0</v>
      </c>
      <c r="K16" s="15">
        <f t="shared" ca="1" si="3"/>
        <v>0</v>
      </c>
      <c r="L16" s="15">
        <f t="shared" si="4"/>
        <v>0</v>
      </c>
      <c r="M16" s="15">
        <f t="shared" ca="1" si="5"/>
        <v>0</v>
      </c>
      <c r="N16" s="15"/>
      <c r="O16" s="20"/>
      <c r="P16" s="15"/>
      <c r="R16" s="21" t="str">
        <f t="shared" ca="1" si="6"/>
        <v/>
      </c>
      <c r="S16" s="22" t="str">
        <f t="shared" ca="1" si="7"/>
        <v/>
      </c>
    </row>
    <row r="17" spans="1:19" ht="14.5" customHeight="1" x14ac:dyDescent="0.2">
      <c r="A17" s="15"/>
      <c r="B17" s="16" t="str">
        <f>IF(E17="","",VLOOKUP(E17, 'SKU Милкпроджект'!$A$1:$B$50, 2, 0))</f>
        <v/>
      </c>
      <c r="C17" s="16" t="str">
        <f>IF(E17="","",VLOOKUP(E17, 'SKU Милкпроджект'!$A$1:$C$50, 3, 0))</f>
        <v/>
      </c>
      <c r="D17" s="16"/>
      <c r="E17" s="15"/>
      <c r="F17" s="17"/>
      <c r="G17" s="18" t="str">
        <f t="shared" ca="1" si="0"/>
        <v/>
      </c>
      <c r="H17" s="16" t="str">
        <f t="shared" ca="1" si="1"/>
        <v/>
      </c>
      <c r="I17" s="15"/>
      <c r="J17" s="19">
        <f t="shared" ca="1" si="2"/>
        <v>0</v>
      </c>
      <c r="K17" s="15">
        <f t="shared" ca="1" si="3"/>
        <v>0</v>
      </c>
      <c r="L17" s="15">
        <f t="shared" si="4"/>
        <v>0</v>
      </c>
      <c r="M17" s="15">
        <f t="shared" ca="1" si="5"/>
        <v>0</v>
      </c>
      <c r="N17" s="15"/>
      <c r="O17" s="20"/>
      <c r="P17" s="15"/>
      <c r="R17" s="21" t="str">
        <f t="shared" ca="1" si="6"/>
        <v/>
      </c>
      <c r="S17" s="22" t="str">
        <f t="shared" ca="1" si="7"/>
        <v/>
      </c>
    </row>
    <row r="18" spans="1:19" ht="14.5" customHeight="1" x14ac:dyDescent="0.2">
      <c r="A18" s="15"/>
      <c r="B18" s="16" t="str">
        <f>IF(E18="","",VLOOKUP(E18, 'SKU Милкпроджект'!$A$1:$B$50, 2, 0))</f>
        <v/>
      </c>
      <c r="C18" s="16" t="str">
        <f>IF(E18="","",VLOOKUP(E18, 'SKU Милкпроджект'!$A$1:$C$50, 3, 0))</f>
        <v/>
      </c>
      <c r="D18" s="16"/>
      <c r="E18" s="15"/>
      <c r="F18" s="17"/>
      <c r="G18" s="18" t="str">
        <f t="shared" ca="1" si="0"/>
        <v/>
      </c>
      <c r="H18" s="16" t="str">
        <f t="shared" ca="1" si="1"/>
        <v/>
      </c>
      <c r="I18" s="15"/>
      <c r="J18" s="19">
        <f t="shared" ca="1" si="2"/>
        <v>0</v>
      </c>
      <c r="K18" s="15">
        <f t="shared" ca="1" si="3"/>
        <v>0</v>
      </c>
      <c r="L18" s="15">
        <f t="shared" si="4"/>
        <v>0</v>
      </c>
      <c r="M18" s="15">
        <f t="shared" ca="1" si="5"/>
        <v>0</v>
      </c>
      <c r="N18" s="15"/>
      <c r="O18" s="20"/>
      <c r="P18" s="15"/>
      <c r="R18" s="21" t="str">
        <f t="shared" ca="1" si="6"/>
        <v/>
      </c>
      <c r="S18" s="22" t="str">
        <f t="shared" ca="1" si="7"/>
        <v/>
      </c>
    </row>
    <row r="19" spans="1:19" ht="14.5" customHeight="1" x14ac:dyDescent="0.2">
      <c r="A19" s="15"/>
      <c r="B19" s="16" t="str">
        <f>IF(E19="","",VLOOKUP(E19, 'SKU Милкпроджект'!$A$1:$B$50, 2, 0))</f>
        <v/>
      </c>
      <c r="C19" s="16" t="str">
        <f>IF(E19="","",VLOOKUP(E19, 'SKU Милкпроджект'!$A$1:$C$50, 3, 0))</f>
        <v/>
      </c>
      <c r="D19" s="16"/>
      <c r="E19" s="15"/>
      <c r="F19" s="17"/>
      <c r="G19" s="18" t="str">
        <f t="shared" ca="1" si="0"/>
        <v/>
      </c>
      <c r="H19" s="16" t="str">
        <f t="shared" ca="1" si="1"/>
        <v/>
      </c>
      <c r="I19" s="15"/>
      <c r="J19" s="19">
        <f t="shared" ca="1" si="2"/>
        <v>0</v>
      </c>
      <c r="K19" s="15">
        <f t="shared" ca="1" si="3"/>
        <v>0</v>
      </c>
      <c r="L19" s="15">
        <f t="shared" si="4"/>
        <v>0</v>
      </c>
      <c r="M19" s="15">
        <f t="shared" ca="1" si="5"/>
        <v>0</v>
      </c>
      <c r="N19" s="15"/>
      <c r="O19" s="20"/>
      <c r="P19" s="15"/>
      <c r="R19" s="21" t="str">
        <f t="shared" ca="1" si="6"/>
        <v/>
      </c>
      <c r="S19" s="22" t="str">
        <f t="shared" ca="1" si="7"/>
        <v/>
      </c>
    </row>
    <row r="20" spans="1:19" ht="14.5" customHeight="1" x14ac:dyDescent="0.2">
      <c r="A20" s="15"/>
      <c r="B20" s="16" t="str">
        <f>IF(E20="","",VLOOKUP(E20, 'SKU Милкпроджект'!$A$1:$B$50, 2, 0))</f>
        <v/>
      </c>
      <c r="C20" s="16" t="str">
        <f>IF(E20="","",VLOOKUP(E20, 'SKU Милкпроджект'!$A$1:$C$50, 3, 0))</f>
        <v/>
      </c>
      <c r="D20" s="16"/>
      <c r="E20" s="15"/>
      <c r="F20" s="17"/>
      <c r="G20" s="18" t="str">
        <f t="shared" ca="1" si="0"/>
        <v/>
      </c>
      <c r="H20" s="16" t="str">
        <f t="shared" ca="1" si="1"/>
        <v/>
      </c>
      <c r="I20" s="15"/>
      <c r="J20" s="19">
        <f t="shared" ca="1" si="2"/>
        <v>0</v>
      </c>
      <c r="K20" s="15">
        <f t="shared" ca="1" si="3"/>
        <v>0</v>
      </c>
      <c r="L20" s="15">
        <f t="shared" si="4"/>
        <v>0</v>
      </c>
      <c r="M20" s="15">
        <f t="shared" ca="1" si="5"/>
        <v>0</v>
      </c>
      <c r="N20" s="15"/>
      <c r="O20" s="20"/>
      <c r="P20" s="15"/>
      <c r="R20" s="21" t="str">
        <f t="shared" ca="1" si="6"/>
        <v/>
      </c>
      <c r="S20" s="22" t="str">
        <f t="shared" ca="1" si="7"/>
        <v/>
      </c>
    </row>
    <row r="21" spans="1:19" ht="14.5" customHeight="1" x14ac:dyDescent="0.2">
      <c r="A21" s="15"/>
      <c r="B21" s="16" t="str">
        <f>IF(E21="","",VLOOKUP(E21, 'SKU Милкпроджект'!$A$1:$B$50, 2, 0))</f>
        <v/>
      </c>
      <c r="C21" s="16" t="str">
        <f>IF(E21="","",VLOOKUP(E21, 'SKU Милкпроджект'!$A$1:$C$50, 3, 0))</f>
        <v/>
      </c>
      <c r="D21" s="16"/>
      <c r="E21" s="15"/>
      <c r="F21" s="17"/>
      <c r="G21" s="18" t="str">
        <f t="shared" ca="1" si="0"/>
        <v/>
      </c>
      <c r="H21" s="16" t="str">
        <f t="shared" ca="1" si="1"/>
        <v/>
      </c>
      <c r="I21" s="15"/>
      <c r="J21" s="19">
        <f t="shared" ca="1" si="2"/>
        <v>0</v>
      </c>
      <c r="K21" s="15">
        <f t="shared" ca="1" si="3"/>
        <v>0</v>
      </c>
      <c r="L21" s="15">
        <f t="shared" si="4"/>
        <v>0</v>
      </c>
      <c r="M21" s="15">
        <f t="shared" ca="1" si="5"/>
        <v>0</v>
      </c>
      <c r="N21" s="15"/>
      <c r="O21" s="20"/>
      <c r="P21" s="15"/>
      <c r="R21" s="21" t="str">
        <f t="shared" ca="1" si="6"/>
        <v/>
      </c>
      <c r="S21" s="22" t="str">
        <f t="shared" ca="1" si="7"/>
        <v/>
      </c>
    </row>
    <row r="22" spans="1:19" ht="14.5" customHeight="1" x14ac:dyDescent="0.2">
      <c r="A22" s="15"/>
      <c r="B22" s="16" t="str">
        <f>IF(E22="","",VLOOKUP(E22, 'SKU Милкпроджект'!$A$1:$B$50, 2, 0))</f>
        <v/>
      </c>
      <c r="C22" s="16" t="str">
        <f>IF(E22="","",VLOOKUP(E22, 'SKU Милкпроджект'!$A$1:$C$50, 3, 0))</f>
        <v/>
      </c>
      <c r="D22" s="16"/>
      <c r="E22" s="15"/>
      <c r="F22" s="17"/>
      <c r="G22" s="18" t="str">
        <f t="shared" ca="1" si="0"/>
        <v/>
      </c>
      <c r="H22" s="16" t="str">
        <f t="shared" ca="1" si="1"/>
        <v/>
      </c>
      <c r="I22" s="15"/>
      <c r="J22" s="19">
        <f t="shared" ca="1" si="2"/>
        <v>0</v>
      </c>
      <c r="K22" s="15">
        <f t="shared" ca="1" si="3"/>
        <v>0</v>
      </c>
      <c r="L22" s="15">
        <f t="shared" si="4"/>
        <v>0</v>
      </c>
      <c r="M22" s="15">
        <f t="shared" ca="1" si="5"/>
        <v>0</v>
      </c>
      <c r="N22" s="15"/>
      <c r="O22" s="20"/>
      <c r="P22" s="15"/>
      <c r="R22" s="21" t="str">
        <f t="shared" ca="1" si="6"/>
        <v/>
      </c>
      <c r="S22" s="22" t="str">
        <f t="shared" ca="1" si="7"/>
        <v/>
      </c>
    </row>
    <row r="23" spans="1:19" ht="14.5" customHeight="1" x14ac:dyDescent="0.2">
      <c r="A23" s="15"/>
      <c r="B23" s="16" t="str">
        <f>IF(E23="","",VLOOKUP(E23, 'SKU Милкпроджект'!$A$1:$B$50, 2, 0))</f>
        <v/>
      </c>
      <c r="C23" s="16" t="str">
        <f>IF(E23="","",VLOOKUP(E23, 'SKU Милкпроджект'!$A$1:$C$50, 3, 0))</f>
        <v/>
      </c>
      <c r="D23" s="16"/>
      <c r="E23" s="15"/>
      <c r="F23" s="17"/>
      <c r="G23" s="18" t="str">
        <f t="shared" ca="1" si="0"/>
        <v/>
      </c>
      <c r="H23" s="16" t="str">
        <f t="shared" ca="1" si="1"/>
        <v/>
      </c>
      <c r="I23" s="15"/>
      <c r="J23" s="19">
        <f t="shared" ca="1" si="2"/>
        <v>0</v>
      </c>
      <c r="K23" s="15">
        <f t="shared" ca="1" si="3"/>
        <v>0</v>
      </c>
      <c r="L23" s="15">
        <f t="shared" si="4"/>
        <v>0</v>
      </c>
      <c r="M23" s="15">
        <f t="shared" ca="1" si="5"/>
        <v>0</v>
      </c>
      <c r="N23" s="15"/>
      <c r="O23" s="20"/>
      <c r="P23" s="15"/>
      <c r="R23" s="21" t="str">
        <f t="shared" ca="1" si="6"/>
        <v/>
      </c>
      <c r="S23" s="22" t="str">
        <f t="shared" ca="1" si="7"/>
        <v/>
      </c>
    </row>
    <row r="24" spans="1:19" ht="14.5" customHeight="1" x14ac:dyDescent="0.2">
      <c r="A24" s="15"/>
      <c r="B24" s="16" t="str">
        <f>IF(E24="","",VLOOKUP(E24, 'SKU Милкпроджект'!$A$1:$B$50, 2, 0))</f>
        <v/>
      </c>
      <c r="C24" s="16" t="str">
        <f>IF(E24="","",VLOOKUP(E24, 'SKU Милкпроджект'!$A$1:$C$50, 3, 0))</f>
        <v/>
      </c>
      <c r="D24" s="16"/>
      <c r="E24" s="15"/>
      <c r="F24" s="17"/>
      <c r="G24" s="18" t="str">
        <f t="shared" ca="1" si="0"/>
        <v/>
      </c>
      <c r="H24" s="16" t="str">
        <f t="shared" ca="1" si="1"/>
        <v/>
      </c>
      <c r="I24" s="15"/>
      <c r="J24" s="19">
        <f t="shared" ca="1" si="2"/>
        <v>0</v>
      </c>
      <c r="K24" s="15">
        <f t="shared" ca="1" si="3"/>
        <v>0</v>
      </c>
      <c r="L24" s="15">
        <f t="shared" si="4"/>
        <v>0</v>
      </c>
      <c r="M24" s="15">
        <f t="shared" ca="1" si="5"/>
        <v>0</v>
      </c>
      <c r="N24" s="15"/>
      <c r="O24" s="20"/>
      <c r="P24" s="15"/>
      <c r="R24" s="21" t="str">
        <f t="shared" ca="1" si="6"/>
        <v/>
      </c>
      <c r="S24" s="22" t="str">
        <f t="shared" ca="1" si="7"/>
        <v/>
      </c>
    </row>
    <row r="25" spans="1:19" ht="14.5" customHeight="1" x14ac:dyDescent="0.2">
      <c r="A25" s="15"/>
      <c r="B25" s="16" t="str">
        <f>IF(E25="","",VLOOKUP(E25, 'SKU Милкпроджект'!$A$1:$B$50, 2, 0))</f>
        <v/>
      </c>
      <c r="C25" s="16" t="str">
        <f>IF(E25="","",VLOOKUP(E25, 'SKU Милкпроджект'!$A$1:$C$50, 3, 0))</f>
        <v/>
      </c>
      <c r="D25" s="16"/>
      <c r="E25" s="15"/>
      <c r="F25" s="17"/>
      <c r="G25" s="18" t="str">
        <f t="shared" ca="1" si="0"/>
        <v/>
      </c>
      <c r="H25" s="16" t="str">
        <f t="shared" ca="1" si="1"/>
        <v/>
      </c>
      <c r="I25" s="15"/>
      <c r="J25" s="19">
        <f t="shared" ca="1" si="2"/>
        <v>0</v>
      </c>
      <c r="K25" s="15">
        <f t="shared" ca="1" si="3"/>
        <v>0</v>
      </c>
      <c r="L25" s="15">
        <f t="shared" si="4"/>
        <v>0</v>
      </c>
      <c r="M25" s="15">
        <f t="shared" ca="1" si="5"/>
        <v>0</v>
      </c>
      <c r="N25" s="15"/>
      <c r="O25" s="20"/>
      <c r="P25" s="15"/>
      <c r="R25" s="21" t="str">
        <f t="shared" ca="1" si="6"/>
        <v/>
      </c>
      <c r="S25" s="22" t="str">
        <f t="shared" ca="1" si="7"/>
        <v/>
      </c>
    </row>
    <row r="26" spans="1:19" ht="14.5" customHeight="1" x14ac:dyDescent="0.2">
      <c r="A26" s="15"/>
      <c r="B26" s="16" t="str">
        <f>IF(E26="","",VLOOKUP(E26, 'SKU Милкпроджект'!$A$1:$B$50, 2, 0))</f>
        <v/>
      </c>
      <c r="C26" s="16" t="str">
        <f>IF(E26="","",VLOOKUP(E26, 'SKU Милкпроджект'!$A$1:$C$50, 3, 0))</f>
        <v/>
      </c>
      <c r="D26" s="16"/>
      <c r="E26" s="15"/>
      <c r="F26" s="17"/>
      <c r="G26" s="18" t="str">
        <f t="shared" ca="1" si="0"/>
        <v/>
      </c>
      <c r="H26" s="16" t="str">
        <f t="shared" ca="1" si="1"/>
        <v/>
      </c>
      <c r="I26" s="15"/>
      <c r="J26" s="19">
        <f t="shared" ca="1" si="2"/>
        <v>0</v>
      </c>
      <c r="K26" s="15">
        <f t="shared" ca="1" si="3"/>
        <v>0</v>
      </c>
      <c r="L26" s="15">
        <f t="shared" si="4"/>
        <v>0</v>
      </c>
      <c r="M26" s="15">
        <f t="shared" ca="1" si="5"/>
        <v>0</v>
      </c>
      <c r="N26" s="15"/>
      <c r="O26" s="20"/>
      <c r="P26" s="15"/>
      <c r="R26" s="21" t="str">
        <f t="shared" ca="1" si="6"/>
        <v/>
      </c>
      <c r="S26" s="22" t="str">
        <f t="shared" ca="1" si="7"/>
        <v/>
      </c>
    </row>
    <row r="27" spans="1:19" ht="14.5" customHeight="1" x14ac:dyDescent="0.2">
      <c r="A27" s="15"/>
      <c r="B27" s="16" t="str">
        <f>IF(E27="","",VLOOKUP(E27, 'SKU Милкпроджект'!$A$1:$B$50, 2, 0))</f>
        <v/>
      </c>
      <c r="C27" s="16" t="str">
        <f>IF(E27="","",VLOOKUP(E27, 'SKU Милкпроджект'!$A$1:$C$50, 3, 0))</f>
        <v/>
      </c>
      <c r="D27" s="16"/>
      <c r="E27" s="15"/>
      <c r="F27" s="17"/>
      <c r="G27" s="18" t="str">
        <f t="shared" ca="1" si="0"/>
        <v/>
      </c>
      <c r="H27" s="16" t="str">
        <f t="shared" ca="1" si="1"/>
        <v/>
      </c>
      <c r="I27" s="15"/>
      <c r="J27" s="19">
        <f t="shared" ca="1" si="2"/>
        <v>0</v>
      </c>
      <c r="K27" s="15">
        <f t="shared" ca="1" si="3"/>
        <v>0</v>
      </c>
      <c r="L27" s="15">
        <f t="shared" si="4"/>
        <v>0</v>
      </c>
      <c r="M27" s="15">
        <f t="shared" ca="1" si="5"/>
        <v>0</v>
      </c>
      <c r="N27" s="15"/>
      <c r="O27" s="20"/>
      <c r="P27" s="15"/>
      <c r="R27" s="21" t="str">
        <f t="shared" ca="1" si="6"/>
        <v/>
      </c>
      <c r="S27" s="22" t="str">
        <f t="shared" ca="1" si="7"/>
        <v/>
      </c>
    </row>
    <row r="28" spans="1:19" ht="14.5" customHeight="1" x14ac:dyDescent="0.2">
      <c r="A28" s="15"/>
      <c r="B28" s="16" t="str">
        <f>IF(E28="","",VLOOKUP(E28, 'SKU Милкпроджект'!$A$1:$B$50, 2, 0))</f>
        <v/>
      </c>
      <c r="C28" s="16" t="str">
        <f>IF(E28="","",VLOOKUP(E28, 'SKU Милкпроджект'!$A$1:$C$50, 3, 0))</f>
        <v/>
      </c>
      <c r="D28" s="16"/>
      <c r="E28" s="15"/>
      <c r="F28" s="17"/>
      <c r="G28" s="18" t="str">
        <f t="shared" ca="1" si="0"/>
        <v/>
      </c>
      <c r="H28" s="16" t="str">
        <f t="shared" ca="1" si="1"/>
        <v/>
      </c>
      <c r="I28" s="15"/>
      <c r="J28" s="19">
        <f t="shared" ca="1" si="2"/>
        <v>0</v>
      </c>
      <c r="K28" s="15">
        <f t="shared" ca="1" si="3"/>
        <v>0</v>
      </c>
      <c r="L28" s="15">
        <f t="shared" si="4"/>
        <v>0</v>
      </c>
      <c r="M28" s="15">
        <f t="shared" ca="1" si="5"/>
        <v>0</v>
      </c>
      <c r="N28" s="15"/>
      <c r="O28" s="20"/>
      <c r="P28" s="15"/>
      <c r="R28" s="21" t="str">
        <f t="shared" ca="1" si="6"/>
        <v/>
      </c>
      <c r="S28" s="22" t="str">
        <f t="shared" ca="1" si="7"/>
        <v/>
      </c>
    </row>
    <row r="29" spans="1:19" ht="14.5" customHeight="1" x14ac:dyDescent="0.2">
      <c r="A29" s="15"/>
      <c r="B29" s="16" t="str">
        <f>IF(E29="","",VLOOKUP(E29, 'SKU Милкпроджект'!$A$1:$B$50, 2, 0))</f>
        <v/>
      </c>
      <c r="C29" s="16" t="str">
        <f>IF(E29="","",VLOOKUP(E29, 'SKU Милкпроджект'!$A$1:$C$50, 3, 0))</f>
        <v/>
      </c>
      <c r="D29" s="16"/>
      <c r="E29" s="15"/>
      <c r="F29" s="17"/>
      <c r="G29" s="18" t="str">
        <f t="shared" ca="1" si="0"/>
        <v/>
      </c>
      <c r="H29" s="16" t="str">
        <f t="shared" ca="1" si="1"/>
        <v/>
      </c>
      <c r="I29" s="15"/>
      <c r="J29" s="19">
        <f t="shared" ca="1" si="2"/>
        <v>0</v>
      </c>
      <c r="K29" s="15">
        <f t="shared" ca="1" si="3"/>
        <v>0</v>
      </c>
      <c r="L29" s="15">
        <f t="shared" si="4"/>
        <v>0</v>
      </c>
      <c r="M29" s="15">
        <f t="shared" ca="1" si="5"/>
        <v>0</v>
      </c>
      <c r="N29" s="15"/>
      <c r="O29" s="20"/>
      <c r="P29" s="15"/>
      <c r="R29" s="21" t="str">
        <f t="shared" ca="1" si="6"/>
        <v/>
      </c>
      <c r="S29" s="22" t="str">
        <f t="shared" ca="1" si="7"/>
        <v/>
      </c>
    </row>
    <row r="30" spans="1:19" ht="14.5" customHeight="1" x14ac:dyDescent="0.2">
      <c r="A30" s="15"/>
      <c r="B30" s="16" t="str">
        <f>IF(E30="","",VLOOKUP(E30, 'SKU Милкпроджект'!$A$1:$B$50, 2, 0))</f>
        <v/>
      </c>
      <c r="C30" s="16" t="str">
        <f>IF(E30="","",VLOOKUP(E30, 'SKU Милкпроджект'!$A$1:$C$50, 3, 0))</f>
        <v/>
      </c>
      <c r="D30" s="16"/>
      <c r="E30" s="15"/>
      <c r="F30" s="17"/>
      <c r="G30" s="18" t="str">
        <f t="shared" ca="1" si="0"/>
        <v/>
      </c>
      <c r="H30" s="16" t="str">
        <f t="shared" ca="1" si="1"/>
        <v/>
      </c>
      <c r="I30" s="15"/>
      <c r="J30" s="19">
        <f t="shared" ca="1" si="2"/>
        <v>0</v>
      </c>
      <c r="K30" s="15">
        <f t="shared" ca="1" si="3"/>
        <v>0</v>
      </c>
      <c r="L30" s="15">
        <f t="shared" si="4"/>
        <v>0</v>
      </c>
      <c r="M30" s="15">
        <f t="shared" ca="1" si="5"/>
        <v>0</v>
      </c>
      <c r="N30" s="15"/>
      <c r="O30" s="20"/>
      <c r="P30" s="15"/>
      <c r="R30" s="21" t="str">
        <f t="shared" ca="1" si="6"/>
        <v/>
      </c>
      <c r="S30" s="22" t="str">
        <f t="shared" ca="1" si="7"/>
        <v/>
      </c>
    </row>
    <row r="31" spans="1:19" ht="14.5" customHeight="1" x14ac:dyDescent="0.2">
      <c r="A31" s="15"/>
      <c r="B31" s="16" t="str">
        <f>IF(E31="","",VLOOKUP(E31, 'SKU Милкпроджект'!$A$1:$B$50, 2, 0))</f>
        <v/>
      </c>
      <c r="C31" s="16" t="str">
        <f>IF(E31="","",VLOOKUP(E31, 'SKU Милкпроджект'!$A$1:$C$50, 3, 0))</f>
        <v/>
      </c>
      <c r="D31" s="16"/>
      <c r="E31" s="15"/>
      <c r="F31" s="17"/>
      <c r="G31" s="18" t="str">
        <f t="shared" ca="1" si="0"/>
        <v/>
      </c>
      <c r="H31" s="16" t="str">
        <f t="shared" ca="1" si="1"/>
        <v/>
      </c>
      <c r="I31" s="15"/>
      <c r="J31" s="19">
        <f t="shared" ca="1" si="2"/>
        <v>0</v>
      </c>
      <c r="K31" s="15">
        <f t="shared" ca="1" si="3"/>
        <v>0</v>
      </c>
      <c r="L31" s="15">
        <f t="shared" si="4"/>
        <v>0</v>
      </c>
      <c r="M31" s="15">
        <f t="shared" ca="1" si="5"/>
        <v>0</v>
      </c>
      <c r="N31" s="15"/>
      <c r="O31" s="20"/>
      <c r="P31" s="15"/>
      <c r="R31" s="21" t="str">
        <f t="shared" ca="1" si="6"/>
        <v/>
      </c>
      <c r="S31" s="22" t="str">
        <f t="shared" ca="1" si="7"/>
        <v/>
      </c>
    </row>
    <row r="32" spans="1:19" ht="14.5" customHeight="1" x14ac:dyDescent="0.2">
      <c r="A32" s="15"/>
      <c r="B32" s="16" t="str">
        <f>IF(E32="","",VLOOKUP(E32, 'SKU Милкпроджект'!$A$1:$B$50, 2, 0))</f>
        <v/>
      </c>
      <c r="C32" s="16" t="str">
        <f>IF(E32="","",VLOOKUP(E32, 'SKU Милкпроджект'!$A$1:$C$50, 3, 0))</f>
        <v/>
      </c>
      <c r="D32" s="16"/>
      <c r="E32" s="15"/>
      <c r="F32" s="17"/>
      <c r="G32" s="18" t="str">
        <f t="shared" ca="1" si="0"/>
        <v/>
      </c>
      <c r="H32" s="16" t="str">
        <f t="shared" ca="1" si="1"/>
        <v/>
      </c>
      <c r="I32" s="15"/>
      <c r="J32" s="19">
        <f t="shared" ca="1" si="2"/>
        <v>0</v>
      </c>
      <c r="K32" s="15">
        <f t="shared" ca="1" si="3"/>
        <v>0</v>
      </c>
      <c r="L32" s="15">
        <f t="shared" si="4"/>
        <v>0</v>
      </c>
      <c r="M32" s="15">
        <f t="shared" ca="1" si="5"/>
        <v>0</v>
      </c>
      <c r="N32" s="15"/>
      <c r="O32" s="20"/>
      <c r="P32" s="15"/>
      <c r="R32" s="21" t="str">
        <f t="shared" ca="1" si="6"/>
        <v/>
      </c>
      <c r="S32" s="22" t="str">
        <f t="shared" ca="1" si="7"/>
        <v/>
      </c>
    </row>
    <row r="33" spans="1:19" ht="14.5" customHeight="1" x14ac:dyDescent="0.2">
      <c r="A33" s="15"/>
      <c r="B33" s="16" t="str">
        <f>IF(E33="","",VLOOKUP(E33, 'SKU Милкпроджект'!$A$1:$B$50, 2, 0))</f>
        <v/>
      </c>
      <c r="C33" s="16" t="str">
        <f>IF(E33="","",VLOOKUP(E33, 'SKU Милкпроджект'!$A$1:$C$50, 3, 0))</f>
        <v/>
      </c>
      <c r="D33" s="16"/>
      <c r="E33" s="15"/>
      <c r="F33" s="17"/>
      <c r="G33" s="18" t="str">
        <f t="shared" ca="1" si="0"/>
        <v/>
      </c>
      <c r="H33" s="16" t="str">
        <f t="shared" ca="1" si="1"/>
        <v/>
      </c>
      <c r="I33" s="15"/>
      <c r="J33" s="19">
        <f t="shared" ca="1" si="2"/>
        <v>0</v>
      </c>
      <c r="K33" s="15">
        <f t="shared" ca="1" si="3"/>
        <v>0</v>
      </c>
      <c r="L33" s="15">
        <f t="shared" si="4"/>
        <v>0</v>
      </c>
      <c r="M33" s="15">
        <f t="shared" ca="1" si="5"/>
        <v>0</v>
      </c>
      <c r="N33" s="15"/>
      <c r="O33" s="20"/>
      <c r="P33" s="15"/>
      <c r="R33" s="21" t="str">
        <f t="shared" ca="1" si="6"/>
        <v/>
      </c>
      <c r="S33" s="22" t="str">
        <f t="shared" ca="1" si="7"/>
        <v/>
      </c>
    </row>
    <row r="34" spans="1:19" ht="14.5" customHeight="1" x14ac:dyDescent="0.2">
      <c r="A34" s="15"/>
      <c r="B34" s="16" t="str">
        <f>IF(E34="","",VLOOKUP(E34, 'SKU Милкпроджект'!$A$1:$B$50, 2, 0))</f>
        <v/>
      </c>
      <c r="C34" s="16" t="str">
        <f>IF(E34="","",VLOOKUP(E34, 'SKU Милкпроджект'!$A$1:$C$50, 3, 0))</f>
        <v/>
      </c>
      <c r="D34" s="16"/>
      <c r="E34" s="15"/>
      <c r="F34" s="17"/>
      <c r="G34" s="18" t="str">
        <f t="shared" ca="1" si="0"/>
        <v/>
      </c>
      <c r="H34" s="16" t="str">
        <f t="shared" ca="1" si="1"/>
        <v/>
      </c>
      <c r="I34" s="15"/>
      <c r="J34" s="19">
        <f t="shared" ca="1" si="2"/>
        <v>0</v>
      </c>
      <c r="K34" s="15">
        <f t="shared" ca="1" si="3"/>
        <v>0</v>
      </c>
      <c r="L34" s="15">
        <f t="shared" si="4"/>
        <v>0</v>
      </c>
      <c r="M34" s="15">
        <f t="shared" ca="1" si="5"/>
        <v>0</v>
      </c>
      <c r="N34" s="15"/>
      <c r="O34" s="20"/>
      <c r="P34" s="15"/>
      <c r="R34" s="21" t="str">
        <f t="shared" ca="1" si="6"/>
        <v/>
      </c>
      <c r="S34" s="22" t="str">
        <f t="shared" ca="1" si="7"/>
        <v/>
      </c>
    </row>
    <row r="35" spans="1:19" ht="14.5" customHeight="1" x14ac:dyDescent="0.2">
      <c r="A35" s="15"/>
      <c r="B35" s="16" t="str">
        <f>IF(E35="","",VLOOKUP(E35, 'SKU Милкпроджект'!$A$1:$B$50, 2, 0))</f>
        <v/>
      </c>
      <c r="C35" s="16" t="str">
        <f>IF(E35="","",VLOOKUP(E35, 'SKU Милкпроджект'!$A$1:$C$50, 3, 0))</f>
        <v/>
      </c>
      <c r="D35" s="16"/>
      <c r="E35" s="15"/>
      <c r="F35" s="17"/>
      <c r="G35" s="18" t="str">
        <f t="shared" ref="G35:G66" ca="1" si="8">IF(I35="","",(INDIRECT("M" &amp; ROW() - 1) - M35))</f>
        <v/>
      </c>
      <c r="H35" s="16" t="str">
        <f t="shared" ref="H35:H66" ca="1" si="9">IF(I35 = "-", INDIRECT("B" &amp; ROW() - 1),"")</f>
        <v/>
      </c>
      <c r="I35" s="15"/>
      <c r="J35" s="19">
        <f t="shared" ref="J35:J66" ca="1" si="10">IF(I35 = "-", -INDIRECT("B" &amp; ROW() - 1),F35)</f>
        <v>0</v>
      </c>
      <c r="K35" s="15">
        <f t="shared" ref="K35:K66" ca="1" si="11">IF(I35 = "-", SUM(INDIRECT(ADDRESS(2,COLUMN(J35)) &amp; ":" &amp; ADDRESS(ROW(),COLUMN(J35)))), 0)</f>
        <v>0</v>
      </c>
      <c r="L35" s="15">
        <f t="shared" ref="L35:L66" si="12">IF(I35="-",1,0)</f>
        <v>0</v>
      </c>
      <c r="M35" s="15">
        <f t="shared" ref="M35:M66" ca="1" si="13">IF(K35 = 0, INDIRECT("M" &amp; ROW() - 1), K35)</f>
        <v>0</v>
      </c>
      <c r="N35" s="15"/>
      <c r="O35" s="20"/>
      <c r="P35" s="15"/>
      <c r="R35" s="21" t="str">
        <f t="shared" ca="1" si="6"/>
        <v/>
      </c>
      <c r="S35" s="22" t="str">
        <f t="shared" ca="1" si="7"/>
        <v/>
      </c>
    </row>
    <row r="36" spans="1:19" ht="14.5" customHeight="1" x14ac:dyDescent="0.2">
      <c r="A36" s="15"/>
      <c r="B36" s="16" t="str">
        <f>IF(E36="","",VLOOKUP(E36, 'SKU Милкпроджект'!$A$1:$B$50, 2, 0))</f>
        <v/>
      </c>
      <c r="C36" s="16" t="str">
        <f>IF(E36="","",VLOOKUP(E36, 'SKU Милкпроджект'!$A$1:$C$50, 3, 0))</f>
        <v/>
      </c>
      <c r="D36" s="16"/>
      <c r="E36" s="15"/>
      <c r="F36" s="17"/>
      <c r="G36" s="18" t="str">
        <f t="shared" ca="1" si="8"/>
        <v/>
      </c>
      <c r="H36" s="16" t="str">
        <f t="shared" ca="1" si="9"/>
        <v/>
      </c>
      <c r="I36" s="15"/>
      <c r="J36" s="19">
        <f t="shared" ca="1" si="10"/>
        <v>0</v>
      </c>
      <c r="K36" s="15">
        <f t="shared" ca="1" si="11"/>
        <v>0</v>
      </c>
      <c r="L36" s="15">
        <f t="shared" si="12"/>
        <v>0</v>
      </c>
      <c r="M36" s="15">
        <f t="shared" ca="1" si="13"/>
        <v>0</v>
      </c>
      <c r="N36" s="15"/>
      <c r="O36" s="20"/>
      <c r="P36" s="15"/>
      <c r="R36" s="21" t="str">
        <f t="shared" ref="R36:R67" ca="1" si="14">IF(Q36 = "", "", Q36 / INDIRECT("D" &amp; ROW() - 1) )</f>
        <v/>
      </c>
      <c r="S36" s="22" t="str">
        <f t="shared" ca="1" si="7"/>
        <v/>
      </c>
    </row>
    <row r="37" spans="1:19" ht="14.5" customHeight="1" x14ac:dyDescent="0.2">
      <c r="A37" s="15"/>
      <c r="B37" s="16" t="str">
        <f>IF(E37="","",VLOOKUP(E37, 'SKU Милкпроджект'!$A$1:$B$50, 2, 0))</f>
        <v/>
      </c>
      <c r="C37" s="16" t="str">
        <f>IF(E37="","",VLOOKUP(E37, 'SKU Милкпроджект'!$A$1:$C$50, 3, 0))</f>
        <v/>
      </c>
      <c r="D37" s="16"/>
      <c r="E37" s="15"/>
      <c r="F37" s="17"/>
      <c r="G37" s="18" t="str">
        <f t="shared" ca="1" si="8"/>
        <v/>
      </c>
      <c r="H37" s="16" t="str">
        <f t="shared" ca="1" si="9"/>
        <v/>
      </c>
      <c r="I37" s="15"/>
      <c r="J37" s="19">
        <f t="shared" ca="1" si="10"/>
        <v>0</v>
      </c>
      <c r="K37" s="15">
        <f t="shared" ca="1" si="11"/>
        <v>0</v>
      </c>
      <c r="L37" s="15">
        <f t="shared" si="12"/>
        <v>0</v>
      </c>
      <c r="M37" s="15">
        <f t="shared" ca="1" si="13"/>
        <v>0</v>
      </c>
      <c r="N37" s="15"/>
      <c r="O37" s="20"/>
      <c r="P37" s="15"/>
      <c r="R37" s="21" t="str">
        <f t="shared" ca="1" si="14"/>
        <v/>
      </c>
      <c r="S37" s="22" t="str">
        <f t="shared" ca="1" si="7"/>
        <v/>
      </c>
    </row>
    <row r="38" spans="1:19" ht="14.5" customHeight="1" x14ac:dyDescent="0.2">
      <c r="A38" s="15"/>
      <c r="B38" s="16" t="str">
        <f>IF(E38="","",VLOOKUP(E38, 'SKU Милкпроджект'!$A$1:$B$50, 2, 0))</f>
        <v/>
      </c>
      <c r="C38" s="16" t="str">
        <f>IF(E38="","",VLOOKUP(E38, 'SKU Милкпроджект'!$A$1:$C$50, 3, 0))</f>
        <v/>
      </c>
      <c r="D38" s="16"/>
      <c r="E38" s="15"/>
      <c r="F38" s="17"/>
      <c r="G38" s="18" t="str">
        <f t="shared" ca="1" si="8"/>
        <v/>
      </c>
      <c r="H38" s="16" t="str">
        <f t="shared" ca="1" si="9"/>
        <v/>
      </c>
      <c r="I38" s="15"/>
      <c r="J38" s="19">
        <f t="shared" ca="1" si="10"/>
        <v>0</v>
      </c>
      <c r="K38" s="15">
        <f t="shared" ca="1" si="11"/>
        <v>0</v>
      </c>
      <c r="L38" s="15">
        <f t="shared" si="12"/>
        <v>0</v>
      </c>
      <c r="M38" s="15">
        <f t="shared" ca="1" si="13"/>
        <v>0</v>
      </c>
      <c r="N38" s="15"/>
      <c r="O38" s="20"/>
      <c r="P38" s="15"/>
      <c r="R38" s="21" t="str">
        <f t="shared" ca="1" si="14"/>
        <v/>
      </c>
      <c r="S38" s="22" t="str">
        <f t="shared" ca="1" si="7"/>
        <v/>
      </c>
    </row>
    <row r="39" spans="1:19" ht="14.5" customHeight="1" x14ac:dyDescent="0.2">
      <c r="A39" s="15"/>
      <c r="B39" s="16" t="str">
        <f>IF(E39="","",VLOOKUP(E39, 'SKU Милкпроджект'!$A$1:$B$50, 2, 0))</f>
        <v/>
      </c>
      <c r="C39" s="16" t="str">
        <f>IF(E39="","",VLOOKUP(E39, 'SKU Милкпроджект'!$A$1:$C$50, 3, 0))</f>
        <v/>
      </c>
      <c r="D39" s="16"/>
      <c r="E39" s="15"/>
      <c r="F39" s="17"/>
      <c r="G39" s="18" t="str">
        <f t="shared" ca="1" si="8"/>
        <v/>
      </c>
      <c r="H39" s="16" t="str">
        <f t="shared" ca="1" si="9"/>
        <v/>
      </c>
      <c r="I39" s="15"/>
      <c r="J39" s="19">
        <f t="shared" ca="1" si="10"/>
        <v>0</v>
      </c>
      <c r="K39" s="15">
        <f t="shared" ca="1" si="11"/>
        <v>0</v>
      </c>
      <c r="L39" s="15">
        <f t="shared" si="12"/>
        <v>0</v>
      </c>
      <c r="M39" s="15">
        <f t="shared" ca="1" si="13"/>
        <v>0</v>
      </c>
      <c r="N39" s="15"/>
      <c r="O39" s="20"/>
      <c r="P39" s="15"/>
      <c r="R39" s="21" t="str">
        <f t="shared" ca="1" si="14"/>
        <v/>
      </c>
      <c r="S39" s="22" t="str">
        <f t="shared" ca="1" si="7"/>
        <v/>
      </c>
    </row>
    <row r="40" spans="1:19" ht="14.5" customHeight="1" x14ac:dyDescent="0.2">
      <c r="A40" s="15"/>
      <c r="B40" s="16" t="str">
        <f>IF(E40="","",VLOOKUP(E40, 'SKU Милкпроджект'!$A$1:$B$50, 2, 0))</f>
        <v/>
      </c>
      <c r="C40" s="16" t="str">
        <f>IF(E40="","",VLOOKUP(E40, 'SKU Милкпроджект'!$A$1:$C$50, 3, 0))</f>
        <v/>
      </c>
      <c r="D40" s="16"/>
      <c r="E40" s="15"/>
      <c r="F40" s="17"/>
      <c r="G40" s="18" t="str">
        <f t="shared" ca="1" si="8"/>
        <v/>
      </c>
      <c r="H40" s="16" t="str">
        <f t="shared" ca="1" si="9"/>
        <v/>
      </c>
      <c r="I40" s="15"/>
      <c r="J40" s="19">
        <f t="shared" ca="1" si="10"/>
        <v>0</v>
      </c>
      <c r="K40" s="15">
        <f t="shared" ca="1" si="11"/>
        <v>0</v>
      </c>
      <c r="L40" s="15">
        <f t="shared" si="12"/>
        <v>0</v>
      </c>
      <c r="M40" s="15">
        <f t="shared" ca="1" si="13"/>
        <v>0</v>
      </c>
      <c r="N40" s="15"/>
      <c r="O40" s="20"/>
      <c r="P40" s="15"/>
      <c r="R40" s="21" t="str">
        <f t="shared" ca="1" si="14"/>
        <v/>
      </c>
      <c r="S40" s="22" t="str">
        <f t="shared" ca="1" si="7"/>
        <v/>
      </c>
    </row>
    <row r="41" spans="1:19" ht="14.5" customHeight="1" x14ac:dyDescent="0.2">
      <c r="A41" s="15"/>
      <c r="B41" s="16" t="str">
        <f>IF(E41="","",VLOOKUP(E41, 'SKU Милкпроджект'!$A$1:$B$50, 2, 0))</f>
        <v/>
      </c>
      <c r="C41" s="16" t="str">
        <f>IF(E41="","",VLOOKUP(E41, 'SKU Милкпроджект'!$A$1:$C$50, 3, 0))</f>
        <v/>
      </c>
      <c r="D41" s="16"/>
      <c r="E41" s="15"/>
      <c r="F41" s="17"/>
      <c r="G41" s="18" t="str">
        <f t="shared" ca="1" si="8"/>
        <v/>
      </c>
      <c r="H41" s="16" t="str">
        <f t="shared" ca="1" si="9"/>
        <v/>
      </c>
      <c r="I41" s="15"/>
      <c r="J41" s="19">
        <f t="shared" ca="1" si="10"/>
        <v>0</v>
      </c>
      <c r="K41" s="15">
        <f t="shared" ca="1" si="11"/>
        <v>0</v>
      </c>
      <c r="L41" s="15">
        <f t="shared" si="12"/>
        <v>0</v>
      </c>
      <c r="M41" s="15">
        <f t="shared" ca="1" si="13"/>
        <v>0</v>
      </c>
      <c r="N41" s="15"/>
      <c r="O41" s="20"/>
      <c r="P41" s="15"/>
      <c r="R41" s="21" t="str">
        <f t="shared" ca="1" si="14"/>
        <v/>
      </c>
      <c r="S41" s="22" t="str">
        <f t="shared" ca="1" si="7"/>
        <v/>
      </c>
    </row>
    <row r="42" spans="1:19" ht="14.5" customHeight="1" x14ac:dyDescent="0.2">
      <c r="A42" s="15"/>
      <c r="B42" s="16" t="str">
        <f>IF(E42="","",VLOOKUP(E42, 'SKU Милкпроджект'!$A$1:$B$50, 2, 0))</f>
        <v/>
      </c>
      <c r="C42" s="16" t="str">
        <f>IF(E42="","",VLOOKUP(E42, 'SKU Милкпроджект'!$A$1:$C$50, 3, 0))</f>
        <v/>
      </c>
      <c r="D42" s="16"/>
      <c r="E42" s="15"/>
      <c r="F42" s="17"/>
      <c r="G42" s="18" t="str">
        <f t="shared" ca="1" si="8"/>
        <v/>
      </c>
      <c r="H42" s="16" t="str">
        <f t="shared" ca="1" si="9"/>
        <v/>
      </c>
      <c r="I42" s="15"/>
      <c r="J42" s="19">
        <f t="shared" ca="1" si="10"/>
        <v>0</v>
      </c>
      <c r="K42" s="15">
        <f t="shared" ca="1" si="11"/>
        <v>0</v>
      </c>
      <c r="L42" s="15">
        <f t="shared" si="12"/>
        <v>0</v>
      </c>
      <c r="M42" s="15">
        <f t="shared" ca="1" si="13"/>
        <v>0</v>
      </c>
      <c r="N42" s="15"/>
      <c r="O42" s="20"/>
      <c r="P42" s="15"/>
      <c r="R42" s="21" t="str">
        <f t="shared" ca="1" si="14"/>
        <v/>
      </c>
      <c r="S42" s="22" t="str">
        <f t="shared" ca="1" si="7"/>
        <v/>
      </c>
    </row>
    <row r="43" spans="1:19" ht="14.5" customHeight="1" x14ac:dyDescent="0.2">
      <c r="A43" s="15"/>
      <c r="B43" s="16" t="str">
        <f>IF(E43="","",VLOOKUP(E43, 'SKU Милкпроджект'!$A$1:$B$50, 2, 0))</f>
        <v/>
      </c>
      <c r="C43" s="16" t="str">
        <f>IF(E43="","",VLOOKUP(E43, 'SKU Милкпроджект'!$A$1:$C$50, 3, 0))</f>
        <v/>
      </c>
      <c r="D43" s="16"/>
      <c r="E43" s="15"/>
      <c r="F43" s="17"/>
      <c r="G43" s="18" t="str">
        <f t="shared" ca="1" si="8"/>
        <v/>
      </c>
      <c r="H43" s="16" t="str">
        <f t="shared" ca="1" si="9"/>
        <v/>
      </c>
      <c r="I43" s="15"/>
      <c r="J43" s="19">
        <f t="shared" ca="1" si="10"/>
        <v>0</v>
      </c>
      <c r="K43" s="15">
        <f t="shared" ca="1" si="11"/>
        <v>0</v>
      </c>
      <c r="L43" s="15">
        <f t="shared" si="12"/>
        <v>0</v>
      </c>
      <c r="M43" s="15">
        <f t="shared" ca="1" si="13"/>
        <v>0</v>
      </c>
      <c r="N43" s="15"/>
      <c r="O43" s="20"/>
      <c r="P43" s="15"/>
      <c r="R43" s="21" t="str">
        <f t="shared" ca="1" si="14"/>
        <v/>
      </c>
      <c r="S43" s="22" t="str">
        <f t="shared" ca="1" si="7"/>
        <v/>
      </c>
    </row>
    <row r="44" spans="1:19" ht="14.5" customHeight="1" x14ac:dyDescent="0.2">
      <c r="A44" s="15"/>
      <c r="B44" s="16" t="str">
        <f>IF(E44="","",VLOOKUP(E44, 'SKU Милкпроджект'!$A$1:$B$50, 2, 0))</f>
        <v/>
      </c>
      <c r="C44" s="16" t="str">
        <f>IF(E44="","",VLOOKUP(E44, 'SKU Милкпроджект'!$A$1:$C$50, 3, 0))</f>
        <v/>
      </c>
      <c r="D44" s="16"/>
      <c r="E44" s="15"/>
      <c r="F44" s="17"/>
      <c r="G44" s="18" t="str">
        <f t="shared" ca="1" si="8"/>
        <v/>
      </c>
      <c r="H44" s="16" t="str">
        <f t="shared" ca="1" si="9"/>
        <v/>
      </c>
      <c r="I44" s="15"/>
      <c r="J44" s="19">
        <f t="shared" ca="1" si="10"/>
        <v>0</v>
      </c>
      <c r="K44" s="15">
        <f t="shared" ca="1" si="11"/>
        <v>0</v>
      </c>
      <c r="L44" s="15">
        <f t="shared" si="12"/>
        <v>0</v>
      </c>
      <c r="M44" s="15">
        <f t="shared" ca="1" si="13"/>
        <v>0</v>
      </c>
      <c r="N44" s="15"/>
      <c r="O44" s="20"/>
      <c r="P44" s="15"/>
      <c r="R44" s="21" t="str">
        <f t="shared" ca="1" si="14"/>
        <v/>
      </c>
      <c r="S44" s="22" t="str">
        <f t="shared" ca="1" si="7"/>
        <v/>
      </c>
    </row>
    <row r="45" spans="1:19" ht="14.5" customHeight="1" x14ac:dyDescent="0.2">
      <c r="A45" s="15"/>
      <c r="B45" s="16" t="str">
        <f>IF(E45="","",VLOOKUP(E45, 'SKU Милкпроджект'!$A$1:$B$50, 2, 0))</f>
        <v/>
      </c>
      <c r="C45" s="16" t="str">
        <f>IF(E45="","",VLOOKUP(E45, 'SKU Милкпроджект'!$A$1:$C$50, 3, 0))</f>
        <v/>
      </c>
      <c r="D45" s="16"/>
      <c r="E45" s="15"/>
      <c r="F45" s="17"/>
      <c r="G45" s="18" t="str">
        <f t="shared" ca="1" si="8"/>
        <v/>
      </c>
      <c r="H45" s="16" t="str">
        <f t="shared" ca="1" si="9"/>
        <v/>
      </c>
      <c r="I45" s="15"/>
      <c r="J45" s="19">
        <f t="shared" ca="1" si="10"/>
        <v>0</v>
      </c>
      <c r="K45" s="15">
        <f t="shared" ca="1" si="11"/>
        <v>0</v>
      </c>
      <c r="L45" s="15">
        <f t="shared" si="12"/>
        <v>0</v>
      </c>
      <c r="M45" s="15">
        <f t="shared" ca="1" si="13"/>
        <v>0</v>
      </c>
      <c r="N45" s="15"/>
      <c r="O45" s="20"/>
      <c r="P45" s="15"/>
      <c r="R45" s="21" t="str">
        <f t="shared" ca="1" si="14"/>
        <v/>
      </c>
      <c r="S45" s="22" t="str">
        <f t="shared" ca="1" si="7"/>
        <v/>
      </c>
    </row>
    <row r="46" spans="1:19" ht="14.5" customHeight="1" x14ac:dyDescent="0.2">
      <c r="A46" s="15"/>
      <c r="B46" s="16" t="str">
        <f>IF(E46="","",VLOOKUP(E46, 'SKU Милкпроджект'!$A$1:$B$50, 2, 0))</f>
        <v/>
      </c>
      <c r="C46" s="16" t="str">
        <f>IF(E46="","",VLOOKUP(E46, 'SKU Милкпроджект'!$A$1:$C$50, 3, 0))</f>
        <v/>
      </c>
      <c r="D46" s="16"/>
      <c r="E46" s="15"/>
      <c r="F46" s="17"/>
      <c r="G46" s="18" t="str">
        <f t="shared" ca="1" si="8"/>
        <v/>
      </c>
      <c r="H46" s="16" t="str">
        <f t="shared" ca="1" si="9"/>
        <v/>
      </c>
      <c r="I46" s="15"/>
      <c r="J46" s="19">
        <f t="shared" ca="1" si="10"/>
        <v>0</v>
      </c>
      <c r="K46" s="15">
        <f t="shared" ca="1" si="11"/>
        <v>0</v>
      </c>
      <c r="L46" s="15">
        <f t="shared" si="12"/>
        <v>0</v>
      </c>
      <c r="M46" s="15">
        <f t="shared" ca="1" si="13"/>
        <v>0</v>
      </c>
      <c r="N46" s="15"/>
      <c r="O46" s="20"/>
      <c r="P46" s="15"/>
      <c r="R46" s="21" t="str">
        <f t="shared" ca="1" si="14"/>
        <v/>
      </c>
      <c r="S46" s="22" t="str">
        <f t="shared" ca="1" si="7"/>
        <v/>
      </c>
    </row>
    <row r="47" spans="1:19" ht="14.5" customHeight="1" x14ac:dyDescent="0.2">
      <c r="A47" s="15"/>
      <c r="B47" s="16" t="str">
        <f>IF(E47="","",VLOOKUP(E47, 'SKU Милкпроджект'!$A$1:$B$50, 2, 0))</f>
        <v/>
      </c>
      <c r="C47" s="16" t="str">
        <f>IF(E47="","",VLOOKUP(E47, 'SKU Милкпроджект'!$A$1:$C$50, 3, 0))</f>
        <v/>
      </c>
      <c r="D47" s="16"/>
      <c r="E47" s="15"/>
      <c r="F47" s="17"/>
      <c r="G47" s="18" t="str">
        <f t="shared" ca="1" si="8"/>
        <v/>
      </c>
      <c r="H47" s="16" t="str">
        <f t="shared" ca="1" si="9"/>
        <v/>
      </c>
      <c r="I47" s="15"/>
      <c r="J47" s="19">
        <f t="shared" ca="1" si="10"/>
        <v>0</v>
      </c>
      <c r="K47" s="15">
        <f t="shared" ca="1" si="11"/>
        <v>0</v>
      </c>
      <c r="L47" s="15">
        <f t="shared" si="12"/>
        <v>0</v>
      </c>
      <c r="M47" s="15">
        <f t="shared" ca="1" si="13"/>
        <v>0</v>
      </c>
      <c r="N47" s="15"/>
      <c r="O47" s="20"/>
      <c r="P47" s="15"/>
      <c r="R47" s="21" t="str">
        <f t="shared" ca="1" si="14"/>
        <v/>
      </c>
      <c r="S47" s="22" t="str">
        <f t="shared" ca="1" si="7"/>
        <v/>
      </c>
    </row>
    <row r="48" spans="1:19" ht="14.5" customHeight="1" x14ac:dyDescent="0.2">
      <c r="A48" s="15"/>
      <c r="B48" s="16" t="str">
        <f>IF(E48="","",VLOOKUP(E48, 'SKU Милкпроджект'!$A$1:$B$50, 2, 0))</f>
        <v/>
      </c>
      <c r="C48" s="16" t="str">
        <f>IF(E48="","",VLOOKUP(E48, 'SKU Милкпроджект'!$A$1:$C$50, 3, 0))</f>
        <v/>
      </c>
      <c r="D48" s="16"/>
      <c r="E48" s="15"/>
      <c r="F48" s="17"/>
      <c r="G48" s="18" t="str">
        <f t="shared" ca="1" si="8"/>
        <v/>
      </c>
      <c r="H48" s="16" t="str">
        <f t="shared" ca="1" si="9"/>
        <v/>
      </c>
      <c r="I48" s="15"/>
      <c r="J48" s="19">
        <f t="shared" ca="1" si="10"/>
        <v>0</v>
      </c>
      <c r="K48" s="15">
        <f t="shared" ca="1" si="11"/>
        <v>0</v>
      </c>
      <c r="L48" s="15">
        <f t="shared" si="12"/>
        <v>0</v>
      </c>
      <c r="M48" s="15">
        <f t="shared" ca="1" si="13"/>
        <v>0</v>
      </c>
      <c r="N48" s="15"/>
      <c r="O48" s="20"/>
      <c r="P48" s="15"/>
      <c r="R48" s="21" t="str">
        <f t="shared" ca="1" si="14"/>
        <v/>
      </c>
      <c r="S48" s="22" t="str">
        <f t="shared" ca="1" si="7"/>
        <v/>
      </c>
    </row>
    <row r="49" spans="1:19" ht="14.5" customHeight="1" x14ac:dyDescent="0.2">
      <c r="A49" s="15"/>
      <c r="B49" s="16" t="str">
        <f>IF(E49="","",VLOOKUP(E49, 'SKU Милкпроджект'!$A$1:$B$50, 2, 0))</f>
        <v/>
      </c>
      <c r="C49" s="16" t="str">
        <f>IF(E49="","",VLOOKUP(E49, 'SKU Милкпроджект'!$A$1:$C$50, 3, 0))</f>
        <v/>
      </c>
      <c r="D49" s="16"/>
      <c r="E49" s="15"/>
      <c r="F49" s="17"/>
      <c r="G49" s="18" t="str">
        <f t="shared" ca="1" si="8"/>
        <v/>
      </c>
      <c r="H49" s="16" t="str">
        <f t="shared" ca="1" si="9"/>
        <v/>
      </c>
      <c r="I49" s="15"/>
      <c r="J49" s="19">
        <f t="shared" ca="1" si="10"/>
        <v>0</v>
      </c>
      <c r="K49" s="15">
        <f t="shared" ca="1" si="11"/>
        <v>0</v>
      </c>
      <c r="L49" s="15">
        <f t="shared" si="12"/>
        <v>0</v>
      </c>
      <c r="M49" s="15">
        <f t="shared" ca="1" si="13"/>
        <v>0</v>
      </c>
      <c r="N49" s="15"/>
      <c r="O49" s="20"/>
      <c r="P49" s="15"/>
      <c r="R49" s="21" t="str">
        <f t="shared" ca="1" si="14"/>
        <v/>
      </c>
      <c r="S49" s="22" t="str">
        <f t="shared" ca="1" si="7"/>
        <v/>
      </c>
    </row>
    <row r="50" spans="1:19" ht="14.5" customHeight="1" x14ac:dyDescent="0.2">
      <c r="A50" s="15"/>
      <c r="B50" s="16" t="str">
        <f>IF(E50="","",VLOOKUP(E50, 'SKU Милкпроджект'!$A$1:$B$50, 2, 0))</f>
        <v/>
      </c>
      <c r="C50" s="16" t="str">
        <f>IF(E50="","",VLOOKUP(E50, 'SKU Милкпроджект'!$A$1:$C$50, 3, 0))</f>
        <v/>
      </c>
      <c r="D50" s="16"/>
      <c r="E50" s="15"/>
      <c r="F50" s="17"/>
      <c r="G50" s="18" t="str">
        <f t="shared" ca="1" si="8"/>
        <v/>
      </c>
      <c r="H50" s="16" t="str">
        <f t="shared" ca="1" si="9"/>
        <v/>
      </c>
      <c r="I50" s="15"/>
      <c r="J50" s="19">
        <f t="shared" ca="1" si="10"/>
        <v>0</v>
      </c>
      <c r="K50" s="15">
        <f t="shared" ca="1" si="11"/>
        <v>0</v>
      </c>
      <c r="L50" s="15">
        <f t="shared" si="12"/>
        <v>0</v>
      </c>
      <c r="M50" s="15">
        <f t="shared" ca="1" si="13"/>
        <v>0</v>
      </c>
      <c r="N50" s="15"/>
      <c r="O50" s="20"/>
      <c r="P50" s="15"/>
      <c r="R50" s="21" t="str">
        <f t="shared" ca="1" si="14"/>
        <v/>
      </c>
      <c r="S50" s="22" t="str">
        <f t="shared" ca="1" si="7"/>
        <v/>
      </c>
    </row>
    <row r="51" spans="1:19" ht="14.5" customHeight="1" x14ac:dyDescent="0.2">
      <c r="A51" s="15"/>
      <c r="B51" s="16" t="str">
        <f>IF(E51="","",VLOOKUP(E51, 'SKU Милкпроджект'!$A$1:$B$50, 2, 0))</f>
        <v/>
      </c>
      <c r="C51" s="16" t="str">
        <f>IF(E51="","",VLOOKUP(E51, 'SKU Милкпроджект'!$A$1:$C$50, 3, 0))</f>
        <v/>
      </c>
      <c r="D51" s="16"/>
      <c r="E51" s="15"/>
      <c r="F51" s="17"/>
      <c r="G51" s="18" t="str">
        <f t="shared" ca="1" si="8"/>
        <v/>
      </c>
      <c r="H51" s="16" t="str">
        <f t="shared" ca="1" si="9"/>
        <v/>
      </c>
      <c r="I51" s="15"/>
      <c r="J51" s="19">
        <f t="shared" ca="1" si="10"/>
        <v>0</v>
      </c>
      <c r="K51" s="15">
        <f t="shared" ca="1" si="11"/>
        <v>0</v>
      </c>
      <c r="L51" s="15">
        <f t="shared" si="12"/>
        <v>0</v>
      </c>
      <c r="M51" s="15">
        <f t="shared" ca="1" si="13"/>
        <v>0</v>
      </c>
      <c r="N51" s="15"/>
      <c r="O51" s="20"/>
      <c r="P51" s="15"/>
      <c r="R51" s="21" t="str">
        <f t="shared" ca="1" si="14"/>
        <v/>
      </c>
      <c r="S51" s="22" t="str">
        <f t="shared" ca="1" si="7"/>
        <v/>
      </c>
    </row>
    <row r="52" spans="1:19" ht="14.5" customHeight="1" x14ac:dyDescent="0.2">
      <c r="A52" s="15"/>
      <c r="B52" s="16" t="str">
        <f>IF(E52="","",VLOOKUP(E52, 'SKU Милкпроджект'!$A$1:$B$50, 2, 0))</f>
        <v/>
      </c>
      <c r="C52" s="16" t="str">
        <f>IF(E52="","",VLOOKUP(E52, 'SKU Милкпроджект'!$A$1:$C$50, 3, 0))</f>
        <v/>
      </c>
      <c r="D52" s="16"/>
      <c r="E52" s="15"/>
      <c r="F52" s="17"/>
      <c r="G52" s="18" t="str">
        <f t="shared" ca="1" si="8"/>
        <v/>
      </c>
      <c r="H52" s="16" t="str">
        <f t="shared" ca="1" si="9"/>
        <v/>
      </c>
      <c r="I52" s="15"/>
      <c r="J52" s="19">
        <f t="shared" ca="1" si="10"/>
        <v>0</v>
      </c>
      <c r="K52" s="15">
        <f t="shared" ca="1" si="11"/>
        <v>0</v>
      </c>
      <c r="L52" s="15">
        <f t="shared" si="12"/>
        <v>0</v>
      </c>
      <c r="M52" s="15">
        <f t="shared" ca="1" si="13"/>
        <v>0</v>
      </c>
      <c r="N52" s="15"/>
      <c r="O52" s="20"/>
      <c r="P52" s="15"/>
      <c r="R52" s="21" t="str">
        <f t="shared" ca="1" si="14"/>
        <v/>
      </c>
      <c r="S52" s="22" t="str">
        <f t="shared" ca="1" si="7"/>
        <v/>
      </c>
    </row>
    <row r="53" spans="1:19" ht="14.5" customHeight="1" x14ac:dyDescent="0.2">
      <c r="A53" s="15"/>
      <c r="B53" s="16" t="str">
        <f>IF(E53="","",VLOOKUP(E53, 'SKU Милкпроджект'!$A$1:$B$50, 2, 0))</f>
        <v/>
      </c>
      <c r="C53" s="16" t="str">
        <f>IF(E53="","",VLOOKUP(E53, 'SKU Милкпроджект'!$A$1:$C$50, 3, 0))</f>
        <v/>
      </c>
      <c r="D53" s="16"/>
      <c r="E53" s="15"/>
      <c r="F53" s="17"/>
      <c r="G53" s="18" t="str">
        <f t="shared" ca="1" si="8"/>
        <v/>
      </c>
      <c r="H53" s="16" t="str">
        <f t="shared" ca="1" si="9"/>
        <v/>
      </c>
      <c r="I53" s="15"/>
      <c r="J53" s="19">
        <f t="shared" ca="1" si="10"/>
        <v>0</v>
      </c>
      <c r="K53" s="15">
        <f t="shared" ca="1" si="11"/>
        <v>0</v>
      </c>
      <c r="L53" s="15">
        <f t="shared" si="12"/>
        <v>0</v>
      </c>
      <c r="M53" s="15">
        <f t="shared" ca="1" si="13"/>
        <v>0</v>
      </c>
      <c r="N53" s="15"/>
      <c r="O53" s="20"/>
      <c r="P53" s="15"/>
      <c r="R53" s="21" t="str">
        <f t="shared" ca="1" si="14"/>
        <v/>
      </c>
      <c r="S53" s="22" t="str">
        <f t="shared" ca="1" si="7"/>
        <v/>
      </c>
    </row>
    <row r="54" spans="1:19" ht="14.5" customHeight="1" x14ac:dyDescent="0.2">
      <c r="A54" s="15"/>
      <c r="B54" s="16" t="str">
        <f>IF(E54="","",VLOOKUP(E54, 'SKU Милкпроджект'!$A$1:$B$50, 2, 0))</f>
        <v/>
      </c>
      <c r="C54" s="16" t="str">
        <f>IF(E54="","",VLOOKUP(E54, 'SKU Милкпроджект'!$A$1:$C$50, 3, 0))</f>
        <v/>
      </c>
      <c r="D54" s="16"/>
      <c r="E54" s="15"/>
      <c r="F54" s="17"/>
      <c r="G54" s="18" t="str">
        <f t="shared" ca="1" si="8"/>
        <v/>
      </c>
      <c r="H54" s="16" t="str">
        <f t="shared" ca="1" si="9"/>
        <v/>
      </c>
      <c r="I54" s="15"/>
      <c r="J54" s="19">
        <f t="shared" ca="1" si="10"/>
        <v>0</v>
      </c>
      <c r="K54" s="15">
        <f t="shared" ca="1" si="11"/>
        <v>0</v>
      </c>
      <c r="L54" s="15">
        <f t="shared" si="12"/>
        <v>0</v>
      </c>
      <c r="M54" s="15">
        <f t="shared" ca="1" si="13"/>
        <v>0</v>
      </c>
      <c r="N54" s="15"/>
      <c r="O54" s="20"/>
      <c r="P54" s="15"/>
      <c r="R54" s="21" t="str">
        <f t="shared" ca="1" si="14"/>
        <v/>
      </c>
      <c r="S54" s="22" t="str">
        <f t="shared" ca="1" si="7"/>
        <v/>
      </c>
    </row>
    <row r="55" spans="1:19" ht="14.5" customHeight="1" x14ac:dyDescent="0.2">
      <c r="A55" s="15"/>
      <c r="B55" s="16" t="str">
        <f>IF(E55="","",VLOOKUP(E55, 'SKU Милкпроджект'!$A$1:$B$50, 2, 0))</f>
        <v/>
      </c>
      <c r="C55" s="16" t="str">
        <f>IF(E55="","",VLOOKUP(E55, 'SKU Милкпроджект'!$A$1:$C$50, 3, 0))</f>
        <v/>
      </c>
      <c r="D55" s="16"/>
      <c r="E55" s="15"/>
      <c r="F55" s="17"/>
      <c r="G55" s="18" t="str">
        <f t="shared" ca="1" si="8"/>
        <v/>
      </c>
      <c r="H55" s="16" t="str">
        <f t="shared" ca="1" si="9"/>
        <v/>
      </c>
      <c r="I55" s="15"/>
      <c r="J55" s="19">
        <f t="shared" ca="1" si="10"/>
        <v>0</v>
      </c>
      <c r="K55" s="15">
        <f t="shared" ca="1" si="11"/>
        <v>0</v>
      </c>
      <c r="L55" s="15">
        <f t="shared" si="12"/>
        <v>0</v>
      </c>
      <c r="M55" s="15">
        <f t="shared" ca="1" si="13"/>
        <v>0</v>
      </c>
      <c r="N55" s="15"/>
      <c r="O55" s="20"/>
      <c r="P55" s="15"/>
      <c r="R55" s="21" t="str">
        <f t="shared" ca="1" si="14"/>
        <v/>
      </c>
      <c r="S55" s="22" t="str">
        <f t="shared" ca="1" si="7"/>
        <v/>
      </c>
    </row>
    <row r="56" spans="1:19" ht="14.5" customHeight="1" x14ac:dyDescent="0.2">
      <c r="A56" s="15"/>
      <c r="B56" s="16" t="str">
        <f>IF(E56="","",VLOOKUP(E56, 'SKU Милкпроджект'!$A$1:$B$50, 2, 0))</f>
        <v/>
      </c>
      <c r="C56" s="16" t="str">
        <f>IF(E56="","",VLOOKUP(E56, 'SKU Милкпроджект'!$A$1:$C$50, 3, 0))</f>
        <v/>
      </c>
      <c r="D56" s="16"/>
      <c r="E56" s="15"/>
      <c r="F56" s="17"/>
      <c r="G56" s="18" t="str">
        <f t="shared" ca="1" si="8"/>
        <v/>
      </c>
      <c r="H56" s="16" t="str">
        <f t="shared" ca="1" si="9"/>
        <v/>
      </c>
      <c r="I56" s="15"/>
      <c r="J56" s="19">
        <f t="shared" ca="1" si="10"/>
        <v>0</v>
      </c>
      <c r="K56" s="15">
        <f t="shared" ca="1" si="11"/>
        <v>0</v>
      </c>
      <c r="L56" s="15">
        <f t="shared" si="12"/>
        <v>0</v>
      </c>
      <c r="M56" s="15">
        <f t="shared" ca="1" si="13"/>
        <v>0</v>
      </c>
      <c r="N56" s="15"/>
      <c r="O56" s="20"/>
      <c r="P56" s="15"/>
      <c r="R56" s="21" t="str">
        <f t="shared" ca="1" si="14"/>
        <v/>
      </c>
      <c r="S56" s="22" t="str">
        <f t="shared" ca="1" si="7"/>
        <v/>
      </c>
    </row>
    <row r="57" spans="1:19" ht="14.5" customHeight="1" x14ac:dyDescent="0.2">
      <c r="A57" s="15"/>
      <c r="B57" s="16" t="str">
        <f>IF(E57="","",VLOOKUP(E57, 'SKU Милкпроджект'!$A$1:$B$50, 2, 0))</f>
        <v/>
      </c>
      <c r="C57" s="16" t="str">
        <f>IF(E57="","",VLOOKUP(E57, 'SKU Милкпроджект'!$A$1:$C$50, 3, 0))</f>
        <v/>
      </c>
      <c r="D57" s="16"/>
      <c r="E57" s="15"/>
      <c r="F57" s="17"/>
      <c r="G57" s="18" t="str">
        <f t="shared" ca="1" si="8"/>
        <v/>
      </c>
      <c r="H57" s="16" t="str">
        <f t="shared" ca="1" si="9"/>
        <v/>
      </c>
      <c r="I57" s="15"/>
      <c r="J57" s="19">
        <f t="shared" ca="1" si="10"/>
        <v>0</v>
      </c>
      <c r="K57" s="15">
        <f t="shared" ca="1" si="11"/>
        <v>0</v>
      </c>
      <c r="L57" s="15">
        <f t="shared" si="12"/>
        <v>0</v>
      </c>
      <c r="M57" s="15">
        <f t="shared" ca="1" si="13"/>
        <v>0</v>
      </c>
      <c r="N57" s="15"/>
      <c r="O57" s="20"/>
      <c r="P57" s="15"/>
      <c r="R57" s="21" t="str">
        <f t="shared" ca="1" si="14"/>
        <v/>
      </c>
      <c r="S57" s="22" t="str">
        <f t="shared" ca="1" si="7"/>
        <v/>
      </c>
    </row>
    <row r="58" spans="1:19" ht="14.5" customHeight="1" x14ac:dyDescent="0.2">
      <c r="A58" s="15"/>
      <c r="B58" s="16" t="str">
        <f>IF(E58="","",VLOOKUP(E58, 'SKU Милкпроджект'!$A$1:$B$50, 2, 0))</f>
        <v/>
      </c>
      <c r="C58" s="16" t="str">
        <f>IF(E58="","",VLOOKUP(E58, 'SKU Милкпроджект'!$A$1:$C$50, 3, 0))</f>
        <v/>
      </c>
      <c r="D58" s="16"/>
      <c r="E58" s="15"/>
      <c r="F58" s="17"/>
      <c r="G58" s="18" t="str">
        <f t="shared" ca="1" si="8"/>
        <v/>
      </c>
      <c r="H58" s="16" t="str">
        <f t="shared" ca="1" si="9"/>
        <v/>
      </c>
      <c r="I58" s="15"/>
      <c r="J58" s="19">
        <f t="shared" ca="1" si="10"/>
        <v>0</v>
      </c>
      <c r="K58" s="15">
        <f t="shared" ca="1" si="11"/>
        <v>0</v>
      </c>
      <c r="L58" s="15">
        <f t="shared" si="12"/>
        <v>0</v>
      </c>
      <c r="M58" s="15">
        <f t="shared" ca="1" si="13"/>
        <v>0</v>
      </c>
      <c r="N58" s="15"/>
      <c r="O58" s="20"/>
      <c r="P58" s="15"/>
      <c r="R58" s="21" t="str">
        <f t="shared" ca="1" si="14"/>
        <v/>
      </c>
      <c r="S58" s="22" t="str">
        <f t="shared" ca="1" si="7"/>
        <v/>
      </c>
    </row>
    <row r="59" spans="1:19" ht="14.5" customHeight="1" x14ac:dyDescent="0.2">
      <c r="A59" s="15"/>
      <c r="B59" s="16" t="str">
        <f>IF(E59="","",VLOOKUP(E59, 'SKU Милкпроджект'!$A$1:$B$50, 2, 0))</f>
        <v/>
      </c>
      <c r="C59" s="16" t="str">
        <f>IF(E59="","",VLOOKUP(E59, 'SKU Милкпроджект'!$A$1:$C$50, 3, 0))</f>
        <v/>
      </c>
      <c r="D59" s="16"/>
      <c r="E59" s="15"/>
      <c r="F59" s="17"/>
      <c r="G59" s="18" t="str">
        <f t="shared" ca="1" si="8"/>
        <v/>
      </c>
      <c r="H59" s="16" t="str">
        <f t="shared" ca="1" si="9"/>
        <v/>
      </c>
      <c r="I59" s="15"/>
      <c r="J59" s="19">
        <f t="shared" ca="1" si="10"/>
        <v>0</v>
      </c>
      <c r="K59" s="15">
        <f t="shared" ca="1" si="11"/>
        <v>0</v>
      </c>
      <c r="L59" s="15">
        <f t="shared" si="12"/>
        <v>0</v>
      </c>
      <c r="M59" s="15">
        <f t="shared" ca="1" si="13"/>
        <v>0</v>
      </c>
      <c r="N59" s="15"/>
      <c r="O59" s="20"/>
      <c r="P59" s="15"/>
      <c r="R59" s="21" t="str">
        <f t="shared" ca="1" si="14"/>
        <v/>
      </c>
      <c r="S59" s="22" t="str">
        <f t="shared" ca="1" si="7"/>
        <v/>
      </c>
    </row>
    <row r="60" spans="1:19" ht="14.5" customHeight="1" x14ac:dyDescent="0.2">
      <c r="A60" s="15"/>
      <c r="B60" s="16" t="str">
        <f>IF(E60="","",VLOOKUP(E60, 'SKU Милкпроджект'!$A$1:$B$50, 2, 0))</f>
        <v/>
      </c>
      <c r="C60" s="16" t="str">
        <f>IF(E60="","",VLOOKUP(E60, 'SKU Милкпроджект'!$A$1:$C$50, 3, 0))</f>
        <v/>
      </c>
      <c r="D60" s="16"/>
      <c r="E60" s="15"/>
      <c r="F60" s="17"/>
      <c r="G60" s="18" t="str">
        <f t="shared" ca="1" si="8"/>
        <v/>
      </c>
      <c r="H60" s="16" t="str">
        <f t="shared" ca="1" si="9"/>
        <v/>
      </c>
      <c r="I60" s="15"/>
      <c r="J60" s="19">
        <f t="shared" ca="1" si="10"/>
        <v>0</v>
      </c>
      <c r="K60" s="15">
        <f t="shared" ca="1" si="11"/>
        <v>0</v>
      </c>
      <c r="L60" s="15">
        <f t="shared" si="12"/>
        <v>0</v>
      </c>
      <c r="M60" s="15">
        <f t="shared" ca="1" si="13"/>
        <v>0</v>
      </c>
      <c r="N60" s="15"/>
      <c r="O60" s="20"/>
      <c r="P60" s="15"/>
      <c r="R60" s="21" t="str">
        <f t="shared" ca="1" si="14"/>
        <v/>
      </c>
      <c r="S60" s="22" t="str">
        <f t="shared" ca="1" si="7"/>
        <v/>
      </c>
    </row>
    <row r="61" spans="1:19" ht="14.5" customHeight="1" x14ac:dyDescent="0.2">
      <c r="A61" s="15"/>
      <c r="B61" s="16" t="str">
        <f>IF(E61="","",VLOOKUP(E61, 'SKU Милкпроджект'!$A$1:$B$50, 2, 0))</f>
        <v/>
      </c>
      <c r="C61" s="16" t="str">
        <f>IF(E61="","",VLOOKUP(E61, 'SKU Милкпроджект'!$A$1:$C$50, 3, 0))</f>
        <v/>
      </c>
      <c r="D61" s="16"/>
      <c r="E61" s="15"/>
      <c r="F61" s="17"/>
      <c r="G61" s="18" t="str">
        <f t="shared" ca="1" si="8"/>
        <v/>
      </c>
      <c r="H61" s="16" t="str">
        <f t="shared" ca="1" si="9"/>
        <v/>
      </c>
      <c r="I61" s="15"/>
      <c r="J61" s="19">
        <f t="shared" ca="1" si="10"/>
        <v>0</v>
      </c>
      <c r="K61" s="15">
        <f t="shared" ca="1" si="11"/>
        <v>0</v>
      </c>
      <c r="L61" s="15">
        <f t="shared" si="12"/>
        <v>0</v>
      </c>
      <c r="M61" s="15">
        <f t="shared" ca="1" si="13"/>
        <v>0</v>
      </c>
      <c r="N61" s="15"/>
      <c r="O61" s="20"/>
      <c r="P61" s="15"/>
      <c r="R61" s="21" t="str">
        <f t="shared" ca="1" si="14"/>
        <v/>
      </c>
      <c r="S61" s="22" t="str">
        <f t="shared" ca="1" si="7"/>
        <v/>
      </c>
    </row>
    <row r="62" spans="1:19" ht="14.5" customHeight="1" x14ac:dyDescent="0.2">
      <c r="A62" s="15"/>
      <c r="B62" s="16" t="str">
        <f>IF(E62="","",VLOOKUP(E62, 'SKU Милкпроджект'!$A$1:$B$50, 2, 0))</f>
        <v/>
      </c>
      <c r="C62" s="16" t="str">
        <f>IF(E62="","",VLOOKUP(E62, 'SKU Милкпроджект'!$A$1:$C$50, 3, 0))</f>
        <v/>
      </c>
      <c r="D62" s="16"/>
      <c r="E62" s="15"/>
      <c r="F62" s="17"/>
      <c r="G62" s="18" t="str">
        <f t="shared" ca="1" si="8"/>
        <v/>
      </c>
      <c r="H62" s="16" t="str">
        <f t="shared" ca="1" si="9"/>
        <v/>
      </c>
      <c r="I62" s="15"/>
      <c r="J62" s="19">
        <f t="shared" ca="1" si="10"/>
        <v>0</v>
      </c>
      <c r="K62" s="15">
        <f t="shared" ca="1" si="11"/>
        <v>0</v>
      </c>
      <c r="L62" s="15">
        <f t="shared" si="12"/>
        <v>0</v>
      </c>
      <c r="M62" s="15">
        <f t="shared" ca="1" si="13"/>
        <v>0</v>
      </c>
      <c r="N62" s="15"/>
      <c r="O62" s="20"/>
      <c r="P62" s="15"/>
      <c r="R62" s="21" t="str">
        <f t="shared" ca="1" si="14"/>
        <v/>
      </c>
      <c r="S62" s="22" t="str">
        <f t="shared" ca="1" si="7"/>
        <v/>
      </c>
    </row>
    <row r="63" spans="1:19" ht="14.5" customHeight="1" x14ac:dyDescent="0.2">
      <c r="A63" s="15"/>
      <c r="B63" s="16" t="str">
        <f>IF(E63="","",VLOOKUP(E63, 'SKU Милкпроджект'!$A$1:$B$50, 2, 0))</f>
        <v/>
      </c>
      <c r="C63" s="16" t="str">
        <f>IF(E63="","",VLOOKUP(E63, 'SKU Милкпроджект'!$A$1:$C$50, 3, 0))</f>
        <v/>
      </c>
      <c r="D63" s="16"/>
      <c r="E63" s="15"/>
      <c r="F63" s="17"/>
      <c r="G63" s="18" t="str">
        <f t="shared" ca="1" si="8"/>
        <v/>
      </c>
      <c r="H63" s="16" t="str">
        <f t="shared" ca="1" si="9"/>
        <v/>
      </c>
      <c r="I63" s="15"/>
      <c r="J63" s="19">
        <f t="shared" ca="1" si="10"/>
        <v>0</v>
      </c>
      <c r="K63" s="15">
        <f t="shared" ca="1" si="11"/>
        <v>0</v>
      </c>
      <c r="L63" s="15">
        <f t="shared" si="12"/>
        <v>0</v>
      </c>
      <c r="M63" s="15">
        <f t="shared" ca="1" si="13"/>
        <v>0</v>
      </c>
      <c r="N63" s="15"/>
      <c r="O63" s="20"/>
      <c r="P63" s="15"/>
      <c r="R63" s="21" t="str">
        <f t="shared" ca="1" si="14"/>
        <v/>
      </c>
      <c r="S63" s="22" t="str">
        <f t="shared" ca="1" si="7"/>
        <v/>
      </c>
    </row>
    <row r="64" spans="1:19" ht="14.5" customHeight="1" x14ac:dyDescent="0.2">
      <c r="A64" s="15"/>
      <c r="B64" s="16" t="str">
        <f>IF(E64="","",VLOOKUP(E64, 'SKU Милкпроджект'!$A$1:$B$50, 2, 0))</f>
        <v/>
      </c>
      <c r="C64" s="16" t="str">
        <f>IF(E64="","",VLOOKUP(E64, 'SKU Милкпроджект'!$A$1:$C$50, 3, 0))</f>
        <v/>
      </c>
      <c r="D64" s="16"/>
      <c r="E64" s="15"/>
      <c r="F64" s="17"/>
      <c r="G64" s="18" t="str">
        <f t="shared" ca="1" si="8"/>
        <v/>
      </c>
      <c r="H64" s="16" t="str">
        <f t="shared" ca="1" si="9"/>
        <v/>
      </c>
      <c r="I64" s="15"/>
      <c r="J64" s="19">
        <f t="shared" ca="1" si="10"/>
        <v>0</v>
      </c>
      <c r="K64" s="15">
        <f t="shared" ca="1" si="11"/>
        <v>0</v>
      </c>
      <c r="L64" s="15">
        <f t="shared" si="12"/>
        <v>0</v>
      </c>
      <c r="M64" s="15">
        <f t="shared" ca="1" si="13"/>
        <v>0</v>
      </c>
      <c r="N64" s="15"/>
      <c r="O64" s="20"/>
      <c r="P64" s="15"/>
      <c r="R64" s="21" t="str">
        <f t="shared" ca="1" si="14"/>
        <v/>
      </c>
      <c r="S64" s="22" t="str">
        <f t="shared" ca="1" si="7"/>
        <v/>
      </c>
    </row>
    <row r="65" spans="1:19" ht="14.5" customHeight="1" x14ac:dyDescent="0.2">
      <c r="A65" s="15"/>
      <c r="B65" s="16" t="str">
        <f>IF(E65="","",VLOOKUP(E65, 'SKU Милкпроджект'!$A$1:$B$50, 2, 0))</f>
        <v/>
      </c>
      <c r="C65" s="16" t="str">
        <f>IF(E65="","",VLOOKUP(E65, 'SKU Милкпроджект'!$A$1:$C$50, 3, 0))</f>
        <v/>
      </c>
      <c r="D65" s="16"/>
      <c r="E65" s="15"/>
      <c r="F65" s="17"/>
      <c r="G65" s="18" t="str">
        <f t="shared" ca="1" si="8"/>
        <v/>
      </c>
      <c r="H65" s="16" t="str">
        <f t="shared" ca="1" si="9"/>
        <v/>
      </c>
      <c r="I65" s="15"/>
      <c r="J65" s="19">
        <f t="shared" ca="1" si="10"/>
        <v>0</v>
      </c>
      <c r="K65" s="15">
        <f t="shared" ca="1" si="11"/>
        <v>0</v>
      </c>
      <c r="L65" s="15">
        <f t="shared" si="12"/>
        <v>0</v>
      </c>
      <c r="M65" s="15">
        <f t="shared" ca="1" si="13"/>
        <v>0</v>
      </c>
      <c r="N65" s="15"/>
      <c r="O65" s="20"/>
      <c r="P65" s="15"/>
      <c r="R65" s="21" t="str">
        <f t="shared" ca="1" si="14"/>
        <v/>
      </c>
      <c r="S65" s="22" t="str">
        <f t="shared" ca="1" si="7"/>
        <v/>
      </c>
    </row>
    <row r="66" spans="1:19" ht="14.5" customHeight="1" x14ac:dyDescent="0.2">
      <c r="A66" s="15"/>
      <c r="B66" s="16" t="str">
        <f>IF(E66="","",VLOOKUP(E66, 'SKU Милкпроджект'!$A$1:$B$50, 2, 0))</f>
        <v/>
      </c>
      <c r="C66" s="16" t="str">
        <f>IF(E66="","",VLOOKUP(E66, 'SKU Милкпроджект'!$A$1:$C$50, 3, 0))</f>
        <v/>
      </c>
      <c r="D66" s="16"/>
      <c r="E66" s="15"/>
      <c r="F66" s="17"/>
      <c r="G66" s="18" t="str">
        <f t="shared" ca="1" si="8"/>
        <v/>
      </c>
      <c r="H66" s="16" t="str">
        <f t="shared" ca="1" si="9"/>
        <v/>
      </c>
      <c r="I66" s="15"/>
      <c r="J66" s="19">
        <f t="shared" ca="1" si="10"/>
        <v>0</v>
      </c>
      <c r="K66" s="15">
        <f t="shared" ca="1" si="11"/>
        <v>0</v>
      </c>
      <c r="L66" s="15">
        <f t="shared" si="12"/>
        <v>0</v>
      </c>
      <c r="M66" s="15">
        <f t="shared" ca="1" si="13"/>
        <v>0</v>
      </c>
      <c r="N66" s="15"/>
      <c r="O66" s="20"/>
      <c r="P66" s="15"/>
      <c r="R66" s="21" t="str">
        <f t="shared" ca="1" si="14"/>
        <v/>
      </c>
      <c r="S66" s="22" t="str">
        <f t="shared" ca="1" si="7"/>
        <v/>
      </c>
    </row>
    <row r="67" spans="1:19" ht="14.5" customHeight="1" x14ac:dyDescent="0.2">
      <c r="A67" s="15"/>
      <c r="B67" s="16" t="str">
        <f>IF(E67="","",VLOOKUP(E67, 'SKU Милкпроджект'!$A$1:$B$50, 2, 0))</f>
        <v/>
      </c>
      <c r="C67" s="16" t="str">
        <f>IF(E67="","",VLOOKUP(E67, 'SKU Милкпроджект'!$A$1:$C$50, 3, 0))</f>
        <v/>
      </c>
      <c r="D67" s="16"/>
      <c r="E67" s="15"/>
      <c r="F67" s="17"/>
      <c r="G67" s="18" t="str">
        <f t="shared" ref="G67:G98" ca="1" si="15">IF(I67="","",(INDIRECT("M" &amp; ROW() - 1) - M67))</f>
        <v/>
      </c>
      <c r="H67" s="16" t="str">
        <f t="shared" ref="H67:H98" ca="1" si="16">IF(I67 = "-", INDIRECT("B" &amp; ROW() - 1),"")</f>
        <v/>
      </c>
      <c r="I67" s="15"/>
      <c r="J67" s="19">
        <f t="shared" ref="J67:J98" ca="1" si="17">IF(I67 = "-", -INDIRECT("B" &amp; ROW() - 1),F67)</f>
        <v>0</v>
      </c>
      <c r="K67" s="15">
        <f t="shared" ref="K67:K98" ca="1" si="18">IF(I67 = "-", SUM(INDIRECT(ADDRESS(2,COLUMN(J67)) &amp; ":" &amp; ADDRESS(ROW(),COLUMN(J67)))), 0)</f>
        <v>0</v>
      </c>
      <c r="L67" s="15">
        <f t="shared" ref="L67:L98" si="19">IF(I67="-",1,0)</f>
        <v>0</v>
      </c>
      <c r="M67" s="15">
        <f t="shared" ref="M67:M98" ca="1" si="20">IF(K67 = 0, INDIRECT("M" &amp; ROW() - 1), K67)</f>
        <v>0</v>
      </c>
      <c r="N67" s="15"/>
      <c r="O67" s="20"/>
      <c r="P67" s="15"/>
      <c r="R67" s="21" t="str">
        <f t="shared" ca="1" si="14"/>
        <v/>
      </c>
      <c r="S67" s="22" t="str">
        <f t="shared" ca="1" si="7"/>
        <v/>
      </c>
    </row>
    <row r="68" spans="1:19" ht="14.5" customHeight="1" x14ac:dyDescent="0.2">
      <c r="A68" s="15"/>
      <c r="B68" s="16" t="str">
        <f>IF(E68="","",VLOOKUP(E68, 'SKU Милкпроджект'!$A$1:$B$50, 2, 0))</f>
        <v/>
      </c>
      <c r="C68" s="16" t="str">
        <f>IF(E68="","",VLOOKUP(E68, 'SKU Милкпроджект'!$A$1:$C$50, 3, 0))</f>
        <v/>
      </c>
      <c r="D68" s="16"/>
      <c r="E68" s="15"/>
      <c r="F68" s="17"/>
      <c r="G68" s="18" t="str">
        <f t="shared" ca="1" si="15"/>
        <v/>
      </c>
      <c r="H68" s="16" t="str">
        <f t="shared" ca="1" si="16"/>
        <v/>
      </c>
      <c r="I68" s="15"/>
      <c r="J68" s="19">
        <f t="shared" ca="1" si="17"/>
        <v>0</v>
      </c>
      <c r="K68" s="15">
        <f t="shared" ca="1" si="18"/>
        <v>0</v>
      </c>
      <c r="L68" s="15">
        <f t="shared" si="19"/>
        <v>0</v>
      </c>
      <c r="M68" s="15">
        <f t="shared" ca="1" si="20"/>
        <v>0</v>
      </c>
      <c r="N68" s="15"/>
      <c r="O68" s="20"/>
      <c r="P68" s="15"/>
      <c r="R68" s="21" t="str">
        <f t="shared" ref="R68:R99" ca="1" si="21">IF(Q68 = "", "", Q68 / INDIRECT("D" &amp; ROW() - 1) )</f>
        <v/>
      </c>
      <c r="S68" s="22" t="str">
        <f t="shared" ref="S68:S131" ca="1" si="22">IF(J68="-",IF(ISNUMBER(SEARCH(",", INDIRECT("B" &amp; ROW() - 1) )),1,""), "")</f>
        <v/>
      </c>
    </row>
    <row r="69" spans="1:19" ht="14.5" customHeight="1" x14ac:dyDescent="0.2">
      <c r="A69" s="15"/>
      <c r="B69" s="16" t="str">
        <f>IF(E69="","",VLOOKUP(E69, 'SKU Милкпроджект'!$A$1:$B$50, 2, 0))</f>
        <v/>
      </c>
      <c r="C69" s="16" t="str">
        <f>IF(E69="","",VLOOKUP(E69, 'SKU Милкпроджект'!$A$1:$C$50, 3, 0))</f>
        <v/>
      </c>
      <c r="D69" s="16"/>
      <c r="E69" s="15"/>
      <c r="F69" s="17"/>
      <c r="G69" s="18" t="str">
        <f t="shared" ca="1" si="15"/>
        <v/>
      </c>
      <c r="H69" s="16" t="str">
        <f t="shared" ca="1" si="16"/>
        <v/>
      </c>
      <c r="I69" s="15"/>
      <c r="J69" s="19">
        <f t="shared" ca="1" si="17"/>
        <v>0</v>
      </c>
      <c r="K69" s="15">
        <f t="shared" ca="1" si="18"/>
        <v>0</v>
      </c>
      <c r="L69" s="15">
        <f t="shared" si="19"/>
        <v>0</v>
      </c>
      <c r="M69" s="15">
        <f t="shared" ca="1" si="20"/>
        <v>0</v>
      </c>
      <c r="N69" s="15"/>
      <c r="O69" s="20"/>
      <c r="P69" s="15"/>
      <c r="R69" s="21" t="str">
        <f t="shared" ca="1" si="21"/>
        <v/>
      </c>
      <c r="S69" s="22" t="str">
        <f t="shared" ca="1" si="22"/>
        <v/>
      </c>
    </row>
    <row r="70" spans="1:19" ht="14.5" customHeight="1" x14ac:dyDescent="0.2">
      <c r="A70" s="15"/>
      <c r="B70" s="16" t="str">
        <f>IF(E70="","",VLOOKUP(E70, 'SKU Милкпроджект'!$A$1:$B$50, 2, 0))</f>
        <v/>
      </c>
      <c r="C70" s="16" t="str">
        <f>IF(E70="","",VLOOKUP(E70, 'SKU Милкпроджект'!$A$1:$C$50, 3, 0))</f>
        <v/>
      </c>
      <c r="D70" s="16"/>
      <c r="E70" s="15"/>
      <c r="F70" s="17"/>
      <c r="G70" s="18" t="str">
        <f t="shared" ca="1" si="15"/>
        <v/>
      </c>
      <c r="H70" s="16" t="str">
        <f t="shared" ca="1" si="16"/>
        <v/>
      </c>
      <c r="I70" s="15"/>
      <c r="J70" s="19">
        <f t="shared" ca="1" si="17"/>
        <v>0</v>
      </c>
      <c r="K70" s="15">
        <f t="shared" ca="1" si="18"/>
        <v>0</v>
      </c>
      <c r="L70" s="15">
        <f t="shared" si="19"/>
        <v>0</v>
      </c>
      <c r="M70" s="15">
        <f t="shared" ca="1" si="20"/>
        <v>0</v>
      </c>
      <c r="N70" s="15"/>
      <c r="O70" s="20"/>
      <c r="P70" s="15"/>
      <c r="R70" s="21" t="str">
        <f t="shared" ca="1" si="21"/>
        <v/>
      </c>
      <c r="S70" s="22" t="str">
        <f t="shared" ca="1" si="22"/>
        <v/>
      </c>
    </row>
    <row r="71" spans="1:19" ht="14.5" customHeight="1" x14ac:dyDescent="0.2">
      <c r="A71" s="15"/>
      <c r="B71" s="16" t="str">
        <f>IF(E71="","",VLOOKUP(E71, 'SKU Милкпроджект'!$A$1:$B$50, 2, 0))</f>
        <v/>
      </c>
      <c r="C71" s="16" t="str">
        <f>IF(E71="","",VLOOKUP(E71, 'SKU Милкпроджект'!$A$1:$C$50, 3, 0))</f>
        <v/>
      </c>
      <c r="D71" s="16"/>
      <c r="E71" s="15"/>
      <c r="F71" s="17"/>
      <c r="G71" s="18" t="str">
        <f t="shared" ca="1" si="15"/>
        <v/>
      </c>
      <c r="H71" s="16" t="str">
        <f t="shared" ca="1" si="16"/>
        <v/>
      </c>
      <c r="I71" s="15"/>
      <c r="J71" s="19">
        <f t="shared" ca="1" si="17"/>
        <v>0</v>
      </c>
      <c r="K71" s="15">
        <f t="shared" ca="1" si="18"/>
        <v>0</v>
      </c>
      <c r="L71" s="15">
        <f t="shared" si="19"/>
        <v>0</v>
      </c>
      <c r="M71" s="15">
        <f t="shared" ca="1" si="20"/>
        <v>0</v>
      </c>
      <c r="N71" s="15"/>
      <c r="O71" s="20"/>
      <c r="P71" s="15"/>
      <c r="R71" s="21" t="str">
        <f t="shared" ca="1" si="21"/>
        <v/>
      </c>
      <c r="S71" s="22" t="str">
        <f t="shared" ca="1" si="22"/>
        <v/>
      </c>
    </row>
    <row r="72" spans="1:19" ht="14.5" customHeight="1" x14ac:dyDescent="0.2">
      <c r="A72" s="15"/>
      <c r="B72" s="16" t="str">
        <f>IF(E72="","",VLOOKUP(E72, 'SKU Милкпроджект'!$A$1:$B$50, 2, 0))</f>
        <v/>
      </c>
      <c r="C72" s="16" t="str">
        <f>IF(E72="","",VLOOKUP(E72, 'SKU Милкпроджект'!$A$1:$C$50, 3, 0))</f>
        <v/>
      </c>
      <c r="D72" s="16"/>
      <c r="E72" s="15"/>
      <c r="F72" s="17"/>
      <c r="G72" s="18" t="str">
        <f t="shared" ca="1" si="15"/>
        <v/>
      </c>
      <c r="H72" s="16" t="str">
        <f t="shared" ca="1" si="16"/>
        <v/>
      </c>
      <c r="I72" s="15"/>
      <c r="J72" s="19">
        <f t="shared" ca="1" si="17"/>
        <v>0</v>
      </c>
      <c r="K72" s="15">
        <f t="shared" ca="1" si="18"/>
        <v>0</v>
      </c>
      <c r="L72" s="15">
        <f t="shared" si="19"/>
        <v>0</v>
      </c>
      <c r="M72" s="15">
        <f t="shared" ca="1" si="20"/>
        <v>0</v>
      </c>
      <c r="N72" s="15"/>
      <c r="O72" s="20"/>
      <c r="P72" s="15"/>
      <c r="R72" s="21" t="str">
        <f t="shared" ca="1" si="21"/>
        <v/>
      </c>
      <c r="S72" s="22" t="str">
        <f t="shared" ca="1" si="22"/>
        <v/>
      </c>
    </row>
    <row r="73" spans="1:19" ht="14.5" customHeight="1" x14ac:dyDescent="0.2">
      <c r="A73" s="15"/>
      <c r="B73" s="16" t="str">
        <f>IF(E73="","",VLOOKUP(E73, 'SKU Милкпроджект'!$A$1:$B$50, 2, 0))</f>
        <v/>
      </c>
      <c r="C73" s="16" t="str">
        <f>IF(E73="","",VLOOKUP(E73, 'SKU Милкпроджект'!$A$1:$C$50, 3, 0))</f>
        <v/>
      </c>
      <c r="D73" s="16"/>
      <c r="E73" s="15"/>
      <c r="F73" s="17"/>
      <c r="G73" s="18" t="str">
        <f t="shared" ca="1" si="15"/>
        <v/>
      </c>
      <c r="H73" s="16" t="str">
        <f t="shared" ca="1" si="16"/>
        <v/>
      </c>
      <c r="I73" s="15"/>
      <c r="J73" s="19">
        <f t="shared" ca="1" si="17"/>
        <v>0</v>
      </c>
      <c r="K73" s="15">
        <f t="shared" ca="1" si="18"/>
        <v>0</v>
      </c>
      <c r="L73" s="15">
        <f t="shared" si="19"/>
        <v>0</v>
      </c>
      <c r="M73" s="15">
        <f t="shared" ca="1" si="20"/>
        <v>0</v>
      </c>
      <c r="N73" s="15"/>
      <c r="O73" s="20"/>
      <c r="P73" s="15"/>
      <c r="R73" s="21" t="str">
        <f t="shared" ca="1" si="21"/>
        <v/>
      </c>
      <c r="S73" s="22" t="str">
        <f t="shared" ca="1" si="22"/>
        <v/>
      </c>
    </row>
    <row r="74" spans="1:19" ht="14.5" customHeight="1" x14ac:dyDescent="0.2">
      <c r="A74" s="15"/>
      <c r="B74" s="16" t="str">
        <f>IF(E74="","",VLOOKUP(E74, 'SKU Милкпроджект'!$A$1:$B$50, 2, 0))</f>
        <v/>
      </c>
      <c r="C74" s="16" t="str">
        <f>IF(E74="","",VLOOKUP(E74, 'SKU Милкпроджект'!$A$1:$C$50, 3, 0))</f>
        <v/>
      </c>
      <c r="D74" s="16"/>
      <c r="E74" s="15"/>
      <c r="F74" s="17"/>
      <c r="G74" s="18" t="str">
        <f t="shared" ca="1" si="15"/>
        <v/>
      </c>
      <c r="H74" s="16" t="str">
        <f t="shared" ca="1" si="16"/>
        <v/>
      </c>
      <c r="I74" s="15"/>
      <c r="J74" s="19">
        <f t="shared" ca="1" si="17"/>
        <v>0</v>
      </c>
      <c r="K74" s="15">
        <f t="shared" ca="1" si="18"/>
        <v>0</v>
      </c>
      <c r="L74" s="15">
        <f t="shared" si="19"/>
        <v>0</v>
      </c>
      <c r="M74" s="15">
        <f t="shared" ca="1" si="20"/>
        <v>0</v>
      </c>
      <c r="N74" s="15"/>
      <c r="O74" s="20"/>
      <c r="P74" s="15"/>
      <c r="R74" s="21" t="str">
        <f t="shared" ca="1" si="21"/>
        <v/>
      </c>
      <c r="S74" s="22" t="str">
        <f t="shared" ca="1" si="22"/>
        <v/>
      </c>
    </row>
    <row r="75" spans="1:19" ht="14.5" customHeight="1" x14ac:dyDescent="0.2">
      <c r="A75" s="15"/>
      <c r="B75" s="16" t="str">
        <f>IF(E75="","",VLOOKUP(E75, 'SKU Милкпроджект'!$A$1:$B$50, 2, 0))</f>
        <v/>
      </c>
      <c r="C75" s="16" t="str">
        <f>IF(E75="","",VLOOKUP(E75, 'SKU Милкпроджект'!$A$1:$C$50, 3, 0))</f>
        <v/>
      </c>
      <c r="D75" s="16"/>
      <c r="E75" s="15"/>
      <c r="F75" s="17"/>
      <c r="G75" s="18" t="str">
        <f t="shared" ca="1" si="15"/>
        <v/>
      </c>
      <c r="H75" s="16" t="str">
        <f t="shared" ca="1" si="16"/>
        <v/>
      </c>
      <c r="I75" s="15"/>
      <c r="J75" s="19">
        <f t="shared" ca="1" si="17"/>
        <v>0</v>
      </c>
      <c r="K75" s="15">
        <f t="shared" ca="1" si="18"/>
        <v>0</v>
      </c>
      <c r="L75" s="15">
        <f t="shared" si="19"/>
        <v>0</v>
      </c>
      <c r="M75" s="15">
        <f t="shared" ca="1" si="20"/>
        <v>0</v>
      </c>
      <c r="N75" s="15"/>
      <c r="O75" s="20"/>
      <c r="P75" s="15"/>
      <c r="R75" s="21" t="str">
        <f t="shared" ca="1" si="21"/>
        <v/>
      </c>
      <c r="S75" s="22" t="str">
        <f t="shared" ca="1" si="22"/>
        <v/>
      </c>
    </row>
    <row r="76" spans="1:19" ht="14.5" customHeight="1" x14ac:dyDescent="0.2">
      <c r="A76" s="15"/>
      <c r="B76" s="16" t="str">
        <f>IF(E76="","",VLOOKUP(E76, 'SKU Милкпроджект'!$A$1:$B$50, 2, 0))</f>
        <v/>
      </c>
      <c r="C76" s="16" t="str">
        <f>IF(E76="","",VLOOKUP(E76, 'SKU Милкпроджект'!$A$1:$C$50, 3, 0))</f>
        <v/>
      </c>
      <c r="D76" s="16"/>
      <c r="E76" s="15"/>
      <c r="F76" s="17"/>
      <c r="G76" s="18" t="str">
        <f t="shared" ca="1" si="15"/>
        <v/>
      </c>
      <c r="H76" s="16" t="str">
        <f t="shared" ca="1" si="16"/>
        <v/>
      </c>
      <c r="I76" s="15"/>
      <c r="J76" s="19">
        <f t="shared" ca="1" si="17"/>
        <v>0</v>
      </c>
      <c r="K76" s="15">
        <f t="shared" ca="1" si="18"/>
        <v>0</v>
      </c>
      <c r="L76" s="15">
        <f t="shared" si="19"/>
        <v>0</v>
      </c>
      <c r="M76" s="15">
        <f t="shared" ca="1" si="20"/>
        <v>0</v>
      </c>
      <c r="N76" s="15"/>
      <c r="O76" s="20"/>
      <c r="P76" s="15"/>
      <c r="R76" s="21" t="str">
        <f t="shared" ca="1" si="21"/>
        <v/>
      </c>
      <c r="S76" s="22" t="str">
        <f t="shared" ca="1" si="22"/>
        <v/>
      </c>
    </row>
    <row r="77" spans="1:19" ht="14.5" customHeight="1" x14ac:dyDescent="0.2">
      <c r="A77" s="15"/>
      <c r="B77" s="16" t="str">
        <f>IF(E77="","",VLOOKUP(E77, 'SKU Милкпроджект'!$A$1:$B$50, 2, 0))</f>
        <v/>
      </c>
      <c r="C77" s="16" t="str">
        <f>IF(E77="","",VLOOKUP(E77, 'SKU Милкпроджект'!$A$1:$C$50, 3, 0))</f>
        <v/>
      </c>
      <c r="D77" s="16"/>
      <c r="E77" s="15"/>
      <c r="F77" s="17"/>
      <c r="G77" s="18" t="str">
        <f t="shared" ca="1" si="15"/>
        <v/>
      </c>
      <c r="H77" s="16" t="str">
        <f t="shared" ca="1" si="16"/>
        <v/>
      </c>
      <c r="I77" s="15"/>
      <c r="J77" s="19">
        <f t="shared" ca="1" si="17"/>
        <v>0</v>
      </c>
      <c r="K77" s="15">
        <f t="shared" ca="1" si="18"/>
        <v>0</v>
      </c>
      <c r="L77" s="15">
        <f t="shared" si="19"/>
        <v>0</v>
      </c>
      <c r="M77" s="15">
        <f t="shared" ca="1" si="20"/>
        <v>0</v>
      </c>
      <c r="N77" s="15"/>
      <c r="O77" s="20"/>
      <c r="P77" s="15"/>
      <c r="R77" s="21" t="str">
        <f t="shared" ca="1" si="21"/>
        <v/>
      </c>
      <c r="S77" s="22" t="str">
        <f t="shared" ca="1" si="22"/>
        <v/>
      </c>
    </row>
    <row r="78" spans="1:19" ht="14.5" customHeight="1" x14ac:dyDescent="0.2">
      <c r="A78" s="15"/>
      <c r="B78" s="16" t="str">
        <f>IF(E78="","",VLOOKUP(E78, 'SKU Милкпроджект'!$A$1:$B$50, 2, 0))</f>
        <v/>
      </c>
      <c r="C78" s="16" t="str">
        <f>IF(E78="","",VLOOKUP(E78, 'SKU Милкпроджект'!$A$1:$C$50, 3, 0))</f>
        <v/>
      </c>
      <c r="D78" s="16"/>
      <c r="E78" s="15"/>
      <c r="F78" s="17"/>
      <c r="G78" s="18" t="str">
        <f t="shared" ca="1" si="15"/>
        <v/>
      </c>
      <c r="H78" s="16" t="str">
        <f t="shared" ca="1" si="16"/>
        <v/>
      </c>
      <c r="I78" s="15"/>
      <c r="J78" s="19">
        <f t="shared" ca="1" si="17"/>
        <v>0</v>
      </c>
      <c r="K78" s="15">
        <f t="shared" ca="1" si="18"/>
        <v>0</v>
      </c>
      <c r="L78" s="15">
        <f t="shared" si="19"/>
        <v>0</v>
      </c>
      <c r="M78" s="15">
        <f t="shared" ca="1" si="20"/>
        <v>0</v>
      </c>
      <c r="N78" s="15"/>
      <c r="O78" s="20"/>
      <c r="P78" s="15"/>
      <c r="R78" s="21" t="str">
        <f t="shared" ca="1" si="21"/>
        <v/>
      </c>
      <c r="S78" s="22" t="str">
        <f t="shared" ca="1" si="22"/>
        <v/>
      </c>
    </row>
    <row r="79" spans="1:19" ht="14.5" customHeight="1" x14ac:dyDescent="0.2">
      <c r="A79" s="15"/>
      <c r="B79" s="16" t="str">
        <f>IF(E79="","",VLOOKUP(E79, 'SKU Милкпроджект'!$A$1:$B$50, 2, 0))</f>
        <v/>
      </c>
      <c r="C79" s="16" t="str">
        <f>IF(E79="","",VLOOKUP(E79, 'SKU Милкпроджект'!$A$1:$C$50, 3, 0))</f>
        <v/>
      </c>
      <c r="D79" s="16"/>
      <c r="E79" s="15"/>
      <c r="F79" s="17"/>
      <c r="G79" s="18" t="str">
        <f t="shared" ca="1" si="15"/>
        <v/>
      </c>
      <c r="H79" s="16" t="str">
        <f t="shared" ca="1" si="16"/>
        <v/>
      </c>
      <c r="I79" s="15"/>
      <c r="J79" s="19">
        <f t="shared" ca="1" si="17"/>
        <v>0</v>
      </c>
      <c r="K79" s="15">
        <f t="shared" ca="1" si="18"/>
        <v>0</v>
      </c>
      <c r="L79" s="15">
        <f t="shared" si="19"/>
        <v>0</v>
      </c>
      <c r="M79" s="15">
        <f t="shared" ca="1" si="20"/>
        <v>0</v>
      </c>
      <c r="N79" s="15"/>
      <c r="O79" s="20"/>
      <c r="P79" s="15"/>
      <c r="R79" s="21" t="str">
        <f t="shared" ca="1" si="21"/>
        <v/>
      </c>
      <c r="S79" s="22" t="str">
        <f t="shared" ca="1" si="22"/>
        <v/>
      </c>
    </row>
    <row r="80" spans="1:19" ht="14.5" customHeight="1" x14ac:dyDescent="0.2">
      <c r="A80" s="15"/>
      <c r="B80" s="16" t="str">
        <f>IF(E80="","",VLOOKUP(E80, 'SKU Милкпроджект'!$A$1:$B$50, 2, 0))</f>
        <v/>
      </c>
      <c r="C80" s="16" t="str">
        <f>IF(E80="","",VLOOKUP(E80, 'SKU Милкпроджект'!$A$1:$C$50, 3, 0))</f>
        <v/>
      </c>
      <c r="D80" s="16"/>
      <c r="E80" s="15"/>
      <c r="F80" s="17"/>
      <c r="G80" s="18" t="str">
        <f t="shared" ca="1" si="15"/>
        <v/>
      </c>
      <c r="H80" s="16" t="str">
        <f t="shared" ca="1" si="16"/>
        <v/>
      </c>
      <c r="I80" s="15"/>
      <c r="J80" s="19">
        <f t="shared" ca="1" si="17"/>
        <v>0</v>
      </c>
      <c r="K80" s="15">
        <f t="shared" ca="1" si="18"/>
        <v>0</v>
      </c>
      <c r="L80" s="15">
        <f t="shared" si="19"/>
        <v>0</v>
      </c>
      <c r="M80" s="15">
        <f t="shared" ca="1" si="20"/>
        <v>0</v>
      </c>
      <c r="N80" s="15"/>
      <c r="O80" s="20"/>
      <c r="P80" s="15"/>
      <c r="R80" s="21" t="str">
        <f t="shared" ca="1" si="21"/>
        <v/>
      </c>
      <c r="S80" s="22" t="str">
        <f t="shared" ca="1" si="22"/>
        <v/>
      </c>
    </row>
    <row r="81" spans="1:19" ht="14.5" customHeight="1" x14ac:dyDescent="0.2">
      <c r="A81" s="15"/>
      <c r="B81" s="16" t="str">
        <f>IF(E81="","",VLOOKUP(E81, 'SKU Милкпроджект'!$A$1:$B$50, 2, 0))</f>
        <v/>
      </c>
      <c r="C81" s="16" t="str">
        <f>IF(E81="","",VLOOKUP(E81, 'SKU Милкпроджект'!$A$1:$C$50, 3, 0))</f>
        <v/>
      </c>
      <c r="D81" s="16"/>
      <c r="E81" s="15"/>
      <c r="F81" s="17"/>
      <c r="G81" s="18" t="str">
        <f t="shared" ca="1" si="15"/>
        <v/>
      </c>
      <c r="H81" s="16" t="str">
        <f t="shared" ca="1" si="16"/>
        <v/>
      </c>
      <c r="I81" s="15"/>
      <c r="J81" s="19">
        <f t="shared" ca="1" si="17"/>
        <v>0</v>
      </c>
      <c r="K81" s="15">
        <f t="shared" ca="1" si="18"/>
        <v>0</v>
      </c>
      <c r="L81" s="15">
        <f t="shared" si="19"/>
        <v>0</v>
      </c>
      <c r="M81" s="15">
        <f t="shared" ca="1" si="20"/>
        <v>0</v>
      </c>
      <c r="N81" s="15"/>
      <c r="O81" s="20"/>
      <c r="P81" s="15"/>
      <c r="R81" s="21" t="str">
        <f t="shared" ca="1" si="21"/>
        <v/>
      </c>
      <c r="S81" s="22" t="str">
        <f t="shared" ca="1" si="22"/>
        <v/>
      </c>
    </row>
    <row r="82" spans="1:19" ht="14.5" customHeight="1" x14ac:dyDescent="0.2">
      <c r="A82" s="15"/>
      <c r="B82" s="16" t="str">
        <f>IF(E82="","",VLOOKUP(E82, 'SKU Милкпроджект'!$A$1:$B$50, 2, 0))</f>
        <v/>
      </c>
      <c r="C82" s="16" t="str">
        <f>IF(E82="","",VLOOKUP(E82, 'SKU Милкпроджект'!$A$1:$C$50, 3, 0))</f>
        <v/>
      </c>
      <c r="D82" s="16"/>
      <c r="E82" s="15"/>
      <c r="F82" s="17"/>
      <c r="G82" s="18" t="str">
        <f t="shared" ca="1" si="15"/>
        <v/>
      </c>
      <c r="H82" s="16" t="str">
        <f t="shared" ca="1" si="16"/>
        <v/>
      </c>
      <c r="I82" s="15"/>
      <c r="J82" s="19">
        <f t="shared" ca="1" si="17"/>
        <v>0</v>
      </c>
      <c r="K82" s="15">
        <f t="shared" ca="1" si="18"/>
        <v>0</v>
      </c>
      <c r="L82" s="15">
        <f t="shared" si="19"/>
        <v>0</v>
      </c>
      <c r="M82" s="15">
        <f t="shared" ca="1" si="20"/>
        <v>0</v>
      </c>
      <c r="N82" s="15"/>
      <c r="O82" s="20"/>
      <c r="P82" s="15"/>
      <c r="R82" s="21" t="str">
        <f t="shared" ca="1" si="21"/>
        <v/>
      </c>
      <c r="S82" s="22" t="str">
        <f t="shared" ca="1" si="22"/>
        <v/>
      </c>
    </row>
    <row r="83" spans="1:19" ht="14.5" customHeight="1" x14ac:dyDescent="0.2">
      <c r="A83" s="15"/>
      <c r="B83" s="16" t="str">
        <f>IF(E83="","",VLOOKUP(E83, 'SKU Милкпроджект'!$A$1:$B$50, 2, 0))</f>
        <v/>
      </c>
      <c r="C83" s="16" t="str">
        <f>IF(E83="","",VLOOKUP(E83, 'SKU Милкпроджект'!$A$1:$C$50, 3, 0))</f>
        <v/>
      </c>
      <c r="D83" s="16"/>
      <c r="E83" s="15"/>
      <c r="F83" s="17"/>
      <c r="G83" s="18" t="str">
        <f t="shared" ca="1" si="15"/>
        <v/>
      </c>
      <c r="H83" s="16" t="str">
        <f t="shared" ca="1" si="16"/>
        <v/>
      </c>
      <c r="I83" s="15"/>
      <c r="J83" s="19">
        <f t="shared" ca="1" si="17"/>
        <v>0</v>
      </c>
      <c r="K83" s="15">
        <f t="shared" ca="1" si="18"/>
        <v>0</v>
      </c>
      <c r="L83" s="15">
        <f t="shared" si="19"/>
        <v>0</v>
      </c>
      <c r="M83" s="15">
        <f t="shared" ca="1" si="20"/>
        <v>0</v>
      </c>
      <c r="N83" s="15"/>
      <c r="O83" s="20"/>
      <c r="P83" s="15"/>
      <c r="R83" s="21" t="str">
        <f t="shared" ca="1" si="21"/>
        <v/>
      </c>
      <c r="S83" s="22" t="str">
        <f t="shared" ca="1" si="22"/>
        <v/>
      </c>
    </row>
    <row r="84" spans="1:19" ht="14.5" customHeight="1" x14ac:dyDescent="0.2">
      <c r="A84" s="15"/>
      <c r="B84" s="16" t="str">
        <f>IF(E84="","",VLOOKUP(E84, 'SKU Милкпроджект'!$A$1:$B$50, 2, 0))</f>
        <v/>
      </c>
      <c r="C84" s="16" t="str">
        <f>IF(E84="","",VLOOKUP(E84, 'SKU Милкпроджект'!$A$1:$C$50, 3, 0))</f>
        <v/>
      </c>
      <c r="D84" s="16"/>
      <c r="E84" s="15"/>
      <c r="F84" s="17"/>
      <c r="G84" s="18" t="str">
        <f t="shared" ca="1" si="15"/>
        <v/>
      </c>
      <c r="H84" s="16" t="str">
        <f t="shared" ca="1" si="16"/>
        <v/>
      </c>
      <c r="I84" s="15"/>
      <c r="J84" s="19">
        <f t="shared" ca="1" si="17"/>
        <v>0</v>
      </c>
      <c r="K84" s="15">
        <f t="shared" ca="1" si="18"/>
        <v>0</v>
      </c>
      <c r="L84" s="15">
        <f t="shared" si="19"/>
        <v>0</v>
      </c>
      <c r="M84" s="15">
        <f t="shared" ca="1" si="20"/>
        <v>0</v>
      </c>
      <c r="N84" s="15"/>
      <c r="O84" s="20"/>
      <c r="P84" s="15"/>
      <c r="R84" s="21" t="str">
        <f t="shared" ca="1" si="21"/>
        <v/>
      </c>
      <c r="S84" s="22" t="str">
        <f t="shared" ca="1" si="22"/>
        <v/>
      </c>
    </row>
    <row r="85" spans="1:19" ht="14.5" customHeight="1" x14ac:dyDescent="0.2">
      <c r="A85" s="15"/>
      <c r="B85" s="16" t="str">
        <f>IF(E85="","",VLOOKUP(E85, 'SKU Милкпроджект'!$A$1:$B$50, 2, 0))</f>
        <v/>
      </c>
      <c r="C85" s="16" t="str">
        <f>IF(E85="","",VLOOKUP(E85, 'SKU Милкпроджект'!$A$1:$C$50, 3, 0))</f>
        <v/>
      </c>
      <c r="D85" s="16"/>
      <c r="E85" s="15"/>
      <c r="F85" s="17"/>
      <c r="G85" s="18" t="str">
        <f t="shared" ca="1" si="15"/>
        <v/>
      </c>
      <c r="H85" s="16" t="str">
        <f t="shared" ca="1" si="16"/>
        <v/>
      </c>
      <c r="I85" s="15"/>
      <c r="J85" s="19">
        <f t="shared" ca="1" si="17"/>
        <v>0</v>
      </c>
      <c r="K85" s="15">
        <f t="shared" ca="1" si="18"/>
        <v>0</v>
      </c>
      <c r="L85" s="15">
        <f t="shared" si="19"/>
        <v>0</v>
      </c>
      <c r="M85" s="15">
        <f t="shared" ca="1" si="20"/>
        <v>0</v>
      </c>
      <c r="N85" s="15"/>
      <c r="O85" s="20"/>
      <c r="P85" s="15"/>
      <c r="R85" s="21" t="str">
        <f t="shared" ca="1" si="21"/>
        <v/>
      </c>
      <c r="S85" s="22" t="str">
        <f t="shared" ca="1" si="22"/>
        <v/>
      </c>
    </row>
    <row r="86" spans="1:19" ht="14.5" customHeight="1" x14ac:dyDescent="0.2">
      <c r="A86" s="15"/>
      <c r="B86" s="16" t="str">
        <f>IF(E86="","",VLOOKUP(E86, 'SKU Милкпроджект'!$A$1:$B$50, 2, 0))</f>
        <v/>
      </c>
      <c r="C86" s="16" t="str">
        <f>IF(E86="","",VLOOKUP(E86, 'SKU Милкпроджект'!$A$1:$C$50, 3, 0))</f>
        <v/>
      </c>
      <c r="D86" s="16"/>
      <c r="E86" s="15"/>
      <c r="F86" s="17"/>
      <c r="G86" s="18" t="str">
        <f t="shared" ca="1" si="15"/>
        <v/>
      </c>
      <c r="H86" s="16" t="str">
        <f t="shared" ca="1" si="16"/>
        <v/>
      </c>
      <c r="I86" s="15"/>
      <c r="J86" s="19">
        <f t="shared" ca="1" si="17"/>
        <v>0</v>
      </c>
      <c r="K86" s="15">
        <f t="shared" ca="1" si="18"/>
        <v>0</v>
      </c>
      <c r="L86" s="15">
        <f t="shared" si="19"/>
        <v>0</v>
      </c>
      <c r="M86" s="15">
        <f t="shared" ca="1" si="20"/>
        <v>0</v>
      </c>
      <c r="N86" s="15"/>
      <c r="O86" s="20"/>
      <c r="P86" s="15"/>
      <c r="R86" s="21" t="str">
        <f t="shared" ca="1" si="21"/>
        <v/>
      </c>
      <c r="S86" s="22" t="str">
        <f t="shared" ca="1" si="22"/>
        <v/>
      </c>
    </row>
    <row r="87" spans="1:19" ht="14.5" customHeight="1" x14ac:dyDescent="0.2">
      <c r="A87" s="15"/>
      <c r="B87" s="16" t="str">
        <f>IF(E87="","",VLOOKUP(E87, 'SKU Милкпроджект'!$A$1:$B$50, 2, 0))</f>
        <v/>
      </c>
      <c r="C87" s="16" t="str">
        <f>IF(E87="","",VLOOKUP(E87, 'SKU Милкпроджект'!$A$1:$C$50, 3, 0))</f>
        <v/>
      </c>
      <c r="D87" s="16"/>
      <c r="E87" s="15"/>
      <c r="F87" s="17"/>
      <c r="G87" s="18" t="str">
        <f t="shared" ca="1" si="15"/>
        <v/>
      </c>
      <c r="H87" s="16" t="str">
        <f t="shared" ca="1" si="16"/>
        <v/>
      </c>
      <c r="I87" s="15"/>
      <c r="J87" s="19">
        <f t="shared" ca="1" si="17"/>
        <v>0</v>
      </c>
      <c r="K87" s="15">
        <f t="shared" ca="1" si="18"/>
        <v>0</v>
      </c>
      <c r="L87" s="15">
        <f t="shared" si="19"/>
        <v>0</v>
      </c>
      <c r="M87" s="15">
        <f t="shared" ca="1" si="20"/>
        <v>0</v>
      </c>
      <c r="N87" s="15"/>
      <c r="O87" s="20"/>
      <c r="P87" s="15"/>
      <c r="R87" s="21" t="str">
        <f t="shared" ca="1" si="21"/>
        <v/>
      </c>
      <c r="S87" s="22" t="str">
        <f t="shared" ca="1" si="22"/>
        <v/>
      </c>
    </row>
    <row r="88" spans="1:19" ht="14.5" customHeight="1" x14ac:dyDescent="0.2">
      <c r="A88" s="15"/>
      <c r="B88" s="16" t="str">
        <f>IF(E88="","",VLOOKUP(E88, 'SKU Милкпроджект'!$A$1:$B$50, 2, 0))</f>
        <v/>
      </c>
      <c r="C88" s="16" t="str">
        <f>IF(E88="","",VLOOKUP(E88, 'SKU Милкпроджект'!$A$1:$C$50, 3, 0))</f>
        <v/>
      </c>
      <c r="D88" s="16"/>
      <c r="E88" s="15"/>
      <c r="F88" s="17"/>
      <c r="G88" s="18" t="str">
        <f t="shared" ca="1" si="15"/>
        <v/>
      </c>
      <c r="H88" s="16" t="str">
        <f t="shared" ca="1" si="16"/>
        <v/>
      </c>
      <c r="I88" s="15"/>
      <c r="J88" s="19">
        <f t="shared" ca="1" si="17"/>
        <v>0</v>
      </c>
      <c r="K88" s="15">
        <f t="shared" ca="1" si="18"/>
        <v>0</v>
      </c>
      <c r="L88" s="15">
        <f t="shared" si="19"/>
        <v>0</v>
      </c>
      <c r="M88" s="15">
        <f t="shared" ca="1" si="20"/>
        <v>0</v>
      </c>
      <c r="N88" s="15"/>
      <c r="O88" s="20"/>
      <c r="P88" s="15"/>
      <c r="R88" s="21" t="str">
        <f t="shared" ca="1" si="21"/>
        <v/>
      </c>
      <c r="S88" s="22" t="str">
        <f t="shared" ca="1" si="22"/>
        <v/>
      </c>
    </row>
    <row r="89" spans="1:19" ht="14.5" customHeight="1" x14ac:dyDescent="0.2">
      <c r="A89" s="15"/>
      <c r="B89" s="16" t="str">
        <f>IF(E89="","",VLOOKUP(E89, 'SKU Милкпроджект'!$A$1:$B$50, 2, 0))</f>
        <v/>
      </c>
      <c r="C89" s="16" t="str">
        <f>IF(E89="","",VLOOKUP(E89, 'SKU Милкпроджект'!$A$1:$C$50, 3, 0))</f>
        <v/>
      </c>
      <c r="D89" s="16"/>
      <c r="E89" s="15"/>
      <c r="F89" s="17"/>
      <c r="G89" s="18" t="str">
        <f t="shared" ca="1" si="15"/>
        <v/>
      </c>
      <c r="H89" s="16" t="str">
        <f t="shared" ca="1" si="16"/>
        <v/>
      </c>
      <c r="I89" s="15"/>
      <c r="J89" s="19">
        <f t="shared" ca="1" si="17"/>
        <v>0</v>
      </c>
      <c r="K89" s="15">
        <f t="shared" ca="1" si="18"/>
        <v>0</v>
      </c>
      <c r="L89" s="15">
        <f t="shared" si="19"/>
        <v>0</v>
      </c>
      <c r="M89" s="15">
        <f t="shared" ca="1" si="20"/>
        <v>0</v>
      </c>
      <c r="N89" s="15"/>
      <c r="O89" s="20"/>
      <c r="P89" s="15"/>
      <c r="R89" s="21" t="str">
        <f t="shared" ca="1" si="21"/>
        <v/>
      </c>
      <c r="S89" s="22" t="str">
        <f t="shared" ca="1" si="22"/>
        <v/>
      </c>
    </row>
    <row r="90" spans="1:19" ht="14.5" customHeight="1" x14ac:dyDescent="0.2">
      <c r="A90" s="15"/>
      <c r="B90" s="16" t="str">
        <f>IF(E90="","",VLOOKUP(E90, 'SKU Милкпроджект'!$A$1:$B$50, 2, 0))</f>
        <v/>
      </c>
      <c r="C90" s="16" t="str">
        <f>IF(E90="","",VLOOKUP(E90, 'SKU Милкпроджект'!$A$1:$C$50, 3, 0))</f>
        <v/>
      </c>
      <c r="D90" s="16"/>
      <c r="E90" s="15"/>
      <c r="F90" s="17"/>
      <c r="G90" s="18" t="str">
        <f t="shared" ca="1" si="15"/>
        <v/>
      </c>
      <c r="H90" s="16" t="str">
        <f t="shared" ca="1" si="16"/>
        <v/>
      </c>
      <c r="I90" s="15"/>
      <c r="J90" s="19">
        <f t="shared" ca="1" si="17"/>
        <v>0</v>
      </c>
      <c r="K90" s="15">
        <f t="shared" ca="1" si="18"/>
        <v>0</v>
      </c>
      <c r="L90" s="15">
        <f t="shared" si="19"/>
        <v>0</v>
      </c>
      <c r="M90" s="15">
        <f t="shared" ca="1" si="20"/>
        <v>0</v>
      </c>
      <c r="N90" s="15"/>
      <c r="O90" s="20"/>
      <c r="P90" s="15"/>
      <c r="R90" s="21" t="str">
        <f t="shared" ca="1" si="21"/>
        <v/>
      </c>
      <c r="S90" s="22" t="str">
        <f t="shared" ca="1" si="22"/>
        <v/>
      </c>
    </row>
    <row r="91" spans="1:19" ht="14.5" customHeight="1" x14ac:dyDescent="0.2">
      <c r="A91" s="15"/>
      <c r="B91" s="16" t="str">
        <f>IF(E91="","",VLOOKUP(E91, 'SKU Милкпроджект'!$A$1:$B$50, 2, 0))</f>
        <v/>
      </c>
      <c r="C91" s="16" t="str">
        <f>IF(E91="","",VLOOKUP(E91, 'SKU Милкпроджект'!$A$1:$C$50, 3, 0))</f>
        <v/>
      </c>
      <c r="D91" s="16"/>
      <c r="E91" s="15"/>
      <c r="F91" s="17"/>
      <c r="G91" s="18" t="str">
        <f t="shared" ca="1" si="15"/>
        <v/>
      </c>
      <c r="H91" s="16" t="str">
        <f t="shared" ca="1" si="16"/>
        <v/>
      </c>
      <c r="I91" s="15"/>
      <c r="J91" s="19">
        <f t="shared" ca="1" si="17"/>
        <v>0</v>
      </c>
      <c r="K91" s="15">
        <f t="shared" ca="1" si="18"/>
        <v>0</v>
      </c>
      <c r="L91" s="15">
        <f t="shared" si="19"/>
        <v>0</v>
      </c>
      <c r="M91" s="15">
        <f t="shared" ca="1" si="20"/>
        <v>0</v>
      </c>
      <c r="N91" s="15"/>
      <c r="O91" s="20"/>
      <c r="P91" s="15"/>
      <c r="R91" s="21" t="str">
        <f t="shared" ca="1" si="21"/>
        <v/>
      </c>
      <c r="S91" s="22" t="str">
        <f t="shared" ca="1" si="22"/>
        <v/>
      </c>
    </row>
    <row r="92" spans="1:19" ht="14.5" customHeight="1" x14ac:dyDescent="0.2">
      <c r="A92" s="15"/>
      <c r="B92" s="16" t="str">
        <f>IF(E92="","",VLOOKUP(E92, 'SKU Милкпроджект'!$A$1:$B$50, 2, 0))</f>
        <v/>
      </c>
      <c r="C92" s="16" t="str">
        <f>IF(E92="","",VLOOKUP(E92, 'SKU Милкпроджект'!$A$1:$C$50, 3, 0))</f>
        <v/>
      </c>
      <c r="D92" s="16"/>
      <c r="E92" s="15"/>
      <c r="F92" s="17"/>
      <c r="G92" s="18" t="str">
        <f t="shared" ca="1" si="15"/>
        <v/>
      </c>
      <c r="H92" s="16" t="str">
        <f t="shared" ca="1" si="16"/>
        <v/>
      </c>
      <c r="I92" s="15"/>
      <c r="J92" s="19">
        <f t="shared" ca="1" si="17"/>
        <v>0</v>
      </c>
      <c r="K92" s="15">
        <f t="shared" ca="1" si="18"/>
        <v>0</v>
      </c>
      <c r="L92" s="15">
        <f t="shared" si="19"/>
        <v>0</v>
      </c>
      <c r="M92" s="15">
        <f t="shared" ca="1" si="20"/>
        <v>0</v>
      </c>
      <c r="N92" s="15"/>
      <c r="O92" s="20"/>
      <c r="P92" s="15"/>
      <c r="R92" s="21" t="str">
        <f t="shared" ca="1" si="21"/>
        <v/>
      </c>
      <c r="S92" s="22" t="str">
        <f t="shared" ca="1" si="22"/>
        <v/>
      </c>
    </row>
    <row r="93" spans="1:19" ht="14.5" customHeight="1" x14ac:dyDescent="0.2">
      <c r="A93" s="15"/>
      <c r="B93" s="16" t="str">
        <f>IF(E93="","",VLOOKUP(E93, 'SKU Милкпроджект'!$A$1:$B$50, 2, 0))</f>
        <v/>
      </c>
      <c r="C93" s="16" t="str">
        <f>IF(E93="","",VLOOKUP(E93, 'SKU Милкпроджект'!$A$1:$C$50, 3, 0))</f>
        <v/>
      </c>
      <c r="D93" s="16"/>
      <c r="E93" s="15"/>
      <c r="F93" s="17"/>
      <c r="G93" s="18" t="str">
        <f t="shared" ca="1" si="15"/>
        <v/>
      </c>
      <c r="H93" s="16" t="str">
        <f t="shared" ca="1" si="16"/>
        <v/>
      </c>
      <c r="I93" s="15"/>
      <c r="J93" s="19">
        <f t="shared" ca="1" si="17"/>
        <v>0</v>
      </c>
      <c r="K93" s="15">
        <f t="shared" ca="1" si="18"/>
        <v>0</v>
      </c>
      <c r="L93" s="15">
        <f t="shared" si="19"/>
        <v>0</v>
      </c>
      <c r="M93" s="15">
        <f t="shared" ca="1" si="20"/>
        <v>0</v>
      </c>
      <c r="N93" s="15"/>
      <c r="O93" s="20"/>
      <c r="P93" s="15"/>
      <c r="R93" s="21" t="str">
        <f t="shared" ca="1" si="21"/>
        <v/>
      </c>
      <c r="S93" s="22" t="str">
        <f t="shared" ca="1" si="22"/>
        <v/>
      </c>
    </row>
    <row r="94" spans="1:19" ht="14.5" customHeight="1" x14ac:dyDescent="0.2">
      <c r="A94" s="15"/>
      <c r="B94" s="16" t="str">
        <f>IF(E94="","",VLOOKUP(E94, 'SKU Милкпроджект'!$A$1:$B$50, 2, 0))</f>
        <v/>
      </c>
      <c r="C94" s="16" t="str">
        <f>IF(E94="","",VLOOKUP(E94, 'SKU Милкпроджект'!$A$1:$C$50, 3, 0))</f>
        <v/>
      </c>
      <c r="D94" s="16"/>
      <c r="E94" s="15"/>
      <c r="F94" s="17"/>
      <c r="G94" s="18" t="str">
        <f t="shared" ca="1" si="15"/>
        <v/>
      </c>
      <c r="H94" s="16" t="str">
        <f t="shared" ca="1" si="16"/>
        <v/>
      </c>
      <c r="I94" s="15"/>
      <c r="J94" s="19">
        <f t="shared" ca="1" si="17"/>
        <v>0</v>
      </c>
      <c r="K94" s="15">
        <f t="shared" ca="1" si="18"/>
        <v>0</v>
      </c>
      <c r="L94" s="15">
        <f t="shared" si="19"/>
        <v>0</v>
      </c>
      <c r="M94" s="15">
        <f t="shared" ca="1" si="20"/>
        <v>0</v>
      </c>
      <c r="N94" s="15"/>
      <c r="O94" s="20"/>
      <c r="P94" s="15"/>
      <c r="R94" s="21" t="str">
        <f t="shared" ca="1" si="21"/>
        <v/>
      </c>
      <c r="S94" s="22" t="str">
        <f t="shared" ca="1" si="22"/>
        <v/>
      </c>
    </row>
    <row r="95" spans="1:19" ht="14.5" customHeight="1" x14ac:dyDescent="0.2">
      <c r="A95" s="15"/>
      <c r="B95" s="16" t="str">
        <f>IF(E95="","",VLOOKUP(E95, 'SKU Милкпроджект'!$A$1:$B$50, 2, 0))</f>
        <v/>
      </c>
      <c r="C95" s="16" t="str">
        <f>IF(E95="","",VLOOKUP(E95, 'SKU Милкпроджект'!$A$1:$C$50, 3, 0))</f>
        <v/>
      </c>
      <c r="D95" s="16"/>
      <c r="E95" s="15"/>
      <c r="F95" s="17"/>
      <c r="G95" s="18" t="str">
        <f t="shared" ca="1" si="15"/>
        <v/>
      </c>
      <c r="H95" s="16" t="str">
        <f t="shared" ca="1" si="16"/>
        <v/>
      </c>
      <c r="I95" s="15"/>
      <c r="J95" s="19">
        <f t="shared" ca="1" si="17"/>
        <v>0</v>
      </c>
      <c r="K95" s="15">
        <f t="shared" ca="1" si="18"/>
        <v>0</v>
      </c>
      <c r="L95" s="15">
        <f t="shared" si="19"/>
        <v>0</v>
      </c>
      <c r="M95" s="15">
        <f t="shared" ca="1" si="20"/>
        <v>0</v>
      </c>
      <c r="N95" s="15"/>
      <c r="O95" s="20"/>
      <c r="P95" s="15"/>
      <c r="R95" s="21" t="str">
        <f t="shared" ca="1" si="21"/>
        <v/>
      </c>
      <c r="S95" s="22" t="str">
        <f t="shared" ca="1" si="22"/>
        <v/>
      </c>
    </row>
    <row r="96" spans="1:19" ht="14.5" customHeight="1" x14ac:dyDescent="0.2">
      <c r="A96" s="15"/>
      <c r="B96" s="16" t="str">
        <f>IF(E96="","",VLOOKUP(E96, 'SKU Милкпроджект'!$A$1:$B$50, 2, 0))</f>
        <v/>
      </c>
      <c r="C96" s="16" t="str">
        <f>IF(E96="","",VLOOKUP(E96, 'SKU Милкпроджект'!$A$1:$C$50, 3, 0))</f>
        <v/>
      </c>
      <c r="D96" s="16"/>
      <c r="E96" s="15"/>
      <c r="F96" s="17"/>
      <c r="G96" s="18" t="str">
        <f t="shared" ca="1" si="15"/>
        <v/>
      </c>
      <c r="H96" s="16" t="str">
        <f t="shared" ca="1" si="16"/>
        <v/>
      </c>
      <c r="I96" s="15"/>
      <c r="J96" s="19">
        <f t="shared" ca="1" si="17"/>
        <v>0</v>
      </c>
      <c r="K96" s="15">
        <f t="shared" ca="1" si="18"/>
        <v>0</v>
      </c>
      <c r="L96" s="15">
        <f t="shared" si="19"/>
        <v>0</v>
      </c>
      <c r="M96" s="15">
        <f t="shared" ca="1" si="20"/>
        <v>0</v>
      </c>
      <c r="N96" s="15"/>
      <c r="O96" s="20"/>
      <c r="P96" s="15"/>
      <c r="R96" s="21" t="str">
        <f t="shared" ca="1" si="21"/>
        <v/>
      </c>
      <c r="S96" s="22" t="str">
        <f t="shared" ca="1" si="22"/>
        <v/>
      </c>
    </row>
    <row r="97" spans="1:19" ht="14.5" customHeight="1" x14ac:dyDescent="0.2">
      <c r="A97" s="15"/>
      <c r="B97" s="16" t="str">
        <f>IF(E97="","",VLOOKUP(E97, 'SKU Милкпроджект'!$A$1:$B$50, 2, 0))</f>
        <v/>
      </c>
      <c r="C97" s="16" t="str">
        <f>IF(E97="","",VLOOKUP(E97, 'SKU Милкпроджект'!$A$1:$C$50, 3, 0))</f>
        <v/>
      </c>
      <c r="D97" s="16"/>
      <c r="E97" s="15"/>
      <c r="F97" s="17"/>
      <c r="G97" s="18" t="str">
        <f t="shared" ca="1" si="15"/>
        <v/>
      </c>
      <c r="H97" s="16" t="str">
        <f t="shared" ca="1" si="16"/>
        <v/>
      </c>
      <c r="I97" s="15"/>
      <c r="J97" s="19">
        <f t="shared" ca="1" si="17"/>
        <v>0</v>
      </c>
      <c r="K97" s="15">
        <f t="shared" ca="1" si="18"/>
        <v>0</v>
      </c>
      <c r="L97" s="15">
        <f t="shared" si="19"/>
        <v>0</v>
      </c>
      <c r="M97" s="15">
        <f t="shared" ca="1" si="20"/>
        <v>0</v>
      </c>
      <c r="N97" s="15"/>
      <c r="O97" s="20"/>
      <c r="P97" s="15"/>
      <c r="R97" s="21" t="str">
        <f t="shared" ca="1" si="21"/>
        <v/>
      </c>
      <c r="S97" s="22" t="str">
        <f t="shared" ca="1" si="22"/>
        <v/>
      </c>
    </row>
    <row r="98" spans="1:19" ht="14.5" customHeight="1" x14ac:dyDescent="0.2">
      <c r="A98" s="15"/>
      <c r="B98" s="16" t="str">
        <f>IF(E98="","",VLOOKUP(E98, 'SKU Милкпроджект'!$A$1:$B$50, 2, 0))</f>
        <v/>
      </c>
      <c r="C98" s="16" t="str">
        <f>IF(E98="","",VLOOKUP(E98, 'SKU Милкпроджект'!$A$1:$C$50, 3, 0))</f>
        <v/>
      </c>
      <c r="D98" s="16"/>
      <c r="E98" s="15"/>
      <c r="F98" s="17"/>
      <c r="G98" s="18" t="str">
        <f t="shared" ca="1" si="15"/>
        <v/>
      </c>
      <c r="H98" s="16" t="str">
        <f t="shared" ca="1" si="16"/>
        <v/>
      </c>
      <c r="I98" s="15"/>
      <c r="J98" s="19">
        <f t="shared" ca="1" si="17"/>
        <v>0</v>
      </c>
      <c r="K98" s="15">
        <f t="shared" ca="1" si="18"/>
        <v>0</v>
      </c>
      <c r="L98" s="15">
        <f t="shared" si="19"/>
        <v>0</v>
      </c>
      <c r="M98" s="15">
        <f t="shared" ca="1" si="20"/>
        <v>0</v>
      </c>
      <c r="N98" s="15"/>
      <c r="O98" s="20"/>
      <c r="P98" s="15"/>
      <c r="R98" s="21" t="str">
        <f t="shared" ca="1" si="21"/>
        <v/>
      </c>
      <c r="S98" s="22" t="str">
        <f t="shared" ca="1" si="22"/>
        <v/>
      </c>
    </row>
    <row r="99" spans="1:19" ht="14.5" customHeight="1" x14ac:dyDescent="0.2">
      <c r="A99" s="15"/>
      <c r="B99" s="16" t="str">
        <f>IF(E99="","",VLOOKUP(E99, 'SKU Милкпроджект'!$A$1:$B$50, 2, 0))</f>
        <v/>
      </c>
      <c r="C99" s="16" t="str">
        <f>IF(E99="","",VLOOKUP(E99, 'SKU Милкпроджект'!$A$1:$C$50, 3, 0))</f>
        <v/>
      </c>
      <c r="D99" s="16"/>
      <c r="E99" s="15"/>
      <c r="F99" s="17"/>
      <c r="G99" s="18" t="str">
        <f t="shared" ref="G99:G123" ca="1" si="23">IF(I99="","",(INDIRECT("M" &amp; ROW() - 1) - M99))</f>
        <v/>
      </c>
      <c r="H99" s="16" t="str">
        <f t="shared" ref="H99:H123" ca="1" si="24">IF(I99 = "-", INDIRECT("B" &amp; ROW() - 1),"")</f>
        <v/>
      </c>
      <c r="I99" s="15"/>
      <c r="J99" s="19">
        <f t="shared" ref="J99:J123" ca="1" si="25">IF(I99 = "-", -INDIRECT("B" &amp; ROW() - 1),F99)</f>
        <v>0</v>
      </c>
      <c r="K99" s="15">
        <f t="shared" ref="K99:K123" ca="1" si="26">IF(I99 = "-", SUM(INDIRECT(ADDRESS(2,COLUMN(J99)) &amp; ":" &amp; ADDRESS(ROW(),COLUMN(J99)))), 0)</f>
        <v>0</v>
      </c>
      <c r="L99" s="15">
        <f t="shared" ref="L99:L123" si="27">IF(I99="-",1,0)</f>
        <v>0</v>
      </c>
      <c r="M99" s="15">
        <f t="shared" ref="M99:M123" ca="1" si="28">IF(K99 = 0, INDIRECT("M" &amp; ROW() - 1), K99)</f>
        <v>0</v>
      </c>
      <c r="N99" s="15"/>
      <c r="O99" s="20"/>
      <c r="P99" s="15"/>
      <c r="R99" s="21" t="str">
        <f t="shared" ca="1" si="21"/>
        <v/>
      </c>
      <c r="S99" s="22" t="str">
        <f t="shared" ca="1" si="22"/>
        <v/>
      </c>
    </row>
    <row r="100" spans="1:19" ht="14.5" customHeight="1" x14ac:dyDescent="0.2">
      <c r="A100" s="15"/>
      <c r="B100" s="16" t="str">
        <f>IF(E100="","",VLOOKUP(E100, 'SKU Милкпроджект'!$A$1:$B$50, 2, 0))</f>
        <v/>
      </c>
      <c r="C100" s="16" t="str">
        <f>IF(E100="","",VLOOKUP(E100, 'SKU Милкпроджект'!$A$1:$C$50, 3, 0))</f>
        <v/>
      </c>
      <c r="D100" s="16"/>
      <c r="E100" s="15"/>
      <c r="F100" s="17"/>
      <c r="G100" s="18" t="str">
        <f t="shared" ca="1" si="23"/>
        <v/>
      </c>
      <c r="H100" s="16" t="str">
        <f t="shared" ca="1" si="24"/>
        <v/>
      </c>
      <c r="I100" s="15"/>
      <c r="J100" s="19">
        <f t="shared" ca="1" si="25"/>
        <v>0</v>
      </c>
      <c r="K100" s="15">
        <f t="shared" ca="1" si="26"/>
        <v>0</v>
      </c>
      <c r="L100" s="15">
        <f t="shared" si="27"/>
        <v>0</v>
      </c>
      <c r="M100" s="15">
        <f t="shared" ca="1" si="28"/>
        <v>0</v>
      </c>
      <c r="N100" s="15"/>
      <c r="O100" s="20"/>
      <c r="P100" s="15"/>
      <c r="R100" s="21" t="str">
        <f t="shared" ref="R100:R131" ca="1" si="29">IF(Q100 = "", "", Q100 / INDIRECT("D" &amp; ROW() - 1) )</f>
        <v/>
      </c>
      <c r="S100" s="22" t="str">
        <f t="shared" ca="1" si="22"/>
        <v/>
      </c>
    </row>
    <row r="101" spans="1:19" ht="14.5" customHeight="1" x14ac:dyDescent="0.2">
      <c r="A101" s="15"/>
      <c r="B101" s="16" t="str">
        <f>IF(E101="","",VLOOKUP(E101, 'SKU Милкпроджект'!$A$1:$B$50, 2, 0))</f>
        <v/>
      </c>
      <c r="C101" s="16" t="str">
        <f>IF(E101="","",VLOOKUP(E101, 'SKU Милкпроджект'!$A$1:$C$50, 3, 0))</f>
        <v/>
      </c>
      <c r="D101" s="16"/>
      <c r="E101" s="15"/>
      <c r="F101" s="17"/>
      <c r="G101" s="18" t="str">
        <f t="shared" ca="1" si="23"/>
        <v/>
      </c>
      <c r="H101" s="16" t="str">
        <f t="shared" ca="1" si="24"/>
        <v/>
      </c>
      <c r="I101" s="15"/>
      <c r="J101" s="19">
        <f t="shared" ca="1" si="25"/>
        <v>0</v>
      </c>
      <c r="K101" s="15">
        <f t="shared" ca="1" si="26"/>
        <v>0</v>
      </c>
      <c r="L101" s="15">
        <f t="shared" si="27"/>
        <v>0</v>
      </c>
      <c r="M101" s="15">
        <f t="shared" ca="1" si="28"/>
        <v>0</v>
      </c>
      <c r="N101" s="15"/>
      <c r="O101" s="20"/>
      <c r="P101" s="15"/>
      <c r="R101" s="21" t="str">
        <f t="shared" ca="1" si="29"/>
        <v/>
      </c>
      <c r="S101" s="22" t="str">
        <f t="shared" ca="1" si="22"/>
        <v/>
      </c>
    </row>
    <row r="102" spans="1:19" ht="14.5" customHeight="1" x14ac:dyDescent="0.2">
      <c r="A102" s="15"/>
      <c r="B102" s="16" t="str">
        <f>IF(E102="","",VLOOKUP(E102, 'SKU Милкпроджект'!$A$1:$B$50, 2, 0))</f>
        <v/>
      </c>
      <c r="C102" s="16" t="str">
        <f>IF(E102="","",VLOOKUP(E102, 'SKU Милкпроджект'!$A$1:$C$50, 3, 0))</f>
        <v/>
      </c>
      <c r="D102" s="16"/>
      <c r="E102" s="15"/>
      <c r="F102" s="17"/>
      <c r="G102" s="18" t="str">
        <f t="shared" ca="1" si="23"/>
        <v/>
      </c>
      <c r="H102" s="16" t="str">
        <f t="shared" ca="1" si="24"/>
        <v/>
      </c>
      <c r="I102" s="15"/>
      <c r="J102" s="19">
        <f t="shared" ca="1" si="25"/>
        <v>0</v>
      </c>
      <c r="K102" s="15">
        <f t="shared" ca="1" si="26"/>
        <v>0</v>
      </c>
      <c r="L102" s="15">
        <f t="shared" si="27"/>
        <v>0</v>
      </c>
      <c r="M102" s="15">
        <f t="shared" ca="1" si="28"/>
        <v>0</v>
      </c>
      <c r="N102" s="15"/>
      <c r="O102" s="20"/>
      <c r="P102" s="15"/>
      <c r="R102" s="21" t="str">
        <f t="shared" ca="1" si="29"/>
        <v/>
      </c>
      <c r="S102" s="22" t="str">
        <f t="shared" ca="1" si="22"/>
        <v/>
      </c>
    </row>
    <row r="103" spans="1:19" ht="14.5" customHeight="1" x14ac:dyDescent="0.2">
      <c r="A103" s="15"/>
      <c r="B103" s="16" t="str">
        <f>IF(E103="","",VLOOKUP(E103, 'SKU Милкпроджект'!$A$1:$B$50, 2, 0))</f>
        <v/>
      </c>
      <c r="C103" s="16" t="str">
        <f>IF(E103="","",VLOOKUP(E103, 'SKU Милкпроджект'!$A$1:$C$50, 3, 0))</f>
        <v/>
      </c>
      <c r="D103" s="16"/>
      <c r="E103" s="15"/>
      <c r="F103" s="17"/>
      <c r="G103" s="18" t="str">
        <f t="shared" ca="1" si="23"/>
        <v/>
      </c>
      <c r="H103" s="16" t="str">
        <f t="shared" ca="1" si="24"/>
        <v/>
      </c>
      <c r="I103" s="15"/>
      <c r="J103" s="19">
        <f t="shared" ca="1" si="25"/>
        <v>0</v>
      </c>
      <c r="K103" s="15">
        <f t="shared" ca="1" si="26"/>
        <v>0</v>
      </c>
      <c r="L103" s="15">
        <f t="shared" si="27"/>
        <v>0</v>
      </c>
      <c r="M103" s="15">
        <f t="shared" ca="1" si="28"/>
        <v>0</v>
      </c>
      <c r="N103" s="15"/>
      <c r="O103" s="20"/>
      <c r="P103" s="15"/>
      <c r="R103" s="21" t="str">
        <f t="shared" ca="1" si="29"/>
        <v/>
      </c>
      <c r="S103" s="22" t="str">
        <f t="shared" ca="1" si="22"/>
        <v/>
      </c>
    </row>
    <row r="104" spans="1:19" ht="14.5" customHeight="1" x14ac:dyDescent="0.2">
      <c r="A104" s="15"/>
      <c r="B104" s="16" t="str">
        <f>IF(E104="","",VLOOKUP(E104, 'SKU Милкпроджект'!$A$1:$B$50, 2, 0))</f>
        <v/>
      </c>
      <c r="C104" s="16" t="str">
        <f>IF(E104="","",VLOOKUP(E104, 'SKU Милкпроджект'!$A$1:$C$50, 3, 0))</f>
        <v/>
      </c>
      <c r="D104" s="16"/>
      <c r="E104" s="15"/>
      <c r="F104" s="17"/>
      <c r="G104" s="18" t="str">
        <f t="shared" ca="1" si="23"/>
        <v/>
      </c>
      <c r="H104" s="16" t="str">
        <f t="shared" ca="1" si="24"/>
        <v/>
      </c>
      <c r="I104" s="15"/>
      <c r="J104" s="19">
        <f t="shared" ca="1" si="25"/>
        <v>0</v>
      </c>
      <c r="K104" s="15">
        <f t="shared" ca="1" si="26"/>
        <v>0</v>
      </c>
      <c r="L104" s="15">
        <f t="shared" si="27"/>
        <v>0</v>
      </c>
      <c r="M104" s="15">
        <f t="shared" ca="1" si="28"/>
        <v>0</v>
      </c>
      <c r="N104" s="15"/>
      <c r="O104" s="20"/>
      <c r="P104" s="15"/>
      <c r="R104" s="21" t="str">
        <f t="shared" ca="1" si="29"/>
        <v/>
      </c>
      <c r="S104" s="22" t="str">
        <f t="shared" ca="1" si="22"/>
        <v/>
      </c>
    </row>
    <row r="105" spans="1:19" ht="14.5" customHeight="1" x14ac:dyDescent="0.2">
      <c r="A105" s="15"/>
      <c r="B105" s="16" t="str">
        <f>IF(E105="","",VLOOKUP(E105, 'SKU Милкпроджект'!$A$1:$B$50, 2, 0))</f>
        <v/>
      </c>
      <c r="C105" s="16" t="str">
        <f>IF(E105="","",VLOOKUP(E105, 'SKU Милкпроджект'!$A$1:$C$50, 3, 0))</f>
        <v/>
      </c>
      <c r="D105" s="16"/>
      <c r="E105" s="15"/>
      <c r="F105" s="17"/>
      <c r="G105" s="18" t="str">
        <f t="shared" ca="1" si="23"/>
        <v/>
      </c>
      <c r="H105" s="16" t="str">
        <f t="shared" ca="1" si="24"/>
        <v/>
      </c>
      <c r="I105" s="15"/>
      <c r="J105" s="19">
        <f t="shared" ca="1" si="25"/>
        <v>0</v>
      </c>
      <c r="K105" s="15">
        <f t="shared" ca="1" si="26"/>
        <v>0</v>
      </c>
      <c r="L105" s="15">
        <f t="shared" si="27"/>
        <v>0</v>
      </c>
      <c r="M105" s="15">
        <f t="shared" ca="1" si="28"/>
        <v>0</v>
      </c>
      <c r="N105" s="15"/>
      <c r="O105" s="20"/>
      <c r="P105" s="15"/>
      <c r="R105" s="21" t="str">
        <f t="shared" ca="1" si="29"/>
        <v/>
      </c>
      <c r="S105" s="22" t="str">
        <f t="shared" ca="1" si="22"/>
        <v/>
      </c>
    </row>
    <row r="106" spans="1:19" ht="14.5" customHeight="1" x14ac:dyDescent="0.2">
      <c r="A106" s="15"/>
      <c r="B106" s="16" t="str">
        <f>IF(E106="","",VLOOKUP(E106, 'SKU Милкпроджект'!$A$1:$B$50, 2, 0))</f>
        <v/>
      </c>
      <c r="C106" s="16" t="str">
        <f>IF(E106="","",VLOOKUP(E106, 'SKU Милкпроджект'!$A$1:$C$50, 3, 0))</f>
        <v/>
      </c>
      <c r="D106" s="16"/>
      <c r="E106" s="15"/>
      <c r="F106" s="17"/>
      <c r="G106" s="18" t="str">
        <f t="shared" ca="1" si="23"/>
        <v/>
      </c>
      <c r="H106" s="16" t="str">
        <f t="shared" ca="1" si="24"/>
        <v/>
      </c>
      <c r="I106" s="15"/>
      <c r="J106" s="19">
        <f t="shared" ca="1" si="25"/>
        <v>0</v>
      </c>
      <c r="K106" s="15">
        <f t="shared" ca="1" si="26"/>
        <v>0</v>
      </c>
      <c r="L106" s="15">
        <f t="shared" si="27"/>
        <v>0</v>
      </c>
      <c r="M106" s="15">
        <f t="shared" ca="1" si="28"/>
        <v>0</v>
      </c>
      <c r="N106" s="15"/>
      <c r="O106" s="20"/>
      <c r="P106" s="15"/>
      <c r="R106" s="21" t="str">
        <f t="shared" ca="1" si="29"/>
        <v/>
      </c>
      <c r="S106" s="22" t="str">
        <f t="shared" ca="1" si="22"/>
        <v/>
      </c>
    </row>
    <row r="107" spans="1:19" ht="14.5" customHeight="1" x14ac:dyDescent="0.2">
      <c r="A107" s="15"/>
      <c r="B107" s="16" t="str">
        <f>IF(E107="","",VLOOKUP(E107, 'SKU Милкпроджект'!$A$1:$B$50, 2, 0))</f>
        <v/>
      </c>
      <c r="C107" s="16" t="str">
        <f>IF(E107="","",VLOOKUP(E107, 'SKU Милкпроджект'!$A$1:$C$50, 3, 0))</f>
        <v/>
      </c>
      <c r="D107" s="16"/>
      <c r="E107" s="15"/>
      <c r="F107" s="17"/>
      <c r="G107" s="18" t="str">
        <f t="shared" ca="1" si="23"/>
        <v/>
      </c>
      <c r="H107" s="16" t="str">
        <f t="shared" ca="1" si="24"/>
        <v/>
      </c>
      <c r="I107" s="15"/>
      <c r="J107" s="19">
        <f t="shared" ca="1" si="25"/>
        <v>0</v>
      </c>
      <c r="K107" s="15">
        <f t="shared" ca="1" si="26"/>
        <v>0</v>
      </c>
      <c r="L107" s="15">
        <f t="shared" si="27"/>
        <v>0</v>
      </c>
      <c r="M107" s="15">
        <f t="shared" ca="1" si="28"/>
        <v>0</v>
      </c>
      <c r="N107" s="15"/>
      <c r="O107" s="20"/>
      <c r="P107" s="15"/>
      <c r="R107" s="21" t="str">
        <f t="shared" ca="1" si="29"/>
        <v/>
      </c>
      <c r="S107" s="22" t="str">
        <f t="shared" ca="1" si="22"/>
        <v/>
      </c>
    </row>
    <row r="108" spans="1:19" ht="14.5" customHeight="1" x14ac:dyDescent="0.2">
      <c r="A108" s="15"/>
      <c r="B108" s="16" t="str">
        <f>IF(E108="","",VLOOKUP(E108, 'SKU Милкпроджект'!$A$1:$B$50, 2, 0))</f>
        <v/>
      </c>
      <c r="C108" s="16" t="str">
        <f>IF(E108="","",VLOOKUP(E108, 'SKU Милкпроджект'!$A$1:$C$50, 3, 0))</f>
        <v/>
      </c>
      <c r="D108" s="16"/>
      <c r="E108" s="15"/>
      <c r="F108" s="17"/>
      <c r="G108" s="18" t="str">
        <f t="shared" ca="1" si="23"/>
        <v/>
      </c>
      <c r="H108" s="16" t="str">
        <f t="shared" ca="1" si="24"/>
        <v/>
      </c>
      <c r="I108" s="15"/>
      <c r="J108" s="19">
        <f t="shared" ca="1" si="25"/>
        <v>0</v>
      </c>
      <c r="K108" s="15">
        <f t="shared" ca="1" si="26"/>
        <v>0</v>
      </c>
      <c r="L108" s="15">
        <f t="shared" si="27"/>
        <v>0</v>
      </c>
      <c r="M108" s="15">
        <f t="shared" ca="1" si="28"/>
        <v>0</v>
      </c>
      <c r="N108" s="15"/>
      <c r="O108" s="20"/>
      <c r="P108" s="15"/>
      <c r="R108" s="21" t="str">
        <f t="shared" ca="1" si="29"/>
        <v/>
      </c>
      <c r="S108" s="22" t="str">
        <f t="shared" ca="1" si="22"/>
        <v/>
      </c>
    </row>
    <row r="109" spans="1:19" ht="14.5" customHeight="1" x14ac:dyDescent="0.2">
      <c r="A109" s="15"/>
      <c r="B109" s="16" t="str">
        <f>IF(E109="","",VLOOKUP(E109, 'SKU Милкпроджект'!$A$1:$B$50, 2, 0))</f>
        <v/>
      </c>
      <c r="C109" s="16" t="str">
        <f>IF(E109="","",VLOOKUP(E109, 'SKU Милкпроджект'!$A$1:$C$50, 3, 0))</f>
        <v/>
      </c>
      <c r="D109" s="16"/>
      <c r="E109" s="15"/>
      <c r="F109" s="17"/>
      <c r="G109" s="18" t="str">
        <f t="shared" ca="1" si="23"/>
        <v/>
      </c>
      <c r="H109" s="16" t="str">
        <f t="shared" ca="1" si="24"/>
        <v/>
      </c>
      <c r="I109" s="15"/>
      <c r="J109" s="19">
        <f t="shared" ca="1" si="25"/>
        <v>0</v>
      </c>
      <c r="K109" s="15">
        <f t="shared" ca="1" si="26"/>
        <v>0</v>
      </c>
      <c r="L109" s="15">
        <f t="shared" si="27"/>
        <v>0</v>
      </c>
      <c r="M109" s="15">
        <f t="shared" ca="1" si="28"/>
        <v>0</v>
      </c>
      <c r="N109" s="15"/>
      <c r="O109" s="20"/>
      <c r="P109" s="15"/>
      <c r="R109" s="21" t="str">
        <f t="shared" ca="1" si="29"/>
        <v/>
      </c>
      <c r="S109" s="22" t="str">
        <f t="shared" ca="1" si="22"/>
        <v/>
      </c>
    </row>
    <row r="110" spans="1:19" ht="14.5" customHeight="1" x14ac:dyDescent="0.2">
      <c r="A110" s="15"/>
      <c r="B110" s="16" t="str">
        <f>IF(E110="","",VLOOKUP(E110, 'SKU Милкпроджект'!$A$1:$B$50, 2, 0))</f>
        <v/>
      </c>
      <c r="C110" s="16" t="str">
        <f>IF(E110="","",VLOOKUP(E110, 'SKU Милкпроджект'!$A$1:$C$50, 3, 0))</f>
        <v/>
      </c>
      <c r="D110" s="16"/>
      <c r="E110" s="15"/>
      <c r="F110" s="17"/>
      <c r="G110" s="18" t="str">
        <f t="shared" ca="1" si="23"/>
        <v/>
      </c>
      <c r="H110" s="16" t="str">
        <f t="shared" ca="1" si="24"/>
        <v/>
      </c>
      <c r="I110" s="15"/>
      <c r="J110" s="19">
        <f t="shared" ca="1" si="25"/>
        <v>0</v>
      </c>
      <c r="K110" s="15">
        <f t="shared" ca="1" si="26"/>
        <v>0</v>
      </c>
      <c r="L110" s="15">
        <f t="shared" si="27"/>
        <v>0</v>
      </c>
      <c r="M110" s="15">
        <f t="shared" ca="1" si="28"/>
        <v>0</v>
      </c>
      <c r="N110" s="15"/>
      <c r="O110" s="20"/>
      <c r="P110" s="15"/>
      <c r="R110" s="21" t="str">
        <f t="shared" ca="1" si="29"/>
        <v/>
      </c>
      <c r="S110" s="22" t="str">
        <f t="shared" ca="1" si="22"/>
        <v/>
      </c>
    </row>
    <row r="111" spans="1:19" ht="14.5" customHeight="1" x14ac:dyDescent="0.2">
      <c r="A111" s="15"/>
      <c r="B111" s="16" t="str">
        <f>IF(E111="","",VLOOKUP(E111, 'SKU Милкпроджект'!$A$1:$B$50, 2, 0))</f>
        <v/>
      </c>
      <c r="C111" s="16" t="str">
        <f>IF(E111="","",VLOOKUP(E111, 'SKU Милкпроджект'!$A$1:$C$50, 3, 0))</f>
        <v/>
      </c>
      <c r="D111" s="16"/>
      <c r="E111" s="15"/>
      <c r="F111" s="17"/>
      <c r="G111" s="18" t="str">
        <f t="shared" ca="1" si="23"/>
        <v/>
      </c>
      <c r="H111" s="16" t="str">
        <f t="shared" ca="1" si="24"/>
        <v/>
      </c>
      <c r="I111" s="15"/>
      <c r="J111" s="19">
        <f t="shared" ca="1" si="25"/>
        <v>0</v>
      </c>
      <c r="K111" s="15">
        <f t="shared" ca="1" si="26"/>
        <v>0</v>
      </c>
      <c r="L111" s="15">
        <f t="shared" si="27"/>
        <v>0</v>
      </c>
      <c r="M111" s="15">
        <f t="shared" ca="1" si="28"/>
        <v>0</v>
      </c>
      <c r="N111" s="15"/>
      <c r="O111" s="20"/>
      <c r="P111" s="15"/>
      <c r="R111" s="21" t="str">
        <f t="shared" ca="1" si="29"/>
        <v/>
      </c>
      <c r="S111" s="22" t="str">
        <f t="shared" ca="1" si="22"/>
        <v/>
      </c>
    </row>
    <row r="112" spans="1:19" ht="14.5" customHeight="1" x14ac:dyDescent="0.2">
      <c r="A112" s="15"/>
      <c r="B112" s="16" t="str">
        <f>IF(E112="","",VLOOKUP(E112, 'SKU Милкпроджект'!$A$1:$B$50, 2, 0))</f>
        <v/>
      </c>
      <c r="C112" s="16" t="str">
        <f>IF(E112="","",VLOOKUP(E112, 'SKU Милкпроджект'!$A$1:$C$50, 3, 0))</f>
        <v/>
      </c>
      <c r="D112" s="16"/>
      <c r="E112" s="15"/>
      <c r="F112" s="17"/>
      <c r="G112" s="18" t="str">
        <f t="shared" ca="1" si="23"/>
        <v/>
      </c>
      <c r="H112" s="16" t="str">
        <f t="shared" ca="1" si="24"/>
        <v/>
      </c>
      <c r="I112" s="15"/>
      <c r="J112" s="19">
        <f t="shared" ca="1" si="25"/>
        <v>0</v>
      </c>
      <c r="K112" s="15">
        <f t="shared" ca="1" si="26"/>
        <v>0</v>
      </c>
      <c r="L112" s="15">
        <f t="shared" si="27"/>
        <v>0</v>
      </c>
      <c r="M112" s="15">
        <f t="shared" ca="1" si="28"/>
        <v>0</v>
      </c>
      <c r="N112" s="15"/>
      <c r="O112" s="20"/>
      <c r="P112" s="15"/>
      <c r="R112" s="21" t="str">
        <f t="shared" ca="1" si="29"/>
        <v/>
      </c>
      <c r="S112" s="22" t="str">
        <f t="shared" ca="1" si="22"/>
        <v/>
      </c>
    </row>
    <row r="113" spans="1:19" ht="14.5" customHeight="1" x14ac:dyDescent="0.2">
      <c r="A113" s="15"/>
      <c r="B113" s="16" t="str">
        <f>IF(E113="","",VLOOKUP(E113, 'SKU Милкпроджект'!$A$1:$B$50, 2, 0))</f>
        <v/>
      </c>
      <c r="C113" s="16" t="str">
        <f>IF(E113="","",VLOOKUP(E113, 'SKU Милкпроджект'!$A$1:$C$50, 3, 0))</f>
        <v/>
      </c>
      <c r="D113" s="16"/>
      <c r="E113" s="15"/>
      <c r="F113" s="17"/>
      <c r="G113" s="18" t="str">
        <f t="shared" ca="1" si="23"/>
        <v/>
      </c>
      <c r="H113" s="16" t="str">
        <f t="shared" ca="1" si="24"/>
        <v/>
      </c>
      <c r="I113" s="15"/>
      <c r="J113" s="19">
        <f t="shared" ca="1" si="25"/>
        <v>0</v>
      </c>
      <c r="K113" s="15">
        <f t="shared" ca="1" si="26"/>
        <v>0</v>
      </c>
      <c r="L113" s="15">
        <f t="shared" si="27"/>
        <v>0</v>
      </c>
      <c r="M113" s="15">
        <f t="shared" ca="1" si="28"/>
        <v>0</v>
      </c>
      <c r="N113" s="15"/>
      <c r="O113" s="20"/>
      <c r="P113" s="15"/>
      <c r="R113" s="21" t="str">
        <f t="shared" ca="1" si="29"/>
        <v/>
      </c>
      <c r="S113" s="22" t="str">
        <f t="shared" ca="1" si="22"/>
        <v/>
      </c>
    </row>
    <row r="114" spans="1:19" ht="14.5" customHeight="1" x14ac:dyDescent="0.2">
      <c r="A114" s="15"/>
      <c r="B114" s="16" t="str">
        <f>IF(E114="","",VLOOKUP(E114, 'SKU Милкпроджект'!$A$1:$B$50, 2, 0))</f>
        <v/>
      </c>
      <c r="C114" s="16" t="str">
        <f>IF(E114="","",VLOOKUP(E114, 'SKU Милкпроджект'!$A$1:$C$50, 3, 0))</f>
        <v/>
      </c>
      <c r="D114" s="16"/>
      <c r="E114" s="15"/>
      <c r="F114" s="17"/>
      <c r="G114" s="18" t="str">
        <f t="shared" ca="1" si="23"/>
        <v/>
      </c>
      <c r="H114" s="16" t="str">
        <f t="shared" ca="1" si="24"/>
        <v/>
      </c>
      <c r="I114" s="15"/>
      <c r="J114" s="19">
        <f t="shared" ca="1" si="25"/>
        <v>0</v>
      </c>
      <c r="K114" s="15">
        <f t="shared" ca="1" si="26"/>
        <v>0</v>
      </c>
      <c r="L114" s="15">
        <f t="shared" si="27"/>
        <v>0</v>
      </c>
      <c r="M114" s="15">
        <f t="shared" ca="1" si="28"/>
        <v>0</v>
      </c>
      <c r="N114" s="15"/>
      <c r="O114" s="20"/>
      <c r="P114" s="15"/>
      <c r="R114" s="21" t="str">
        <f t="shared" ca="1" si="29"/>
        <v/>
      </c>
      <c r="S114" s="22" t="str">
        <f t="shared" ca="1" si="22"/>
        <v/>
      </c>
    </row>
    <row r="115" spans="1:19" ht="14.5" customHeight="1" x14ac:dyDescent="0.2">
      <c r="A115" s="15"/>
      <c r="B115" s="16" t="str">
        <f>IF(E115="","",VLOOKUP(E115, 'SKU Милкпроджект'!$A$1:$B$50, 2, 0))</f>
        <v/>
      </c>
      <c r="C115" s="16" t="str">
        <f>IF(E115="","",VLOOKUP(E115, 'SKU Милкпроджект'!$A$1:$C$50, 3, 0))</f>
        <v/>
      </c>
      <c r="D115" s="16"/>
      <c r="E115" s="15"/>
      <c r="F115" s="17"/>
      <c r="G115" s="18" t="str">
        <f t="shared" ca="1" si="23"/>
        <v/>
      </c>
      <c r="H115" s="16" t="str">
        <f t="shared" ca="1" si="24"/>
        <v/>
      </c>
      <c r="I115" s="15"/>
      <c r="J115" s="19">
        <f t="shared" ca="1" si="25"/>
        <v>0</v>
      </c>
      <c r="K115" s="15">
        <f t="shared" ca="1" si="26"/>
        <v>0</v>
      </c>
      <c r="L115" s="15">
        <f t="shared" si="27"/>
        <v>0</v>
      </c>
      <c r="M115" s="15">
        <f t="shared" ca="1" si="28"/>
        <v>0</v>
      </c>
      <c r="N115" s="15"/>
      <c r="O115" s="20"/>
      <c r="P115" s="15"/>
      <c r="R115" s="21" t="str">
        <f t="shared" ca="1" si="29"/>
        <v/>
      </c>
      <c r="S115" s="22" t="str">
        <f t="shared" ca="1" si="22"/>
        <v/>
      </c>
    </row>
    <row r="116" spans="1:19" ht="14.5" customHeight="1" x14ac:dyDescent="0.2">
      <c r="A116" s="15"/>
      <c r="B116" s="16" t="str">
        <f>IF(E116="","",VLOOKUP(E116, 'SKU Милкпроджект'!$A$1:$B$50, 2, 0))</f>
        <v/>
      </c>
      <c r="C116" s="16" t="str">
        <f>IF(E116="","",VLOOKUP(E116, 'SKU Милкпроджект'!$A$1:$C$50, 3, 0))</f>
        <v/>
      </c>
      <c r="D116" s="16"/>
      <c r="E116" s="15"/>
      <c r="F116" s="17"/>
      <c r="G116" s="18" t="str">
        <f t="shared" ca="1" si="23"/>
        <v/>
      </c>
      <c r="H116" s="16" t="str">
        <f t="shared" ca="1" si="24"/>
        <v/>
      </c>
      <c r="I116" s="15"/>
      <c r="J116" s="19">
        <f t="shared" ca="1" si="25"/>
        <v>0</v>
      </c>
      <c r="K116" s="15">
        <f t="shared" ca="1" si="26"/>
        <v>0</v>
      </c>
      <c r="L116" s="15">
        <f t="shared" si="27"/>
        <v>0</v>
      </c>
      <c r="M116" s="15">
        <f t="shared" ca="1" si="28"/>
        <v>0</v>
      </c>
      <c r="N116" s="15"/>
      <c r="O116" s="20"/>
      <c r="P116" s="15"/>
      <c r="R116" s="21" t="str">
        <f t="shared" ca="1" si="29"/>
        <v/>
      </c>
      <c r="S116" s="22" t="str">
        <f t="shared" ca="1" si="22"/>
        <v/>
      </c>
    </row>
    <row r="117" spans="1:19" ht="14.5" customHeight="1" x14ac:dyDescent="0.2">
      <c r="A117" s="15"/>
      <c r="B117" s="16" t="str">
        <f>IF(E117="","",VLOOKUP(E117, 'SKU Милкпроджект'!$A$1:$B$50, 2, 0))</f>
        <v/>
      </c>
      <c r="C117" s="16" t="str">
        <f>IF(E117="","",VLOOKUP(E117, 'SKU Милкпроджект'!$A$1:$C$50, 3, 0))</f>
        <v/>
      </c>
      <c r="D117" s="16"/>
      <c r="E117" s="15"/>
      <c r="F117" s="17"/>
      <c r="G117" s="18" t="str">
        <f t="shared" ca="1" si="23"/>
        <v/>
      </c>
      <c r="H117" s="16" t="str">
        <f t="shared" ca="1" si="24"/>
        <v/>
      </c>
      <c r="I117" s="15"/>
      <c r="J117" s="19">
        <f t="shared" ca="1" si="25"/>
        <v>0</v>
      </c>
      <c r="K117" s="15">
        <f t="shared" ca="1" si="26"/>
        <v>0</v>
      </c>
      <c r="L117" s="15">
        <f t="shared" si="27"/>
        <v>0</v>
      </c>
      <c r="M117" s="15">
        <f t="shared" ca="1" si="28"/>
        <v>0</v>
      </c>
      <c r="N117" s="15"/>
      <c r="O117" s="20"/>
      <c r="P117" s="15"/>
      <c r="R117" s="21" t="str">
        <f t="shared" ca="1" si="29"/>
        <v/>
      </c>
      <c r="S117" s="22" t="str">
        <f t="shared" ca="1" si="22"/>
        <v/>
      </c>
    </row>
    <row r="118" spans="1:19" ht="14.5" customHeight="1" x14ac:dyDescent="0.2">
      <c r="A118" s="15"/>
      <c r="B118" s="16" t="str">
        <f>IF(E118="","",VLOOKUP(E118, 'SKU Милкпроджект'!$A$1:$B$50, 2, 0))</f>
        <v/>
      </c>
      <c r="C118" s="16" t="str">
        <f>IF(E118="","",VLOOKUP(E118, 'SKU Милкпроджект'!$A$1:$C$50, 3, 0))</f>
        <v/>
      </c>
      <c r="D118" s="16"/>
      <c r="E118" s="15"/>
      <c r="F118" s="17"/>
      <c r="G118" s="18" t="str">
        <f t="shared" ca="1" si="23"/>
        <v/>
      </c>
      <c r="H118" s="16" t="str">
        <f t="shared" ca="1" si="24"/>
        <v/>
      </c>
      <c r="I118" s="15"/>
      <c r="J118" s="19">
        <f t="shared" ca="1" si="25"/>
        <v>0</v>
      </c>
      <c r="K118" s="15">
        <f t="shared" ca="1" si="26"/>
        <v>0</v>
      </c>
      <c r="L118" s="15">
        <f t="shared" si="27"/>
        <v>0</v>
      </c>
      <c r="M118" s="15">
        <f t="shared" ca="1" si="28"/>
        <v>0</v>
      </c>
      <c r="N118" s="15"/>
      <c r="O118" s="20"/>
      <c r="P118" s="15"/>
      <c r="R118" s="21" t="str">
        <f t="shared" ca="1" si="29"/>
        <v/>
      </c>
      <c r="S118" s="22" t="str">
        <f t="shared" ca="1" si="22"/>
        <v/>
      </c>
    </row>
    <row r="119" spans="1:19" ht="14.5" customHeight="1" x14ac:dyDescent="0.2">
      <c r="A119" s="15"/>
      <c r="B119" s="16" t="str">
        <f>IF(E119="","",VLOOKUP(E119, 'SKU Милкпроджект'!$A$1:$B$50, 2, 0))</f>
        <v/>
      </c>
      <c r="C119" s="16" t="str">
        <f>IF(E119="","",VLOOKUP(E119, 'SKU Милкпроджект'!$A$1:$C$50, 3, 0))</f>
        <v/>
      </c>
      <c r="D119" s="16"/>
      <c r="E119" s="15"/>
      <c r="F119" s="17"/>
      <c r="G119" s="18" t="str">
        <f t="shared" ca="1" si="23"/>
        <v/>
      </c>
      <c r="H119" s="16" t="str">
        <f t="shared" ca="1" si="24"/>
        <v/>
      </c>
      <c r="I119" s="15"/>
      <c r="J119" s="19">
        <f t="shared" ca="1" si="25"/>
        <v>0</v>
      </c>
      <c r="K119" s="15">
        <f t="shared" ca="1" si="26"/>
        <v>0</v>
      </c>
      <c r="L119" s="15">
        <f t="shared" si="27"/>
        <v>0</v>
      </c>
      <c r="M119" s="15">
        <f t="shared" ca="1" si="28"/>
        <v>0</v>
      </c>
      <c r="N119" s="15"/>
      <c r="O119" s="20"/>
      <c r="P119" s="15"/>
      <c r="R119" s="21" t="str">
        <f t="shared" ca="1" si="29"/>
        <v/>
      </c>
      <c r="S119" s="22" t="str">
        <f t="shared" ca="1" si="22"/>
        <v/>
      </c>
    </row>
    <row r="120" spans="1:19" ht="14.5" customHeight="1" x14ac:dyDescent="0.2">
      <c r="A120" s="15"/>
      <c r="B120" s="16" t="str">
        <f>IF(E120="","",VLOOKUP(E120, 'SKU Милкпроджект'!$A$1:$B$50, 2, 0))</f>
        <v/>
      </c>
      <c r="C120" s="16" t="str">
        <f>IF(E120="","",VLOOKUP(E120, 'SKU Милкпроджект'!$A$1:$C$50, 3, 0))</f>
        <v/>
      </c>
      <c r="D120" s="16"/>
      <c r="E120" s="15"/>
      <c r="F120" s="17"/>
      <c r="G120" s="18" t="str">
        <f t="shared" ca="1" si="23"/>
        <v/>
      </c>
      <c r="H120" s="16" t="str">
        <f t="shared" ca="1" si="24"/>
        <v/>
      </c>
      <c r="I120" s="15"/>
      <c r="J120" s="19">
        <f t="shared" ca="1" si="25"/>
        <v>0</v>
      </c>
      <c r="K120" s="15">
        <f t="shared" ca="1" si="26"/>
        <v>0</v>
      </c>
      <c r="L120" s="15">
        <f t="shared" si="27"/>
        <v>0</v>
      </c>
      <c r="M120" s="15">
        <f t="shared" ca="1" si="28"/>
        <v>0</v>
      </c>
      <c r="N120" s="15"/>
      <c r="O120" s="20"/>
      <c r="P120" s="15"/>
      <c r="R120" s="21" t="str">
        <f t="shared" ca="1" si="29"/>
        <v/>
      </c>
      <c r="S120" s="22" t="str">
        <f t="shared" ca="1" si="22"/>
        <v/>
      </c>
    </row>
    <row r="121" spans="1:19" ht="14.5" customHeight="1" x14ac:dyDescent="0.2">
      <c r="A121" s="15"/>
      <c r="B121" s="16" t="str">
        <f>IF(E121="","",VLOOKUP(E121, 'SKU Милкпроджект'!$A$1:$B$50, 2, 0))</f>
        <v/>
      </c>
      <c r="C121" s="16" t="str">
        <f>IF(E121="","",VLOOKUP(E121, 'SKU Милкпроджект'!$A$1:$C$50, 3, 0))</f>
        <v/>
      </c>
      <c r="D121" s="16"/>
      <c r="E121" s="15"/>
      <c r="F121" s="17"/>
      <c r="G121" s="18" t="str">
        <f t="shared" ca="1" si="23"/>
        <v/>
      </c>
      <c r="H121" s="16" t="str">
        <f t="shared" ca="1" si="24"/>
        <v/>
      </c>
      <c r="I121" s="15"/>
      <c r="J121" s="19">
        <f t="shared" ca="1" si="25"/>
        <v>0</v>
      </c>
      <c r="K121" s="15">
        <f t="shared" ca="1" si="26"/>
        <v>0</v>
      </c>
      <c r="L121" s="15">
        <f t="shared" si="27"/>
        <v>0</v>
      </c>
      <c r="M121" s="15">
        <f t="shared" ca="1" si="28"/>
        <v>0</v>
      </c>
      <c r="N121" s="15"/>
      <c r="O121" s="20"/>
      <c r="P121" s="15"/>
      <c r="R121" s="21" t="str">
        <f t="shared" ca="1" si="29"/>
        <v/>
      </c>
      <c r="S121" s="22" t="str">
        <f t="shared" ca="1" si="22"/>
        <v/>
      </c>
    </row>
    <row r="122" spans="1:19" ht="14.5" customHeight="1" x14ac:dyDescent="0.2">
      <c r="A122" s="15"/>
      <c r="B122" s="16" t="str">
        <f>IF(E122="","",VLOOKUP(E122, 'SKU Милкпроджект'!$A$1:$B$50, 2, 0))</f>
        <v/>
      </c>
      <c r="C122" s="16" t="str">
        <f>IF(E122="","",VLOOKUP(E122, 'SKU Милкпроджект'!$A$1:$C$50, 3, 0))</f>
        <v/>
      </c>
      <c r="D122" s="16"/>
      <c r="E122" s="15"/>
      <c r="F122" s="17"/>
      <c r="G122" s="18" t="str">
        <f t="shared" ca="1" si="23"/>
        <v/>
      </c>
      <c r="H122" s="16" t="str">
        <f t="shared" ca="1" si="24"/>
        <v/>
      </c>
      <c r="I122" s="15"/>
      <c r="J122" s="19">
        <f t="shared" ca="1" si="25"/>
        <v>0</v>
      </c>
      <c r="K122" s="15">
        <f t="shared" ca="1" si="26"/>
        <v>0</v>
      </c>
      <c r="L122" s="15">
        <f t="shared" si="27"/>
        <v>0</v>
      </c>
      <c r="M122" s="15">
        <f t="shared" ca="1" si="28"/>
        <v>0</v>
      </c>
      <c r="N122" s="15"/>
      <c r="O122" s="20"/>
      <c r="P122" s="15"/>
      <c r="R122" s="21" t="str">
        <f t="shared" ca="1" si="29"/>
        <v/>
      </c>
      <c r="S122" s="22" t="str">
        <f t="shared" ca="1" si="22"/>
        <v/>
      </c>
    </row>
    <row r="123" spans="1:19" ht="14.5" customHeight="1" x14ac:dyDescent="0.2">
      <c r="A123" s="15"/>
      <c r="B123" s="16" t="str">
        <f>IF(E123="","",VLOOKUP(E123, 'SKU Милкпроджект'!$A$1:$B$50, 2, 0))</f>
        <v/>
      </c>
      <c r="C123" s="16" t="str">
        <f>IF(E123="","",VLOOKUP(E123, 'SKU Милкпроджект'!$A$1:$C$50, 3, 0))</f>
        <v/>
      </c>
      <c r="D123" s="16"/>
      <c r="E123" s="15"/>
      <c r="F123" s="17"/>
      <c r="G123" s="18" t="str">
        <f t="shared" ca="1" si="23"/>
        <v/>
      </c>
      <c r="H123" s="16" t="str">
        <f t="shared" ca="1" si="24"/>
        <v/>
      </c>
      <c r="I123" s="15"/>
      <c r="J123" s="19">
        <f t="shared" ca="1" si="25"/>
        <v>0</v>
      </c>
      <c r="K123" s="15">
        <f t="shared" ca="1" si="26"/>
        <v>0</v>
      </c>
      <c r="L123" s="15">
        <f t="shared" si="27"/>
        <v>0</v>
      </c>
      <c r="M123" s="15">
        <f t="shared" ca="1" si="28"/>
        <v>0</v>
      </c>
      <c r="N123" s="15"/>
      <c r="O123" s="20"/>
      <c r="P123" s="15"/>
      <c r="R123" s="21" t="str">
        <f t="shared" ca="1" si="29"/>
        <v/>
      </c>
      <c r="S123" s="22" t="str">
        <f t="shared" ca="1" si="22"/>
        <v/>
      </c>
    </row>
    <row r="124" spans="1:19" ht="14.5" customHeight="1" x14ac:dyDescent="0.2">
      <c r="B124" s="22"/>
      <c r="C124" s="22" t="str">
        <f>IF(E124="","",VLOOKUP(E124,'SKU Милкпроджект'!$A$1:$C$150,3,0))</f>
        <v/>
      </c>
      <c r="D124" s="22" t="str">
        <f>IF(E124="","",VLOOKUP(E124,'SKU Милкпроджект'!$A$1:$D$150,4,0))</f>
        <v/>
      </c>
      <c r="H124" s="23" t="str">
        <f t="shared" ref="H124:H165" ca="1" si="30">IF(J124 = "-", INDIRECT("D" &amp; ROW() - 1) * 1890,"")</f>
        <v/>
      </c>
      <c r="I124" s="23" t="str">
        <f t="shared" ref="I124:I187" ca="1" si="31">IF(J124 = "-", INDIRECT("C" &amp; ROW() - 1),"")</f>
        <v/>
      </c>
      <c r="R124" s="21" t="str">
        <f t="shared" ca="1" si="29"/>
        <v/>
      </c>
      <c r="S124" s="22" t="str">
        <f t="shared" ca="1" si="22"/>
        <v/>
      </c>
    </row>
    <row r="125" spans="1:19" ht="14.5" customHeight="1" x14ac:dyDescent="0.2">
      <c r="B125" s="22"/>
      <c r="C125" s="22" t="str">
        <f>IF(E125="","",VLOOKUP(E125,'SKU Милкпроджект'!$A$1:$C$150,3,0))</f>
        <v/>
      </c>
      <c r="D125" s="22" t="str">
        <f>IF(E125="","",VLOOKUP(E125,'SKU Милкпроджект'!$A$1:$D$150,4,0))</f>
        <v/>
      </c>
      <c r="H125" s="23" t="str">
        <f t="shared" ca="1" si="30"/>
        <v/>
      </c>
      <c r="I125" s="23" t="str">
        <f t="shared" ca="1" si="31"/>
        <v/>
      </c>
      <c r="R125" s="21" t="str">
        <f t="shared" ca="1" si="29"/>
        <v/>
      </c>
      <c r="S125" s="22" t="str">
        <f t="shared" ca="1" si="22"/>
        <v/>
      </c>
    </row>
    <row r="126" spans="1:19" ht="14.5" customHeight="1" x14ac:dyDescent="0.2">
      <c r="B126" s="22"/>
      <c r="C126" s="22" t="str">
        <f>IF(E126="","",VLOOKUP(E126,'SKU Милкпроджект'!$A$1:$C$150,3,0))</f>
        <v/>
      </c>
      <c r="D126" s="22" t="str">
        <f>IF(E126="","",VLOOKUP(E126,'SKU Милкпроджект'!$A$1:$D$150,4,0))</f>
        <v/>
      </c>
      <c r="H126" s="23" t="str">
        <f t="shared" ca="1" si="30"/>
        <v/>
      </c>
      <c r="I126" s="23" t="str">
        <f t="shared" ca="1" si="31"/>
        <v/>
      </c>
      <c r="R126" s="21" t="str">
        <f t="shared" ca="1" si="29"/>
        <v/>
      </c>
      <c r="S126" s="22" t="str">
        <f t="shared" ca="1" si="22"/>
        <v/>
      </c>
    </row>
    <row r="127" spans="1:19" ht="14.5" customHeight="1" x14ac:dyDescent="0.2">
      <c r="B127" s="22"/>
      <c r="C127" s="22" t="str">
        <f>IF(E127="","",VLOOKUP(E127,'SKU Милкпроджект'!$A$1:$C$150,3,0))</f>
        <v/>
      </c>
      <c r="D127" s="22" t="str">
        <f>IF(E127="","",VLOOKUP(E127,'SKU Милкпроджект'!$A$1:$D$150,4,0))</f>
        <v/>
      </c>
      <c r="H127" s="23" t="str">
        <f t="shared" ca="1" si="30"/>
        <v/>
      </c>
      <c r="I127" s="23" t="str">
        <f t="shared" ca="1" si="31"/>
        <v/>
      </c>
      <c r="R127" s="21" t="str">
        <f t="shared" ca="1" si="29"/>
        <v/>
      </c>
      <c r="S127" s="22" t="str">
        <f t="shared" ca="1" si="22"/>
        <v/>
      </c>
    </row>
    <row r="128" spans="1:19" ht="14.5" customHeight="1" x14ac:dyDescent="0.2">
      <c r="B128" s="22"/>
      <c r="C128" s="22" t="str">
        <f>IF(E128="","",VLOOKUP(E128,'SKU Милкпроджект'!$A$1:$C$150,3,0))</f>
        <v/>
      </c>
      <c r="D128" s="22" t="str">
        <f>IF(E128="","",VLOOKUP(E128,'SKU Милкпроджект'!$A$1:$D$150,4,0))</f>
        <v/>
      </c>
      <c r="H128" s="23" t="str">
        <f t="shared" ca="1" si="30"/>
        <v/>
      </c>
      <c r="I128" s="23" t="str">
        <f t="shared" ca="1" si="31"/>
        <v/>
      </c>
      <c r="R128" s="21" t="str">
        <f t="shared" ca="1" si="29"/>
        <v/>
      </c>
      <c r="S128" s="22" t="str">
        <f t="shared" ca="1" si="22"/>
        <v/>
      </c>
    </row>
    <row r="129" spans="2:19" ht="14.5" customHeight="1" x14ac:dyDescent="0.2">
      <c r="B129" s="22"/>
      <c r="C129" s="22" t="str">
        <f>IF(E129="","",VLOOKUP(E129,'SKU Милкпроджект'!$A$1:$C$150,3,0))</f>
        <v/>
      </c>
      <c r="D129" s="22" t="str">
        <f>IF(E129="","",VLOOKUP(E129,'SKU Милкпроджект'!$A$1:$D$150,4,0))</f>
        <v/>
      </c>
      <c r="H129" s="23" t="str">
        <f t="shared" ca="1" si="30"/>
        <v/>
      </c>
      <c r="I129" s="23" t="str">
        <f t="shared" ca="1" si="31"/>
        <v/>
      </c>
      <c r="R129" s="21" t="str">
        <f t="shared" ca="1" si="29"/>
        <v/>
      </c>
      <c r="S129" s="22" t="str">
        <f t="shared" ca="1" si="22"/>
        <v/>
      </c>
    </row>
    <row r="130" spans="2:19" ht="14.5" customHeight="1" x14ac:dyDescent="0.2">
      <c r="B130" s="22"/>
      <c r="C130" s="22" t="str">
        <f>IF(E130="","",VLOOKUP(E130,'SKU Милкпроджект'!$A$1:$C$150,3,0))</f>
        <v/>
      </c>
      <c r="D130" s="22" t="str">
        <f>IF(E130="","",VLOOKUP(E130,'SKU Милкпроджект'!$A$1:$D$150,4,0))</f>
        <v/>
      </c>
      <c r="H130" s="23" t="str">
        <f t="shared" ca="1" si="30"/>
        <v/>
      </c>
      <c r="I130" s="23" t="str">
        <f t="shared" ca="1" si="31"/>
        <v/>
      </c>
      <c r="R130" s="21" t="str">
        <f t="shared" ca="1" si="29"/>
        <v/>
      </c>
      <c r="S130" s="22" t="str">
        <f t="shared" ca="1" si="22"/>
        <v/>
      </c>
    </row>
    <row r="131" spans="2:19" ht="14.5" customHeight="1" x14ac:dyDescent="0.2">
      <c r="B131" s="22"/>
      <c r="C131" s="22" t="str">
        <f>IF(E131="","",VLOOKUP(E131,'SKU Милкпроджект'!$A$1:$C$150,3,0))</f>
        <v/>
      </c>
      <c r="D131" s="22" t="str">
        <f>IF(E131="","",VLOOKUP(E131,'SKU Милкпроджект'!$A$1:$D$150,4,0))</f>
        <v/>
      </c>
      <c r="H131" s="23" t="str">
        <f t="shared" ca="1" si="30"/>
        <v/>
      </c>
      <c r="I131" s="23" t="str">
        <f t="shared" ca="1" si="31"/>
        <v/>
      </c>
      <c r="R131" s="21" t="str">
        <f t="shared" ca="1" si="29"/>
        <v/>
      </c>
      <c r="S131" s="22" t="str">
        <f t="shared" ca="1" si="22"/>
        <v/>
      </c>
    </row>
    <row r="132" spans="2:19" ht="14.5" customHeight="1" x14ac:dyDescent="0.2">
      <c r="B132" s="22"/>
      <c r="C132" s="22" t="str">
        <f>IF(E132="","",VLOOKUP(E132,'SKU Милкпроджект'!$A$1:$C$150,3,0))</f>
        <v/>
      </c>
      <c r="D132" s="22" t="str">
        <f>IF(E132="","",VLOOKUP(E132,'SKU Милкпроджект'!$A$1:$D$150,4,0))</f>
        <v/>
      </c>
      <c r="H132" s="23" t="str">
        <f t="shared" ca="1" si="30"/>
        <v/>
      </c>
      <c r="I132" s="23" t="str">
        <f t="shared" ca="1" si="31"/>
        <v/>
      </c>
      <c r="R132" s="21" t="str">
        <f t="shared" ref="R132:R163" ca="1" si="32">IF(Q132 = "", "", Q132 / INDIRECT("D" &amp; ROW() - 1) )</f>
        <v/>
      </c>
      <c r="S132" s="22" t="str">
        <f t="shared" ref="S132:S195" ca="1" si="33">IF(J132="-",IF(ISNUMBER(SEARCH(",", INDIRECT("B" &amp; ROW() - 1) )),1,""), "")</f>
        <v/>
      </c>
    </row>
    <row r="133" spans="2:19" ht="14.5" customHeight="1" x14ac:dyDescent="0.2">
      <c r="B133" s="22"/>
      <c r="C133" s="22" t="str">
        <f>IF(E133="","",VLOOKUP(E133,'SKU Милкпроджект'!$A$1:$C$150,3,0))</f>
        <v/>
      </c>
      <c r="D133" s="22" t="str">
        <f>IF(E133="","",VLOOKUP(E133,'SKU Милкпроджект'!$A$1:$D$150,4,0))</f>
        <v/>
      </c>
      <c r="H133" s="23" t="str">
        <f t="shared" ca="1" si="30"/>
        <v/>
      </c>
      <c r="I133" s="23" t="str">
        <f t="shared" ca="1" si="31"/>
        <v/>
      </c>
      <c r="R133" s="21" t="str">
        <f t="shared" ca="1" si="32"/>
        <v/>
      </c>
      <c r="S133" s="22" t="str">
        <f t="shared" ca="1" si="33"/>
        <v/>
      </c>
    </row>
    <row r="134" spans="2:19" ht="14.5" customHeight="1" x14ac:dyDescent="0.2">
      <c r="B134" s="22"/>
      <c r="C134" s="22" t="str">
        <f>IF(E134="","",VLOOKUP(E134,'SKU Милкпроджект'!$A$1:$C$150,3,0))</f>
        <v/>
      </c>
      <c r="D134" s="22" t="str">
        <f>IF(E134="","",VLOOKUP(E134,'SKU Милкпроджект'!$A$1:$D$150,4,0))</f>
        <v/>
      </c>
      <c r="H134" s="23" t="str">
        <f t="shared" ca="1" si="30"/>
        <v/>
      </c>
      <c r="I134" s="23" t="str">
        <f t="shared" ca="1" si="31"/>
        <v/>
      </c>
      <c r="R134" s="21" t="str">
        <f t="shared" ca="1" si="32"/>
        <v/>
      </c>
      <c r="S134" s="22" t="str">
        <f t="shared" ca="1" si="33"/>
        <v/>
      </c>
    </row>
    <row r="135" spans="2:19" ht="14.5" customHeight="1" x14ac:dyDescent="0.2">
      <c r="B135" s="22"/>
      <c r="C135" s="22" t="str">
        <f>IF(E135="","",VLOOKUP(E135,'SKU Милкпроджект'!$A$1:$C$150,3,0))</f>
        <v/>
      </c>
      <c r="D135" s="22"/>
      <c r="H135" s="23" t="str">
        <f t="shared" ca="1" si="30"/>
        <v/>
      </c>
      <c r="I135" s="23" t="str">
        <f t="shared" ca="1" si="31"/>
        <v/>
      </c>
      <c r="R135" s="21" t="str">
        <f t="shared" ca="1" si="32"/>
        <v/>
      </c>
      <c r="S135" s="22" t="str">
        <f t="shared" ca="1" si="33"/>
        <v/>
      </c>
    </row>
    <row r="136" spans="2:19" ht="14.5" customHeight="1" x14ac:dyDescent="0.2">
      <c r="B136" s="22"/>
      <c r="C136" s="22" t="str">
        <f>IF(E136="","",VLOOKUP(E136,'SKU Милкпроджект'!$A$1:$C$150,3,0))</f>
        <v/>
      </c>
      <c r="D136" s="22"/>
      <c r="H136" s="23" t="str">
        <f t="shared" ca="1" si="30"/>
        <v/>
      </c>
      <c r="I136" s="23" t="str">
        <f t="shared" ca="1" si="31"/>
        <v/>
      </c>
      <c r="R136" s="21" t="str">
        <f t="shared" ca="1" si="32"/>
        <v/>
      </c>
      <c r="S136" s="22" t="str">
        <f t="shared" ca="1" si="33"/>
        <v/>
      </c>
    </row>
    <row r="137" spans="2:19" ht="14.5" customHeight="1" x14ac:dyDescent="0.2">
      <c r="B137" s="22"/>
      <c r="C137" s="22" t="str">
        <f>IF(E137="","",VLOOKUP(E137,'SKU Милкпроджект'!$A$1:$C$150,3,0))</f>
        <v/>
      </c>
      <c r="D137" s="22"/>
      <c r="H137" s="23" t="str">
        <f t="shared" ca="1" si="30"/>
        <v/>
      </c>
      <c r="I137" s="23" t="str">
        <f t="shared" ca="1" si="31"/>
        <v/>
      </c>
      <c r="R137" s="21" t="str">
        <f t="shared" ca="1" si="32"/>
        <v/>
      </c>
      <c r="S137" s="22" t="str">
        <f t="shared" ca="1" si="33"/>
        <v/>
      </c>
    </row>
    <row r="138" spans="2:19" ht="14.5" customHeight="1" x14ac:dyDescent="0.2">
      <c r="B138" s="22"/>
      <c r="C138" s="22" t="str">
        <f>IF(E138="","",VLOOKUP(E138,'SKU Милкпроджект'!$A$1:$C$150,3,0))</f>
        <v/>
      </c>
      <c r="D138" s="22"/>
      <c r="H138" s="23" t="str">
        <f t="shared" ca="1" si="30"/>
        <v/>
      </c>
      <c r="I138" s="23" t="str">
        <f t="shared" ca="1" si="31"/>
        <v/>
      </c>
      <c r="R138" s="21" t="str">
        <f t="shared" ca="1" si="32"/>
        <v/>
      </c>
      <c r="S138" s="22" t="str">
        <f t="shared" ca="1" si="33"/>
        <v/>
      </c>
    </row>
    <row r="139" spans="2:19" ht="14.5" customHeight="1" x14ac:dyDescent="0.2">
      <c r="B139" s="22"/>
      <c r="C139" s="22" t="str">
        <f>IF(E139="","",VLOOKUP(E139,'SKU Милкпроджект'!$A$1:$C$150,3,0))</f>
        <v/>
      </c>
      <c r="D139" s="22"/>
      <c r="H139" s="23" t="str">
        <f t="shared" ca="1" si="30"/>
        <v/>
      </c>
      <c r="I139" s="23" t="str">
        <f t="shared" ca="1" si="31"/>
        <v/>
      </c>
      <c r="R139" s="21" t="str">
        <f t="shared" ca="1" si="32"/>
        <v/>
      </c>
      <c r="S139" s="22" t="str">
        <f t="shared" ca="1" si="33"/>
        <v/>
      </c>
    </row>
    <row r="140" spans="2:19" ht="14.5" customHeight="1" x14ac:dyDescent="0.2">
      <c r="B140" s="22"/>
      <c r="C140" s="22" t="str">
        <f>IF(E140="","",VLOOKUP(E140,'SKU Милкпроджект'!$A$1:$C$150,3,0))</f>
        <v/>
      </c>
      <c r="D140" s="22"/>
      <c r="H140" s="23" t="str">
        <f t="shared" ca="1" si="30"/>
        <v/>
      </c>
      <c r="I140" s="23" t="str">
        <f t="shared" ca="1" si="31"/>
        <v/>
      </c>
      <c r="R140" s="21" t="str">
        <f t="shared" ca="1" si="32"/>
        <v/>
      </c>
      <c r="S140" s="22" t="str">
        <f t="shared" ca="1" si="33"/>
        <v/>
      </c>
    </row>
    <row r="141" spans="2:19" ht="14.5" customHeight="1" x14ac:dyDescent="0.2">
      <c r="B141" s="22"/>
      <c r="C141" s="22" t="str">
        <f>IF(E141="","",VLOOKUP(E141,'SKU Милкпроджект'!$A$1:$C$150,3,0))</f>
        <v/>
      </c>
      <c r="D141" s="22"/>
      <c r="H141" s="23" t="str">
        <f t="shared" ca="1" si="30"/>
        <v/>
      </c>
      <c r="I141" s="23" t="str">
        <f t="shared" ca="1" si="31"/>
        <v/>
      </c>
      <c r="R141" s="21" t="str">
        <f t="shared" ca="1" si="32"/>
        <v/>
      </c>
      <c r="S141" s="22" t="str">
        <f t="shared" ca="1" si="33"/>
        <v/>
      </c>
    </row>
    <row r="142" spans="2:19" ht="14.5" customHeight="1" x14ac:dyDescent="0.2">
      <c r="B142" s="22"/>
      <c r="C142" s="22" t="str">
        <f>IF(E142="","",VLOOKUP(E142,'SKU Милкпроджект'!$A$1:$C$150,3,0))</f>
        <v/>
      </c>
      <c r="D142" s="22"/>
      <c r="H142" s="23" t="str">
        <f t="shared" ca="1" si="30"/>
        <v/>
      </c>
      <c r="I142" s="23" t="str">
        <f t="shared" ca="1" si="31"/>
        <v/>
      </c>
      <c r="R142" s="21" t="str">
        <f t="shared" ca="1" si="32"/>
        <v/>
      </c>
      <c r="S142" s="22" t="str">
        <f t="shared" ca="1" si="33"/>
        <v/>
      </c>
    </row>
    <row r="143" spans="2:19" ht="14.5" customHeight="1" x14ac:dyDescent="0.2">
      <c r="B143" s="22"/>
      <c r="C143" s="22" t="str">
        <f>IF(E143="","",VLOOKUP(E143,'SKU Милкпроджект'!$A$1:$C$150,3,0))</f>
        <v/>
      </c>
      <c r="D143" s="22"/>
      <c r="H143" s="23" t="str">
        <f t="shared" ca="1" si="30"/>
        <v/>
      </c>
      <c r="I143" s="23" t="str">
        <f t="shared" ca="1" si="31"/>
        <v/>
      </c>
      <c r="R143" s="21" t="str">
        <f t="shared" ca="1" si="32"/>
        <v/>
      </c>
      <c r="S143" s="22" t="str">
        <f t="shared" ca="1" si="33"/>
        <v/>
      </c>
    </row>
    <row r="144" spans="2:19" ht="14.5" customHeight="1" x14ac:dyDescent="0.2">
      <c r="B144" s="22"/>
      <c r="C144" s="22" t="str">
        <f>IF(E144="","",VLOOKUP(E144,'SKU Милкпроджект'!$A$1:$C$150,3,0))</f>
        <v/>
      </c>
      <c r="D144" s="22"/>
      <c r="H144" s="23" t="str">
        <f t="shared" ca="1" si="30"/>
        <v/>
      </c>
      <c r="I144" s="23" t="str">
        <f t="shared" ca="1" si="31"/>
        <v/>
      </c>
      <c r="R144" s="21" t="str">
        <f t="shared" ca="1" si="32"/>
        <v/>
      </c>
      <c r="S144" s="22" t="str">
        <f t="shared" ca="1" si="33"/>
        <v/>
      </c>
    </row>
    <row r="145" spans="2:19" ht="14.5" customHeight="1" x14ac:dyDescent="0.2">
      <c r="B145" s="22"/>
      <c r="C145" s="22" t="str">
        <f>IF(E145="","",VLOOKUP(E145,'SKU Милкпроджект'!$A$1:$C$150,3,0))</f>
        <v/>
      </c>
      <c r="D145" s="22"/>
      <c r="H145" s="23" t="str">
        <f t="shared" ca="1" si="30"/>
        <v/>
      </c>
      <c r="I145" s="23" t="str">
        <f t="shared" ca="1" si="31"/>
        <v/>
      </c>
      <c r="R145" s="21" t="str">
        <f t="shared" ca="1" si="32"/>
        <v/>
      </c>
      <c r="S145" s="22" t="str">
        <f t="shared" ca="1" si="33"/>
        <v/>
      </c>
    </row>
    <row r="146" spans="2:19" ht="14.5" customHeight="1" x14ac:dyDescent="0.2">
      <c r="B146" s="22"/>
      <c r="C146" s="22" t="str">
        <f>IF(E146="","",VLOOKUP(E146,'SKU Милкпроджект'!$A$1:$C$150,3,0))</f>
        <v/>
      </c>
      <c r="D146" s="22"/>
      <c r="H146" s="23" t="str">
        <f t="shared" ca="1" si="30"/>
        <v/>
      </c>
      <c r="I146" s="23" t="str">
        <f t="shared" ca="1" si="31"/>
        <v/>
      </c>
      <c r="R146" s="21" t="str">
        <f t="shared" ca="1" si="32"/>
        <v/>
      </c>
      <c r="S146" s="22" t="str">
        <f t="shared" ca="1" si="33"/>
        <v/>
      </c>
    </row>
    <row r="147" spans="2:19" ht="14.5" customHeight="1" x14ac:dyDescent="0.2">
      <c r="B147" s="22"/>
      <c r="C147" s="22" t="str">
        <f>IF(E147="","",VLOOKUP(E147,'SKU Милкпроджект'!$A$1:$C$150,3,0))</f>
        <v/>
      </c>
      <c r="D147" s="22"/>
      <c r="H147" s="23" t="str">
        <f t="shared" ca="1" si="30"/>
        <v/>
      </c>
      <c r="I147" s="23" t="str">
        <f t="shared" ca="1" si="31"/>
        <v/>
      </c>
      <c r="R147" s="21" t="str">
        <f t="shared" ca="1" si="32"/>
        <v/>
      </c>
      <c r="S147" s="22" t="str">
        <f t="shared" ca="1" si="33"/>
        <v/>
      </c>
    </row>
    <row r="148" spans="2:19" ht="14.5" customHeight="1" x14ac:dyDescent="0.2">
      <c r="B148" s="22"/>
      <c r="C148" s="22" t="str">
        <f>IF(E148="","",VLOOKUP(E148,'SKU Милкпроджект'!$A$1:$C$150,3,0))</f>
        <v/>
      </c>
      <c r="D148" s="22"/>
      <c r="H148" s="23" t="str">
        <f t="shared" ca="1" si="30"/>
        <v/>
      </c>
      <c r="I148" s="23" t="str">
        <f t="shared" ca="1" si="31"/>
        <v/>
      </c>
      <c r="R148" s="21" t="str">
        <f t="shared" ca="1" si="32"/>
        <v/>
      </c>
      <c r="S148" s="22" t="str">
        <f t="shared" ca="1" si="33"/>
        <v/>
      </c>
    </row>
    <row r="149" spans="2:19" ht="14.5" customHeight="1" x14ac:dyDescent="0.2">
      <c r="B149" s="22"/>
      <c r="C149" s="22" t="str">
        <f>IF(E149="","",VLOOKUP(E149,'SKU Милкпроджект'!$A$1:$C$150,3,0))</f>
        <v/>
      </c>
      <c r="D149" s="22"/>
      <c r="H149" s="23" t="str">
        <f t="shared" ca="1" si="30"/>
        <v/>
      </c>
      <c r="I149" s="23" t="str">
        <f t="shared" ca="1" si="31"/>
        <v/>
      </c>
      <c r="R149" s="21" t="str">
        <f t="shared" ca="1" si="32"/>
        <v/>
      </c>
      <c r="S149" s="22" t="str">
        <f t="shared" ca="1" si="33"/>
        <v/>
      </c>
    </row>
    <row r="150" spans="2:19" ht="14.5" customHeight="1" x14ac:dyDescent="0.2">
      <c r="B150" s="22"/>
      <c r="C150" s="22"/>
      <c r="D150" s="22"/>
      <c r="H150" s="23" t="str">
        <f t="shared" ca="1" si="30"/>
        <v/>
      </c>
      <c r="I150" s="23" t="str">
        <f t="shared" ca="1" si="31"/>
        <v/>
      </c>
      <c r="R150" s="21" t="str">
        <f t="shared" ca="1" si="32"/>
        <v/>
      </c>
      <c r="S150" s="22" t="str">
        <f t="shared" ca="1" si="33"/>
        <v/>
      </c>
    </row>
    <row r="151" spans="2:19" ht="14.5" customHeight="1" x14ac:dyDescent="0.2">
      <c r="B151" s="22"/>
      <c r="C151" s="22"/>
      <c r="D151" s="22"/>
      <c r="H151" s="23" t="str">
        <f t="shared" ca="1" si="30"/>
        <v/>
      </c>
      <c r="I151" s="23" t="str">
        <f t="shared" ca="1" si="31"/>
        <v/>
      </c>
      <c r="R151" s="21" t="str">
        <f t="shared" ca="1" si="32"/>
        <v/>
      </c>
      <c r="S151" s="22" t="str">
        <f t="shared" ca="1" si="33"/>
        <v/>
      </c>
    </row>
    <row r="152" spans="2:19" ht="14.5" customHeight="1" x14ac:dyDescent="0.2">
      <c r="B152" s="22"/>
      <c r="C152" s="22"/>
      <c r="D152" s="22"/>
      <c r="H152" s="23" t="str">
        <f t="shared" ca="1" si="30"/>
        <v/>
      </c>
      <c r="I152" s="23" t="str">
        <f t="shared" ca="1" si="31"/>
        <v/>
      </c>
      <c r="R152" s="21" t="str">
        <f t="shared" ca="1" si="32"/>
        <v/>
      </c>
      <c r="S152" s="22" t="str">
        <f t="shared" ca="1" si="33"/>
        <v/>
      </c>
    </row>
    <row r="153" spans="2:19" ht="14.5" customHeight="1" x14ac:dyDescent="0.2">
      <c r="B153" s="22"/>
      <c r="C153" s="22"/>
      <c r="D153" s="22"/>
      <c r="H153" s="23" t="str">
        <f t="shared" ca="1" si="30"/>
        <v/>
      </c>
      <c r="I153" s="23" t="str">
        <f t="shared" ca="1" si="31"/>
        <v/>
      </c>
      <c r="R153" s="21" t="str">
        <f t="shared" ca="1" si="32"/>
        <v/>
      </c>
      <c r="S153" s="22" t="str">
        <f t="shared" ca="1" si="33"/>
        <v/>
      </c>
    </row>
    <row r="154" spans="2:19" ht="14.5" customHeight="1" x14ac:dyDescent="0.2">
      <c r="B154" s="22"/>
      <c r="C154" s="22"/>
      <c r="D154" s="22"/>
      <c r="H154" s="23" t="str">
        <f t="shared" ca="1" si="30"/>
        <v/>
      </c>
      <c r="I154" s="23" t="str">
        <f t="shared" ca="1" si="31"/>
        <v/>
      </c>
      <c r="R154" s="21" t="str">
        <f t="shared" ca="1" si="32"/>
        <v/>
      </c>
      <c r="S154" s="22" t="str">
        <f t="shared" ca="1" si="33"/>
        <v/>
      </c>
    </row>
    <row r="155" spans="2:19" ht="14.5" customHeight="1" x14ac:dyDescent="0.2">
      <c r="B155" s="22"/>
      <c r="C155" s="22"/>
      <c r="D155" s="22"/>
      <c r="H155" s="23" t="str">
        <f t="shared" ca="1" si="30"/>
        <v/>
      </c>
      <c r="I155" s="23" t="str">
        <f t="shared" ca="1" si="31"/>
        <v/>
      </c>
      <c r="R155" s="21" t="str">
        <f t="shared" ca="1" si="32"/>
        <v/>
      </c>
      <c r="S155" s="22" t="str">
        <f t="shared" ca="1" si="33"/>
        <v/>
      </c>
    </row>
    <row r="156" spans="2:19" ht="14.5" customHeight="1" x14ac:dyDescent="0.2">
      <c r="B156" s="22"/>
      <c r="C156" s="22"/>
      <c r="D156" s="22"/>
      <c r="H156" s="23" t="str">
        <f t="shared" ca="1" si="30"/>
        <v/>
      </c>
      <c r="I156" s="23" t="str">
        <f t="shared" ca="1" si="31"/>
        <v/>
      </c>
      <c r="R156" s="21" t="str">
        <f t="shared" ca="1" si="32"/>
        <v/>
      </c>
      <c r="S156" s="22" t="str">
        <f t="shared" ca="1" si="33"/>
        <v/>
      </c>
    </row>
    <row r="157" spans="2:19" ht="14.5" customHeight="1" x14ac:dyDescent="0.2">
      <c r="B157" s="22"/>
      <c r="C157" s="22"/>
      <c r="D157" s="22"/>
      <c r="H157" s="23" t="str">
        <f t="shared" ca="1" si="30"/>
        <v/>
      </c>
      <c r="I157" s="23" t="str">
        <f t="shared" ca="1" si="31"/>
        <v/>
      </c>
      <c r="R157" s="21" t="str">
        <f t="shared" ca="1" si="32"/>
        <v/>
      </c>
      <c r="S157" s="22" t="str">
        <f t="shared" ca="1" si="33"/>
        <v/>
      </c>
    </row>
    <row r="158" spans="2:19" ht="14.5" customHeight="1" x14ac:dyDescent="0.2">
      <c r="B158" s="22"/>
      <c r="C158" s="22"/>
      <c r="D158" s="22"/>
      <c r="H158" s="23" t="str">
        <f t="shared" ca="1" si="30"/>
        <v/>
      </c>
      <c r="I158" s="23" t="str">
        <f t="shared" ca="1" si="31"/>
        <v/>
      </c>
      <c r="R158" s="21" t="str">
        <f t="shared" ca="1" si="32"/>
        <v/>
      </c>
      <c r="S158" s="22" t="str">
        <f t="shared" ca="1" si="33"/>
        <v/>
      </c>
    </row>
    <row r="159" spans="2:19" ht="14.5" customHeight="1" x14ac:dyDescent="0.2">
      <c r="B159" s="22"/>
      <c r="C159" s="22"/>
      <c r="D159" s="22"/>
      <c r="H159" s="23" t="str">
        <f t="shared" ca="1" si="30"/>
        <v/>
      </c>
      <c r="I159" s="23" t="str">
        <f t="shared" ca="1" si="31"/>
        <v/>
      </c>
      <c r="R159" s="21" t="str">
        <f t="shared" ca="1" si="32"/>
        <v/>
      </c>
      <c r="S159" s="22" t="str">
        <f t="shared" ca="1" si="33"/>
        <v/>
      </c>
    </row>
    <row r="160" spans="2:19" ht="14.5" customHeight="1" x14ac:dyDescent="0.2">
      <c r="B160" s="22"/>
      <c r="C160" s="22"/>
      <c r="D160" s="22"/>
      <c r="H160" s="23" t="str">
        <f t="shared" ca="1" si="30"/>
        <v/>
      </c>
      <c r="I160" s="23" t="str">
        <f t="shared" ca="1" si="31"/>
        <v/>
      </c>
      <c r="R160" s="21" t="str">
        <f t="shared" ca="1" si="32"/>
        <v/>
      </c>
      <c r="S160" s="22" t="str">
        <f t="shared" ca="1" si="33"/>
        <v/>
      </c>
    </row>
    <row r="161" spans="2:19" ht="14.5" customHeight="1" x14ac:dyDescent="0.2">
      <c r="B161" s="22"/>
      <c r="C161" s="22"/>
      <c r="D161" s="22"/>
      <c r="H161" s="23" t="str">
        <f t="shared" ca="1" si="30"/>
        <v/>
      </c>
      <c r="I161" s="23" t="str">
        <f t="shared" ca="1" si="31"/>
        <v/>
      </c>
      <c r="R161" s="21" t="str">
        <f t="shared" ca="1" si="32"/>
        <v/>
      </c>
      <c r="S161" s="22" t="str">
        <f t="shared" ca="1" si="33"/>
        <v/>
      </c>
    </row>
    <row r="162" spans="2:19" ht="14.5" customHeight="1" x14ac:dyDescent="0.2">
      <c r="B162" s="22"/>
      <c r="C162" s="22"/>
      <c r="D162" s="22"/>
      <c r="H162" s="23" t="str">
        <f t="shared" ca="1" si="30"/>
        <v/>
      </c>
      <c r="I162" s="23" t="str">
        <f t="shared" ca="1" si="31"/>
        <v/>
      </c>
      <c r="R162" s="21" t="str">
        <f t="shared" ca="1" si="32"/>
        <v/>
      </c>
      <c r="S162" s="22" t="str">
        <f t="shared" ca="1" si="33"/>
        <v/>
      </c>
    </row>
    <row r="163" spans="2:19" ht="14.5" customHeight="1" x14ac:dyDescent="0.2">
      <c r="B163" s="22"/>
      <c r="C163" s="22"/>
      <c r="D163" s="22"/>
      <c r="H163" s="23" t="str">
        <f t="shared" ca="1" si="30"/>
        <v/>
      </c>
      <c r="I163" s="23" t="str">
        <f t="shared" ca="1" si="31"/>
        <v/>
      </c>
      <c r="R163" s="21" t="str">
        <f t="shared" ca="1" si="32"/>
        <v/>
      </c>
      <c r="S163" s="22" t="str">
        <f t="shared" ca="1" si="33"/>
        <v/>
      </c>
    </row>
    <row r="164" spans="2:19" ht="14.5" customHeight="1" x14ac:dyDescent="0.2">
      <c r="B164" s="22"/>
      <c r="C164" s="22"/>
      <c r="D164" s="22"/>
      <c r="H164" s="23" t="str">
        <f t="shared" ca="1" si="30"/>
        <v/>
      </c>
      <c r="I164" s="23" t="str">
        <f t="shared" ca="1" si="31"/>
        <v/>
      </c>
      <c r="R164" s="21" t="str">
        <f t="shared" ref="R164:R184" ca="1" si="34">IF(Q164 = "", "", Q164 / INDIRECT("D" &amp; ROW() - 1) )</f>
        <v/>
      </c>
      <c r="S164" s="22" t="str">
        <f t="shared" ca="1" si="33"/>
        <v/>
      </c>
    </row>
    <row r="165" spans="2:19" ht="14.5" customHeight="1" x14ac:dyDescent="0.2">
      <c r="B165" s="22"/>
      <c r="C165" s="22"/>
      <c r="D165" s="22"/>
      <c r="H165" s="23" t="str">
        <f t="shared" ca="1" si="30"/>
        <v/>
      </c>
      <c r="I165" s="23" t="str">
        <f t="shared" ca="1" si="31"/>
        <v/>
      </c>
      <c r="R165" s="21" t="str">
        <f t="shared" ca="1" si="34"/>
        <v/>
      </c>
      <c r="S165" s="22" t="str">
        <f t="shared" ca="1" si="33"/>
        <v/>
      </c>
    </row>
    <row r="166" spans="2:19" ht="14.5" customHeight="1" x14ac:dyDescent="0.2">
      <c r="B166" s="22"/>
      <c r="C166" s="22"/>
      <c r="D166" s="22"/>
      <c r="I166" s="23" t="str">
        <f t="shared" ca="1" si="31"/>
        <v/>
      </c>
      <c r="R166" s="21" t="str">
        <f t="shared" ca="1" si="34"/>
        <v/>
      </c>
      <c r="S166" s="22" t="str">
        <f t="shared" ca="1" si="33"/>
        <v/>
      </c>
    </row>
    <row r="167" spans="2:19" ht="14.5" customHeight="1" x14ac:dyDescent="0.2">
      <c r="B167" s="22"/>
      <c r="C167" s="22"/>
      <c r="D167" s="22"/>
      <c r="I167" s="23" t="str">
        <f t="shared" ca="1" si="31"/>
        <v/>
      </c>
      <c r="R167" s="21" t="str">
        <f t="shared" ca="1" si="34"/>
        <v/>
      </c>
      <c r="S167" s="22" t="str">
        <f t="shared" ca="1" si="33"/>
        <v/>
      </c>
    </row>
    <row r="168" spans="2:19" ht="14.5" customHeight="1" x14ac:dyDescent="0.2">
      <c r="B168" s="22"/>
      <c r="C168" s="22"/>
      <c r="D168" s="22"/>
      <c r="I168" s="23" t="str">
        <f t="shared" ca="1" si="31"/>
        <v/>
      </c>
      <c r="R168" s="21" t="str">
        <f t="shared" ca="1" si="34"/>
        <v/>
      </c>
      <c r="S168" s="22" t="str">
        <f t="shared" ca="1" si="33"/>
        <v/>
      </c>
    </row>
    <row r="169" spans="2:19" ht="14.5" customHeight="1" x14ac:dyDescent="0.2">
      <c r="B169" s="22"/>
      <c r="C169" s="22"/>
      <c r="D169" s="22"/>
      <c r="I169" s="23" t="str">
        <f t="shared" ca="1" si="31"/>
        <v/>
      </c>
      <c r="R169" s="21" t="str">
        <f t="shared" ca="1" si="34"/>
        <v/>
      </c>
      <c r="S169" s="22" t="str">
        <f t="shared" ca="1" si="33"/>
        <v/>
      </c>
    </row>
    <row r="170" spans="2:19" ht="14.5" customHeight="1" x14ac:dyDescent="0.2">
      <c r="B170" s="22"/>
      <c r="C170" s="22"/>
      <c r="D170" s="22"/>
      <c r="I170" s="23" t="str">
        <f t="shared" ca="1" si="31"/>
        <v/>
      </c>
      <c r="R170" s="21" t="str">
        <f t="shared" ca="1" si="34"/>
        <v/>
      </c>
      <c r="S170" s="22" t="str">
        <f t="shared" ca="1" si="33"/>
        <v/>
      </c>
    </row>
    <row r="171" spans="2:19" ht="14.5" customHeight="1" x14ac:dyDescent="0.2">
      <c r="B171" s="22"/>
      <c r="C171" s="22"/>
      <c r="D171" s="22"/>
      <c r="I171" s="23" t="str">
        <f t="shared" ca="1" si="31"/>
        <v/>
      </c>
      <c r="R171" s="21" t="str">
        <f t="shared" ca="1" si="34"/>
        <v/>
      </c>
      <c r="S171" s="22" t="str">
        <f t="shared" ca="1" si="33"/>
        <v/>
      </c>
    </row>
    <row r="172" spans="2:19" ht="14.5" customHeight="1" x14ac:dyDescent="0.2">
      <c r="B172" s="22"/>
      <c r="C172" s="22"/>
      <c r="D172" s="22"/>
      <c r="I172" s="23" t="str">
        <f t="shared" ca="1" si="31"/>
        <v/>
      </c>
      <c r="R172" s="21" t="str">
        <f t="shared" ca="1" si="34"/>
        <v/>
      </c>
      <c r="S172" s="22" t="str">
        <f t="shared" ca="1" si="33"/>
        <v/>
      </c>
    </row>
    <row r="173" spans="2:19" ht="14.5" customHeight="1" x14ac:dyDescent="0.2">
      <c r="B173" s="22"/>
      <c r="C173" s="22"/>
      <c r="D173" s="22"/>
      <c r="I173" s="23" t="str">
        <f t="shared" ca="1" si="31"/>
        <v/>
      </c>
      <c r="R173" s="21" t="str">
        <f t="shared" ca="1" si="34"/>
        <v/>
      </c>
      <c r="S173" s="22" t="str">
        <f t="shared" ca="1" si="33"/>
        <v/>
      </c>
    </row>
    <row r="174" spans="2:19" ht="14.5" customHeight="1" x14ac:dyDescent="0.2">
      <c r="B174" s="22"/>
      <c r="C174" s="22"/>
      <c r="D174" s="22"/>
      <c r="I174" s="23" t="str">
        <f t="shared" ca="1" si="31"/>
        <v/>
      </c>
      <c r="R174" s="21" t="str">
        <f t="shared" ca="1" si="34"/>
        <v/>
      </c>
      <c r="S174" s="22" t="str">
        <f t="shared" ca="1" si="33"/>
        <v/>
      </c>
    </row>
    <row r="175" spans="2:19" ht="14.5" customHeight="1" x14ac:dyDescent="0.2">
      <c r="B175" s="22"/>
      <c r="C175" s="22"/>
      <c r="D175" s="22"/>
      <c r="I175" s="23" t="str">
        <f t="shared" ca="1" si="31"/>
        <v/>
      </c>
      <c r="R175" s="21" t="str">
        <f t="shared" ca="1" si="34"/>
        <v/>
      </c>
      <c r="S175" s="22" t="str">
        <f t="shared" ca="1" si="33"/>
        <v/>
      </c>
    </row>
    <row r="176" spans="2:19" ht="14.5" customHeight="1" x14ac:dyDescent="0.2">
      <c r="B176" s="22"/>
      <c r="C176" s="22"/>
      <c r="D176" s="22"/>
      <c r="I176" s="23" t="str">
        <f t="shared" ca="1" si="31"/>
        <v/>
      </c>
      <c r="R176" s="21" t="str">
        <f t="shared" ca="1" si="34"/>
        <v/>
      </c>
      <c r="S176" s="22" t="str">
        <f t="shared" ca="1" si="33"/>
        <v/>
      </c>
    </row>
    <row r="177" spans="2:19" ht="14.5" customHeight="1" x14ac:dyDescent="0.2">
      <c r="B177" s="22"/>
      <c r="C177" s="22"/>
      <c r="D177" s="22"/>
      <c r="I177" s="23" t="str">
        <f t="shared" ca="1" si="31"/>
        <v/>
      </c>
      <c r="R177" s="21" t="str">
        <f t="shared" ca="1" si="34"/>
        <v/>
      </c>
      <c r="S177" s="22" t="str">
        <f t="shared" ca="1" si="33"/>
        <v/>
      </c>
    </row>
    <row r="178" spans="2:19" ht="14.5" customHeight="1" x14ac:dyDescent="0.2">
      <c r="B178" s="22"/>
      <c r="C178" s="22"/>
      <c r="D178" s="22"/>
      <c r="I178" s="23" t="str">
        <f t="shared" ca="1" si="31"/>
        <v/>
      </c>
      <c r="R178" s="21" t="str">
        <f t="shared" ca="1" si="34"/>
        <v/>
      </c>
      <c r="S178" s="22" t="str">
        <f t="shared" ca="1" si="33"/>
        <v/>
      </c>
    </row>
    <row r="179" spans="2:19" ht="14.5" customHeight="1" x14ac:dyDescent="0.2">
      <c r="B179" s="22"/>
      <c r="C179" s="22"/>
      <c r="D179" s="22"/>
      <c r="I179" s="23" t="str">
        <f t="shared" ca="1" si="31"/>
        <v/>
      </c>
      <c r="R179" s="21" t="str">
        <f t="shared" ca="1" si="34"/>
        <v/>
      </c>
      <c r="S179" s="22" t="str">
        <f t="shared" ca="1" si="33"/>
        <v/>
      </c>
    </row>
    <row r="180" spans="2:19" ht="14.5" customHeight="1" x14ac:dyDescent="0.2">
      <c r="B180" s="22"/>
      <c r="C180" s="22"/>
      <c r="D180" s="22"/>
      <c r="I180" s="23" t="str">
        <f t="shared" ca="1" si="31"/>
        <v/>
      </c>
      <c r="R180" s="21" t="str">
        <f t="shared" ca="1" si="34"/>
        <v/>
      </c>
      <c r="S180" s="22" t="str">
        <f t="shared" ca="1" si="33"/>
        <v/>
      </c>
    </row>
    <row r="181" spans="2:19" ht="14.5" customHeight="1" x14ac:dyDescent="0.2">
      <c r="B181" s="22"/>
      <c r="C181" s="22"/>
      <c r="D181" s="22"/>
      <c r="I181" s="23" t="str">
        <f t="shared" ca="1" si="31"/>
        <v/>
      </c>
      <c r="R181" s="21" t="str">
        <f t="shared" ca="1" si="34"/>
        <v/>
      </c>
      <c r="S181" s="22" t="str">
        <f t="shared" ca="1" si="33"/>
        <v/>
      </c>
    </row>
    <row r="182" spans="2:19" ht="14.5" customHeight="1" x14ac:dyDescent="0.2">
      <c r="B182" s="22"/>
      <c r="C182" s="22"/>
      <c r="D182" s="22"/>
      <c r="I182" s="23" t="str">
        <f t="shared" ca="1" si="31"/>
        <v/>
      </c>
      <c r="R182" s="21" t="str">
        <f t="shared" ca="1" si="34"/>
        <v/>
      </c>
      <c r="S182" s="22" t="str">
        <f t="shared" ca="1" si="33"/>
        <v/>
      </c>
    </row>
    <row r="183" spans="2:19" ht="14.5" customHeight="1" x14ac:dyDescent="0.2">
      <c r="B183" s="22"/>
      <c r="C183" s="22"/>
      <c r="D183" s="22"/>
      <c r="I183" s="23" t="str">
        <f t="shared" ca="1" si="31"/>
        <v/>
      </c>
      <c r="R183" s="21" t="str">
        <f t="shared" ca="1" si="34"/>
        <v/>
      </c>
      <c r="S183" s="22" t="str">
        <f t="shared" ca="1" si="33"/>
        <v/>
      </c>
    </row>
    <row r="184" spans="2:19" ht="14.5" customHeight="1" x14ac:dyDescent="0.2">
      <c r="B184" s="22"/>
      <c r="C184" s="22"/>
      <c r="D184" s="22"/>
      <c r="I184" s="23" t="str">
        <f t="shared" ca="1" si="31"/>
        <v/>
      </c>
      <c r="R184" s="21" t="str">
        <f t="shared" ca="1" si="34"/>
        <v/>
      </c>
      <c r="S184" s="22" t="str">
        <f t="shared" ca="1" si="33"/>
        <v/>
      </c>
    </row>
    <row r="185" spans="2:19" ht="14.5" customHeight="1" x14ac:dyDescent="0.2">
      <c r="B185" s="22"/>
      <c r="C185" s="22"/>
      <c r="D185" s="22"/>
      <c r="I185" s="23" t="str">
        <f t="shared" ca="1" si="31"/>
        <v/>
      </c>
      <c r="R185" s="21"/>
      <c r="S185" s="22" t="str">
        <f t="shared" ca="1" si="33"/>
        <v/>
      </c>
    </row>
    <row r="186" spans="2:19" ht="14.5" customHeight="1" x14ac:dyDescent="0.2">
      <c r="B186" s="22"/>
      <c r="C186" s="22"/>
      <c r="D186" s="22"/>
      <c r="I186" s="23" t="str">
        <f t="shared" ca="1" si="31"/>
        <v/>
      </c>
      <c r="R186" s="21"/>
      <c r="S186" s="22" t="str">
        <f t="shared" ca="1" si="33"/>
        <v/>
      </c>
    </row>
    <row r="187" spans="2:19" ht="14.5" customHeight="1" x14ac:dyDescent="0.2">
      <c r="B187" s="22"/>
      <c r="C187" s="22"/>
      <c r="D187" s="22"/>
      <c r="I187" s="23" t="str">
        <f t="shared" ca="1" si="31"/>
        <v/>
      </c>
      <c r="R187" s="21"/>
      <c r="S187" s="22" t="str">
        <f t="shared" ca="1" si="33"/>
        <v/>
      </c>
    </row>
    <row r="188" spans="2:19" ht="14.5" customHeight="1" x14ac:dyDescent="0.2">
      <c r="B188" s="22"/>
      <c r="C188" s="22"/>
      <c r="D188" s="22"/>
      <c r="I188" s="23" t="str">
        <f t="shared" ref="I188:I251" ca="1" si="35">IF(J188 = "-", INDIRECT("C" &amp; ROW() - 1),"")</f>
        <v/>
      </c>
      <c r="R188" s="21"/>
      <c r="S188" s="22" t="str">
        <f t="shared" ca="1" si="33"/>
        <v/>
      </c>
    </row>
    <row r="189" spans="2:19" ht="14.5" customHeight="1" x14ac:dyDescent="0.2">
      <c r="B189" s="22"/>
      <c r="C189" s="22"/>
      <c r="D189" s="22"/>
      <c r="I189" s="23" t="str">
        <f t="shared" ca="1" si="35"/>
        <v/>
      </c>
      <c r="R189" s="21"/>
      <c r="S189" s="22" t="str">
        <f t="shared" ca="1" si="33"/>
        <v/>
      </c>
    </row>
    <row r="190" spans="2:19" ht="14.5" customHeight="1" x14ac:dyDescent="0.2">
      <c r="B190" s="22"/>
      <c r="C190" s="22"/>
      <c r="D190" s="22"/>
      <c r="I190" s="23" t="str">
        <f t="shared" ca="1" si="35"/>
        <v/>
      </c>
      <c r="R190" s="21"/>
      <c r="S190" s="22" t="str">
        <f t="shared" ca="1" si="33"/>
        <v/>
      </c>
    </row>
    <row r="191" spans="2:19" ht="14.5" customHeight="1" x14ac:dyDescent="0.2">
      <c r="B191" s="22"/>
      <c r="C191" s="22"/>
      <c r="D191" s="22"/>
      <c r="I191" s="23" t="str">
        <f t="shared" ca="1" si="35"/>
        <v/>
      </c>
      <c r="R191" s="21"/>
      <c r="S191" s="22" t="str">
        <f t="shared" ca="1" si="33"/>
        <v/>
      </c>
    </row>
    <row r="192" spans="2:19" ht="14.5" customHeight="1" x14ac:dyDescent="0.2">
      <c r="B192" s="22"/>
      <c r="C192" s="22"/>
      <c r="D192" s="22"/>
      <c r="I192" s="23" t="str">
        <f t="shared" ca="1" si="35"/>
        <v/>
      </c>
      <c r="R192" s="21"/>
      <c r="S192" s="22" t="str">
        <f t="shared" ca="1" si="33"/>
        <v/>
      </c>
    </row>
    <row r="193" spans="2:19" ht="14.5" customHeight="1" x14ac:dyDescent="0.2">
      <c r="B193" s="22"/>
      <c r="C193" s="22"/>
      <c r="D193" s="22"/>
      <c r="I193" s="23" t="str">
        <f t="shared" ca="1" si="35"/>
        <v/>
      </c>
      <c r="R193" s="21"/>
      <c r="S193" s="22" t="str">
        <f t="shared" ca="1" si="33"/>
        <v/>
      </c>
    </row>
    <row r="194" spans="2:19" ht="14.5" customHeight="1" x14ac:dyDescent="0.2">
      <c r="B194" s="22"/>
      <c r="C194" s="22"/>
      <c r="D194" s="22"/>
      <c r="I194" s="23" t="str">
        <f t="shared" ca="1" si="35"/>
        <v/>
      </c>
      <c r="R194" s="21"/>
      <c r="S194" s="22" t="str">
        <f t="shared" ca="1" si="33"/>
        <v/>
      </c>
    </row>
    <row r="195" spans="2:19" ht="14.5" customHeight="1" x14ac:dyDescent="0.2">
      <c r="B195" s="22"/>
      <c r="C195" s="22"/>
      <c r="D195" s="22"/>
      <c r="I195" s="23" t="str">
        <f t="shared" ca="1" si="35"/>
        <v/>
      </c>
      <c r="R195" s="21"/>
      <c r="S195" s="22" t="str">
        <f t="shared" ca="1" si="33"/>
        <v/>
      </c>
    </row>
    <row r="196" spans="2:19" ht="14.5" customHeight="1" x14ac:dyDescent="0.2">
      <c r="B196" s="22"/>
      <c r="C196" s="22"/>
      <c r="D196" s="22"/>
      <c r="I196" s="23" t="str">
        <f t="shared" ca="1" si="35"/>
        <v/>
      </c>
      <c r="R196" s="21"/>
      <c r="S196" s="22" t="str">
        <f t="shared" ref="S196:S229" ca="1" si="36">IF(J196="-",IF(ISNUMBER(SEARCH(",", INDIRECT("B" &amp; ROW() - 1) )),1,""), "")</f>
        <v/>
      </c>
    </row>
    <row r="197" spans="2:19" ht="14.5" customHeight="1" x14ac:dyDescent="0.2">
      <c r="B197" s="22"/>
      <c r="C197" s="22"/>
      <c r="D197" s="22"/>
      <c r="I197" s="23" t="str">
        <f t="shared" ca="1" si="35"/>
        <v/>
      </c>
      <c r="R197" s="21"/>
      <c r="S197" s="22" t="str">
        <f t="shared" ca="1" si="36"/>
        <v/>
      </c>
    </row>
    <row r="198" spans="2:19" ht="14.5" customHeight="1" x14ac:dyDescent="0.2">
      <c r="B198" s="22"/>
      <c r="C198" s="22"/>
      <c r="D198" s="22"/>
      <c r="I198" s="23" t="str">
        <f t="shared" ca="1" si="35"/>
        <v/>
      </c>
      <c r="R198" s="21"/>
      <c r="S198" s="22" t="str">
        <f t="shared" ca="1" si="36"/>
        <v/>
      </c>
    </row>
    <row r="199" spans="2:19" ht="14.5" customHeight="1" x14ac:dyDescent="0.2">
      <c r="B199" s="22"/>
      <c r="C199" s="22"/>
      <c r="D199" s="22"/>
      <c r="I199" s="23" t="str">
        <f t="shared" ca="1" si="35"/>
        <v/>
      </c>
      <c r="R199" s="21"/>
      <c r="S199" s="22" t="str">
        <f t="shared" ca="1" si="36"/>
        <v/>
      </c>
    </row>
    <row r="200" spans="2:19" ht="14.5" customHeight="1" x14ac:dyDescent="0.2">
      <c r="B200" s="22"/>
      <c r="C200" s="22"/>
      <c r="D200" s="22"/>
      <c r="I200" s="23" t="str">
        <f t="shared" ca="1" si="35"/>
        <v/>
      </c>
      <c r="R200" s="21"/>
      <c r="S200" s="22" t="str">
        <f t="shared" ca="1" si="36"/>
        <v/>
      </c>
    </row>
    <row r="201" spans="2:19" ht="14.5" customHeight="1" x14ac:dyDescent="0.2">
      <c r="B201" s="22"/>
      <c r="C201" s="22"/>
      <c r="D201" s="22"/>
      <c r="I201" s="23" t="str">
        <f t="shared" ca="1" si="35"/>
        <v/>
      </c>
      <c r="R201" s="21"/>
      <c r="S201" s="22" t="str">
        <f t="shared" ca="1" si="36"/>
        <v/>
      </c>
    </row>
    <row r="202" spans="2:19" ht="14.5" customHeight="1" x14ac:dyDescent="0.2">
      <c r="B202" s="22"/>
      <c r="C202" s="22"/>
      <c r="D202" s="22"/>
      <c r="I202" s="23" t="str">
        <f t="shared" ca="1" si="35"/>
        <v/>
      </c>
      <c r="R202" s="21"/>
      <c r="S202" s="22" t="str">
        <f t="shared" ca="1" si="36"/>
        <v/>
      </c>
    </row>
    <row r="203" spans="2:19" ht="14.5" customHeight="1" x14ac:dyDescent="0.2">
      <c r="B203" s="22"/>
      <c r="C203" s="22"/>
      <c r="D203" s="22"/>
      <c r="I203" s="23" t="str">
        <f t="shared" ca="1" si="35"/>
        <v/>
      </c>
      <c r="R203" s="21"/>
      <c r="S203" s="22" t="str">
        <f t="shared" ca="1" si="36"/>
        <v/>
      </c>
    </row>
    <row r="204" spans="2:19" ht="14.5" customHeight="1" x14ac:dyDescent="0.2">
      <c r="B204" s="22"/>
      <c r="C204" s="22"/>
      <c r="D204" s="22"/>
      <c r="I204" s="23" t="str">
        <f t="shared" ca="1" si="35"/>
        <v/>
      </c>
      <c r="R204" s="21"/>
      <c r="S204" s="22" t="str">
        <f t="shared" ca="1" si="36"/>
        <v/>
      </c>
    </row>
    <row r="205" spans="2:19" ht="14.5" customHeight="1" x14ac:dyDescent="0.2">
      <c r="B205" s="22"/>
      <c r="C205" s="22"/>
      <c r="D205" s="22"/>
      <c r="I205" s="23" t="str">
        <f t="shared" ca="1" si="35"/>
        <v/>
      </c>
      <c r="R205" s="21"/>
      <c r="S205" s="22" t="str">
        <f t="shared" ca="1" si="36"/>
        <v/>
      </c>
    </row>
    <row r="206" spans="2:19" ht="14.5" customHeight="1" x14ac:dyDescent="0.2">
      <c r="B206" s="22"/>
      <c r="C206" s="22"/>
      <c r="D206" s="22"/>
      <c r="I206" s="23" t="str">
        <f t="shared" ca="1" si="35"/>
        <v/>
      </c>
      <c r="R206" s="21"/>
      <c r="S206" s="22" t="str">
        <f t="shared" ca="1" si="36"/>
        <v/>
      </c>
    </row>
    <row r="207" spans="2:19" ht="14.5" customHeight="1" x14ac:dyDescent="0.2">
      <c r="B207" s="22"/>
      <c r="C207" s="22"/>
      <c r="D207" s="22"/>
      <c r="I207" s="23" t="str">
        <f t="shared" ca="1" si="35"/>
        <v/>
      </c>
      <c r="R207" s="21"/>
      <c r="S207" s="22" t="str">
        <f t="shared" ca="1" si="36"/>
        <v/>
      </c>
    </row>
    <row r="208" spans="2:19" ht="14.5" customHeight="1" x14ac:dyDescent="0.2">
      <c r="B208" s="22"/>
      <c r="C208" s="22"/>
      <c r="D208" s="22"/>
      <c r="I208" s="23" t="str">
        <f t="shared" ca="1" si="35"/>
        <v/>
      </c>
      <c r="R208" s="21"/>
      <c r="S208" s="22" t="str">
        <f t="shared" ca="1" si="36"/>
        <v/>
      </c>
    </row>
    <row r="209" spans="2:19" ht="14.5" customHeight="1" x14ac:dyDescent="0.2">
      <c r="B209" s="22"/>
      <c r="C209" s="22"/>
      <c r="D209" s="22"/>
      <c r="I209" s="23" t="str">
        <f t="shared" ca="1" si="35"/>
        <v/>
      </c>
      <c r="R209" s="21"/>
      <c r="S209" s="22" t="str">
        <f t="shared" ca="1" si="36"/>
        <v/>
      </c>
    </row>
    <row r="210" spans="2:19" ht="14.5" customHeight="1" x14ac:dyDescent="0.2">
      <c r="B210" s="22"/>
      <c r="C210" s="22"/>
      <c r="D210" s="22"/>
      <c r="I210" s="23" t="str">
        <f t="shared" ca="1" si="35"/>
        <v/>
      </c>
      <c r="R210" s="21"/>
      <c r="S210" s="22" t="str">
        <f t="shared" ca="1" si="36"/>
        <v/>
      </c>
    </row>
    <row r="211" spans="2:19" ht="14.5" customHeight="1" x14ac:dyDescent="0.2">
      <c r="B211" s="22"/>
      <c r="C211" s="22"/>
      <c r="D211" s="22"/>
      <c r="I211" s="23" t="str">
        <f t="shared" ca="1" si="35"/>
        <v/>
      </c>
      <c r="R211" s="21"/>
      <c r="S211" s="22" t="str">
        <f t="shared" ca="1" si="36"/>
        <v/>
      </c>
    </row>
    <row r="212" spans="2:19" ht="14.5" customHeight="1" x14ac:dyDescent="0.2">
      <c r="B212" s="22"/>
      <c r="C212" s="22"/>
      <c r="D212" s="22"/>
      <c r="I212" s="23" t="str">
        <f t="shared" ca="1" si="35"/>
        <v/>
      </c>
      <c r="R212" s="21"/>
      <c r="S212" s="22" t="str">
        <f t="shared" ca="1" si="36"/>
        <v/>
      </c>
    </row>
    <row r="213" spans="2:19" ht="14.5" customHeight="1" x14ac:dyDescent="0.2">
      <c r="B213" s="22"/>
      <c r="C213" s="22"/>
      <c r="D213" s="22"/>
      <c r="I213" s="23" t="str">
        <f t="shared" ca="1" si="35"/>
        <v/>
      </c>
      <c r="R213" s="21"/>
      <c r="S213" s="22" t="str">
        <f t="shared" ca="1" si="36"/>
        <v/>
      </c>
    </row>
    <row r="214" spans="2:19" ht="14.5" customHeight="1" x14ac:dyDescent="0.2">
      <c r="B214" s="22"/>
      <c r="C214" s="22"/>
      <c r="D214" s="22"/>
      <c r="I214" s="23" t="str">
        <f t="shared" ca="1" si="35"/>
        <v/>
      </c>
      <c r="R214" s="21"/>
      <c r="S214" s="22" t="str">
        <f t="shared" ca="1" si="36"/>
        <v/>
      </c>
    </row>
    <row r="215" spans="2:19" ht="14.5" customHeight="1" x14ac:dyDescent="0.2">
      <c r="B215" s="22"/>
      <c r="C215" s="22"/>
      <c r="D215" s="22"/>
      <c r="I215" s="23" t="str">
        <f t="shared" ca="1" si="35"/>
        <v/>
      </c>
      <c r="R215" s="21"/>
      <c r="S215" s="22" t="str">
        <f t="shared" ca="1" si="36"/>
        <v/>
      </c>
    </row>
    <row r="216" spans="2:19" ht="14.5" customHeight="1" x14ac:dyDescent="0.2">
      <c r="B216" s="22"/>
      <c r="C216" s="22"/>
      <c r="D216" s="22"/>
      <c r="I216" s="23" t="str">
        <f t="shared" ca="1" si="35"/>
        <v/>
      </c>
      <c r="R216" s="21"/>
      <c r="S216" s="22" t="str">
        <f t="shared" ca="1" si="36"/>
        <v/>
      </c>
    </row>
    <row r="217" spans="2:19" ht="14.5" customHeight="1" x14ac:dyDescent="0.2">
      <c r="B217" s="22"/>
      <c r="C217" s="22"/>
      <c r="D217" s="22"/>
      <c r="I217" s="23" t="str">
        <f t="shared" ca="1" si="35"/>
        <v/>
      </c>
      <c r="R217" s="21"/>
      <c r="S217" s="22" t="str">
        <f t="shared" ca="1" si="36"/>
        <v/>
      </c>
    </row>
    <row r="218" spans="2:19" ht="14.5" customHeight="1" x14ac:dyDescent="0.2">
      <c r="B218" s="22"/>
      <c r="C218" s="22"/>
      <c r="D218" s="22"/>
      <c r="I218" s="23" t="str">
        <f t="shared" ca="1" si="35"/>
        <v/>
      </c>
      <c r="R218" s="21"/>
      <c r="S218" s="22" t="str">
        <f t="shared" ca="1" si="36"/>
        <v/>
      </c>
    </row>
    <row r="219" spans="2:19" ht="14.5" customHeight="1" x14ac:dyDescent="0.2">
      <c r="B219" s="22"/>
      <c r="C219" s="22"/>
      <c r="D219" s="22"/>
      <c r="I219" s="23" t="str">
        <f t="shared" ca="1" si="35"/>
        <v/>
      </c>
      <c r="R219" s="21"/>
      <c r="S219" s="22" t="str">
        <f t="shared" ca="1" si="36"/>
        <v/>
      </c>
    </row>
    <row r="220" spans="2:19" ht="14.5" customHeight="1" x14ac:dyDescent="0.2">
      <c r="B220" s="22"/>
      <c r="C220" s="22"/>
      <c r="D220" s="22"/>
      <c r="I220" s="23" t="str">
        <f t="shared" ca="1" si="35"/>
        <v/>
      </c>
      <c r="R220" s="21"/>
      <c r="S220" s="22" t="str">
        <f t="shared" ca="1" si="36"/>
        <v/>
      </c>
    </row>
    <row r="221" spans="2:19" ht="14.5" customHeight="1" x14ac:dyDescent="0.2">
      <c r="B221" s="22"/>
      <c r="C221" s="22"/>
      <c r="D221" s="22"/>
      <c r="I221" s="23" t="str">
        <f t="shared" ca="1" si="35"/>
        <v/>
      </c>
      <c r="R221" s="21"/>
      <c r="S221" s="22" t="str">
        <f t="shared" ca="1" si="36"/>
        <v/>
      </c>
    </row>
    <row r="222" spans="2:19" ht="14.5" customHeight="1" x14ac:dyDescent="0.2">
      <c r="B222" s="22"/>
      <c r="C222" s="22"/>
      <c r="D222" s="22"/>
      <c r="I222" s="23" t="str">
        <f t="shared" ca="1" si="35"/>
        <v/>
      </c>
      <c r="R222" s="21"/>
      <c r="S222" s="22" t="str">
        <f t="shared" ca="1" si="36"/>
        <v/>
      </c>
    </row>
    <row r="223" spans="2:19" ht="14.5" customHeight="1" x14ac:dyDescent="0.2">
      <c r="B223" s="22"/>
      <c r="C223" s="22"/>
      <c r="D223" s="22"/>
      <c r="I223" s="23" t="str">
        <f t="shared" ca="1" si="35"/>
        <v/>
      </c>
      <c r="R223" s="21"/>
      <c r="S223" s="22" t="str">
        <f t="shared" ca="1" si="36"/>
        <v/>
      </c>
    </row>
    <row r="224" spans="2:19" ht="14.5" customHeight="1" x14ac:dyDescent="0.2">
      <c r="B224" s="22"/>
      <c r="C224" s="22"/>
      <c r="D224" s="22"/>
      <c r="I224" s="23" t="str">
        <f t="shared" ca="1" si="35"/>
        <v/>
      </c>
      <c r="R224" s="21"/>
      <c r="S224" s="22" t="str">
        <f t="shared" ca="1" si="36"/>
        <v/>
      </c>
    </row>
    <row r="225" spans="2:19" ht="14.5" customHeight="1" x14ac:dyDescent="0.2">
      <c r="B225" s="22"/>
      <c r="C225" s="22"/>
      <c r="D225" s="22"/>
      <c r="I225" s="23" t="str">
        <f t="shared" ca="1" si="35"/>
        <v/>
      </c>
      <c r="R225" s="21"/>
      <c r="S225" s="22" t="str">
        <f t="shared" ca="1" si="36"/>
        <v/>
      </c>
    </row>
    <row r="226" spans="2:19" ht="14.5" customHeight="1" x14ac:dyDescent="0.2">
      <c r="B226" s="22"/>
      <c r="C226" s="22"/>
      <c r="D226" s="22"/>
      <c r="I226" s="23" t="str">
        <f t="shared" ca="1" si="35"/>
        <v/>
      </c>
      <c r="R226" s="21"/>
      <c r="S226" s="22" t="str">
        <f t="shared" ca="1" si="36"/>
        <v/>
      </c>
    </row>
    <row r="227" spans="2:19" ht="14.5" customHeight="1" x14ac:dyDescent="0.2">
      <c r="B227" s="22"/>
      <c r="C227" s="22"/>
      <c r="D227" s="22"/>
      <c r="I227" s="23" t="str">
        <f t="shared" ca="1" si="35"/>
        <v/>
      </c>
      <c r="R227" s="21"/>
      <c r="S227" s="22" t="str">
        <f t="shared" ca="1" si="36"/>
        <v/>
      </c>
    </row>
    <row r="228" spans="2:19" ht="14.5" customHeight="1" x14ac:dyDescent="0.2">
      <c r="B228" s="22"/>
      <c r="C228" s="22"/>
      <c r="D228" s="22"/>
      <c r="I228" s="23" t="str">
        <f t="shared" ca="1" si="35"/>
        <v/>
      </c>
      <c r="R228" s="21"/>
      <c r="S228" s="22" t="str">
        <f t="shared" ca="1" si="36"/>
        <v/>
      </c>
    </row>
    <row r="229" spans="2:19" ht="14.5" customHeight="1" x14ac:dyDescent="0.2">
      <c r="B229" s="22"/>
      <c r="C229" s="22"/>
      <c r="D229" s="22"/>
      <c r="I229" s="23" t="str">
        <f t="shared" ca="1" si="35"/>
        <v/>
      </c>
      <c r="R229" s="21"/>
      <c r="S229" s="22" t="str">
        <f t="shared" ca="1" si="36"/>
        <v/>
      </c>
    </row>
    <row r="230" spans="2:19" ht="14.5" customHeight="1" x14ac:dyDescent="0.2">
      <c r="B230" s="22"/>
      <c r="C230" s="22"/>
      <c r="D230" s="22"/>
      <c r="I230" s="23" t="str">
        <f t="shared" ca="1" si="35"/>
        <v/>
      </c>
      <c r="R230" s="21"/>
      <c r="S230" s="22"/>
    </row>
    <row r="231" spans="2:19" ht="14.5" customHeight="1" x14ac:dyDescent="0.2">
      <c r="B231" s="22"/>
      <c r="C231" s="22"/>
      <c r="D231" s="22"/>
      <c r="I231" s="23" t="str">
        <f t="shared" ca="1" si="35"/>
        <v/>
      </c>
      <c r="R231" s="21"/>
      <c r="S231" s="22"/>
    </row>
    <row r="232" spans="2:19" ht="14.5" customHeight="1" x14ac:dyDescent="0.2">
      <c r="B232" s="22"/>
      <c r="C232" s="22"/>
      <c r="D232" s="22"/>
      <c r="I232" s="23" t="str">
        <f t="shared" ca="1" si="35"/>
        <v/>
      </c>
      <c r="R232" s="21"/>
      <c r="S232" s="22"/>
    </row>
    <row r="233" spans="2:19" ht="14.5" customHeight="1" x14ac:dyDescent="0.2">
      <c r="B233" s="22"/>
      <c r="C233" s="22"/>
      <c r="D233" s="22"/>
      <c r="I233" s="23" t="str">
        <f t="shared" ca="1" si="35"/>
        <v/>
      </c>
      <c r="R233" s="21"/>
      <c r="S233" s="22"/>
    </row>
    <row r="234" spans="2:19" ht="14.5" customHeight="1" x14ac:dyDescent="0.2">
      <c r="B234" s="22"/>
      <c r="C234" s="22"/>
      <c r="D234" s="22"/>
      <c r="I234" s="23" t="str">
        <f t="shared" ca="1" si="35"/>
        <v/>
      </c>
      <c r="R234" s="21"/>
      <c r="S234" s="22"/>
    </row>
    <row r="235" spans="2:19" ht="14.5" customHeight="1" x14ac:dyDescent="0.2">
      <c r="B235" s="22"/>
      <c r="C235" s="22"/>
      <c r="D235" s="22"/>
      <c r="I235" s="23" t="str">
        <f t="shared" ca="1" si="35"/>
        <v/>
      </c>
      <c r="R235" s="21"/>
      <c r="S235" s="22"/>
    </row>
    <row r="236" spans="2:19" ht="14.5" customHeight="1" x14ac:dyDescent="0.2">
      <c r="B236" s="22"/>
      <c r="C236" s="22"/>
      <c r="D236" s="22"/>
      <c r="I236" s="23" t="str">
        <f t="shared" ca="1" si="35"/>
        <v/>
      </c>
      <c r="R236" s="21"/>
      <c r="S236" s="22"/>
    </row>
    <row r="237" spans="2:19" ht="14.5" customHeight="1" x14ac:dyDescent="0.2">
      <c r="B237" s="22"/>
      <c r="C237" s="22"/>
      <c r="D237" s="22"/>
      <c r="I237" s="23" t="str">
        <f t="shared" ca="1" si="35"/>
        <v/>
      </c>
      <c r="R237" s="21"/>
      <c r="S237" s="22"/>
    </row>
    <row r="238" spans="2:19" ht="14.5" customHeight="1" x14ac:dyDescent="0.2">
      <c r="B238" s="22"/>
      <c r="C238" s="22"/>
      <c r="D238" s="22"/>
      <c r="I238" s="23" t="str">
        <f t="shared" ca="1" si="35"/>
        <v/>
      </c>
      <c r="R238" s="21"/>
      <c r="S238" s="22"/>
    </row>
    <row r="239" spans="2:19" ht="14.5" customHeight="1" x14ac:dyDescent="0.2">
      <c r="B239" s="22"/>
      <c r="C239" s="22"/>
      <c r="D239" s="22"/>
      <c r="I239" s="23" t="str">
        <f t="shared" ca="1" si="35"/>
        <v/>
      </c>
      <c r="R239" s="21"/>
      <c r="S239" s="22"/>
    </row>
    <row r="240" spans="2:19" ht="14.5" customHeight="1" x14ac:dyDescent="0.2">
      <c r="B240" s="22"/>
      <c r="C240" s="22"/>
      <c r="D240" s="22"/>
      <c r="I240" s="23" t="str">
        <f t="shared" ca="1" si="35"/>
        <v/>
      </c>
      <c r="R240" s="21"/>
      <c r="S240" s="22"/>
    </row>
    <row r="241" spans="2:19" ht="14.5" customHeight="1" x14ac:dyDescent="0.2">
      <c r="B241" s="22"/>
      <c r="C241" s="22"/>
      <c r="D241" s="22"/>
      <c r="I241" s="23" t="str">
        <f t="shared" ca="1" si="35"/>
        <v/>
      </c>
      <c r="R241" s="21"/>
      <c r="S241" s="22"/>
    </row>
    <row r="242" spans="2:19" ht="14.5" customHeight="1" x14ac:dyDescent="0.2">
      <c r="B242" s="22"/>
      <c r="C242" s="22"/>
      <c r="D242" s="22"/>
      <c r="I242" s="23" t="str">
        <f t="shared" ca="1" si="35"/>
        <v/>
      </c>
      <c r="R242" s="21"/>
      <c r="S242" s="22"/>
    </row>
    <row r="243" spans="2:19" ht="14.5" customHeight="1" x14ac:dyDescent="0.2">
      <c r="B243" s="22"/>
      <c r="C243" s="22"/>
      <c r="D243" s="22"/>
      <c r="I243" s="23" t="str">
        <f t="shared" ca="1" si="35"/>
        <v/>
      </c>
      <c r="R243" s="21"/>
      <c r="S243" s="22"/>
    </row>
    <row r="244" spans="2:19" ht="14.5" customHeight="1" x14ac:dyDescent="0.2">
      <c r="B244" s="22"/>
      <c r="C244" s="22"/>
      <c r="D244" s="22"/>
      <c r="I244" s="23" t="str">
        <f t="shared" ca="1" si="35"/>
        <v/>
      </c>
      <c r="R244" s="21"/>
      <c r="S244" s="22"/>
    </row>
    <row r="245" spans="2:19" ht="14.5" customHeight="1" x14ac:dyDescent="0.2">
      <c r="B245" s="22"/>
      <c r="C245" s="22"/>
      <c r="D245" s="22"/>
      <c r="I245" s="23" t="str">
        <f t="shared" ca="1" si="35"/>
        <v/>
      </c>
      <c r="R245" s="21"/>
      <c r="S245" s="22"/>
    </row>
    <row r="246" spans="2:19" ht="14.5" customHeight="1" x14ac:dyDescent="0.2">
      <c r="B246" s="22"/>
      <c r="C246" s="22"/>
      <c r="D246" s="22"/>
      <c r="I246" s="23" t="str">
        <f t="shared" ca="1" si="35"/>
        <v/>
      </c>
      <c r="R246" s="21"/>
      <c r="S246" s="22"/>
    </row>
    <row r="247" spans="2:19" ht="14.5" customHeight="1" x14ac:dyDescent="0.2">
      <c r="B247" s="22"/>
      <c r="C247" s="22"/>
      <c r="D247" s="22"/>
      <c r="I247" s="23" t="str">
        <f t="shared" ca="1" si="35"/>
        <v/>
      </c>
      <c r="R247" s="21"/>
      <c r="S247" s="22"/>
    </row>
    <row r="248" spans="2:19" ht="14.5" customHeight="1" x14ac:dyDescent="0.2">
      <c r="B248" s="22"/>
      <c r="C248" s="22"/>
      <c r="D248" s="22"/>
      <c r="I248" s="23" t="str">
        <f t="shared" ca="1" si="35"/>
        <v/>
      </c>
      <c r="R248" s="21"/>
      <c r="S248" s="22"/>
    </row>
    <row r="249" spans="2:19" ht="14.5" customHeight="1" x14ac:dyDescent="0.2">
      <c r="B249" s="22"/>
      <c r="C249" s="22"/>
      <c r="D249" s="22"/>
      <c r="I249" s="23" t="str">
        <f t="shared" ca="1" si="35"/>
        <v/>
      </c>
      <c r="R249" s="21"/>
      <c r="S249" s="22"/>
    </row>
    <row r="250" spans="2:19" ht="14.5" customHeight="1" x14ac:dyDescent="0.2">
      <c r="B250" s="22"/>
      <c r="C250" s="22"/>
      <c r="D250" s="22"/>
      <c r="I250" s="23" t="str">
        <f t="shared" ca="1" si="35"/>
        <v/>
      </c>
      <c r="R250" s="21"/>
      <c r="S250" s="22"/>
    </row>
    <row r="251" spans="2:19" ht="14.5" customHeight="1" x14ac:dyDescent="0.2">
      <c r="B251" s="22"/>
      <c r="C251" s="22"/>
      <c r="D251" s="22"/>
      <c r="I251" s="23" t="str">
        <f t="shared" ca="1" si="35"/>
        <v/>
      </c>
      <c r="R251" s="21"/>
      <c r="S251" s="22"/>
    </row>
    <row r="252" spans="2:19" ht="14.5" customHeight="1" x14ac:dyDescent="0.2">
      <c r="B252" s="22"/>
      <c r="C252" s="22"/>
      <c r="D252" s="22"/>
      <c r="I252" s="23" t="str">
        <f t="shared" ref="I252:I315" ca="1" si="37">IF(J252 = "-", INDIRECT("C" &amp; ROW() - 1),"")</f>
        <v/>
      </c>
      <c r="R252" s="21"/>
      <c r="S252" s="22"/>
    </row>
    <row r="253" spans="2:19" ht="14.5" customHeight="1" x14ac:dyDescent="0.2">
      <c r="B253" s="22"/>
      <c r="C253" s="22"/>
      <c r="D253" s="22"/>
      <c r="I253" s="23" t="str">
        <f t="shared" ca="1" si="37"/>
        <v/>
      </c>
      <c r="R253" s="21"/>
      <c r="S253" s="22"/>
    </row>
    <row r="254" spans="2:19" ht="14.5" customHeight="1" x14ac:dyDescent="0.2">
      <c r="B254" s="22"/>
      <c r="C254" s="22"/>
      <c r="D254" s="22"/>
      <c r="I254" s="23" t="str">
        <f t="shared" ca="1" si="37"/>
        <v/>
      </c>
      <c r="R254" s="21"/>
      <c r="S254" s="22"/>
    </row>
    <row r="255" spans="2:19" ht="14.5" customHeight="1" x14ac:dyDescent="0.2">
      <c r="B255" s="22"/>
      <c r="C255" s="22"/>
      <c r="D255" s="22"/>
      <c r="I255" s="23" t="str">
        <f t="shared" ca="1" si="37"/>
        <v/>
      </c>
      <c r="R255" s="21"/>
      <c r="S255" s="22"/>
    </row>
    <row r="256" spans="2:19" ht="14.5" customHeight="1" x14ac:dyDescent="0.2">
      <c r="B256" s="22"/>
      <c r="C256" s="22"/>
      <c r="D256" s="22"/>
      <c r="I256" s="23" t="str">
        <f t="shared" ca="1" si="37"/>
        <v/>
      </c>
      <c r="R256" s="21"/>
      <c r="S256" s="22"/>
    </row>
    <row r="257" spans="2:19" ht="14.5" customHeight="1" x14ac:dyDescent="0.2">
      <c r="B257" s="22"/>
      <c r="C257" s="22"/>
      <c r="D257" s="22"/>
      <c r="I257" s="23" t="str">
        <f t="shared" ca="1" si="37"/>
        <v/>
      </c>
      <c r="R257" s="21"/>
      <c r="S257" s="22"/>
    </row>
    <row r="258" spans="2:19" ht="14.5" customHeight="1" x14ac:dyDescent="0.2">
      <c r="B258" s="22"/>
      <c r="C258" s="22"/>
      <c r="D258" s="22"/>
      <c r="I258" s="23" t="str">
        <f t="shared" ca="1" si="37"/>
        <v/>
      </c>
      <c r="R258" s="21"/>
      <c r="S258" s="22"/>
    </row>
    <row r="259" spans="2:19" ht="14.5" customHeight="1" x14ac:dyDescent="0.2">
      <c r="B259" s="22"/>
      <c r="C259" s="22"/>
      <c r="D259" s="22"/>
      <c r="I259" s="23" t="str">
        <f t="shared" ca="1" si="37"/>
        <v/>
      </c>
      <c r="R259" s="21"/>
      <c r="S259" s="22"/>
    </row>
    <row r="260" spans="2:19" ht="14.5" customHeight="1" x14ac:dyDescent="0.2">
      <c r="B260" s="22"/>
      <c r="C260" s="22"/>
      <c r="D260" s="22"/>
      <c r="I260" s="23" t="str">
        <f t="shared" ca="1" si="37"/>
        <v/>
      </c>
      <c r="R260" s="21"/>
      <c r="S260" s="22"/>
    </row>
    <row r="261" spans="2:19" ht="14.5" customHeight="1" x14ac:dyDescent="0.2">
      <c r="B261" s="22"/>
      <c r="C261" s="22"/>
      <c r="D261" s="22"/>
      <c r="I261" s="23" t="str">
        <f t="shared" ca="1" si="37"/>
        <v/>
      </c>
      <c r="R261" s="21"/>
      <c r="S261" s="22"/>
    </row>
    <row r="262" spans="2:19" ht="14.5" customHeight="1" x14ac:dyDescent="0.2">
      <c r="B262" s="22"/>
      <c r="C262" s="22"/>
      <c r="D262" s="22"/>
      <c r="I262" s="23" t="str">
        <f t="shared" ca="1" si="37"/>
        <v/>
      </c>
      <c r="R262" s="21"/>
      <c r="S262" s="22"/>
    </row>
    <row r="263" spans="2:19" ht="14.5" customHeight="1" x14ac:dyDescent="0.2">
      <c r="B263" s="22"/>
      <c r="C263" s="22"/>
      <c r="D263" s="22"/>
      <c r="I263" s="23" t="str">
        <f t="shared" ca="1" si="37"/>
        <v/>
      </c>
      <c r="R263" s="21"/>
      <c r="S263" s="22"/>
    </row>
    <row r="264" spans="2:19" ht="14.5" customHeight="1" x14ac:dyDescent="0.2">
      <c r="B264" s="22"/>
      <c r="C264" s="22"/>
      <c r="D264" s="22"/>
      <c r="I264" s="23" t="str">
        <f t="shared" ca="1" si="37"/>
        <v/>
      </c>
      <c r="R264" s="21"/>
      <c r="S264" s="22"/>
    </row>
    <row r="265" spans="2:19" ht="14.5" customHeight="1" x14ac:dyDescent="0.2">
      <c r="B265" s="22"/>
      <c r="C265" s="22"/>
      <c r="D265" s="22"/>
      <c r="I265" s="23" t="str">
        <f t="shared" ca="1" si="37"/>
        <v/>
      </c>
      <c r="R265" s="21"/>
      <c r="S265" s="22"/>
    </row>
    <row r="266" spans="2:19" ht="14.5" customHeight="1" x14ac:dyDescent="0.2">
      <c r="B266" s="22"/>
      <c r="C266" s="22"/>
      <c r="D266" s="22"/>
      <c r="I266" s="23" t="str">
        <f t="shared" ca="1" si="37"/>
        <v/>
      </c>
      <c r="R266" s="21"/>
      <c r="S266" s="22"/>
    </row>
    <row r="267" spans="2:19" ht="14.5" customHeight="1" x14ac:dyDescent="0.2">
      <c r="B267" s="22"/>
      <c r="C267" s="22"/>
      <c r="D267" s="22"/>
      <c r="I267" s="23" t="str">
        <f t="shared" ca="1" si="37"/>
        <v/>
      </c>
      <c r="R267" s="21"/>
      <c r="S267" s="22"/>
    </row>
    <row r="268" spans="2:19" ht="14.5" customHeight="1" x14ac:dyDescent="0.2">
      <c r="B268" s="22"/>
      <c r="C268" s="22"/>
      <c r="D268" s="22"/>
      <c r="I268" s="23" t="str">
        <f t="shared" ca="1" si="37"/>
        <v/>
      </c>
    </row>
    <row r="269" spans="2:19" ht="14.5" customHeight="1" x14ac:dyDescent="0.2">
      <c r="B269" s="22"/>
      <c r="C269" s="22"/>
      <c r="D269" s="22"/>
      <c r="I269" s="23" t="str">
        <f t="shared" ca="1" si="37"/>
        <v/>
      </c>
    </row>
    <row r="270" spans="2:19" ht="14.5" customHeight="1" x14ac:dyDescent="0.2">
      <c r="B270" s="22"/>
      <c r="C270" s="22"/>
      <c r="D270" s="22"/>
      <c r="I270" s="23" t="str">
        <f t="shared" ca="1" si="37"/>
        <v/>
      </c>
    </row>
    <row r="271" spans="2:19" ht="14.5" customHeight="1" x14ac:dyDescent="0.2">
      <c r="B271" s="22"/>
      <c r="C271" s="22"/>
      <c r="D271" s="22"/>
      <c r="I271" s="23" t="str">
        <f t="shared" ca="1" si="37"/>
        <v/>
      </c>
    </row>
    <row r="272" spans="2:19" ht="14.5" customHeight="1" x14ac:dyDescent="0.2">
      <c r="B272" s="22"/>
      <c r="C272" s="22"/>
      <c r="D272" s="22"/>
      <c r="I272" s="23" t="str">
        <f t="shared" ca="1" si="37"/>
        <v/>
      </c>
    </row>
    <row r="273" spans="2:9" ht="14.5" customHeight="1" x14ac:dyDescent="0.2">
      <c r="B273" s="22"/>
      <c r="C273" s="22"/>
      <c r="D273" s="22"/>
      <c r="I273" s="23" t="str">
        <f t="shared" ca="1" si="37"/>
        <v/>
      </c>
    </row>
    <row r="274" spans="2:9" ht="14.5" customHeight="1" x14ac:dyDescent="0.2">
      <c r="B274" s="22"/>
      <c r="C274" s="22"/>
      <c r="D274" s="22"/>
      <c r="I274" s="23" t="str">
        <f t="shared" ca="1" si="37"/>
        <v/>
      </c>
    </row>
    <row r="275" spans="2:9" ht="14.5" customHeight="1" x14ac:dyDescent="0.2">
      <c r="B275" s="22"/>
      <c r="C275" s="22"/>
      <c r="D275" s="22"/>
      <c r="I275" s="23" t="str">
        <f t="shared" ca="1" si="37"/>
        <v/>
      </c>
    </row>
    <row r="276" spans="2:9" ht="14.5" customHeight="1" x14ac:dyDescent="0.2">
      <c r="B276" s="22"/>
      <c r="C276" s="22"/>
      <c r="D276" s="22"/>
      <c r="I276" s="23" t="str">
        <f t="shared" ca="1" si="37"/>
        <v/>
      </c>
    </row>
    <row r="277" spans="2:9" ht="14.5" customHeight="1" x14ac:dyDescent="0.2">
      <c r="B277" s="22"/>
      <c r="C277" s="22"/>
      <c r="D277" s="22"/>
      <c r="I277" s="23" t="str">
        <f t="shared" ca="1" si="37"/>
        <v/>
      </c>
    </row>
    <row r="278" spans="2:9" ht="14.5" customHeight="1" x14ac:dyDescent="0.2">
      <c r="B278" s="22"/>
      <c r="C278" s="22"/>
      <c r="D278" s="22"/>
      <c r="I278" s="23" t="str">
        <f t="shared" ca="1" si="37"/>
        <v/>
      </c>
    </row>
    <row r="279" spans="2:9" ht="14.5" customHeight="1" x14ac:dyDescent="0.2">
      <c r="B279" s="22"/>
      <c r="C279" s="22"/>
      <c r="D279" s="22"/>
      <c r="I279" s="23" t="str">
        <f t="shared" ca="1" si="37"/>
        <v/>
      </c>
    </row>
    <row r="280" spans="2:9" ht="14.5" customHeight="1" x14ac:dyDescent="0.2">
      <c r="B280" s="22"/>
      <c r="C280" s="22"/>
      <c r="D280" s="22"/>
      <c r="I280" s="23" t="str">
        <f t="shared" ca="1" si="37"/>
        <v/>
      </c>
    </row>
    <row r="281" spans="2:9" ht="14.5" customHeight="1" x14ac:dyDescent="0.2">
      <c r="B281" s="22"/>
      <c r="C281" s="22"/>
      <c r="D281" s="22"/>
      <c r="I281" s="23" t="str">
        <f t="shared" ca="1" si="37"/>
        <v/>
      </c>
    </row>
    <row r="282" spans="2:9" ht="14.5" customHeight="1" x14ac:dyDescent="0.2">
      <c r="B282" s="22"/>
      <c r="C282" s="22"/>
      <c r="D282" s="22"/>
      <c r="I282" s="23" t="str">
        <f t="shared" ca="1" si="37"/>
        <v/>
      </c>
    </row>
    <row r="283" spans="2:9" ht="14.5" customHeight="1" x14ac:dyDescent="0.2">
      <c r="B283" s="22"/>
      <c r="C283" s="22"/>
      <c r="D283" s="22"/>
      <c r="I283" s="23" t="str">
        <f t="shared" ca="1" si="37"/>
        <v/>
      </c>
    </row>
    <row r="284" spans="2:9" ht="14.5" customHeight="1" x14ac:dyDescent="0.2">
      <c r="B284" s="22"/>
      <c r="C284" s="22"/>
      <c r="D284" s="22"/>
      <c r="I284" s="23" t="str">
        <f t="shared" ca="1" si="37"/>
        <v/>
      </c>
    </row>
    <row r="285" spans="2:9" ht="14.5" customHeight="1" x14ac:dyDescent="0.2">
      <c r="B285" s="22"/>
      <c r="C285" s="22"/>
      <c r="D285" s="22"/>
      <c r="I285" s="23" t="str">
        <f t="shared" ca="1" si="37"/>
        <v/>
      </c>
    </row>
    <row r="286" spans="2:9" ht="14.5" customHeight="1" x14ac:dyDescent="0.2">
      <c r="B286" s="22"/>
      <c r="C286" s="22"/>
      <c r="D286" s="22"/>
      <c r="I286" s="23" t="str">
        <f t="shared" ca="1" si="37"/>
        <v/>
      </c>
    </row>
    <row r="287" spans="2:9" ht="14.5" customHeight="1" x14ac:dyDescent="0.2">
      <c r="B287" s="22"/>
      <c r="C287" s="22"/>
      <c r="D287" s="22"/>
      <c r="I287" s="23" t="str">
        <f t="shared" ca="1" si="37"/>
        <v/>
      </c>
    </row>
    <row r="288" spans="2:9" ht="14.5" customHeight="1" x14ac:dyDescent="0.2">
      <c r="B288" s="22"/>
      <c r="C288" s="22"/>
      <c r="D288" s="22"/>
      <c r="I288" s="23" t="str">
        <f t="shared" ca="1" si="37"/>
        <v/>
      </c>
    </row>
    <row r="289" spans="2:9" ht="14.5" customHeight="1" x14ac:dyDescent="0.2">
      <c r="B289" s="22"/>
      <c r="C289" s="22"/>
      <c r="D289" s="22"/>
      <c r="I289" s="23" t="str">
        <f t="shared" ca="1" si="37"/>
        <v/>
      </c>
    </row>
    <row r="290" spans="2:9" ht="14.5" customHeight="1" x14ac:dyDescent="0.2">
      <c r="B290" s="22"/>
      <c r="C290" s="22"/>
      <c r="D290" s="22"/>
      <c r="I290" s="23" t="str">
        <f t="shared" ca="1" si="37"/>
        <v/>
      </c>
    </row>
    <row r="291" spans="2:9" ht="14.5" customHeight="1" x14ac:dyDescent="0.2">
      <c r="B291" s="22"/>
      <c r="C291" s="22"/>
      <c r="D291" s="22"/>
      <c r="I291" s="23" t="str">
        <f t="shared" ca="1" si="37"/>
        <v/>
      </c>
    </row>
    <row r="292" spans="2:9" ht="14.5" customHeight="1" x14ac:dyDescent="0.2">
      <c r="B292" s="22"/>
      <c r="C292" s="22"/>
      <c r="D292" s="22"/>
      <c r="I292" s="23" t="str">
        <f t="shared" ca="1" si="37"/>
        <v/>
      </c>
    </row>
    <row r="293" spans="2:9" ht="14.5" customHeight="1" x14ac:dyDescent="0.2">
      <c r="B293" s="22"/>
      <c r="C293" s="22"/>
      <c r="D293" s="22"/>
      <c r="I293" s="23" t="str">
        <f t="shared" ca="1" si="37"/>
        <v/>
      </c>
    </row>
    <row r="294" spans="2:9" ht="14.5" customHeight="1" x14ac:dyDescent="0.2">
      <c r="B294" s="22"/>
      <c r="C294" s="22"/>
      <c r="D294" s="22"/>
      <c r="I294" s="23" t="str">
        <f t="shared" ca="1" si="37"/>
        <v/>
      </c>
    </row>
    <row r="295" spans="2:9" ht="14.5" customHeight="1" x14ac:dyDescent="0.2">
      <c r="B295" s="22"/>
      <c r="C295" s="22"/>
      <c r="D295" s="22"/>
      <c r="I295" s="23" t="str">
        <f t="shared" ca="1" si="37"/>
        <v/>
      </c>
    </row>
    <row r="296" spans="2:9" ht="14.5" customHeight="1" x14ac:dyDescent="0.2">
      <c r="B296" s="22"/>
      <c r="C296" s="22"/>
      <c r="D296" s="22"/>
      <c r="I296" s="23" t="str">
        <f t="shared" ca="1" si="37"/>
        <v/>
      </c>
    </row>
    <row r="297" spans="2:9" ht="14.5" customHeight="1" x14ac:dyDescent="0.2">
      <c r="B297" s="22"/>
      <c r="C297" s="22"/>
      <c r="D297" s="22"/>
      <c r="I297" s="23" t="str">
        <f t="shared" ca="1" si="37"/>
        <v/>
      </c>
    </row>
    <row r="298" spans="2:9" ht="14.5" customHeight="1" x14ac:dyDescent="0.2">
      <c r="B298" s="22"/>
      <c r="C298" s="22"/>
      <c r="D298" s="22"/>
      <c r="I298" s="23" t="str">
        <f t="shared" ca="1" si="37"/>
        <v/>
      </c>
    </row>
    <row r="299" spans="2:9" ht="14.5" customHeight="1" x14ac:dyDescent="0.2">
      <c r="B299" s="22"/>
      <c r="C299" s="22"/>
      <c r="D299" s="22"/>
      <c r="I299" s="23" t="str">
        <f t="shared" ca="1" si="37"/>
        <v/>
      </c>
    </row>
    <row r="300" spans="2:9" ht="14.5" customHeight="1" x14ac:dyDescent="0.2">
      <c r="B300" s="22"/>
      <c r="C300" s="22"/>
      <c r="D300" s="22"/>
      <c r="I300" s="23" t="str">
        <f t="shared" ca="1" si="37"/>
        <v/>
      </c>
    </row>
    <row r="301" spans="2:9" ht="14.5" customHeight="1" x14ac:dyDescent="0.2">
      <c r="B301" s="22"/>
      <c r="C301" s="22"/>
      <c r="D301" s="22"/>
      <c r="I301" s="23" t="str">
        <f t="shared" ca="1" si="37"/>
        <v/>
      </c>
    </row>
    <row r="302" spans="2:9" ht="14.5" customHeight="1" x14ac:dyDescent="0.2">
      <c r="B302" s="22"/>
      <c r="C302" s="22"/>
      <c r="D302" s="22"/>
      <c r="I302" s="23" t="str">
        <f t="shared" ca="1" si="37"/>
        <v/>
      </c>
    </row>
    <row r="303" spans="2:9" ht="14.5" customHeight="1" x14ac:dyDescent="0.2">
      <c r="B303" s="22"/>
      <c r="C303" s="22"/>
      <c r="D303" s="22"/>
      <c r="I303" s="23" t="str">
        <f t="shared" ca="1" si="37"/>
        <v/>
      </c>
    </row>
    <row r="304" spans="2:9" ht="14.5" customHeight="1" x14ac:dyDescent="0.2">
      <c r="B304" s="22"/>
      <c r="C304" s="22"/>
      <c r="D304" s="22"/>
      <c r="I304" s="23" t="str">
        <f t="shared" ca="1" si="37"/>
        <v/>
      </c>
    </row>
    <row r="305" spans="2:9" ht="14.5" customHeight="1" x14ac:dyDescent="0.2">
      <c r="B305" s="22"/>
      <c r="C305" s="22"/>
      <c r="D305" s="22"/>
      <c r="I305" s="23" t="str">
        <f t="shared" ca="1" si="37"/>
        <v/>
      </c>
    </row>
    <row r="306" spans="2:9" ht="14.5" customHeight="1" x14ac:dyDescent="0.2">
      <c r="B306" s="22"/>
      <c r="C306" s="22"/>
      <c r="D306" s="22"/>
      <c r="I306" s="23" t="str">
        <f t="shared" ca="1" si="37"/>
        <v/>
      </c>
    </row>
    <row r="307" spans="2:9" ht="14.5" customHeight="1" x14ac:dyDescent="0.2">
      <c r="B307" s="22"/>
      <c r="C307" s="22"/>
      <c r="D307" s="22"/>
      <c r="I307" s="23" t="str">
        <f t="shared" ca="1" si="37"/>
        <v/>
      </c>
    </row>
    <row r="308" spans="2:9" ht="14.5" customHeight="1" x14ac:dyDescent="0.2">
      <c r="B308" s="22"/>
      <c r="C308" s="22"/>
      <c r="D308" s="22"/>
      <c r="I308" s="23" t="str">
        <f t="shared" ca="1" si="37"/>
        <v/>
      </c>
    </row>
    <row r="309" spans="2:9" ht="14.5" customHeight="1" x14ac:dyDescent="0.2">
      <c r="B309" s="22"/>
      <c r="C309" s="22"/>
      <c r="D309" s="22"/>
      <c r="I309" s="23" t="str">
        <f t="shared" ca="1" si="37"/>
        <v/>
      </c>
    </row>
    <row r="310" spans="2:9" ht="14.5" customHeight="1" x14ac:dyDescent="0.2">
      <c r="B310" s="22"/>
      <c r="C310" s="22"/>
      <c r="D310" s="22"/>
      <c r="I310" s="23" t="str">
        <f t="shared" ca="1" si="37"/>
        <v/>
      </c>
    </row>
    <row r="311" spans="2:9" ht="14.5" customHeight="1" x14ac:dyDescent="0.2">
      <c r="B311" s="22"/>
      <c r="C311" s="22"/>
      <c r="D311" s="22"/>
      <c r="I311" s="23" t="str">
        <f t="shared" ca="1" si="37"/>
        <v/>
      </c>
    </row>
    <row r="312" spans="2:9" ht="14.5" customHeight="1" x14ac:dyDescent="0.2">
      <c r="B312" s="22"/>
      <c r="C312" s="22"/>
      <c r="D312" s="22"/>
      <c r="I312" s="23" t="str">
        <f t="shared" ca="1" si="37"/>
        <v/>
      </c>
    </row>
    <row r="313" spans="2:9" ht="14.5" customHeight="1" x14ac:dyDescent="0.2">
      <c r="B313" s="22"/>
      <c r="C313" s="22"/>
      <c r="D313" s="22"/>
      <c r="I313" s="23" t="str">
        <f t="shared" ca="1" si="37"/>
        <v/>
      </c>
    </row>
    <row r="314" spans="2:9" ht="14.5" customHeight="1" x14ac:dyDescent="0.2">
      <c r="B314" s="22"/>
      <c r="C314" s="22"/>
      <c r="D314" s="22"/>
      <c r="I314" s="23" t="str">
        <f t="shared" ca="1" si="37"/>
        <v/>
      </c>
    </row>
    <row r="315" spans="2:9" ht="14.5" customHeight="1" x14ac:dyDescent="0.2">
      <c r="B315" s="22"/>
      <c r="C315" s="22"/>
      <c r="D315" s="22"/>
      <c r="I315" s="23" t="str">
        <f t="shared" ca="1" si="37"/>
        <v/>
      </c>
    </row>
    <row r="316" spans="2:9" ht="14.5" customHeight="1" x14ac:dyDescent="0.2">
      <c r="B316" s="22"/>
      <c r="C316" s="22"/>
      <c r="D316" s="22"/>
      <c r="I316" s="23" t="str">
        <f t="shared" ref="I316:I326" ca="1" si="38">IF(J316 = "-", INDIRECT("C" &amp; ROW() - 1),"")</f>
        <v/>
      </c>
    </row>
    <row r="317" spans="2:9" ht="14.5" customHeight="1" x14ac:dyDescent="0.2">
      <c r="I317" s="23" t="str">
        <f t="shared" ca="1" si="38"/>
        <v/>
      </c>
    </row>
    <row r="318" spans="2:9" ht="14.5" customHeight="1" x14ac:dyDescent="0.2">
      <c r="I318" s="23" t="str">
        <f t="shared" ca="1" si="38"/>
        <v/>
      </c>
    </row>
    <row r="319" spans="2:9" ht="14.5" customHeight="1" x14ac:dyDescent="0.2">
      <c r="I319" s="23" t="str">
        <f t="shared" ca="1" si="38"/>
        <v/>
      </c>
    </row>
    <row r="320" spans="2:9" ht="14.5" customHeight="1" x14ac:dyDescent="0.2">
      <c r="I320" s="23" t="str">
        <f t="shared" ca="1" si="38"/>
        <v/>
      </c>
    </row>
    <row r="321" spans="9:9" ht="14.5" customHeight="1" x14ac:dyDescent="0.2">
      <c r="I321" s="23" t="str">
        <f t="shared" ca="1" si="38"/>
        <v/>
      </c>
    </row>
    <row r="322" spans="9:9" ht="14.5" customHeight="1" x14ac:dyDescent="0.2">
      <c r="I322" s="23" t="str">
        <f t="shared" ca="1" si="38"/>
        <v/>
      </c>
    </row>
    <row r="323" spans="9:9" ht="14.5" customHeight="1" x14ac:dyDescent="0.2">
      <c r="I323" s="23" t="str">
        <f t="shared" ca="1" si="38"/>
        <v/>
      </c>
    </row>
    <row r="324" spans="9:9" ht="14.5" customHeight="1" x14ac:dyDescent="0.2">
      <c r="I324" s="23" t="str">
        <f t="shared" ca="1" si="38"/>
        <v/>
      </c>
    </row>
    <row r="325" spans="9:9" ht="14.5" customHeight="1" x14ac:dyDescent="0.2">
      <c r="I325" s="23" t="str">
        <f t="shared" ca="1" si="38"/>
        <v/>
      </c>
    </row>
    <row r="326" spans="9:9" ht="14.5" customHeight="1" x14ac:dyDescent="0.2">
      <c r="I326" s="23" t="str">
        <f t="shared" ca="1" si="38"/>
        <v/>
      </c>
    </row>
  </sheetData>
  <mergeCells count="11">
    <mergeCell ref="A1:A2"/>
    <mergeCell ref="B1:B2"/>
    <mergeCell ref="C1:C2"/>
    <mergeCell ref="D1:D2"/>
    <mergeCell ref="E1:E2"/>
    <mergeCell ref="R1:R2"/>
    <mergeCell ref="F1:F2"/>
    <mergeCell ref="G1:G2"/>
    <mergeCell ref="H1:H2"/>
    <mergeCell ref="P1:P2"/>
    <mergeCell ref="Q1:Q2"/>
  </mergeCells>
  <conditionalFormatting sqref="G3:G123">
    <cfRule type="expression" dxfId="3" priority="2">
      <formula>IF(H3="",0, G3)  &lt; - 0.05* IF(H3="",0,H3)</formula>
    </cfRule>
    <cfRule type="expression" dxfId="2" priority="3">
      <formula>AND(IF(H3="",0, G3)  &gt;= - 0.05* IF(H3="",0,G3), IF(H3="",0, G3) &lt; 0)</formula>
    </cfRule>
    <cfRule type="expression" dxfId="1" priority="4">
      <formula>AND(IF(H3="",0, G3)  &lt;= 0.05* IF(H3="",0,H3), IF(H3="",0, G3) &gt; 0)</formula>
    </cfRule>
    <cfRule type="expression" dxfId="0" priority="5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'SKU Милкпроджект'!$B$1:$B$50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'SKU Милкпроджект'!$A$1:$A$50</xm:f>
          </x14:formula1>
          <x14:formula2>
            <xm:f>0</xm:f>
          </x14:formula2>
          <xm:sqref>E3:E123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17"/>
  <sheetViews>
    <sheetView tabSelected="1" zoomScaleNormal="100" workbookViewId="0">
      <selection activeCell="F18" sqref="F18"/>
    </sheetView>
  </sheetViews>
  <sheetFormatPr baseColWidth="10" defaultColWidth="8.83203125" defaultRowHeight="15" x14ac:dyDescent="0.2"/>
  <cols>
    <col min="1" max="1" width="8.5" style="1" customWidth="1"/>
    <col min="2" max="2" width="18.33203125" style="1" customWidth="1"/>
    <col min="3" max="3" width="8.5" style="1" customWidth="1"/>
    <col min="4" max="4" width="43.83203125" style="1" customWidth="1"/>
    <col min="5" max="8" width="8.5" style="1" customWidth="1"/>
    <col min="9" max="14" width="9.1640625" style="1" hidden="1" customWidth="1"/>
    <col min="15" max="1025" width="8.5" style="1" customWidth="1"/>
  </cols>
  <sheetData>
    <row r="1" spans="1:14" ht="19" customHeight="1" x14ac:dyDescent="0.2">
      <c r="A1" s="62" t="s">
        <v>648</v>
      </c>
      <c r="B1" s="63" t="s">
        <v>130</v>
      </c>
      <c r="C1" s="63" t="s">
        <v>649</v>
      </c>
      <c r="D1" s="63" t="s">
        <v>651</v>
      </c>
      <c r="E1" s="60" t="s">
        <v>652</v>
      </c>
      <c r="F1" s="60" t="s">
        <v>653</v>
      </c>
      <c r="G1" s="60" t="s">
        <v>657</v>
      </c>
      <c r="H1" s="61" t="s">
        <v>658</v>
      </c>
      <c r="I1" s="56" t="s">
        <v>654</v>
      </c>
      <c r="J1" s="59"/>
      <c r="K1" s="56" t="s">
        <v>655</v>
      </c>
      <c r="L1" s="56" t="s">
        <v>656</v>
      </c>
      <c r="M1" s="56">
        <v>0</v>
      </c>
      <c r="N1" s="59"/>
    </row>
    <row r="2" spans="1:14" ht="19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ht="13.75" customHeight="1" x14ac:dyDescent="0.2">
      <c r="A3" s="34">
        <f t="shared" ref="A3:A11" ca="1" si="0">IF(I3="-", "", 1 + SUM(INDIRECT(ADDRESS(2,COLUMN(L3)) &amp; ":" &amp; ADDRESS(ROW(),COLUMN(L3)))))</f>
        <v>1</v>
      </c>
      <c r="B3" s="35" t="s">
        <v>145</v>
      </c>
      <c r="C3" s="36">
        <f>IF(D3="","",VLOOKUP(D3, 'SKU Адыгейский'!$A$1:$C$150,3,0))</f>
        <v>65</v>
      </c>
      <c r="D3" s="34" t="s">
        <v>258</v>
      </c>
      <c r="E3" s="34">
        <v>14</v>
      </c>
      <c r="F3" s="24" t="str">
        <f t="shared" ref="F3:F34" ca="1" si="1">IF(L3=0, "", H3 - G3 * (INDIRECT("C" &amp; ROW() - 1)))</f>
        <v/>
      </c>
      <c r="G3" s="24" t="str">
        <f t="shared" ref="G3:G34" ca="1" si="2">IF(L3=0, "", _xlfn.CEILING.MATH(H3 / (INDIRECT("C" &amp; ROW() - 1)), 1))</f>
        <v/>
      </c>
      <c r="H3" s="24" t="str">
        <f t="shared" ref="H3:H34" si="3">IF(L3=0, "", -N3)</f>
        <v/>
      </c>
      <c r="J3" s="12">
        <f t="shared" ref="J3:J34" ca="1" si="4">IF(I3 = "-", -INDIRECT("C" &amp; ROW() - 1) * G3,E3)</f>
        <v>14</v>
      </c>
      <c r="K3" s="1">
        <f t="shared" ref="K3:K34" ca="1" si="5">IF(I3 = "-", SUM(INDIRECT(ADDRESS(2,COLUMN(J3)) &amp; ":" &amp; ADDRESS(ROW(),COLUMN(J3)))), 0)</f>
        <v>0</v>
      </c>
      <c r="L3" s="1">
        <f t="shared" ref="L3:L34" si="6">IF(I3="-",1,0)</f>
        <v>0</v>
      </c>
      <c r="M3" s="1">
        <f t="shared" ref="M3:M34" ca="1" si="7">IF(K3 = 0, INDIRECT("M" &amp; ROW() - 1), K3)</f>
        <v>0</v>
      </c>
      <c r="N3" s="25">
        <f ca="1">IF(L3=0,E3,-SUM((INDIRECT("N" &amp; ROW() - 1):$N$2)))</f>
        <v>14</v>
      </c>
    </row>
    <row r="4" spans="1:14" ht="13.75" customHeight="1" x14ac:dyDescent="0.2">
      <c r="A4" s="37" t="str">
        <f t="shared" ca="1" si="0"/>
        <v/>
      </c>
      <c r="B4" s="38" t="s">
        <v>659</v>
      </c>
      <c r="C4" s="22" t="str">
        <f>IF(D4="","",VLOOKUP(D4, 'SKU Адыгейский'!$A$1:$C$150,3,0))</f>
        <v>-</v>
      </c>
      <c r="D4" s="37" t="s">
        <v>659</v>
      </c>
      <c r="F4" s="24">
        <f t="shared" ca="1" si="1"/>
        <v>-51</v>
      </c>
      <c r="G4" s="24">
        <f t="shared" ca="1" si="2"/>
        <v>1</v>
      </c>
      <c r="H4" s="24">
        <f t="shared" ca="1" si="3"/>
        <v>14</v>
      </c>
      <c r="I4" s="37" t="s">
        <v>659</v>
      </c>
      <c r="J4" s="12">
        <f t="shared" ca="1" si="4"/>
        <v>-65</v>
      </c>
      <c r="K4" s="1">
        <f t="shared" ca="1" si="5"/>
        <v>-51</v>
      </c>
      <c r="L4" s="1">
        <f t="shared" si="6"/>
        <v>1</v>
      </c>
      <c r="M4" s="1">
        <f t="shared" ca="1" si="7"/>
        <v>-51</v>
      </c>
      <c r="N4" s="25">
        <f ca="1">IF(L4=0,E4,-SUM((INDIRECT("N" &amp; ROW() - 1):$N$2)))</f>
        <v>-14</v>
      </c>
    </row>
    <row r="5" spans="1:14" ht="14.5" customHeight="1" x14ac:dyDescent="0.2">
      <c r="A5" s="39">
        <f t="shared" ca="1" si="0"/>
        <v>2</v>
      </c>
      <c r="B5" s="40" t="s">
        <v>131</v>
      </c>
      <c r="C5" s="41">
        <f>IF(D5="","",VLOOKUP(D5, 'SKU Адыгейский'!$A$1:$C$150,3,0))</f>
        <v>65</v>
      </c>
      <c r="D5" s="39" t="s">
        <v>189</v>
      </c>
      <c r="E5" s="39">
        <v>34</v>
      </c>
      <c r="F5" s="24" t="str">
        <f t="shared" ca="1" si="1"/>
        <v/>
      </c>
      <c r="G5" s="24" t="str">
        <f t="shared" ca="1" si="2"/>
        <v/>
      </c>
      <c r="H5" s="24" t="str">
        <f t="shared" si="3"/>
        <v/>
      </c>
      <c r="J5" s="12">
        <f t="shared" ca="1" si="4"/>
        <v>34</v>
      </c>
      <c r="K5" s="1">
        <f t="shared" ca="1" si="5"/>
        <v>0</v>
      </c>
      <c r="L5" s="1">
        <f t="shared" si="6"/>
        <v>0</v>
      </c>
      <c r="M5" s="1">
        <f t="shared" ca="1" si="7"/>
        <v>-51</v>
      </c>
      <c r="N5" s="25">
        <f ca="1">IF(L5=0,E5,-SUM((INDIRECT("N" &amp; ROW() - 1):$N$2)))</f>
        <v>34</v>
      </c>
    </row>
    <row r="6" spans="1:14" ht="14.5" customHeight="1" x14ac:dyDescent="0.2">
      <c r="A6" s="39">
        <f t="shared" ca="1" si="0"/>
        <v>2</v>
      </c>
      <c r="B6" s="40" t="s">
        <v>131</v>
      </c>
      <c r="C6" s="41">
        <f>IF(D6="","",VLOOKUP(D6, 'SKU Адыгейский'!$A$1:$C$150,3,0))</f>
        <v>65</v>
      </c>
      <c r="D6" s="39" t="s">
        <v>190</v>
      </c>
      <c r="E6" s="39">
        <v>148</v>
      </c>
      <c r="F6" s="24" t="str">
        <f t="shared" ca="1" si="1"/>
        <v/>
      </c>
      <c r="G6" s="24" t="str">
        <f t="shared" ca="1" si="2"/>
        <v/>
      </c>
      <c r="H6" s="24" t="str">
        <f t="shared" si="3"/>
        <v/>
      </c>
      <c r="J6" s="12">
        <f t="shared" ca="1" si="4"/>
        <v>148</v>
      </c>
      <c r="K6" s="1">
        <f t="shared" ca="1" si="5"/>
        <v>0</v>
      </c>
      <c r="L6" s="1">
        <f t="shared" si="6"/>
        <v>0</v>
      </c>
      <c r="M6" s="1">
        <f t="shared" ca="1" si="7"/>
        <v>-51</v>
      </c>
      <c r="N6" s="25">
        <f ca="1">IF(L6=0,E6,-SUM((INDIRECT("N" &amp; ROW() - 1):$N$2)))</f>
        <v>148</v>
      </c>
    </row>
    <row r="7" spans="1:14" ht="14.5" customHeight="1" x14ac:dyDescent="0.2">
      <c r="A7" s="39">
        <f t="shared" ca="1" si="0"/>
        <v>2</v>
      </c>
      <c r="B7" s="40" t="s">
        <v>131</v>
      </c>
      <c r="C7" s="41">
        <f>IF(D7="","",VLOOKUP(D7, 'SKU Адыгейский'!$A$1:$C$150,3,0))</f>
        <v>65</v>
      </c>
      <c r="D7" s="39" t="s">
        <v>191</v>
      </c>
      <c r="E7" s="39">
        <v>30</v>
      </c>
      <c r="F7" s="24" t="str">
        <f t="shared" ca="1" si="1"/>
        <v/>
      </c>
      <c r="G7" s="24" t="str">
        <f t="shared" ca="1" si="2"/>
        <v/>
      </c>
      <c r="H7" s="24" t="str">
        <f t="shared" si="3"/>
        <v/>
      </c>
      <c r="J7" s="12">
        <f t="shared" ca="1" si="4"/>
        <v>30</v>
      </c>
      <c r="K7" s="1">
        <f t="shared" ca="1" si="5"/>
        <v>0</v>
      </c>
      <c r="L7" s="1">
        <f t="shared" si="6"/>
        <v>0</v>
      </c>
      <c r="M7" s="1">
        <f t="shared" ca="1" si="7"/>
        <v>-51</v>
      </c>
      <c r="N7" s="25">
        <f ca="1">IF(L7=0,E7,-SUM((INDIRECT("N" &amp; ROW() - 1):$N$2)))</f>
        <v>30</v>
      </c>
    </row>
    <row r="8" spans="1:14" ht="14.5" customHeight="1" x14ac:dyDescent="0.2">
      <c r="A8" s="39">
        <f t="shared" ca="1" si="0"/>
        <v>2</v>
      </c>
      <c r="B8" s="40" t="s">
        <v>131</v>
      </c>
      <c r="C8" s="41">
        <f>IF(D8="","",VLOOKUP(D8, 'SKU Адыгейский'!$A$1:$C$150,3,0))</f>
        <v>65</v>
      </c>
      <c r="D8" s="39" t="s">
        <v>192</v>
      </c>
      <c r="E8" s="39">
        <v>133</v>
      </c>
      <c r="F8" s="24" t="str">
        <f t="shared" ca="1" si="1"/>
        <v/>
      </c>
      <c r="G8" s="24" t="str">
        <f t="shared" ca="1" si="2"/>
        <v/>
      </c>
      <c r="H8" s="24" t="str">
        <f t="shared" si="3"/>
        <v/>
      </c>
      <c r="J8" s="12">
        <f t="shared" ca="1" si="4"/>
        <v>133</v>
      </c>
      <c r="K8" s="1">
        <f t="shared" ca="1" si="5"/>
        <v>0</v>
      </c>
      <c r="L8" s="1">
        <f t="shared" si="6"/>
        <v>0</v>
      </c>
      <c r="M8" s="1">
        <f t="shared" ca="1" si="7"/>
        <v>-51</v>
      </c>
      <c r="N8" s="25">
        <f ca="1">IF(L8=0,E8,-SUM((INDIRECT("N" &amp; ROW() - 1):$N$2)))</f>
        <v>133</v>
      </c>
    </row>
    <row r="9" spans="1:14" ht="14.5" customHeight="1" x14ac:dyDescent="0.2">
      <c r="A9" s="37" t="str">
        <f t="shared" ca="1" si="0"/>
        <v/>
      </c>
      <c r="B9" s="38" t="s">
        <v>659</v>
      </c>
      <c r="C9" s="22" t="str">
        <f>IF(D9="","",VLOOKUP(D9, 'SKU Адыгейский'!$A$1:$C$150,3,0))</f>
        <v>-</v>
      </c>
      <c r="D9" s="37" t="s">
        <v>659</v>
      </c>
      <c r="F9" s="24">
        <f t="shared" ca="1" si="1"/>
        <v>-45</v>
      </c>
      <c r="G9" s="24">
        <f t="shared" ca="1" si="2"/>
        <v>6</v>
      </c>
      <c r="H9" s="24">
        <f t="shared" ca="1" si="3"/>
        <v>345</v>
      </c>
      <c r="I9" s="37" t="s">
        <v>659</v>
      </c>
      <c r="J9" s="12">
        <f t="shared" ca="1" si="4"/>
        <v>-390</v>
      </c>
      <c r="K9" s="1">
        <f t="shared" ca="1" si="5"/>
        <v>-96</v>
      </c>
      <c r="L9" s="1">
        <f t="shared" si="6"/>
        <v>1</v>
      </c>
      <c r="M9" s="1">
        <f t="shared" ca="1" si="7"/>
        <v>-96</v>
      </c>
      <c r="N9" s="25">
        <f ca="1">IF(L9=0,E9,-SUM((INDIRECT("N" &amp; ROW() - 1):$N$2)))</f>
        <v>-345</v>
      </c>
    </row>
    <row r="10" spans="1:14" ht="14.5" customHeight="1" x14ac:dyDescent="0.2">
      <c r="A10" s="42">
        <f t="shared" ca="1" si="0"/>
        <v>3</v>
      </c>
      <c r="B10" s="43" t="s">
        <v>132</v>
      </c>
      <c r="C10" s="44">
        <f>IF(D10="","",VLOOKUP(D10, 'SKU Адыгейский'!$A$1:$C$150,3,0))</f>
        <v>65</v>
      </c>
      <c r="D10" s="42" t="s">
        <v>193</v>
      </c>
      <c r="E10" s="42">
        <v>206</v>
      </c>
      <c r="F10" s="24" t="str">
        <f t="shared" ca="1" si="1"/>
        <v/>
      </c>
      <c r="G10" s="24" t="str">
        <f t="shared" ca="1" si="2"/>
        <v/>
      </c>
      <c r="H10" s="24" t="str">
        <f t="shared" si="3"/>
        <v/>
      </c>
      <c r="J10" s="12">
        <f t="shared" ca="1" si="4"/>
        <v>206</v>
      </c>
      <c r="K10" s="1">
        <f t="shared" ca="1" si="5"/>
        <v>0</v>
      </c>
      <c r="L10" s="1">
        <f t="shared" si="6"/>
        <v>0</v>
      </c>
      <c r="M10" s="1">
        <f t="shared" ca="1" si="7"/>
        <v>-96</v>
      </c>
      <c r="N10" s="25">
        <f ca="1">IF(L10=0,E10,-SUM((INDIRECT("N" &amp; ROW() - 1):$N$2)))</f>
        <v>206</v>
      </c>
    </row>
    <row r="11" spans="1:14" ht="14.5" customHeight="1" x14ac:dyDescent="0.2">
      <c r="A11" s="37" t="str">
        <f t="shared" ca="1" si="0"/>
        <v/>
      </c>
      <c r="B11" s="38" t="s">
        <v>659</v>
      </c>
      <c r="C11" s="22" t="str">
        <f>IF(D11="","",VLOOKUP(D11, 'SKU Адыгейский'!$A$1:$C$150,3,0))</f>
        <v>-</v>
      </c>
      <c r="D11" s="37" t="s">
        <v>659</v>
      </c>
      <c r="F11" s="24">
        <f t="shared" ca="1" si="1"/>
        <v>-54</v>
      </c>
      <c r="G11" s="24">
        <f t="shared" ca="1" si="2"/>
        <v>4</v>
      </c>
      <c r="H11" s="24">
        <f t="shared" ca="1" si="3"/>
        <v>206</v>
      </c>
      <c r="I11" s="37" t="s">
        <v>659</v>
      </c>
      <c r="J11" s="12">
        <f t="shared" ca="1" si="4"/>
        <v>-260</v>
      </c>
      <c r="K11" s="1">
        <f t="shared" ca="1" si="5"/>
        <v>-150</v>
      </c>
      <c r="L11" s="1">
        <f t="shared" si="6"/>
        <v>1</v>
      </c>
      <c r="M11" s="1">
        <f t="shared" ca="1" si="7"/>
        <v>-150</v>
      </c>
      <c r="N11" s="25">
        <f ca="1">IF(L11=0,E11,-SUM((INDIRECT("N" &amp; ROW() - 1):$N$2)))</f>
        <v>-206</v>
      </c>
    </row>
    <row r="12" spans="1:14" ht="14.5" customHeight="1" x14ac:dyDescent="0.2">
      <c r="B12" s="22" t="str">
        <f>IF(D12="","",VLOOKUP(D12,'SKU Адыгейский'!$A$1:$B$150,2,0))</f>
        <v/>
      </c>
      <c r="C12" s="22" t="str">
        <f>IF(D12="","",VLOOKUP(D12, 'SKU Адыгейский'!$A$1:$C$150,3,0))</f>
        <v/>
      </c>
      <c r="F12" s="24" t="str">
        <f t="shared" ca="1" si="1"/>
        <v/>
      </c>
      <c r="G12" s="24" t="str">
        <f t="shared" ca="1" si="2"/>
        <v/>
      </c>
      <c r="H12" s="24" t="str">
        <f t="shared" si="3"/>
        <v/>
      </c>
      <c r="J12" s="12">
        <f t="shared" ca="1" si="4"/>
        <v>0</v>
      </c>
      <c r="K12" s="1">
        <f t="shared" ca="1" si="5"/>
        <v>0</v>
      </c>
      <c r="L12" s="1">
        <f t="shared" si="6"/>
        <v>0</v>
      </c>
      <c r="M12" s="1">
        <f t="shared" ca="1" si="7"/>
        <v>-150</v>
      </c>
      <c r="N12" s="25">
        <f ca="1">IF(L12=0,E12,-SUM((INDIRECT("N" &amp; ROW() - 1):$N$2)))</f>
        <v>0</v>
      </c>
    </row>
    <row r="13" spans="1:14" ht="14.5" customHeight="1" x14ac:dyDescent="0.2">
      <c r="B13" s="22" t="str">
        <f>IF(D13="","",VLOOKUP(D13,'SKU Адыгейский'!$A$1:$B$150,2,0))</f>
        <v/>
      </c>
      <c r="C13" s="22" t="str">
        <f>IF(D13="","",VLOOKUP(D13, 'SKU Адыгейский'!$A$1:$C$150,3,0))</f>
        <v/>
      </c>
      <c r="F13" s="24" t="str">
        <f t="shared" ca="1" si="1"/>
        <v/>
      </c>
      <c r="G13" s="24" t="str">
        <f t="shared" ca="1" si="2"/>
        <v/>
      </c>
      <c r="H13" s="24" t="str">
        <f t="shared" si="3"/>
        <v/>
      </c>
      <c r="J13" s="12">
        <f t="shared" ca="1" si="4"/>
        <v>0</v>
      </c>
      <c r="K13" s="1">
        <f t="shared" ca="1" si="5"/>
        <v>0</v>
      </c>
      <c r="L13" s="1">
        <f t="shared" si="6"/>
        <v>0</v>
      </c>
      <c r="M13" s="1">
        <f t="shared" ca="1" si="7"/>
        <v>-150</v>
      </c>
      <c r="N13" s="25">
        <f ca="1">IF(L13=0,E13,-SUM((INDIRECT("N" &amp; ROW() - 1):$N$2)))</f>
        <v>0</v>
      </c>
    </row>
    <row r="14" spans="1:14" ht="14.5" customHeight="1" x14ac:dyDescent="0.2">
      <c r="B14" s="22" t="str">
        <f>IF(D14="","",VLOOKUP(D14,'SKU Адыгейский'!$A$1:$B$150,2,0))</f>
        <v/>
      </c>
      <c r="C14" s="22" t="str">
        <f>IF(D14="","",VLOOKUP(D14, 'SKU Адыгейский'!$A$1:$C$150,3,0))</f>
        <v/>
      </c>
      <c r="F14" s="24" t="str">
        <f t="shared" ca="1" si="1"/>
        <v/>
      </c>
      <c r="G14" s="24" t="str">
        <f t="shared" ca="1" si="2"/>
        <v/>
      </c>
      <c r="H14" s="24" t="str">
        <f t="shared" si="3"/>
        <v/>
      </c>
      <c r="J14" s="12">
        <f t="shared" ca="1" si="4"/>
        <v>0</v>
      </c>
      <c r="K14" s="1">
        <f t="shared" ca="1" si="5"/>
        <v>0</v>
      </c>
      <c r="L14" s="1">
        <f t="shared" si="6"/>
        <v>0</v>
      </c>
      <c r="M14" s="1">
        <f t="shared" ca="1" si="7"/>
        <v>-150</v>
      </c>
      <c r="N14" s="25">
        <f ca="1">IF(L14=0,E14,-SUM((INDIRECT("N" &amp; ROW() - 1):$N$2)))</f>
        <v>0</v>
      </c>
    </row>
    <row r="15" spans="1:14" ht="14.5" customHeight="1" x14ac:dyDescent="0.2">
      <c r="B15" s="22" t="str">
        <f>IF(D15="","",VLOOKUP(D15,'SKU Адыгейский'!$A$1:$B$150,2,0))</f>
        <v/>
      </c>
      <c r="C15" s="22" t="str">
        <f>IF(D15="","",VLOOKUP(D15, 'SKU Адыгейский'!$A$1:$C$150,3,0))</f>
        <v/>
      </c>
      <c r="F15" s="24" t="str">
        <f t="shared" ca="1" si="1"/>
        <v/>
      </c>
      <c r="G15" s="24" t="str">
        <f t="shared" ca="1" si="2"/>
        <v/>
      </c>
      <c r="H15" s="24" t="str">
        <f t="shared" si="3"/>
        <v/>
      </c>
      <c r="J15" s="12">
        <f t="shared" ca="1" si="4"/>
        <v>0</v>
      </c>
      <c r="K15" s="1">
        <f t="shared" ca="1" si="5"/>
        <v>0</v>
      </c>
      <c r="L15" s="1">
        <f t="shared" si="6"/>
        <v>0</v>
      </c>
      <c r="M15" s="1">
        <f t="shared" ca="1" si="7"/>
        <v>-150</v>
      </c>
      <c r="N15" s="25">
        <f ca="1">IF(L15=0,E15,-SUM((INDIRECT("N" &amp; ROW() - 1):$N$2)))</f>
        <v>0</v>
      </c>
    </row>
    <row r="16" spans="1:14" ht="14.5" customHeight="1" x14ac:dyDescent="0.2">
      <c r="B16" s="22" t="str">
        <f>IF(D16="","",VLOOKUP(D16,'SKU Адыгейский'!$A$1:$B$150,2,0))</f>
        <v/>
      </c>
      <c r="C16" s="22" t="str">
        <f>IF(D16="","",VLOOKUP(D16, 'SKU Адыгейский'!$A$1:$C$150,3,0))</f>
        <v/>
      </c>
      <c r="F16" s="24" t="str">
        <f t="shared" ca="1" si="1"/>
        <v/>
      </c>
      <c r="G16" s="24" t="str">
        <f t="shared" ca="1" si="2"/>
        <v/>
      </c>
      <c r="H16" s="24" t="str">
        <f t="shared" si="3"/>
        <v/>
      </c>
      <c r="J16" s="12">
        <f t="shared" ca="1" si="4"/>
        <v>0</v>
      </c>
      <c r="K16" s="1">
        <f t="shared" ca="1" si="5"/>
        <v>0</v>
      </c>
      <c r="L16" s="1">
        <f t="shared" si="6"/>
        <v>0</v>
      </c>
      <c r="M16" s="1">
        <f t="shared" ca="1" si="7"/>
        <v>-150</v>
      </c>
      <c r="N16" s="25">
        <f ca="1">IF(L16=0,E16,-SUM((INDIRECT("N" &amp; ROW() - 1):$N$2)))</f>
        <v>0</v>
      </c>
    </row>
    <row r="17" spans="2:14" ht="14.5" customHeight="1" x14ac:dyDescent="0.2">
      <c r="B17" s="22" t="str">
        <f>IF(D17="","",VLOOKUP(D17,'SKU Адыгейский'!$A$1:$B$150,2,0))</f>
        <v/>
      </c>
      <c r="C17" s="22" t="str">
        <f>IF(D17="","",VLOOKUP(D17, 'SKU Адыгейский'!$A$1:$C$150,3,0))</f>
        <v/>
      </c>
      <c r="F17" s="24" t="str">
        <f t="shared" ca="1" si="1"/>
        <v/>
      </c>
      <c r="G17" s="24" t="str">
        <f t="shared" ca="1" si="2"/>
        <v/>
      </c>
      <c r="H17" s="24" t="str">
        <f t="shared" si="3"/>
        <v/>
      </c>
      <c r="J17" s="12">
        <f t="shared" ca="1" si="4"/>
        <v>0</v>
      </c>
      <c r="K17" s="1">
        <f t="shared" ca="1" si="5"/>
        <v>0</v>
      </c>
      <c r="L17" s="1">
        <f t="shared" si="6"/>
        <v>0</v>
      </c>
      <c r="M17" s="1">
        <f t="shared" ca="1" si="7"/>
        <v>-150</v>
      </c>
      <c r="N17" s="25">
        <f ca="1">IF(L17=0,E17,-SUM((INDIRECT("N" &amp; ROW() - 1):$N$2)))</f>
        <v>0</v>
      </c>
    </row>
    <row r="18" spans="2:14" ht="14.5" customHeight="1" x14ac:dyDescent="0.2">
      <c r="B18" s="22" t="str">
        <f>IF(D18="","",VLOOKUP(D18,'SKU Адыгейский'!$A$1:$B$150,2,0))</f>
        <v/>
      </c>
      <c r="C18" s="22" t="str">
        <f>IF(D18="","",VLOOKUP(D18, 'SKU Адыгейский'!$A$1:$C$150,3,0))</f>
        <v/>
      </c>
      <c r="F18" s="24" t="str">
        <f t="shared" ca="1" si="1"/>
        <v/>
      </c>
      <c r="G18" s="24" t="str">
        <f t="shared" ca="1" si="2"/>
        <v/>
      </c>
      <c r="H18" s="24" t="str">
        <f t="shared" si="3"/>
        <v/>
      </c>
      <c r="J18" s="12">
        <f t="shared" ca="1" si="4"/>
        <v>0</v>
      </c>
      <c r="K18" s="1">
        <f t="shared" ca="1" si="5"/>
        <v>0</v>
      </c>
      <c r="L18" s="1">
        <f t="shared" si="6"/>
        <v>0</v>
      </c>
      <c r="M18" s="1">
        <f t="shared" ca="1" si="7"/>
        <v>-150</v>
      </c>
      <c r="N18" s="25">
        <f ca="1">IF(L18=0,E18,-SUM((INDIRECT("N" &amp; ROW() - 1):$N$2)))</f>
        <v>0</v>
      </c>
    </row>
    <row r="19" spans="2:14" ht="14.5" customHeight="1" x14ac:dyDescent="0.2">
      <c r="B19" s="22" t="str">
        <f>IF(D19="","",VLOOKUP(D19,'SKU Адыгейский'!$A$1:$B$150,2,0))</f>
        <v/>
      </c>
      <c r="C19" s="22" t="str">
        <f>IF(D19="","",VLOOKUP(D19, 'SKU Адыгейский'!$A$1:$C$150,3,0))</f>
        <v/>
      </c>
      <c r="F19" s="24" t="str">
        <f t="shared" ca="1" si="1"/>
        <v/>
      </c>
      <c r="G19" s="24" t="str">
        <f t="shared" ca="1" si="2"/>
        <v/>
      </c>
      <c r="H19" s="24" t="str">
        <f t="shared" si="3"/>
        <v/>
      </c>
      <c r="J19" s="12">
        <f t="shared" ca="1" si="4"/>
        <v>0</v>
      </c>
      <c r="K19" s="1">
        <f t="shared" ca="1" si="5"/>
        <v>0</v>
      </c>
      <c r="L19" s="1">
        <f t="shared" si="6"/>
        <v>0</v>
      </c>
      <c r="M19" s="1">
        <f t="shared" ca="1" si="7"/>
        <v>-150</v>
      </c>
      <c r="N19" s="25">
        <f ca="1">IF(L19=0,E19,-SUM((INDIRECT("N" &amp; ROW() - 1):$N$2)))</f>
        <v>0</v>
      </c>
    </row>
    <row r="20" spans="2:14" ht="14.5" customHeight="1" x14ac:dyDescent="0.2">
      <c r="B20" s="22" t="str">
        <f>IF(D20="","",VLOOKUP(D20,'SKU Адыгейский'!$A$1:$B$150,2,0))</f>
        <v/>
      </c>
      <c r="C20" s="22" t="str">
        <f>IF(D20="","",VLOOKUP(D20, 'SKU Адыгейский'!$A$1:$C$150,3,0))</f>
        <v/>
      </c>
      <c r="F20" s="24" t="str">
        <f t="shared" ca="1" si="1"/>
        <v/>
      </c>
      <c r="G20" s="24" t="str">
        <f t="shared" ca="1" si="2"/>
        <v/>
      </c>
      <c r="H20" s="24" t="str">
        <f t="shared" si="3"/>
        <v/>
      </c>
      <c r="J20" s="12">
        <f t="shared" ca="1" si="4"/>
        <v>0</v>
      </c>
      <c r="K20" s="1">
        <f t="shared" ca="1" si="5"/>
        <v>0</v>
      </c>
      <c r="L20" s="1">
        <f t="shared" si="6"/>
        <v>0</v>
      </c>
      <c r="M20" s="1">
        <f t="shared" ca="1" si="7"/>
        <v>-150</v>
      </c>
      <c r="N20" s="25">
        <f ca="1">IF(L20=0,E20,-SUM((INDIRECT("N" &amp; ROW() - 1):$N$2)))</f>
        <v>0</v>
      </c>
    </row>
    <row r="21" spans="2:14" ht="14.5" customHeight="1" x14ac:dyDescent="0.2">
      <c r="B21" s="22" t="str">
        <f>IF(D21="","",VLOOKUP(D21,'SKU Адыгейский'!$A$1:$B$150,2,0))</f>
        <v/>
      </c>
      <c r="C21" s="22" t="str">
        <f>IF(D21="","",VLOOKUP(D21, 'SKU Адыгейский'!$A$1:$C$150,3,0))</f>
        <v/>
      </c>
      <c r="F21" s="24" t="str">
        <f t="shared" ca="1" si="1"/>
        <v/>
      </c>
      <c r="G21" s="24" t="str">
        <f t="shared" ca="1" si="2"/>
        <v/>
      </c>
      <c r="H21" s="24" t="str">
        <f t="shared" si="3"/>
        <v/>
      </c>
      <c r="J21" s="12">
        <f t="shared" ca="1" si="4"/>
        <v>0</v>
      </c>
      <c r="K21" s="1">
        <f t="shared" ca="1" si="5"/>
        <v>0</v>
      </c>
      <c r="L21" s="1">
        <f t="shared" si="6"/>
        <v>0</v>
      </c>
      <c r="M21" s="1">
        <f t="shared" ca="1" si="7"/>
        <v>-150</v>
      </c>
      <c r="N21" s="25">
        <f ca="1">IF(L21=0,E21,-SUM((INDIRECT("N" &amp; ROW() - 1):$N$2)))</f>
        <v>0</v>
      </c>
    </row>
    <row r="22" spans="2:14" ht="14.5" customHeight="1" x14ac:dyDescent="0.2">
      <c r="B22" s="22" t="str">
        <f>IF(D22="","",VLOOKUP(D22,'SKU Адыгейский'!$A$1:$B$150,2,0))</f>
        <v/>
      </c>
      <c r="C22" s="22" t="str">
        <f>IF(D22="","",VLOOKUP(D22, 'SKU Адыгейский'!$A$1:$C$150,3,0))</f>
        <v/>
      </c>
      <c r="F22" s="24" t="str">
        <f t="shared" ca="1" si="1"/>
        <v/>
      </c>
      <c r="G22" s="24" t="str">
        <f t="shared" ca="1" si="2"/>
        <v/>
      </c>
      <c r="H22" s="24" t="str">
        <f t="shared" si="3"/>
        <v/>
      </c>
      <c r="J22" s="12">
        <f t="shared" ca="1" si="4"/>
        <v>0</v>
      </c>
      <c r="K22" s="1">
        <f t="shared" ca="1" si="5"/>
        <v>0</v>
      </c>
      <c r="L22" s="1">
        <f t="shared" si="6"/>
        <v>0</v>
      </c>
      <c r="M22" s="1">
        <f t="shared" ca="1" si="7"/>
        <v>-150</v>
      </c>
      <c r="N22" s="25">
        <f ca="1">IF(L22=0,E22,-SUM((INDIRECT("N" &amp; ROW() - 1):$N$2)))</f>
        <v>0</v>
      </c>
    </row>
    <row r="23" spans="2:14" ht="14.5" customHeight="1" x14ac:dyDescent="0.2">
      <c r="B23" s="22" t="str">
        <f>IF(D23="","",VLOOKUP(D23,'SKU Адыгейский'!$A$1:$B$150,2,0))</f>
        <v/>
      </c>
      <c r="C23" s="22" t="str">
        <f>IF(D23="","",VLOOKUP(D23, 'SKU Адыгейский'!$A$1:$C$150,3,0))</f>
        <v/>
      </c>
      <c r="F23" s="24" t="str">
        <f t="shared" ca="1" si="1"/>
        <v/>
      </c>
      <c r="G23" s="24" t="str">
        <f t="shared" ca="1" si="2"/>
        <v/>
      </c>
      <c r="H23" s="24" t="str">
        <f t="shared" si="3"/>
        <v/>
      </c>
      <c r="J23" s="12">
        <f t="shared" ca="1" si="4"/>
        <v>0</v>
      </c>
      <c r="K23" s="1">
        <f t="shared" ca="1" si="5"/>
        <v>0</v>
      </c>
      <c r="L23" s="1">
        <f t="shared" si="6"/>
        <v>0</v>
      </c>
      <c r="M23" s="1">
        <f t="shared" ca="1" si="7"/>
        <v>-150</v>
      </c>
      <c r="N23" s="25">
        <f ca="1">IF(L23=0,E23,-SUM((INDIRECT("N" &amp; ROW() - 1):$N$2)))</f>
        <v>0</v>
      </c>
    </row>
    <row r="24" spans="2:14" ht="14.5" customHeight="1" x14ac:dyDescent="0.2">
      <c r="B24" s="22" t="str">
        <f>IF(D24="","",VLOOKUP(D24,'SKU Адыгейский'!$A$1:$B$150,2,0))</f>
        <v/>
      </c>
      <c r="C24" s="22" t="str">
        <f>IF(D24="","",VLOOKUP(D24, 'SKU Адыгейский'!$A$1:$C$150,3,0))</f>
        <v/>
      </c>
      <c r="F24" s="24" t="str">
        <f t="shared" ca="1" si="1"/>
        <v/>
      </c>
      <c r="G24" s="24" t="str">
        <f t="shared" ca="1" si="2"/>
        <v/>
      </c>
      <c r="H24" s="24" t="str">
        <f t="shared" si="3"/>
        <v/>
      </c>
      <c r="J24" s="12">
        <f t="shared" ca="1" si="4"/>
        <v>0</v>
      </c>
      <c r="K24" s="1">
        <f t="shared" ca="1" si="5"/>
        <v>0</v>
      </c>
      <c r="L24" s="1">
        <f t="shared" si="6"/>
        <v>0</v>
      </c>
      <c r="M24" s="1">
        <f t="shared" ca="1" si="7"/>
        <v>-150</v>
      </c>
      <c r="N24" s="25">
        <f ca="1">IF(L24=0,E24,-SUM((INDIRECT("N" &amp; ROW() - 1):$N$2)))</f>
        <v>0</v>
      </c>
    </row>
    <row r="25" spans="2:14" ht="14.5" customHeight="1" x14ac:dyDescent="0.2">
      <c r="B25" s="22" t="str">
        <f>IF(D25="","",VLOOKUP(D25,'SKU Адыгейский'!$A$1:$B$150,2,0))</f>
        <v/>
      </c>
      <c r="C25" s="22" t="str">
        <f>IF(D25="","",VLOOKUP(D25, 'SKU Адыгейский'!$A$1:$C$150,3,0))</f>
        <v/>
      </c>
      <c r="F25" s="24" t="str">
        <f t="shared" ca="1" si="1"/>
        <v/>
      </c>
      <c r="G25" s="24" t="str">
        <f t="shared" ca="1" si="2"/>
        <v/>
      </c>
      <c r="H25" s="24" t="str">
        <f t="shared" si="3"/>
        <v/>
      </c>
      <c r="J25" s="12">
        <f t="shared" ca="1" si="4"/>
        <v>0</v>
      </c>
      <c r="K25" s="1">
        <f t="shared" ca="1" si="5"/>
        <v>0</v>
      </c>
      <c r="L25" s="1">
        <f t="shared" si="6"/>
        <v>0</v>
      </c>
      <c r="M25" s="1">
        <f t="shared" ca="1" si="7"/>
        <v>-150</v>
      </c>
      <c r="N25" s="25">
        <f ca="1">IF(L25=0,E25,-SUM((INDIRECT("N" &amp; ROW() - 1):$N$2)))</f>
        <v>0</v>
      </c>
    </row>
    <row r="26" spans="2:14" ht="14.5" customHeight="1" x14ac:dyDescent="0.2">
      <c r="B26" s="22" t="str">
        <f>IF(D26="","",VLOOKUP(D26,'SKU Адыгейский'!$A$1:$B$150,2,0))</f>
        <v/>
      </c>
      <c r="C26" s="22" t="str">
        <f>IF(D26="","",VLOOKUP(D26, 'SKU Адыгейский'!$A$1:$C$150,3,0))</f>
        <v/>
      </c>
      <c r="F26" s="24" t="str">
        <f t="shared" ca="1" si="1"/>
        <v/>
      </c>
      <c r="G26" s="24" t="str">
        <f t="shared" ca="1" si="2"/>
        <v/>
      </c>
      <c r="H26" s="24" t="str">
        <f t="shared" si="3"/>
        <v/>
      </c>
      <c r="J26" s="12">
        <f t="shared" ca="1" si="4"/>
        <v>0</v>
      </c>
      <c r="K26" s="1">
        <f t="shared" ca="1" si="5"/>
        <v>0</v>
      </c>
      <c r="L26" s="1">
        <f t="shared" si="6"/>
        <v>0</v>
      </c>
      <c r="M26" s="1">
        <f t="shared" ca="1" si="7"/>
        <v>-150</v>
      </c>
      <c r="N26" s="25">
        <f ca="1">IF(L26=0,E26,-SUM((INDIRECT("N" &amp; ROW() - 1):$N$2)))</f>
        <v>0</v>
      </c>
    </row>
    <row r="27" spans="2:14" ht="14.5" customHeight="1" x14ac:dyDescent="0.2">
      <c r="B27" s="22" t="str">
        <f>IF(D27="","",VLOOKUP(D27,'SKU Адыгейский'!$A$1:$B$150,2,0))</f>
        <v/>
      </c>
      <c r="C27" s="22" t="str">
        <f>IF(D27="","",VLOOKUP(D27, 'SKU Адыгейский'!$A$1:$C$150,3,0))</f>
        <v/>
      </c>
      <c r="F27" s="24" t="str">
        <f t="shared" ca="1" si="1"/>
        <v/>
      </c>
      <c r="G27" s="24" t="str">
        <f t="shared" ca="1" si="2"/>
        <v/>
      </c>
      <c r="H27" s="24" t="str">
        <f t="shared" si="3"/>
        <v/>
      </c>
      <c r="J27" s="12">
        <f t="shared" ca="1" si="4"/>
        <v>0</v>
      </c>
      <c r="K27" s="1">
        <f t="shared" ca="1" si="5"/>
        <v>0</v>
      </c>
      <c r="L27" s="1">
        <f t="shared" si="6"/>
        <v>0</v>
      </c>
      <c r="M27" s="1">
        <f t="shared" ca="1" si="7"/>
        <v>-150</v>
      </c>
      <c r="N27" s="25">
        <f ca="1">IF(L27=0,E27,-SUM((INDIRECT("N" &amp; ROW() - 1):$N$2)))</f>
        <v>0</v>
      </c>
    </row>
    <row r="28" spans="2:14" ht="14.5" customHeight="1" x14ac:dyDescent="0.2">
      <c r="B28" s="22" t="str">
        <f>IF(D28="","",VLOOKUP(D28,'SKU Адыгейский'!$A$1:$B$150,2,0))</f>
        <v/>
      </c>
      <c r="C28" s="22" t="str">
        <f>IF(D28="","",VLOOKUP(D28, 'SKU Адыгейский'!$A$1:$C$150,3,0))</f>
        <v/>
      </c>
      <c r="F28" s="24" t="str">
        <f t="shared" ca="1" si="1"/>
        <v/>
      </c>
      <c r="G28" s="24" t="str">
        <f t="shared" ca="1" si="2"/>
        <v/>
      </c>
      <c r="H28" s="24" t="str">
        <f t="shared" si="3"/>
        <v/>
      </c>
      <c r="J28" s="12">
        <f t="shared" ca="1" si="4"/>
        <v>0</v>
      </c>
      <c r="K28" s="1">
        <f t="shared" ca="1" si="5"/>
        <v>0</v>
      </c>
      <c r="L28" s="1">
        <f t="shared" si="6"/>
        <v>0</v>
      </c>
      <c r="M28" s="1">
        <f t="shared" ca="1" si="7"/>
        <v>-150</v>
      </c>
      <c r="N28" s="25">
        <f ca="1">IF(L28=0,E28,-SUM((INDIRECT("N" &amp; ROW() - 1):$N$2)))</f>
        <v>0</v>
      </c>
    </row>
    <row r="29" spans="2:14" ht="14.5" customHeight="1" x14ac:dyDescent="0.2">
      <c r="B29" s="22" t="str">
        <f>IF(D29="","",VLOOKUP(D29,'SKU Адыгейский'!$A$1:$B$150,2,0))</f>
        <v/>
      </c>
      <c r="C29" s="22" t="str">
        <f>IF(D29="","",VLOOKUP(D29, 'SKU Адыгейский'!$A$1:$C$150,3,0))</f>
        <v/>
      </c>
      <c r="F29" s="24" t="str">
        <f t="shared" ca="1" si="1"/>
        <v/>
      </c>
      <c r="G29" s="24" t="str">
        <f t="shared" ca="1" si="2"/>
        <v/>
      </c>
      <c r="H29" s="24" t="str">
        <f t="shared" si="3"/>
        <v/>
      </c>
      <c r="J29" s="12">
        <f t="shared" ca="1" si="4"/>
        <v>0</v>
      </c>
      <c r="K29" s="1">
        <f t="shared" ca="1" si="5"/>
        <v>0</v>
      </c>
      <c r="L29" s="1">
        <f t="shared" si="6"/>
        <v>0</v>
      </c>
      <c r="M29" s="1">
        <f t="shared" ca="1" si="7"/>
        <v>-150</v>
      </c>
      <c r="N29" s="25">
        <f ca="1">IF(L29=0,E29,-SUM((INDIRECT("N" &amp; ROW() - 1):$N$2)))</f>
        <v>0</v>
      </c>
    </row>
    <row r="30" spans="2:14" ht="14.5" customHeight="1" x14ac:dyDescent="0.2">
      <c r="B30" s="22" t="str">
        <f>IF(D30="","",VLOOKUP(D30,'SKU Адыгейский'!$A$1:$B$150,2,0))</f>
        <v/>
      </c>
      <c r="C30" s="22" t="str">
        <f>IF(D30="","",VLOOKUP(D30, 'SKU Адыгейский'!$A$1:$C$150,3,0))</f>
        <v/>
      </c>
      <c r="F30" s="24" t="str">
        <f t="shared" ca="1" si="1"/>
        <v/>
      </c>
      <c r="G30" s="24" t="str">
        <f t="shared" ca="1" si="2"/>
        <v/>
      </c>
      <c r="H30" s="24" t="str">
        <f t="shared" si="3"/>
        <v/>
      </c>
      <c r="J30" s="12">
        <f t="shared" ca="1" si="4"/>
        <v>0</v>
      </c>
      <c r="K30" s="1">
        <f t="shared" ca="1" si="5"/>
        <v>0</v>
      </c>
      <c r="L30" s="1">
        <f t="shared" si="6"/>
        <v>0</v>
      </c>
      <c r="M30" s="1">
        <f t="shared" ca="1" si="7"/>
        <v>-150</v>
      </c>
      <c r="N30" s="25">
        <f ca="1">IF(L30=0,E30,-SUM((INDIRECT("N" &amp; ROW() - 1):$N$2)))</f>
        <v>0</v>
      </c>
    </row>
    <row r="31" spans="2:14" ht="14.5" customHeight="1" x14ac:dyDescent="0.2">
      <c r="B31" s="22" t="str">
        <f>IF(D31="","",VLOOKUP(D31,'SKU Адыгейский'!$A$1:$B$150,2,0))</f>
        <v/>
      </c>
      <c r="C31" s="22" t="str">
        <f>IF(D31="","",VLOOKUP(D31, 'SKU Адыгейский'!$A$1:$C$150,3,0))</f>
        <v/>
      </c>
      <c r="F31" s="24" t="str">
        <f t="shared" ca="1" si="1"/>
        <v/>
      </c>
      <c r="G31" s="24" t="str">
        <f t="shared" ca="1" si="2"/>
        <v/>
      </c>
      <c r="H31" s="24" t="str">
        <f t="shared" si="3"/>
        <v/>
      </c>
      <c r="J31" s="12">
        <f t="shared" ca="1" si="4"/>
        <v>0</v>
      </c>
      <c r="K31" s="1">
        <f t="shared" ca="1" si="5"/>
        <v>0</v>
      </c>
      <c r="L31" s="1">
        <f t="shared" si="6"/>
        <v>0</v>
      </c>
      <c r="M31" s="1">
        <f t="shared" ca="1" si="7"/>
        <v>-150</v>
      </c>
      <c r="N31" s="25">
        <f ca="1">IF(L31=0,E31,-SUM((INDIRECT("N" &amp; ROW() - 1):$N$2)))</f>
        <v>0</v>
      </c>
    </row>
    <row r="32" spans="2:14" ht="14.5" customHeight="1" x14ac:dyDescent="0.2">
      <c r="B32" s="22" t="str">
        <f>IF(D32="","",VLOOKUP(D32,'SKU Адыгейский'!$A$1:$B$150,2,0))</f>
        <v/>
      </c>
      <c r="C32" s="22" t="str">
        <f>IF(D32="","",VLOOKUP(D32, 'SKU Адыгейский'!$A$1:$C$150,3,0))</f>
        <v/>
      </c>
      <c r="F32" s="24" t="str">
        <f t="shared" ca="1" si="1"/>
        <v/>
      </c>
      <c r="G32" s="24" t="str">
        <f t="shared" ca="1" si="2"/>
        <v/>
      </c>
      <c r="H32" s="24" t="str">
        <f t="shared" si="3"/>
        <v/>
      </c>
      <c r="J32" s="12">
        <f t="shared" ca="1" si="4"/>
        <v>0</v>
      </c>
      <c r="K32" s="1">
        <f t="shared" ca="1" si="5"/>
        <v>0</v>
      </c>
      <c r="L32" s="1">
        <f t="shared" si="6"/>
        <v>0</v>
      </c>
      <c r="M32" s="1">
        <f t="shared" ca="1" si="7"/>
        <v>-150</v>
      </c>
      <c r="N32" s="25">
        <f ca="1">IF(L32=0,E32,-SUM((INDIRECT("N" &amp; ROW() - 1):$N$2)))</f>
        <v>0</v>
      </c>
    </row>
    <row r="33" spans="2:14" ht="14.5" customHeight="1" x14ac:dyDescent="0.2">
      <c r="B33" s="22" t="str">
        <f>IF(D33="","",VLOOKUP(D33,'SKU Адыгейский'!$A$1:$B$150,2,0))</f>
        <v/>
      </c>
      <c r="C33" s="22" t="str">
        <f>IF(D33="","",VLOOKUP(D33, 'SKU Адыгейский'!$A$1:$C$150,3,0))</f>
        <v/>
      </c>
      <c r="F33" s="24" t="str">
        <f t="shared" ca="1" si="1"/>
        <v/>
      </c>
      <c r="G33" s="24" t="str">
        <f t="shared" ca="1" si="2"/>
        <v/>
      </c>
      <c r="H33" s="24" t="str">
        <f t="shared" si="3"/>
        <v/>
      </c>
      <c r="J33" s="12">
        <f t="shared" ca="1" si="4"/>
        <v>0</v>
      </c>
      <c r="K33" s="1">
        <f t="shared" ca="1" si="5"/>
        <v>0</v>
      </c>
      <c r="L33" s="1">
        <f t="shared" si="6"/>
        <v>0</v>
      </c>
      <c r="M33" s="1">
        <f t="shared" ca="1" si="7"/>
        <v>-150</v>
      </c>
      <c r="N33" s="25">
        <f ca="1">IF(L33=0,E33,-SUM((INDIRECT("N" &amp; ROW() - 1):$N$2)))</f>
        <v>0</v>
      </c>
    </row>
    <row r="34" spans="2:14" ht="14.5" customHeight="1" x14ac:dyDescent="0.2">
      <c r="B34" s="22" t="str">
        <f>IF(D34="","",VLOOKUP(D34,'SKU Адыгейский'!$A$1:$B$150,2,0))</f>
        <v/>
      </c>
      <c r="C34" s="22" t="str">
        <f>IF(D34="","",VLOOKUP(D34, 'SKU Адыгейский'!$A$1:$C$150,3,0))</f>
        <v/>
      </c>
      <c r="F34" s="24" t="str">
        <f t="shared" ca="1" si="1"/>
        <v/>
      </c>
      <c r="G34" s="24" t="str">
        <f t="shared" ca="1" si="2"/>
        <v/>
      </c>
      <c r="H34" s="24" t="str">
        <f t="shared" si="3"/>
        <v/>
      </c>
      <c r="J34" s="12">
        <f t="shared" ca="1" si="4"/>
        <v>0</v>
      </c>
      <c r="K34" s="1">
        <f t="shared" ca="1" si="5"/>
        <v>0</v>
      </c>
      <c r="L34" s="1">
        <f t="shared" si="6"/>
        <v>0</v>
      </c>
      <c r="M34" s="1">
        <f t="shared" ca="1" si="7"/>
        <v>-150</v>
      </c>
      <c r="N34" s="25">
        <f ca="1">IF(L34=0,E34,-SUM((INDIRECT("N" &amp; ROW() - 1):$N$2)))</f>
        <v>0</v>
      </c>
    </row>
    <row r="35" spans="2:14" ht="14.5" customHeight="1" x14ac:dyDescent="0.2">
      <c r="B35" s="22" t="str">
        <f>IF(D35="","",VLOOKUP(D35,'SKU Адыгейский'!$A$1:$B$150,2,0))</f>
        <v/>
      </c>
      <c r="C35" s="22" t="str">
        <f>IF(D35="","",VLOOKUP(D35, 'SKU Адыгейский'!$A$1:$C$150,3,0))</f>
        <v/>
      </c>
      <c r="F35" s="24" t="str">
        <f t="shared" ref="F35:F66" ca="1" si="8">IF(L35=0, "", H35 - G35 * (INDIRECT("C" &amp; ROW() - 1)))</f>
        <v/>
      </c>
      <c r="G35" s="24" t="str">
        <f t="shared" ref="G35:G66" ca="1" si="9">IF(L35=0, "", _xlfn.CEILING.MATH(H35 / (INDIRECT("C" &amp; ROW() - 1)), 1))</f>
        <v/>
      </c>
      <c r="H35" s="24" t="str">
        <f t="shared" ref="H35:H66" si="10">IF(L35=0, "", -N35)</f>
        <v/>
      </c>
      <c r="J35" s="12">
        <f t="shared" ref="J35:J66" ca="1" si="11">IF(I35 = "-", -INDIRECT("C" &amp; ROW() - 1) * G35,E35)</f>
        <v>0</v>
      </c>
      <c r="K35" s="1">
        <f t="shared" ref="K35:K66" ca="1" si="12">IF(I35 = "-", SUM(INDIRECT(ADDRESS(2,COLUMN(J35)) &amp; ":" &amp; ADDRESS(ROW(),COLUMN(J35)))), 0)</f>
        <v>0</v>
      </c>
      <c r="L35" s="1">
        <f t="shared" ref="L35:L66" si="13">IF(I35="-",1,0)</f>
        <v>0</v>
      </c>
      <c r="M35" s="1">
        <f t="shared" ref="M35:M66" ca="1" si="14">IF(K35 = 0, INDIRECT("M" &amp; ROW() - 1), K35)</f>
        <v>-150</v>
      </c>
      <c r="N35" s="25">
        <f ca="1">IF(L35=0,E35,-SUM((INDIRECT("N" &amp; ROW() - 1):$N$2)))</f>
        <v>0</v>
      </c>
    </row>
    <row r="36" spans="2:14" ht="14.5" customHeight="1" x14ac:dyDescent="0.2">
      <c r="B36" s="22" t="str">
        <f>IF(D36="","",VLOOKUP(D36,'SKU Адыгейский'!$A$1:$B$150,2,0))</f>
        <v/>
      </c>
      <c r="C36" s="22" t="str">
        <f>IF(D36="","",VLOOKUP(D36, 'SKU Адыгейский'!$A$1:$C$150,3,0))</f>
        <v/>
      </c>
      <c r="F36" s="24" t="str">
        <f t="shared" ca="1" si="8"/>
        <v/>
      </c>
      <c r="G36" s="24" t="str">
        <f t="shared" ca="1" si="9"/>
        <v/>
      </c>
      <c r="H36" s="24" t="str">
        <f t="shared" si="10"/>
        <v/>
      </c>
      <c r="J36" s="12">
        <f t="shared" ca="1" si="11"/>
        <v>0</v>
      </c>
      <c r="K36" s="1">
        <f t="shared" ca="1" si="12"/>
        <v>0</v>
      </c>
      <c r="L36" s="1">
        <f t="shared" si="13"/>
        <v>0</v>
      </c>
      <c r="M36" s="1">
        <f t="shared" ca="1" si="14"/>
        <v>-150</v>
      </c>
      <c r="N36" s="25">
        <f ca="1">IF(L36=0,E36,-SUM((INDIRECT("N" &amp; ROW() - 1):$N$2)))</f>
        <v>0</v>
      </c>
    </row>
    <row r="37" spans="2:14" ht="14.5" customHeight="1" x14ac:dyDescent="0.2">
      <c r="B37" s="22" t="str">
        <f>IF(D37="","",VLOOKUP(D37,'SKU Адыгейский'!$A$1:$B$150,2,0))</f>
        <v/>
      </c>
      <c r="C37" s="22" t="str">
        <f>IF(D37="","",VLOOKUP(D37, 'SKU Адыгейский'!$A$1:$C$150,3,0))</f>
        <v/>
      </c>
      <c r="F37" s="24" t="str">
        <f t="shared" ca="1" si="8"/>
        <v/>
      </c>
      <c r="G37" s="24" t="str">
        <f t="shared" ca="1" si="9"/>
        <v/>
      </c>
      <c r="H37" s="24" t="str">
        <f t="shared" si="10"/>
        <v/>
      </c>
      <c r="J37" s="12">
        <f t="shared" ca="1" si="11"/>
        <v>0</v>
      </c>
      <c r="K37" s="1">
        <f t="shared" ca="1" si="12"/>
        <v>0</v>
      </c>
      <c r="L37" s="1">
        <f t="shared" si="13"/>
        <v>0</v>
      </c>
      <c r="M37" s="1">
        <f t="shared" ca="1" si="14"/>
        <v>-150</v>
      </c>
      <c r="N37" s="25">
        <f ca="1">IF(L37=0,E37,-SUM((INDIRECT("N" &amp; ROW() - 1):$N$2)))</f>
        <v>0</v>
      </c>
    </row>
    <row r="38" spans="2:14" ht="14.5" customHeight="1" x14ac:dyDescent="0.2">
      <c r="B38" s="22" t="str">
        <f>IF(D38="","",VLOOKUP(D38,'SKU Адыгейский'!$A$1:$B$150,2,0))</f>
        <v/>
      </c>
      <c r="C38" s="22" t="str">
        <f>IF(D38="","",VLOOKUP(D38, 'SKU Адыгейский'!$A$1:$C$150,3,0))</f>
        <v/>
      </c>
      <c r="F38" s="24" t="str">
        <f t="shared" ca="1" si="8"/>
        <v/>
      </c>
      <c r="G38" s="24" t="str">
        <f t="shared" ca="1" si="9"/>
        <v/>
      </c>
      <c r="H38" s="24" t="str">
        <f t="shared" si="10"/>
        <v/>
      </c>
      <c r="J38" s="12">
        <f t="shared" ca="1" si="11"/>
        <v>0</v>
      </c>
      <c r="K38" s="1">
        <f t="shared" ca="1" si="12"/>
        <v>0</v>
      </c>
      <c r="L38" s="1">
        <f t="shared" si="13"/>
        <v>0</v>
      </c>
      <c r="M38" s="1">
        <f t="shared" ca="1" si="14"/>
        <v>-150</v>
      </c>
      <c r="N38" s="25">
        <f ca="1">IF(L38=0,E38,-SUM((INDIRECT("N" &amp; ROW() - 1):$N$2)))</f>
        <v>0</v>
      </c>
    </row>
    <row r="39" spans="2:14" ht="14.5" customHeight="1" x14ac:dyDescent="0.2">
      <c r="B39" s="22" t="str">
        <f>IF(D39="","",VLOOKUP(D39,'SKU Адыгейский'!$A$1:$B$150,2,0))</f>
        <v/>
      </c>
      <c r="C39" s="22" t="str">
        <f>IF(D39="","",VLOOKUP(D39, 'SKU Адыгейский'!$A$1:$C$150,3,0))</f>
        <v/>
      </c>
      <c r="F39" s="24" t="str">
        <f t="shared" ca="1" si="8"/>
        <v/>
      </c>
      <c r="G39" s="24" t="str">
        <f t="shared" ca="1" si="9"/>
        <v/>
      </c>
      <c r="H39" s="24" t="str">
        <f t="shared" si="10"/>
        <v/>
      </c>
      <c r="J39" s="12">
        <f t="shared" ca="1" si="11"/>
        <v>0</v>
      </c>
      <c r="K39" s="1">
        <f t="shared" ca="1" si="12"/>
        <v>0</v>
      </c>
      <c r="L39" s="1">
        <f t="shared" si="13"/>
        <v>0</v>
      </c>
      <c r="M39" s="1">
        <f t="shared" ca="1" si="14"/>
        <v>-150</v>
      </c>
      <c r="N39" s="25">
        <f ca="1">IF(L39=0,E39,-SUM((INDIRECT("N" &amp; ROW() - 1):$N$2)))</f>
        <v>0</v>
      </c>
    </row>
    <row r="40" spans="2:14" ht="14.5" customHeight="1" x14ac:dyDescent="0.2">
      <c r="B40" s="22" t="str">
        <f>IF(D40="","",VLOOKUP(D40,'SKU Адыгейский'!$A$1:$B$150,2,0))</f>
        <v/>
      </c>
      <c r="C40" s="22" t="str">
        <f>IF(D40="","",VLOOKUP(D40, 'SKU Адыгейский'!$A$1:$C$150,3,0))</f>
        <v/>
      </c>
      <c r="F40" s="24" t="str">
        <f t="shared" ca="1" si="8"/>
        <v/>
      </c>
      <c r="G40" s="24" t="str">
        <f t="shared" ca="1" si="9"/>
        <v/>
      </c>
      <c r="H40" s="24" t="str">
        <f t="shared" si="10"/>
        <v/>
      </c>
      <c r="J40" s="12">
        <f t="shared" ca="1" si="11"/>
        <v>0</v>
      </c>
      <c r="K40" s="1">
        <f t="shared" ca="1" si="12"/>
        <v>0</v>
      </c>
      <c r="L40" s="1">
        <f t="shared" si="13"/>
        <v>0</v>
      </c>
      <c r="M40" s="1">
        <f t="shared" ca="1" si="14"/>
        <v>-150</v>
      </c>
      <c r="N40" s="25">
        <f ca="1">IF(L40=0,E40,-SUM((INDIRECT("N" &amp; ROW() - 1):$N$2)))</f>
        <v>0</v>
      </c>
    </row>
    <row r="41" spans="2:14" ht="14.5" customHeight="1" x14ac:dyDescent="0.2">
      <c r="B41" s="22" t="str">
        <f>IF(D41="","",VLOOKUP(D41,'SKU Адыгейский'!$A$1:$B$150,2,0))</f>
        <v/>
      </c>
      <c r="C41" s="22" t="str">
        <f>IF(D41="","",VLOOKUP(D41, 'SKU Адыгейский'!$A$1:$C$150,3,0))</f>
        <v/>
      </c>
      <c r="F41" s="24" t="str">
        <f t="shared" ca="1" si="8"/>
        <v/>
      </c>
      <c r="G41" s="24" t="str">
        <f t="shared" ca="1" si="9"/>
        <v/>
      </c>
      <c r="H41" s="24" t="str">
        <f t="shared" si="10"/>
        <v/>
      </c>
      <c r="J41" s="12">
        <f t="shared" ca="1" si="11"/>
        <v>0</v>
      </c>
      <c r="K41" s="1">
        <f t="shared" ca="1" si="12"/>
        <v>0</v>
      </c>
      <c r="L41" s="1">
        <f t="shared" si="13"/>
        <v>0</v>
      </c>
      <c r="M41" s="1">
        <f t="shared" ca="1" si="14"/>
        <v>-150</v>
      </c>
      <c r="N41" s="25">
        <f ca="1">IF(L41=0,E41,-SUM((INDIRECT("N" &amp; ROW() - 1):$N$2)))</f>
        <v>0</v>
      </c>
    </row>
    <row r="42" spans="2:14" ht="14.5" customHeight="1" x14ac:dyDescent="0.2">
      <c r="B42" s="22" t="str">
        <f>IF(D42="","",VLOOKUP(D42,'SKU Адыгейский'!$A$1:$B$150,2,0))</f>
        <v/>
      </c>
      <c r="C42" s="22" t="str">
        <f>IF(D42="","",VLOOKUP(D42, 'SKU Адыгейский'!$A$1:$C$150,3,0))</f>
        <v/>
      </c>
      <c r="F42" s="24" t="str">
        <f t="shared" ca="1" si="8"/>
        <v/>
      </c>
      <c r="G42" s="24" t="str">
        <f t="shared" ca="1" si="9"/>
        <v/>
      </c>
      <c r="H42" s="24" t="str">
        <f t="shared" si="10"/>
        <v/>
      </c>
      <c r="J42" s="12">
        <f t="shared" ca="1" si="11"/>
        <v>0</v>
      </c>
      <c r="K42" s="1">
        <f t="shared" ca="1" si="12"/>
        <v>0</v>
      </c>
      <c r="L42" s="1">
        <f t="shared" si="13"/>
        <v>0</v>
      </c>
      <c r="M42" s="1">
        <f t="shared" ca="1" si="14"/>
        <v>-150</v>
      </c>
      <c r="N42" s="25">
        <f ca="1">IF(L42=0,E42,-SUM((INDIRECT("N" &amp; ROW() - 1):$N$2)))</f>
        <v>0</v>
      </c>
    </row>
    <row r="43" spans="2:14" ht="14.5" customHeight="1" x14ac:dyDescent="0.2">
      <c r="B43" s="22" t="str">
        <f>IF(D43="","",VLOOKUP(D43,'SKU Адыгейский'!$A$1:$B$150,2,0))</f>
        <v/>
      </c>
      <c r="C43" s="22" t="str">
        <f>IF(D43="","",VLOOKUP(D43, 'SKU Адыгейский'!$A$1:$C$150,3,0))</f>
        <v/>
      </c>
      <c r="F43" s="24" t="str">
        <f t="shared" ca="1" si="8"/>
        <v/>
      </c>
      <c r="G43" s="24" t="str">
        <f t="shared" ca="1" si="9"/>
        <v/>
      </c>
      <c r="H43" s="24" t="str">
        <f t="shared" si="10"/>
        <v/>
      </c>
      <c r="J43" s="12">
        <f t="shared" ca="1" si="11"/>
        <v>0</v>
      </c>
      <c r="K43" s="1">
        <f t="shared" ca="1" si="12"/>
        <v>0</v>
      </c>
      <c r="L43" s="1">
        <f t="shared" si="13"/>
        <v>0</v>
      </c>
      <c r="M43" s="1">
        <f t="shared" ca="1" si="14"/>
        <v>-150</v>
      </c>
      <c r="N43" s="25">
        <f ca="1">IF(L43=0,E43,-SUM((INDIRECT("N" &amp; ROW() - 1):$N$2)))</f>
        <v>0</v>
      </c>
    </row>
    <row r="44" spans="2:14" ht="14.5" customHeight="1" x14ac:dyDescent="0.2">
      <c r="B44" s="22" t="str">
        <f>IF(D44="","",VLOOKUP(D44,'SKU Адыгейский'!$A$1:$B$150,2,0))</f>
        <v/>
      </c>
      <c r="C44" s="22" t="str">
        <f>IF(D44="","",VLOOKUP(D44, 'SKU Адыгейский'!$A$1:$C$150,3,0))</f>
        <v/>
      </c>
      <c r="F44" s="24" t="str">
        <f t="shared" ca="1" si="8"/>
        <v/>
      </c>
      <c r="G44" s="24" t="str">
        <f t="shared" ca="1" si="9"/>
        <v/>
      </c>
      <c r="H44" s="24" t="str">
        <f t="shared" si="10"/>
        <v/>
      </c>
      <c r="J44" s="12">
        <f t="shared" ca="1" si="11"/>
        <v>0</v>
      </c>
      <c r="K44" s="1">
        <f t="shared" ca="1" si="12"/>
        <v>0</v>
      </c>
      <c r="L44" s="1">
        <f t="shared" si="13"/>
        <v>0</v>
      </c>
      <c r="M44" s="1">
        <f t="shared" ca="1" si="14"/>
        <v>-150</v>
      </c>
      <c r="N44" s="25">
        <f ca="1">IF(L44=0,E44,-SUM((INDIRECT("N" &amp; ROW() - 1):$N$2)))</f>
        <v>0</v>
      </c>
    </row>
    <row r="45" spans="2:14" ht="14.5" customHeight="1" x14ac:dyDescent="0.2">
      <c r="B45" s="22" t="str">
        <f>IF(D45="","",VLOOKUP(D45,'SKU Адыгейский'!$A$1:$B$150,2,0))</f>
        <v/>
      </c>
      <c r="C45" s="22" t="str">
        <f>IF(D45="","",VLOOKUP(D45, 'SKU Адыгейский'!$A$1:$C$150,3,0))</f>
        <v/>
      </c>
      <c r="F45" s="24" t="str">
        <f t="shared" ca="1" si="8"/>
        <v/>
      </c>
      <c r="G45" s="24" t="str">
        <f t="shared" ca="1" si="9"/>
        <v/>
      </c>
      <c r="H45" s="24" t="str">
        <f t="shared" si="10"/>
        <v/>
      </c>
      <c r="J45" s="12">
        <f t="shared" ca="1" si="11"/>
        <v>0</v>
      </c>
      <c r="K45" s="1">
        <f t="shared" ca="1" si="12"/>
        <v>0</v>
      </c>
      <c r="L45" s="1">
        <f t="shared" si="13"/>
        <v>0</v>
      </c>
      <c r="M45" s="1">
        <f t="shared" ca="1" si="14"/>
        <v>-150</v>
      </c>
      <c r="N45" s="25">
        <f ca="1">IF(L45=0,E45,-SUM((INDIRECT("N" &amp; ROW() - 1):$N$2)))</f>
        <v>0</v>
      </c>
    </row>
    <row r="46" spans="2:14" ht="14.5" customHeight="1" x14ac:dyDescent="0.2">
      <c r="B46" s="22" t="str">
        <f>IF(D46="","",VLOOKUP(D46,'SKU Адыгейский'!$A$1:$B$150,2,0))</f>
        <v/>
      </c>
      <c r="C46" s="22" t="str">
        <f>IF(D46="","",VLOOKUP(D46, 'SKU Адыгейский'!$A$1:$C$150,3,0))</f>
        <v/>
      </c>
      <c r="F46" s="24" t="str">
        <f t="shared" ca="1" si="8"/>
        <v/>
      </c>
      <c r="G46" s="24" t="str">
        <f t="shared" ca="1" si="9"/>
        <v/>
      </c>
      <c r="H46" s="24" t="str">
        <f t="shared" si="10"/>
        <v/>
      </c>
      <c r="J46" s="12">
        <f t="shared" ca="1" si="11"/>
        <v>0</v>
      </c>
      <c r="K46" s="1">
        <f t="shared" ca="1" si="12"/>
        <v>0</v>
      </c>
      <c r="L46" s="1">
        <f t="shared" si="13"/>
        <v>0</v>
      </c>
      <c r="M46" s="1">
        <f t="shared" ca="1" si="14"/>
        <v>-150</v>
      </c>
      <c r="N46" s="25">
        <f ca="1">IF(L46=0,E46,-SUM((INDIRECT("N" &amp; ROW() - 1):$N$2)))</f>
        <v>0</v>
      </c>
    </row>
    <row r="47" spans="2:14" ht="14.5" customHeight="1" x14ac:dyDescent="0.2">
      <c r="B47" s="22" t="str">
        <f>IF(D47="","",VLOOKUP(D47,'SKU Адыгейский'!$A$1:$B$150,2,0))</f>
        <v/>
      </c>
      <c r="C47" s="22" t="str">
        <f>IF(D47="","",VLOOKUP(D47, 'SKU Адыгейский'!$A$1:$C$150,3,0))</f>
        <v/>
      </c>
      <c r="F47" s="24" t="str">
        <f t="shared" ca="1" si="8"/>
        <v/>
      </c>
      <c r="G47" s="24" t="str">
        <f t="shared" ca="1" si="9"/>
        <v/>
      </c>
      <c r="H47" s="24" t="str">
        <f t="shared" si="10"/>
        <v/>
      </c>
      <c r="J47" s="12">
        <f t="shared" ca="1" si="11"/>
        <v>0</v>
      </c>
      <c r="K47" s="1">
        <f t="shared" ca="1" si="12"/>
        <v>0</v>
      </c>
      <c r="L47" s="1">
        <f t="shared" si="13"/>
        <v>0</v>
      </c>
      <c r="M47" s="1">
        <f t="shared" ca="1" si="14"/>
        <v>-150</v>
      </c>
      <c r="N47" s="25">
        <f ca="1">IF(L47=0,E47,-SUM((INDIRECT("N" &amp; ROW() - 1):$N$2)))</f>
        <v>0</v>
      </c>
    </row>
    <row r="48" spans="2:14" ht="14.5" customHeight="1" x14ac:dyDescent="0.2">
      <c r="B48" s="22" t="str">
        <f>IF(D48="","",VLOOKUP(D48,'SKU Адыгейский'!$A$1:$B$150,2,0))</f>
        <v/>
      </c>
      <c r="C48" s="22" t="str">
        <f>IF(D48="","",VLOOKUP(D48, 'SKU Адыгейский'!$A$1:$C$150,3,0))</f>
        <v/>
      </c>
      <c r="F48" s="24" t="str">
        <f t="shared" ca="1" si="8"/>
        <v/>
      </c>
      <c r="G48" s="24" t="str">
        <f t="shared" ca="1" si="9"/>
        <v/>
      </c>
      <c r="H48" s="24" t="str">
        <f t="shared" si="10"/>
        <v/>
      </c>
      <c r="J48" s="12">
        <f t="shared" ca="1" si="11"/>
        <v>0</v>
      </c>
      <c r="K48" s="1">
        <f t="shared" ca="1" si="12"/>
        <v>0</v>
      </c>
      <c r="L48" s="1">
        <f t="shared" si="13"/>
        <v>0</v>
      </c>
      <c r="M48" s="1">
        <f t="shared" ca="1" si="14"/>
        <v>-150</v>
      </c>
      <c r="N48" s="25">
        <f ca="1">IF(L48=0,E48,-SUM((INDIRECT("N" &amp; ROW() - 1):$N$2)))</f>
        <v>0</v>
      </c>
    </row>
    <row r="49" spans="2:14" ht="14.5" customHeight="1" x14ac:dyDescent="0.2">
      <c r="B49" s="22" t="str">
        <f>IF(D49="","",VLOOKUP(D49,'SKU Адыгейский'!$A$1:$B$150,2,0))</f>
        <v/>
      </c>
      <c r="C49" s="22" t="str">
        <f>IF(D49="","",VLOOKUP(D49, 'SKU Адыгейский'!$A$1:$C$150,3,0))</f>
        <v/>
      </c>
      <c r="F49" s="24" t="str">
        <f t="shared" ca="1" si="8"/>
        <v/>
      </c>
      <c r="G49" s="24" t="str">
        <f t="shared" ca="1" si="9"/>
        <v/>
      </c>
      <c r="H49" s="24" t="str">
        <f t="shared" si="10"/>
        <v/>
      </c>
      <c r="J49" s="12">
        <f t="shared" ca="1" si="11"/>
        <v>0</v>
      </c>
      <c r="K49" s="1">
        <f t="shared" ca="1" si="12"/>
        <v>0</v>
      </c>
      <c r="L49" s="1">
        <f t="shared" si="13"/>
        <v>0</v>
      </c>
      <c r="M49" s="1">
        <f t="shared" ca="1" si="14"/>
        <v>-150</v>
      </c>
      <c r="N49" s="25">
        <f ca="1">IF(L49=0,E49,-SUM((INDIRECT("N" &amp; ROW() - 1):$N$2)))</f>
        <v>0</v>
      </c>
    </row>
    <row r="50" spans="2:14" ht="14.5" customHeight="1" x14ac:dyDescent="0.2">
      <c r="B50" s="22" t="str">
        <f>IF(D50="","",VLOOKUP(D50,'SKU Адыгейский'!$A$1:$B$150,2,0))</f>
        <v/>
      </c>
      <c r="C50" s="22" t="str">
        <f>IF(D50="","",VLOOKUP(D50, 'SKU Адыгейский'!$A$1:$C$150,3,0))</f>
        <v/>
      </c>
      <c r="F50" s="24" t="str">
        <f t="shared" ca="1" si="8"/>
        <v/>
      </c>
      <c r="G50" s="24" t="str">
        <f t="shared" ca="1" si="9"/>
        <v/>
      </c>
      <c r="H50" s="24" t="str">
        <f t="shared" si="10"/>
        <v/>
      </c>
      <c r="J50" s="12">
        <f t="shared" ca="1" si="11"/>
        <v>0</v>
      </c>
      <c r="K50" s="1">
        <f t="shared" ca="1" si="12"/>
        <v>0</v>
      </c>
      <c r="L50" s="1">
        <f t="shared" si="13"/>
        <v>0</v>
      </c>
      <c r="M50" s="1">
        <f t="shared" ca="1" si="14"/>
        <v>-150</v>
      </c>
      <c r="N50" s="25">
        <f ca="1">IF(L50=0,E50,-SUM((INDIRECT("N" &amp; ROW() - 1):$N$2)))</f>
        <v>0</v>
      </c>
    </row>
    <row r="51" spans="2:14" ht="14.5" customHeight="1" x14ac:dyDescent="0.2">
      <c r="B51" s="22" t="str">
        <f>IF(D51="","",VLOOKUP(D51,'SKU Адыгейский'!$A$1:$B$150,2,0))</f>
        <v/>
      </c>
      <c r="C51" s="22" t="str">
        <f>IF(D51="","",VLOOKUP(D51, 'SKU Адыгейский'!$A$1:$C$150,3,0))</f>
        <v/>
      </c>
      <c r="F51" s="24" t="str">
        <f t="shared" ca="1" si="8"/>
        <v/>
      </c>
      <c r="G51" s="24" t="str">
        <f t="shared" ca="1" si="9"/>
        <v/>
      </c>
      <c r="H51" s="24" t="str">
        <f t="shared" si="10"/>
        <v/>
      </c>
      <c r="J51" s="12">
        <f t="shared" ca="1" si="11"/>
        <v>0</v>
      </c>
      <c r="K51" s="1">
        <f t="shared" ca="1" si="12"/>
        <v>0</v>
      </c>
      <c r="L51" s="1">
        <f t="shared" si="13"/>
        <v>0</v>
      </c>
      <c r="M51" s="1">
        <f t="shared" ca="1" si="14"/>
        <v>-150</v>
      </c>
      <c r="N51" s="25">
        <f ca="1">IF(L51=0,E51,-SUM((INDIRECT("N" &amp; ROW() - 1):$N$2)))</f>
        <v>0</v>
      </c>
    </row>
    <row r="52" spans="2:14" ht="14.5" customHeight="1" x14ac:dyDescent="0.2">
      <c r="B52" s="22" t="str">
        <f>IF(D52="","",VLOOKUP(D52,'SKU Адыгейский'!$A$1:$B$150,2,0))</f>
        <v/>
      </c>
      <c r="C52" s="22" t="str">
        <f>IF(D52="","",VLOOKUP(D52, 'SKU Адыгейский'!$A$1:$C$150,3,0))</f>
        <v/>
      </c>
      <c r="F52" s="24" t="str">
        <f t="shared" ca="1" si="8"/>
        <v/>
      </c>
      <c r="G52" s="24" t="str">
        <f t="shared" ca="1" si="9"/>
        <v/>
      </c>
      <c r="H52" s="24" t="str">
        <f t="shared" si="10"/>
        <v/>
      </c>
      <c r="J52" s="12">
        <f t="shared" ca="1" si="11"/>
        <v>0</v>
      </c>
      <c r="K52" s="1">
        <f t="shared" ca="1" si="12"/>
        <v>0</v>
      </c>
      <c r="L52" s="1">
        <f t="shared" si="13"/>
        <v>0</v>
      </c>
      <c r="M52" s="1">
        <f t="shared" ca="1" si="14"/>
        <v>-150</v>
      </c>
      <c r="N52" s="25">
        <f ca="1">IF(L52=0,E52,-SUM((INDIRECT("N" &amp; ROW() - 1):$N$2)))</f>
        <v>0</v>
      </c>
    </row>
    <row r="53" spans="2:14" ht="14.5" customHeight="1" x14ac:dyDescent="0.2">
      <c r="B53" s="22" t="str">
        <f>IF(D53="","",VLOOKUP(D53,'SKU Адыгейский'!$A$1:$B$150,2,0))</f>
        <v/>
      </c>
      <c r="C53" s="22" t="str">
        <f>IF(D53="","",VLOOKUP(D53, 'SKU Адыгейский'!$A$1:$C$150,3,0))</f>
        <v/>
      </c>
      <c r="F53" s="24" t="str">
        <f t="shared" ca="1" si="8"/>
        <v/>
      </c>
      <c r="G53" s="24" t="str">
        <f t="shared" ca="1" si="9"/>
        <v/>
      </c>
      <c r="H53" s="24" t="str">
        <f t="shared" si="10"/>
        <v/>
      </c>
      <c r="J53" s="12">
        <f t="shared" ca="1" si="11"/>
        <v>0</v>
      </c>
      <c r="K53" s="1">
        <f t="shared" ca="1" si="12"/>
        <v>0</v>
      </c>
      <c r="L53" s="1">
        <f t="shared" si="13"/>
        <v>0</v>
      </c>
      <c r="M53" s="1">
        <f t="shared" ca="1" si="14"/>
        <v>-150</v>
      </c>
      <c r="N53" s="25">
        <f ca="1">IF(L53=0,E53,-SUM((INDIRECT("N" &amp; ROW() - 1):$N$2)))</f>
        <v>0</v>
      </c>
    </row>
    <row r="54" spans="2:14" ht="14.5" customHeight="1" x14ac:dyDescent="0.2">
      <c r="B54" s="22" t="str">
        <f>IF(D54="","",VLOOKUP(D54,'SKU Адыгейский'!$A$1:$B$150,2,0))</f>
        <v/>
      </c>
      <c r="C54" s="22" t="str">
        <f>IF(D54="","",VLOOKUP(D54, 'SKU Адыгейский'!$A$1:$C$150,3,0))</f>
        <v/>
      </c>
      <c r="F54" s="24" t="str">
        <f t="shared" ca="1" si="8"/>
        <v/>
      </c>
      <c r="G54" s="24" t="str">
        <f t="shared" ca="1" si="9"/>
        <v/>
      </c>
      <c r="H54" s="24" t="str">
        <f t="shared" si="10"/>
        <v/>
      </c>
      <c r="J54" s="12">
        <f t="shared" ca="1" si="11"/>
        <v>0</v>
      </c>
      <c r="K54" s="1">
        <f t="shared" ca="1" si="12"/>
        <v>0</v>
      </c>
      <c r="L54" s="1">
        <f t="shared" si="13"/>
        <v>0</v>
      </c>
      <c r="M54" s="1">
        <f t="shared" ca="1" si="14"/>
        <v>-150</v>
      </c>
      <c r="N54" s="25">
        <f ca="1">IF(L54=0,E54,-SUM((INDIRECT("N" &amp; ROW() - 1):$N$2)))</f>
        <v>0</v>
      </c>
    </row>
    <row r="55" spans="2:14" ht="14.5" customHeight="1" x14ac:dyDescent="0.2">
      <c r="B55" s="22" t="str">
        <f>IF(D55="","",VLOOKUP(D55,'SKU Адыгейский'!$A$1:$B$150,2,0))</f>
        <v/>
      </c>
      <c r="C55" s="22" t="str">
        <f>IF(D55="","",VLOOKUP(D55, 'SKU Адыгейский'!$A$1:$C$150,3,0))</f>
        <v/>
      </c>
      <c r="F55" s="24" t="str">
        <f t="shared" ca="1" si="8"/>
        <v/>
      </c>
      <c r="G55" s="24" t="str">
        <f t="shared" ca="1" si="9"/>
        <v/>
      </c>
      <c r="H55" s="24" t="str">
        <f t="shared" si="10"/>
        <v/>
      </c>
      <c r="J55" s="12">
        <f t="shared" ca="1" si="11"/>
        <v>0</v>
      </c>
      <c r="K55" s="1">
        <f t="shared" ca="1" si="12"/>
        <v>0</v>
      </c>
      <c r="L55" s="1">
        <f t="shared" si="13"/>
        <v>0</v>
      </c>
      <c r="M55" s="1">
        <f t="shared" ca="1" si="14"/>
        <v>-150</v>
      </c>
      <c r="N55" s="25">
        <f ca="1">IF(L55=0,E55,-SUM((INDIRECT("N" &amp; ROW() - 1):$N$2)))</f>
        <v>0</v>
      </c>
    </row>
    <row r="56" spans="2:14" ht="14.5" customHeight="1" x14ac:dyDescent="0.2">
      <c r="B56" s="22" t="str">
        <f>IF(D56="","",VLOOKUP(D56,'SKU Адыгейский'!$A$1:$B$150,2,0))</f>
        <v/>
      </c>
      <c r="C56" s="22" t="str">
        <f>IF(D56="","",VLOOKUP(D56, 'SKU Адыгейский'!$A$1:$C$150,3,0))</f>
        <v/>
      </c>
      <c r="F56" s="24" t="str">
        <f t="shared" ca="1" si="8"/>
        <v/>
      </c>
      <c r="G56" s="24" t="str">
        <f t="shared" ca="1" si="9"/>
        <v/>
      </c>
      <c r="H56" s="24" t="str">
        <f t="shared" si="10"/>
        <v/>
      </c>
      <c r="J56" s="12">
        <f t="shared" ca="1" si="11"/>
        <v>0</v>
      </c>
      <c r="K56" s="1">
        <f t="shared" ca="1" si="12"/>
        <v>0</v>
      </c>
      <c r="L56" s="1">
        <f t="shared" si="13"/>
        <v>0</v>
      </c>
      <c r="M56" s="1">
        <f t="shared" ca="1" si="14"/>
        <v>-150</v>
      </c>
      <c r="N56" s="25">
        <f ca="1">IF(L56=0,E56,-SUM((INDIRECT("N" &amp; ROW() - 1):$N$2)))</f>
        <v>0</v>
      </c>
    </row>
    <row r="57" spans="2:14" ht="14.5" customHeight="1" x14ac:dyDescent="0.2">
      <c r="B57" s="22" t="str">
        <f>IF(D57="","",VLOOKUP(D57,'SKU Адыгейский'!$A$1:$B$150,2,0))</f>
        <v/>
      </c>
      <c r="C57" s="22" t="str">
        <f>IF(D57="","",VLOOKUP(D57, 'SKU Адыгейский'!$A$1:$C$150,3,0))</f>
        <v/>
      </c>
      <c r="F57" s="24" t="str">
        <f t="shared" ca="1" si="8"/>
        <v/>
      </c>
      <c r="G57" s="24" t="str">
        <f t="shared" ca="1" si="9"/>
        <v/>
      </c>
      <c r="H57" s="24" t="str">
        <f t="shared" si="10"/>
        <v/>
      </c>
      <c r="J57" s="12">
        <f t="shared" ca="1" si="11"/>
        <v>0</v>
      </c>
      <c r="K57" s="1">
        <f t="shared" ca="1" si="12"/>
        <v>0</v>
      </c>
      <c r="L57" s="1">
        <f t="shared" si="13"/>
        <v>0</v>
      </c>
      <c r="M57" s="1">
        <f t="shared" ca="1" si="14"/>
        <v>-150</v>
      </c>
      <c r="N57" s="25">
        <f ca="1">IF(L57=0,E57,-SUM((INDIRECT("N" &amp; ROW() - 1):$N$2)))</f>
        <v>0</v>
      </c>
    </row>
    <row r="58" spans="2:14" ht="14.5" customHeight="1" x14ac:dyDescent="0.2">
      <c r="B58" s="22" t="str">
        <f>IF(D58="","",VLOOKUP(D58,'SKU Адыгейский'!$A$1:$B$150,2,0))</f>
        <v/>
      </c>
      <c r="C58" s="22" t="str">
        <f>IF(D58="","",VLOOKUP(D58, 'SKU Адыгейский'!$A$1:$C$150,3,0))</f>
        <v/>
      </c>
      <c r="F58" s="24" t="str">
        <f t="shared" ca="1" si="8"/>
        <v/>
      </c>
      <c r="G58" s="24" t="str">
        <f t="shared" ca="1" si="9"/>
        <v/>
      </c>
      <c r="H58" s="24" t="str">
        <f t="shared" si="10"/>
        <v/>
      </c>
      <c r="J58" s="12">
        <f t="shared" ca="1" si="11"/>
        <v>0</v>
      </c>
      <c r="K58" s="1">
        <f t="shared" ca="1" si="12"/>
        <v>0</v>
      </c>
      <c r="L58" s="1">
        <f t="shared" si="13"/>
        <v>0</v>
      </c>
      <c r="M58" s="1">
        <f t="shared" ca="1" si="14"/>
        <v>-150</v>
      </c>
      <c r="N58" s="25">
        <f ca="1">IF(L58=0,E58,-SUM((INDIRECT("N" &amp; ROW() - 1):$N$2)))</f>
        <v>0</v>
      </c>
    </row>
    <row r="59" spans="2:14" ht="14.5" customHeight="1" x14ac:dyDescent="0.2">
      <c r="B59" s="22" t="str">
        <f>IF(D59="","",VLOOKUP(D59,'SKU Адыгейский'!$A$1:$B$150,2,0))</f>
        <v/>
      </c>
      <c r="C59" s="22" t="str">
        <f>IF(D59="","",VLOOKUP(D59, 'SKU Адыгейский'!$A$1:$C$150,3,0))</f>
        <v/>
      </c>
      <c r="F59" s="24" t="str">
        <f t="shared" ca="1" si="8"/>
        <v/>
      </c>
      <c r="G59" s="24" t="str">
        <f t="shared" ca="1" si="9"/>
        <v/>
      </c>
      <c r="H59" s="24" t="str">
        <f t="shared" si="10"/>
        <v/>
      </c>
      <c r="J59" s="12">
        <f t="shared" ca="1" si="11"/>
        <v>0</v>
      </c>
      <c r="K59" s="1">
        <f t="shared" ca="1" si="12"/>
        <v>0</v>
      </c>
      <c r="L59" s="1">
        <f t="shared" si="13"/>
        <v>0</v>
      </c>
      <c r="M59" s="1">
        <f t="shared" ca="1" si="14"/>
        <v>-150</v>
      </c>
      <c r="N59" s="25">
        <f ca="1">IF(L59=0,E59,-SUM((INDIRECT("N" &amp; ROW() - 1):$N$2)))</f>
        <v>0</v>
      </c>
    </row>
    <row r="60" spans="2:14" ht="14.5" customHeight="1" x14ac:dyDescent="0.2">
      <c r="B60" s="22" t="str">
        <f>IF(D60="","",VLOOKUP(D60,'SKU Адыгейский'!$A$1:$B$150,2,0))</f>
        <v/>
      </c>
      <c r="C60" s="22" t="str">
        <f>IF(D60="","",VLOOKUP(D60, 'SKU Адыгейский'!$A$1:$C$150,3,0))</f>
        <v/>
      </c>
      <c r="F60" s="24" t="str">
        <f t="shared" ca="1" si="8"/>
        <v/>
      </c>
      <c r="G60" s="24" t="str">
        <f t="shared" ca="1" si="9"/>
        <v/>
      </c>
      <c r="H60" s="24" t="str">
        <f t="shared" si="10"/>
        <v/>
      </c>
      <c r="J60" s="12">
        <f t="shared" ca="1" si="11"/>
        <v>0</v>
      </c>
      <c r="K60" s="1">
        <f t="shared" ca="1" si="12"/>
        <v>0</v>
      </c>
      <c r="L60" s="1">
        <f t="shared" si="13"/>
        <v>0</v>
      </c>
      <c r="M60" s="1">
        <f t="shared" ca="1" si="14"/>
        <v>-150</v>
      </c>
      <c r="N60" s="25">
        <f ca="1">IF(L60=0,E60,-SUM((INDIRECT("N" &amp; ROW() - 1):$N$2)))</f>
        <v>0</v>
      </c>
    </row>
    <row r="61" spans="2:14" ht="14.5" customHeight="1" x14ac:dyDescent="0.2">
      <c r="B61" s="22" t="str">
        <f>IF(D61="","",VLOOKUP(D61,'SKU Адыгейский'!$A$1:$B$150,2,0))</f>
        <v/>
      </c>
      <c r="C61" s="22" t="str">
        <f>IF(D61="","",VLOOKUP(D61, 'SKU Адыгейский'!$A$1:$C$150,3,0))</f>
        <v/>
      </c>
      <c r="F61" s="24" t="str">
        <f t="shared" ca="1" si="8"/>
        <v/>
      </c>
      <c r="G61" s="24" t="str">
        <f t="shared" ca="1" si="9"/>
        <v/>
      </c>
      <c r="H61" s="24" t="str">
        <f t="shared" si="10"/>
        <v/>
      </c>
      <c r="J61" s="12">
        <f t="shared" ca="1" si="11"/>
        <v>0</v>
      </c>
      <c r="K61" s="1">
        <f t="shared" ca="1" si="12"/>
        <v>0</v>
      </c>
      <c r="L61" s="1">
        <f t="shared" si="13"/>
        <v>0</v>
      </c>
      <c r="M61" s="1">
        <f t="shared" ca="1" si="14"/>
        <v>-150</v>
      </c>
      <c r="N61" s="25">
        <f ca="1">IF(L61=0,E61,-SUM((INDIRECT("N" &amp; ROW() - 1):$N$2)))</f>
        <v>0</v>
      </c>
    </row>
    <row r="62" spans="2:14" ht="14.5" customHeight="1" x14ac:dyDescent="0.2">
      <c r="B62" s="22" t="str">
        <f>IF(D62="","",VLOOKUP(D62,'SKU Адыгейский'!$A$1:$B$150,2,0))</f>
        <v/>
      </c>
      <c r="C62" s="22" t="str">
        <f>IF(D62="","",VLOOKUP(D62, 'SKU Адыгейский'!$A$1:$C$150,3,0))</f>
        <v/>
      </c>
      <c r="F62" s="24" t="str">
        <f t="shared" ca="1" si="8"/>
        <v/>
      </c>
      <c r="G62" s="24" t="str">
        <f t="shared" ca="1" si="9"/>
        <v/>
      </c>
      <c r="H62" s="24" t="str">
        <f t="shared" si="10"/>
        <v/>
      </c>
      <c r="J62" s="12">
        <f t="shared" ca="1" si="11"/>
        <v>0</v>
      </c>
      <c r="K62" s="1">
        <f t="shared" ca="1" si="12"/>
        <v>0</v>
      </c>
      <c r="L62" s="1">
        <f t="shared" si="13"/>
        <v>0</v>
      </c>
      <c r="M62" s="1">
        <f t="shared" ca="1" si="14"/>
        <v>-150</v>
      </c>
      <c r="N62" s="25">
        <f ca="1">IF(L62=0,E62,-SUM((INDIRECT("N" &amp; ROW() - 1):$N$2)))</f>
        <v>0</v>
      </c>
    </row>
    <row r="63" spans="2:14" ht="14.5" customHeight="1" x14ac:dyDescent="0.2">
      <c r="B63" s="22" t="str">
        <f>IF(D63="","",VLOOKUP(D63,'SKU Адыгейский'!$A$1:$B$150,2,0))</f>
        <v/>
      </c>
      <c r="C63" s="22" t="str">
        <f>IF(D63="","",VLOOKUP(D63, 'SKU Адыгейский'!$A$1:$C$150,3,0))</f>
        <v/>
      </c>
      <c r="F63" s="24" t="str">
        <f t="shared" ca="1" si="8"/>
        <v/>
      </c>
      <c r="G63" s="24" t="str">
        <f t="shared" ca="1" si="9"/>
        <v/>
      </c>
      <c r="H63" s="24" t="str">
        <f t="shared" si="10"/>
        <v/>
      </c>
      <c r="J63" s="12">
        <f t="shared" ca="1" si="11"/>
        <v>0</v>
      </c>
      <c r="K63" s="1">
        <f t="shared" ca="1" si="12"/>
        <v>0</v>
      </c>
      <c r="L63" s="1">
        <f t="shared" si="13"/>
        <v>0</v>
      </c>
      <c r="M63" s="1">
        <f t="shared" ca="1" si="14"/>
        <v>-150</v>
      </c>
      <c r="N63" s="25">
        <f ca="1">IF(L63=0,E63,-SUM((INDIRECT("N" &amp; ROW() - 1):$N$2)))</f>
        <v>0</v>
      </c>
    </row>
    <row r="64" spans="2:14" ht="14.5" customHeight="1" x14ac:dyDescent="0.2">
      <c r="B64" s="22" t="str">
        <f>IF(D64="","",VLOOKUP(D64,'SKU Адыгейский'!$A$1:$B$150,2,0))</f>
        <v/>
      </c>
      <c r="C64" s="22" t="str">
        <f>IF(D64="","",VLOOKUP(D64, 'SKU Адыгейский'!$A$1:$C$150,3,0))</f>
        <v/>
      </c>
      <c r="F64" s="24" t="str">
        <f t="shared" ca="1" si="8"/>
        <v/>
      </c>
      <c r="G64" s="24" t="str">
        <f t="shared" ca="1" si="9"/>
        <v/>
      </c>
      <c r="H64" s="24" t="str">
        <f t="shared" si="10"/>
        <v/>
      </c>
      <c r="J64" s="12">
        <f t="shared" ca="1" si="11"/>
        <v>0</v>
      </c>
      <c r="K64" s="1">
        <f t="shared" ca="1" si="12"/>
        <v>0</v>
      </c>
      <c r="L64" s="1">
        <f t="shared" si="13"/>
        <v>0</v>
      </c>
      <c r="M64" s="1">
        <f t="shared" ca="1" si="14"/>
        <v>-150</v>
      </c>
      <c r="N64" s="25">
        <f ca="1">IF(L64=0,E64,-SUM((INDIRECT("N" &amp; ROW() - 1):$N$2)))</f>
        <v>0</v>
      </c>
    </row>
    <row r="65" spans="2:14" ht="14.5" customHeight="1" x14ac:dyDescent="0.2">
      <c r="B65" s="22" t="str">
        <f>IF(D65="","",VLOOKUP(D65,'SKU Адыгейский'!$A$1:$B$150,2,0))</f>
        <v/>
      </c>
      <c r="C65" s="22" t="str">
        <f>IF(D65="","",VLOOKUP(D65, 'SKU Адыгейский'!$A$1:$C$150,3,0))</f>
        <v/>
      </c>
      <c r="F65" s="24" t="str">
        <f t="shared" ca="1" si="8"/>
        <v/>
      </c>
      <c r="G65" s="24" t="str">
        <f t="shared" ca="1" si="9"/>
        <v/>
      </c>
      <c r="H65" s="24" t="str">
        <f t="shared" si="10"/>
        <v/>
      </c>
      <c r="J65" s="12">
        <f t="shared" ca="1" si="11"/>
        <v>0</v>
      </c>
      <c r="K65" s="1">
        <f t="shared" ca="1" si="12"/>
        <v>0</v>
      </c>
      <c r="L65" s="1">
        <f t="shared" si="13"/>
        <v>0</v>
      </c>
      <c r="M65" s="1">
        <f t="shared" ca="1" si="14"/>
        <v>-150</v>
      </c>
      <c r="N65" s="25">
        <f ca="1">IF(L65=0,E65,-SUM((INDIRECT("N" &amp; ROW() - 1):$N$2)))</f>
        <v>0</v>
      </c>
    </row>
    <row r="66" spans="2:14" ht="14.5" customHeight="1" x14ac:dyDescent="0.2">
      <c r="B66" s="22" t="str">
        <f>IF(D66="","",VLOOKUP(D66,'SKU Адыгейский'!$A$1:$B$150,2,0))</f>
        <v/>
      </c>
      <c r="C66" s="22" t="str">
        <f>IF(D66="","",VLOOKUP(D66, 'SKU Адыгейский'!$A$1:$C$150,3,0))</f>
        <v/>
      </c>
      <c r="F66" s="24" t="str">
        <f t="shared" ca="1" si="8"/>
        <v/>
      </c>
      <c r="G66" s="24" t="str">
        <f t="shared" ca="1" si="9"/>
        <v/>
      </c>
      <c r="H66" s="24" t="str">
        <f t="shared" si="10"/>
        <v/>
      </c>
      <c r="J66" s="12">
        <f t="shared" ca="1" si="11"/>
        <v>0</v>
      </c>
      <c r="K66" s="1">
        <f t="shared" ca="1" si="12"/>
        <v>0</v>
      </c>
      <c r="L66" s="1">
        <f t="shared" si="13"/>
        <v>0</v>
      </c>
      <c r="M66" s="1">
        <f t="shared" ca="1" si="14"/>
        <v>-150</v>
      </c>
      <c r="N66" s="25">
        <f ca="1">IF(L66=0,E66,-SUM((INDIRECT("N" &amp; ROW() - 1):$N$2)))</f>
        <v>0</v>
      </c>
    </row>
    <row r="67" spans="2:14" ht="14.5" customHeight="1" x14ac:dyDescent="0.2">
      <c r="B67" s="22" t="str">
        <f>IF(D67="","",VLOOKUP(D67,'SKU Адыгейский'!$A$1:$B$150,2,0))</f>
        <v/>
      </c>
      <c r="C67" s="22" t="str">
        <f>IF(D67="","",VLOOKUP(D67, 'SKU Адыгейский'!$A$1:$C$150,3,0))</f>
        <v/>
      </c>
      <c r="F67" s="24" t="str">
        <f t="shared" ref="F67:F98" ca="1" si="15">IF(L67=0, "", H67 - G67 * (INDIRECT("C" &amp; ROW() - 1)))</f>
        <v/>
      </c>
      <c r="G67" s="24" t="str">
        <f t="shared" ref="G67:G98" ca="1" si="16">IF(L67=0, "", _xlfn.CEILING.MATH(H67 / (INDIRECT("C" &amp; ROW() - 1)), 1))</f>
        <v/>
      </c>
      <c r="H67" s="24" t="str">
        <f t="shared" ref="H67:H98" si="17">IF(L67=0, "", -N67)</f>
        <v/>
      </c>
      <c r="J67" s="12">
        <f t="shared" ref="J67:J98" ca="1" si="18">IF(I67 = "-", -INDIRECT("C" &amp; ROW() - 1) * G67,E67)</f>
        <v>0</v>
      </c>
      <c r="K67" s="1">
        <f t="shared" ref="K67:K74" ca="1" si="19">IF(I67 = "-", SUM(INDIRECT(ADDRESS(2,COLUMN(J67)) &amp; ":" &amp; ADDRESS(ROW(),COLUMN(J67)))), 0)</f>
        <v>0</v>
      </c>
      <c r="L67" s="1">
        <f t="shared" ref="L67:L98" si="20">IF(I67="-",1,0)</f>
        <v>0</v>
      </c>
      <c r="M67" s="1">
        <f t="shared" ref="M67:M98" ca="1" si="21">IF(K67 = 0, INDIRECT("M" &amp; ROW() - 1), K67)</f>
        <v>-150</v>
      </c>
      <c r="N67" s="25">
        <f ca="1">IF(L67=0,E67,-SUM((INDIRECT("N" &amp; ROW() - 1):$N$2)))</f>
        <v>0</v>
      </c>
    </row>
    <row r="68" spans="2:14" ht="14.5" customHeight="1" x14ac:dyDescent="0.2">
      <c r="B68" s="22" t="str">
        <f>IF(D68="","",VLOOKUP(D68,'SKU Адыгейский'!$A$1:$B$150,2,0))</f>
        <v/>
      </c>
      <c r="C68" s="22" t="str">
        <f>IF(D68="","",VLOOKUP(D68, 'SKU Адыгейский'!$A$1:$C$150,3,0))</f>
        <v/>
      </c>
      <c r="F68" s="24" t="str">
        <f t="shared" ca="1" si="15"/>
        <v/>
      </c>
      <c r="G68" s="24" t="str">
        <f t="shared" ca="1" si="16"/>
        <v/>
      </c>
      <c r="H68" s="24" t="str">
        <f t="shared" si="17"/>
        <v/>
      </c>
      <c r="J68" s="12">
        <f t="shared" ca="1" si="18"/>
        <v>0</v>
      </c>
      <c r="K68" s="1">
        <f t="shared" ca="1" si="19"/>
        <v>0</v>
      </c>
      <c r="L68" s="1">
        <f t="shared" si="20"/>
        <v>0</v>
      </c>
      <c r="M68" s="1">
        <f t="shared" ca="1" si="21"/>
        <v>-150</v>
      </c>
      <c r="N68" s="25">
        <f ca="1">IF(L68=0,E68,-SUM((INDIRECT("N" &amp; ROW() - 1):$N$2)))</f>
        <v>0</v>
      </c>
    </row>
    <row r="69" spans="2:14" ht="14.5" customHeight="1" x14ac:dyDescent="0.2">
      <c r="B69" s="22" t="str">
        <f>IF(D69="","",VLOOKUP(D69,'SKU Адыгейский'!$A$1:$B$150,2,0))</f>
        <v/>
      </c>
      <c r="C69" s="22" t="str">
        <f>IF(D69="","",VLOOKUP(D69, 'SKU Адыгейский'!$A$1:$C$150,3,0))</f>
        <v/>
      </c>
      <c r="F69" s="24" t="str">
        <f t="shared" ca="1" si="15"/>
        <v/>
      </c>
      <c r="G69" s="24" t="str">
        <f t="shared" ca="1" si="16"/>
        <v/>
      </c>
      <c r="H69" s="24" t="str">
        <f t="shared" si="17"/>
        <v/>
      </c>
      <c r="J69" s="12">
        <f t="shared" ca="1" si="18"/>
        <v>0</v>
      </c>
      <c r="K69" s="1">
        <f t="shared" ca="1" si="19"/>
        <v>0</v>
      </c>
      <c r="L69" s="1">
        <f t="shared" si="20"/>
        <v>0</v>
      </c>
      <c r="M69" s="1">
        <f t="shared" ca="1" si="21"/>
        <v>-150</v>
      </c>
      <c r="N69" s="25">
        <f ca="1">IF(L69=0,E69,-SUM((INDIRECT("N" &amp; ROW() - 1):$N$2)))</f>
        <v>0</v>
      </c>
    </row>
    <row r="70" spans="2:14" ht="14.5" customHeight="1" x14ac:dyDescent="0.2">
      <c r="B70" s="22" t="str">
        <f>IF(D70="","",VLOOKUP(D70,'SKU Адыгейский'!$A$1:$B$150,2,0))</f>
        <v/>
      </c>
      <c r="C70" s="22" t="str">
        <f>IF(D70="","",VLOOKUP(D70, 'SKU Адыгейский'!$A$1:$C$150,3,0))</f>
        <v/>
      </c>
      <c r="F70" s="24" t="str">
        <f t="shared" ca="1" si="15"/>
        <v/>
      </c>
      <c r="G70" s="24" t="str">
        <f t="shared" ca="1" si="16"/>
        <v/>
      </c>
      <c r="H70" s="24" t="str">
        <f t="shared" si="17"/>
        <v/>
      </c>
      <c r="J70" s="12">
        <f t="shared" ca="1" si="18"/>
        <v>0</v>
      </c>
      <c r="K70" s="1">
        <f t="shared" ca="1" si="19"/>
        <v>0</v>
      </c>
      <c r="L70" s="1">
        <f t="shared" si="20"/>
        <v>0</v>
      </c>
      <c r="M70" s="1">
        <f t="shared" ca="1" si="21"/>
        <v>-150</v>
      </c>
      <c r="N70" s="25">
        <f ca="1">IF(L70=0,E70,-SUM((INDIRECT("N" &amp; ROW() - 1):$N$2)))</f>
        <v>0</v>
      </c>
    </row>
    <row r="71" spans="2:14" ht="14.5" customHeight="1" x14ac:dyDescent="0.2">
      <c r="B71" s="22" t="str">
        <f>IF(D71="","",VLOOKUP(D71,'SKU Адыгейский'!$A$1:$B$150,2,0))</f>
        <v/>
      </c>
      <c r="C71" s="22" t="str">
        <f>IF(D71="","",VLOOKUP(D71, 'SKU Адыгейский'!$A$1:$C$150,3,0))</f>
        <v/>
      </c>
      <c r="F71" s="24" t="str">
        <f t="shared" ca="1" si="15"/>
        <v/>
      </c>
      <c r="G71" s="24" t="str">
        <f t="shared" ca="1" si="16"/>
        <v/>
      </c>
      <c r="H71" s="24" t="str">
        <f t="shared" si="17"/>
        <v/>
      </c>
      <c r="J71" s="12">
        <f t="shared" ca="1" si="18"/>
        <v>0</v>
      </c>
      <c r="K71" s="1">
        <f t="shared" ca="1" si="19"/>
        <v>0</v>
      </c>
      <c r="L71" s="1">
        <f t="shared" si="20"/>
        <v>0</v>
      </c>
      <c r="M71" s="1">
        <f t="shared" ca="1" si="21"/>
        <v>-150</v>
      </c>
      <c r="N71" s="25">
        <f ca="1">IF(L71=0,E71,-SUM((INDIRECT("N" &amp; ROW() - 1):$N$2)))</f>
        <v>0</v>
      </c>
    </row>
    <row r="72" spans="2:14" ht="14.5" customHeight="1" x14ac:dyDescent="0.2">
      <c r="B72" s="22" t="str">
        <f>IF(D72="","",VLOOKUP(D72,'SKU Адыгейский'!$A$1:$B$150,2,0))</f>
        <v/>
      </c>
      <c r="C72" s="22" t="str">
        <f>IF(D72="","",VLOOKUP(D72, 'SKU Адыгейский'!$A$1:$C$150,3,0))</f>
        <v/>
      </c>
      <c r="F72" s="24" t="str">
        <f t="shared" ca="1" si="15"/>
        <v/>
      </c>
      <c r="G72" s="24" t="str">
        <f t="shared" ca="1" si="16"/>
        <v/>
      </c>
      <c r="H72" s="24" t="str">
        <f t="shared" si="17"/>
        <v/>
      </c>
      <c r="J72" s="12">
        <f t="shared" ca="1" si="18"/>
        <v>0</v>
      </c>
      <c r="K72" s="1">
        <f t="shared" ca="1" si="19"/>
        <v>0</v>
      </c>
      <c r="L72" s="1">
        <f t="shared" si="20"/>
        <v>0</v>
      </c>
      <c r="M72" s="1">
        <f t="shared" ca="1" si="21"/>
        <v>-150</v>
      </c>
      <c r="N72" s="25">
        <f ca="1">IF(L72=0,E72,-SUM((INDIRECT("N" &amp; ROW() - 1):$N$2)))</f>
        <v>0</v>
      </c>
    </row>
    <row r="73" spans="2:14" ht="14.5" customHeight="1" x14ac:dyDescent="0.2">
      <c r="B73" s="22" t="str">
        <f>IF(D73="","",VLOOKUP(D73,'SKU Адыгейский'!$A$1:$B$150,2,0))</f>
        <v/>
      </c>
      <c r="C73" s="22" t="str">
        <f>IF(D73="","",VLOOKUP(D73, 'SKU Адыгейский'!$A$1:$C$150,3,0))</f>
        <v/>
      </c>
      <c r="F73" s="24" t="str">
        <f t="shared" ca="1" si="15"/>
        <v/>
      </c>
      <c r="G73" s="24" t="str">
        <f t="shared" ca="1" si="16"/>
        <v/>
      </c>
      <c r="H73" s="24" t="str">
        <f t="shared" si="17"/>
        <v/>
      </c>
      <c r="J73" s="12">
        <f t="shared" ca="1" si="18"/>
        <v>0</v>
      </c>
      <c r="K73" s="1">
        <f t="shared" ca="1" si="19"/>
        <v>0</v>
      </c>
      <c r="L73" s="1">
        <f t="shared" si="20"/>
        <v>0</v>
      </c>
      <c r="M73" s="1">
        <f t="shared" ca="1" si="21"/>
        <v>-150</v>
      </c>
      <c r="N73" s="25">
        <f ca="1">IF(L73=0,E73,-SUM((INDIRECT("N" &amp; ROW() - 1):$N$2)))</f>
        <v>0</v>
      </c>
    </row>
    <row r="74" spans="2:14" ht="14.5" customHeight="1" x14ac:dyDescent="0.2">
      <c r="B74" s="22" t="str">
        <f>IF(D74="","",VLOOKUP(D74,'SKU Адыгейский'!$A$1:$B$150,2,0))</f>
        <v/>
      </c>
      <c r="C74" s="22" t="str">
        <f>IF(D74="","",VLOOKUP(D74, 'SKU Адыгейский'!$A$1:$C$150,3,0))</f>
        <v/>
      </c>
      <c r="F74" s="24" t="str">
        <f t="shared" ca="1" si="15"/>
        <v/>
      </c>
      <c r="G74" s="24" t="str">
        <f t="shared" ca="1" si="16"/>
        <v/>
      </c>
      <c r="H74" s="24" t="str">
        <f t="shared" si="17"/>
        <v/>
      </c>
      <c r="J74" s="12">
        <f t="shared" ca="1" si="18"/>
        <v>0</v>
      </c>
      <c r="K74" s="1">
        <f t="shared" ca="1" si="19"/>
        <v>0</v>
      </c>
      <c r="L74" s="1">
        <f t="shared" si="20"/>
        <v>0</v>
      </c>
      <c r="M74" s="1">
        <f t="shared" ca="1" si="21"/>
        <v>-150</v>
      </c>
      <c r="N74" s="25">
        <f ca="1">IF(L74=0,E74,-SUM((INDIRECT("N" &amp; ROW() - 1):$N$2)))</f>
        <v>0</v>
      </c>
    </row>
    <row r="75" spans="2:14" ht="14.5" customHeight="1" x14ac:dyDescent="0.2">
      <c r="B75" s="22" t="str">
        <f>IF(D75="","",VLOOKUP(D75,'SKU Адыгейский'!$A$1:$B$150,2,0))</f>
        <v/>
      </c>
      <c r="C75" s="22" t="str">
        <f>IF(D75="","",VLOOKUP(D75, 'SKU Адыгейский'!$A$1:$C$150,3,0))</f>
        <v/>
      </c>
      <c r="F75" s="24" t="str">
        <f t="shared" ca="1" si="15"/>
        <v/>
      </c>
      <c r="G75" s="24" t="str">
        <f t="shared" ca="1" si="16"/>
        <v/>
      </c>
      <c r="H75" s="24" t="str">
        <f t="shared" si="17"/>
        <v/>
      </c>
      <c r="J75" s="12">
        <f t="shared" ca="1" si="18"/>
        <v>0</v>
      </c>
      <c r="K75" s="1">
        <f t="shared" ref="K75:K100" ca="1" si="22">IF(I75="-",SUM(INDIRECT(ADDRESS(2,COLUMN(J75))&amp;":"&amp;ADDRESS(ROW(),COLUMN(J75)))),0)</f>
        <v>0</v>
      </c>
      <c r="L75" s="1">
        <f t="shared" si="20"/>
        <v>0</v>
      </c>
      <c r="M75" s="1">
        <f t="shared" ca="1" si="21"/>
        <v>-150</v>
      </c>
      <c r="N75" s="25">
        <f ca="1">IF(L75=0,E75,-SUM((INDIRECT("N" &amp; ROW() - 1):$N$2)))</f>
        <v>0</v>
      </c>
    </row>
    <row r="76" spans="2:14" ht="14.5" customHeight="1" x14ac:dyDescent="0.2">
      <c r="B76" s="22" t="str">
        <f>IF(D76="","",VLOOKUP(D76,'SKU Адыгейский'!$A$1:$B$150,2,0))</f>
        <v/>
      </c>
      <c r="C76" s="22" t="str">
        <f>IF(D76="","",VLOOKUP(D76, 'SKU Адыгейский'!$A$1:$C$150,3,0))</f>
        <v/>
      </c>
      <c r="F76" s="24" t="str">
        <f t="shared" ca="1" si="15"/>
        <v/>
      </c>
      <c r="G76" s="24" t="str">
        <f t="shared" ca="1" si="16"/>
        <v/>
      </c>
      <c r="H76" s="24" t="str">
        <f t="shared" si="17"/>
        <v/>
      </c>
      <c r="J76" s="12">
        <f t="shared" ca="1" si="18"/>
        <v>0</v>
      </c>
      <c r="K76" s="1">
        <f t="shared" ca="1" si="22"/>
        <v>0</v>
      </c>
      <c r="L76" s="1">
        <f t="shared" si="20"/>
        <v>0</v>
      </c>
      <c r="M76" s="1">
        <f t="shared" ca="1" si="21"/>
        <v>-150</v>
      </c>
      <c r="N76" s="25">
        <f ca="1">IF(L76=0,E76,-SUM((INDIRECT("N" &amp; ROW() - 1):$N$2)))</f>
        <v>0</v>
      </c>
    </row>
    <row r="77" spans="2:14" ht="14.5" customHeight="1" x14ac:dyDescent="0.2">
      <c r="B77" s="22" t="str">
        <f>IF(D77="","",VLOOKUP(D77,'SKU Адыгейский'!$A$1:$B$150,2,0))</f>
        <v/>
      </c>
      <c r="C77" s="22" t="str">
        <f>IF(D77="","",VLOOKUP(D77, 'SKU Адыгейский'!$A$1:$C$150,3,0))</f>
        <v/>
      </c>
      <c r="F77" s="24" t="str">
        <f t="shared" ca="1" si="15"/>
        <v/>
      </c>
      <c r="G77" s="24" t="str">
        <f t="shared" ca="1" si="16"/>
        <v/>
      </c>
      <c r="H77" s="24" t="str">
        <f t="shared" si="17"/>
        <v/>
      </c>
      <c r="J77" s="12">
        <f t="shared" ca="1" si="18"/>
        <v>0</v>
      </c>
      <c r="K77" s="1">
        <f t="shared" ca="1" si="22"/>
        <v>0</v>
      </c>
      <c r="L77" s="1">
        <f t="shared" si="20"/>
        <v>0</v>
      </c>
      <c r="M77" s="1">
        <f t="shared" ca="1" si="21"/>
        <v>-150</v>
      </c>
      <c r="N77" s="25">
        <f ca="1">IF(L77=0,E77,-SUM((INDIRECT("N" &amp; ROW() - 1):$N$2)))</f>
        <v>0</v>
      </c>
    </row>
    <row r="78" spans="2:14" ht="14.5" customHeight="1" x14ac:dyDescent="0.2">
      <c r="B78" s="22" t="str">
        <f>IF(D78="","",VLOOKUP(D78,'SKU Адыгейский'!$A$1:$B$150,2,0))</f>
        <v/>
      </c>
      <c r="C78" s="22" t="str">
        <f>IF(D78="","",VLOOKUP(D78, 'SKU Адыгейский'!$A$1:$C$150,3,0))</f>
        <v/>
      </c>
      <c r="F78" s="24" t="str">
        <f t="shared" ca="1" si="15"/>
        <v/>
      </c>
      <c r="G78" s="24" t="str">
        <f t="shared" ca="1" si="16"/>
        <v/>
      </c>
      <c r="H78" s="24" t="str">
        <f t="shared" si="17"/>
        <v/>
      </c>
      <c r="J78" s="12">
        <f t="shared" ca="1" si="18"/>
        <v>0</v>
      </c>
      <c r="K78" s="1">
        <f t="shared" ca="1" si="22"/>
        <v>0</v>
      </c>
      <c r="L78" s="1">
        <f t="shared" si="20"/>
        <v>0</v>
      </c>
      <c r="M78" s="1">
        <f t="shared" ca="1" si="21"/>
        <v>-150</v>
      </c>
      <c r="N78" s="25">
        <f ca="1">IF(L78=0,E78,-SUM((INDIRECT("N" &amp; ROW() - 1):$N$2)))</f>
        <v>0</v>
      </c>
    </row>
    <row r="79" spans="2:14" ht="14.5" customHeight="1" x14ac:dyDescent="0.2">
      <c r="B79" s="22" t="str">
        <f>IF(D79="","",VLOOKUP(D79,'SKU Адыгейский'!$A$1:$B$150,2,0))</f>
        <v/>
      </c>
      <c r="C79" s="22" t="str">
        <f>IF(D79="","",VLOOKUP(D79, 'SKU Адыгейский'!$A$1:$C$150,3,0))</f>
        <v/>
      </c>
      <c r="F79" s="24" t="str">
        <f t="shared" ca="1" si="15"/>
        <v/>
      </c>
      <c r="G79" s="24" t="str">
        <f t="shared" ca="1" si="16"/>
        <v/>
      </c>
      <c r="H79" s="24" t="str">
        <f t="shared" si="17"/>
        <v/>
      </c>
      <c r="J79" s="12">
        <f t="shared" ca="1" si="18"/>
        <v>0</v>
      </c>
      <c r="K79" s="1">
        <f t="shared" ca="1" si="22"/>
        <v>0</v>
      </c>
      <c r="L79" s="1">
        <f t="shared" si="20"/>
        <v>0</v>
      </c>
      <c r="M79" s="1">
        <f t="shared" ca="1" si="21"/>
        <v>-150</v>
      </c>
      <c r="N79" s="25">
        <f ca="1">IF(L79=0,E79,-SUM((INDIRECT("N" &amp; ROW() - 1):$N$2)))</f>
        <v>0</v>
      </c>
    </row>
    <row r="80" spans="2:14" ht="14.5" customHeight="1" x14ac:dyDescent="0.2">
      <c r="B80" s="22" t="str">
        <f>IF(D80="","",VLOOKUP(D80,'SKU Адыгейский'!$A$1:$B$150,2,0))</f>
        <v/>
      </c>
      <c r="C80" s="22" t="str">
        <f>IF(D80="","",VLOOKUP(D80, 'SKU Адыгейский'!$A$1:$C$150,3,0))</f>
        <v/>
      </c>
      <c r="F80" s="24" t="str">
        <f t="shared" ca="1" si="15"/>
        <v/>
      </c>
      <c r="G80" s="24" t="str">
        <f t="shared" ca="1" si="16"/>
        <v/>
      </c>
      <c r="H80" s="24" t="str">
        <f t="shared" si="17"/>
        <v/>
      </c>
      <c r="J80" s="12">
        <f t="shared" ca="1" si="18"/>
        <v>0</v>
      </c>
      <c r="K80" s="1">
        <f t="shared" ca="1" si="22"/>
        <v>0</v>
      </c>
      <c r="L80" s="1">
        <f t="shared" si="20"/>
        <v>0</v>
      </c>
      <c r="M80" s="1">
        <f t="shared" ca="1" si="21"/>
        <v>-150</v>
      </c>
      <c r="N80" s="25">
        <f ca="1">IF(L80=0,E80,-SUM((INDIRECT("N" &amp; ROW() - 1):$N$2)))</f>
        <v>0</v>
      </c>
    </row>
    <row r="81" spans="2:14" ht="14.5" customHeight="1" x14ac:dyDescent="0.2">
      <c r="B81" s="22" t="str">
        <f>IF(D81="","",VLOOKUP(D81,'SKU Адыгейский'!$A$1:$B$150,2,0))</f>
        <v/>
      </c>
      <c r="C81" s="22" t="str">
        <f>IF(D81="","",VLOOKUP(D81, 'SKU Адыгейский'!$A$1:$C$150,3,0))</f>
        <v/>
      </c>
      <c r="F81" s="24" t="str">
        <f t="shared" ca="1" si="15"/>
        <v/>
      </c>
      <c r="G81" s="24" t="str">
        <f t="shared" ca="1" si="16"/>
        <v/>
      </c>
      <c r="H81" s="24" t="str">
        <f t="shared" si="17"/>
        <v/>
      </c>
      <c r="J81" s="12">
        <f t="shared" ca="1" si="18"/>
        <v>0</v>
      </c>
      <c r="K81" s="1">
        <f t="shared" ca="1" si="22"/>
        <v>0</v>
      </c>
      <c r="L81" s="1">
        <f t="shared" si="20"/>
        <v>0</v>
      </c>
      <c r="M81" s="1">
        <f t="shared" ca="1" si="21"/>
        <v>-150</v>
      </c>
      <c r="N81" s="25">
        <f ca="1">IF(L81=0,E81,-SUM((INDIRECT("N" &amp; ROW() - 1):$N$2)))</f>
        <v>0</v>
      </c>
    </row>
    <row r="82" spans="2:14" ht="14.5" customHeight="1" x14ac:dyDescent="0.2">
      <c r="B82" s="22" t="str">
        <f>IF(D82="","",VLOOKUP(D82,'SKU Адыгейский'!$A$1:$B$150,2,0))</f>
        <v/>
      </c>
      <c r="C82" s="22" t="str">
        <f>IF(D82="","",VLOOKUP(D82, 'SKU Адыгейский'!$A$1:$C$150,3,0))</f>
        <v/>
      </c>
      <c r="F82" s="24" t="str">
        <f t="shared" ca="1" si="15"/>
        <v/>
      </c>
      <c r="G82" s="24" t="str">
        <f t="shared" ca="1" si="16"/>
        <v/>
      </c>
      <c r="H82" s="24" t="str">
        <f t="shared" si="17"/>
        <v/>
      </c>
      <c r="J82" s="12">
        <f t="shared" ca="1" si="18"/>
        <v>0</v>
      </c>
      <c r="K82" s="1">
        <f t="shared" ca="1" si="22"/>
        <v>0</v>
      </c>
      <c r="L82" s="1">
        <f t="shared" si="20"/>
        <v>0</v>
      </c>
      <c r="M82" s="1">
        <f t="shared" ca="1" si="21"/>
        <v>-150</v>
      </c>
      <c r="N82" s="25">
        <f ca="1">IF(L82=0,E82,-SUM((INDIRECT("N" &amp; ROW() - 1):$N$2)))</f>
        <v>0</v>
      </c>
    </row>
    <row r="83" spans="2:14" ht="14.5" customHeight="1" x14ac:dyDescent="0.2">
      <c r="B83" s="22" t="str">
        <f>IF(D83="","",VLOOKUP(D83,'SKU Адыгейский'!$A$1:$B$150,2,0))</f>
        <v/>
      </c>
      <c r="C83" s="22" t="str">
        <f>IF(D83="","",VLOOKUP(D83, 'SKU Адыгейский'!$A$1:$C$150,3,0))</f>
        <v/>
      </c>
      <c r="F83" s="24" t="str">
        <f t="shared" ca="1" si="15"/>
        <v/>
      </c>
      <c r="G83" s="24" t="str">
        <f t="shared" ca="1" si="16"/>
        <v/>
      </c>
      <c r="H83" s="24" t="str">
        <f t="shared" si="17"/>
        <v/>
      </c>
      <c r="J83" s="12">
        <f t="shared" ca="1" si="18"/>
        <v>0</v>
      </c>
      <c r="K83" s="1">
        <f t="shared" ca="1" si="22"/>
        <v>0</v>
      </c>
      <c r="L83" s="1">
        <f t="shared" si="20"/>
        <v>0</v>
      </c>
      <c r="M83" s="1">
        <f t="shared" ca="1" si="21"/>
        <v>-150</v>
      </c>
      <c r="N83" s="25">
        <f ca="1">IF(L83=0,E83,-SUM((INDIRECT("N" &amp; ROW() - 1):$N$2)))</f>
        <v>0</v>
      </c>
    </row>
    <row r="84" spans="2:14" ht="14.5" customHeight="1" x14ac:dyDescent="0.2">
      <c r="B84" s="22" t="str">
        <f>IF(D84="","",VLOOKUP(D84,'SKU Адыгейский'!$A$1:$B$150,2,0))</f>
        <v/>
      </c>
      <c r="C84" s="22" t="str">
        <f>IF(D84="","",VLOOKUP(D84, 'SKU Адыгейский'!$A$1:$C$150,3,0))</f>
        <v/>
      </c>
      <c r="F84" s="24" t="str">
        <f t="shared" ca="1" si="15"/>
        <v/>
      </c>
      <c r="G84" s="24" t="str">
        <f t="shared" ca="1" si="16"/>
        <v/>
      </c>
      <c r="H84" s="24" t="str">
        <f t="shared" si="17"/>
        <v/>
      </c>
      <c r="J84" s="12">
        <f t="shared" ca="1" si="18"/>
        <v>0</v>
      </c>
      <c r="K84" s="1">
        <f t="shared" ca="1" si="22"/>
        <v>0</v>
      </c>
      <c r="L84" s="1">
        <f t="shared" si="20"/>
        <v>0</v>
      </c>
      <c r="M84" s="1">
        <f t="shared" ca="1" si="21"/>
        <v>-150</v>
      </c>
      <c r="N84" s="25">
        <f ca="1">IF(L84=0,E84,-SUM((INDIRECT("N" &amp; ROW() - 1):$N$2)))</f>
        <v>0</v>
      </c>
    </row>
    <row r="85" spans="2:14" ht="14.5" customHeight="1" x14ac:dyDescent="0.2">
      <c r="B85" s="22" t="str">
        <f>IF(D85="","",VLOOKUP(D85,'SKU Адыгейский'!$A$1:$B$150,2,0))</f>
        <v/>
      </c>
      <c r="C85" s="22" t="str">
        <f>IF(D85="","",VLOOKUP(D85, 'SKU Адыгейский'!$A$1:$C$150,3,0))</f>
        <v/>
      </c>
      <c r="F85" s="24" t="str">
        <f t="shared" ca="1" si="15"/>
        <v/>
      </c>
      <c r="G85" s="24" t="str">
        <f t="shared" ca="1" si="16"/>
        <v/>
      </c>
      <c r="H85" s="24" t="str">
        <f t="shared" si="17"/>
        <v/>
      </c>
      <c r="J85" s="12">
        <f t="shared" ca="1" si="18"/>
        <v>0</v>
      </c>
      <c r="K85" s="1">
        <f t="shared" ca="1" si="22"/>
        <v>0</v>
      </c>
      <c r="L85" s="1">
        <f t="shared" si="20"/>
        <v>0</v>
      </c>
      <c r="M85" s="1">
        <f t="shared" ca="1" si="21"/>
        <v>-150</v>
      </c>
      <c r="N85" s="25">
        <f ca="1">IF(L85=0,E85,-SUM((INDIRECT("N" &amp; ROW() - 1):$N$2)))</f>
        <v>0</v>
      </c>
    </row>
    <row r="86" spans="2:14" ht="14.5" customHeight="1" x14ac:dyDescent="0.2">
      <c r="B86" s="22" t="str">
        <f>IF(D86="","",VLOOKUP(D86,'SKU Адыгейский'!$A$1:$B$150,2,0))</f>
        <v/>
      </c>
      <c r="C86" s="22" t="str">
        <f>IF(D86="","",VLOOKUP(D86, 'SKU Адыгейский'!$A$1:$C$150,3,0))</f>
        <v/>
      </c>
      <c r="F86" s="24" t="str">
        <f t="shared" ca="1" si="15"/>
        <v/>
      </c>
      <c r="G86" s="24" t="str">
        <f t="shared" ca="1" si="16"/>
        <v/>
      </c>
      <c r="H86" s="24" t="str">
        <f t="shared" si="17"/>
        <v/>
      </c>
      <c r="J86" s="12">
        <f t="shared" ca="1" si="18"/>
        <v>0</v>
      </c>
      <c r="K86" s="1">
        <f t="shared" ca="1" si="22"/>
        <v>0</v>
      </c>
      <c r="L86" s="1">
        <f t="shared" si="20"/>
        <v>0</v>
      </c>
      <c r="M86" s="1">
        <f t="shared" ca="1" si="21"/>
        <v>-150</v>
      </c>
      <c r="N86" s="25">
        <f ca="1">IF(L86=0,E86,-SUM((INDIRECT("N" &amp; ROW() - 1):$N$2)))</f>
        <v>0</v>
      </c>
    </row>
    <row r="87" spans="2:14" ht="14.5" customHeight="1" x14ac:dyDescent="0.2">
      <c r="B87" s="22" t="str">
        <f>IF(D87="","",VLOOKUP(D87,'SKU Адыгейский'!$A$1:$B$150,2,0))</f>
        <v/>
      </c>
      <c r="C87" s="22" t="str">
        <f>IF(D87="","",VLOOKUP(D87, 'SKU Адыгейский'!$A$1:$C$150,3,0))</f>
        <v/>
      </c>
      <c r="F87" s="24" t="str">
        <f t="shared" ca="1" si="15"/>
        <v/>
      </c>
      <c r="G87" s="24" t="str">
        <f t="shared" ca="1" si="16"/>
        <v/>
      </c>
      <c r="H87" s="24" t="str">
        <f t="shared" si="17"/>
        <v/>
      </c>
      <c r="J87" s="12">
        <f t="shared" ca="1" si="18"/>
        <v>0</v>
      </c>
      <c r="K87" s="1">
        <f t="shared" ca="1" si="22"/>
        <v>0</v>
      </c>
      <c r="L87" s="1">
        <f t="shared" si="20"/>
        <v>0</v>
      </c>
      <c r="M87" s="1">
        <f t="shared" ca="1" si="21"/>
        <v>-150</v>
      </c>
      <c r="N87" s="25">
        <f ca="1">IF(L87=0,E87,-SUM((INDIRECT("N" &amp; ROW() - 1):$N$2)))</f>
        <v>0</v>
      </c>
    </row>
    <row r="88" spans="2:14" ht="14.5" customHeight="1" x14ac:dyDescent="0.2">
      <c r="B88" s="22" t="str">
        <f>IF(D88="","",VLOOKUP(D88,'SKU Адыгейский'!$A$1:$B$150,2,0))</f>
        <v/>
      </c>
      <c r="C88" s="22" t="str">
        <f>IF(D88="","",VLOOKUP(D88, 'SKU Адыгейский'!$A$1:$C$150,3,0))</f>
        <v/>
      </c>
      <c r="F88" s="24" t="str">
        <f t="shared" ca="1" si="15"/>
        <v/>
      </c>
      <c r="G88" s="24" t="str">
        <f t="shared" ca="1" si="16"/>
        <v/>
      </c>
      <c r="H88" s="24" t="str">
        <f t="shared" si="17"/>
        <v/>
      </c>
      <c r="J88" s="12">
        <f t="shared" ca="1" si="18"/>
        <v>0</v>
      </c>
      <c r="K88" s="1">
        <f t="shared" ca="1" si="22"/>
        <v>0</v>
      </c>
      <c r="L88" s="1">
        <f t="shared" si="20"/>
        <v>0</v>
      </c>
      <c r="M88" s="1">
        <f t="shared" ca="1" si="21"/>
        <v>-150</v>
      </c>
      <c r="N88" s="25">
        <f ca="1">IF(L88=0,E88,-SUM((INDIRECT("N" &amp; ROW() - 1):$N$2)))</f>
        <v>0</v>
      </c>
    </row>
    <row r="89" spans="2:14" ht="14.5" customHeight="1" x14ac:dyDescent="0.2">
      <c r="B89" s="22" t="str">
        <f>IF(D89="","",VLOOKUP(D89,'SKU Адыгейский'!$A$1:$B$150,2,0))</f>
        <v/>
      </c>
      <c r="C89" s="22" t="str">
        <f>IF(D89="","",VLOOKUP(D89, 'SKU Адыгейский'!$A$1:$C$150,3,0))</f>
        <v/>
      </c>
      <c r="F89" s="24" t="str">
        <f t="shared" ca="1" si="15"/>
        <v/>
      </c>
      <c r="G89" s="24" t="str">
        <f t="shared" ca="1" si="16"/>
        <v/>
      </c>
      <c r="H89" s="24" t="str">
        <f t="shared" si="17"/>
        <v/>
      </c>
      <c r="J89" s="12">
        <f t="shared" ca="1" si="18"/>
        <v>0</v>
      </c>
      <c r="K89" s="1">
        <f t="shared" ca="1" si="22"/>
        <v>0</v>
      </c>
      <c r="L89" s="1">
        <f t="shared" si="20"/>
        <v>0</v>
      </c>
      <c r="M89" s="1">
        <f t="shared" ca="1" si="21"/>
        <v>-150</v>
      </c>
      <c r="N89" s="25">
        <f ca="1">IF(L89=0,E89,-SUM((INDIRECT("N" &amp; ROW() - 1):$N$2)))</f>
        <v>0</v>
      </c>
    </row>
    <row r="90" spans="2:14" ht="14.5" customHeight="1" x14ac:dyDescent="0.2">
      <c r="B90" s="22" t="str">
        <f>IF(D90="","",VLOOKUP(D90,'SKU Адыгейский'!$A$1:$B$150,2,0))</f>
        <v/>
      </c>
      <c r="C90" s="22" t="str">
        <f>IF(D90="","",VLOOKUP(D90, 'SKU Адыгейский'!$A$1:$C$150,3,0))</f>
        <v/>
      </c>
      <c r="F90" s="24" t="str">
        <f t="shared" ca="1" si="15"/>
        <v/>
      </c>
      <c r="G90" s="24" t="str">
        <f t="shared" ca="1" si="16"/>
        <v/>
      </c>
      <c r="H90" s="24" t="str">
        <f t="shared" si="17"/>
        <v/>
      </c>
      <c r="J90" s="12">
        <f t="shared" ca="1" si="18"/>
        <v>0</v>
      </c>
      <c r="K90" s="1">
        <f t="shared" ca="1" si="22"/>
        <v>0</v>
      </c>
      <c r="L90" s="1">
        <f t="shared" si="20"/>
        <v>0</v>
      </c>
      <c r="M90" s="1">
        <f t="shared" ca="1" si="21"/>
        <v>-150</v>
      </c>
      <c r="N90" s="25">
        <f ca="1">IF(L90=0,E90,-SUM((INDIRECT("N" &amp; ROW() - 1):$N$2)))</f>
        <v>0</v>
      </c>
    </row>
    <row r="91" spans="2:14" ht="14.5" customHeight="1" x14ac:dyDescent="0.2">
      <c r="B91" s="22" t="str">
        <f>IF(D91="","",VLOOKUP(D91,'SKU Адыгейский'!$A$1:$B$150,2,0))</f>
        <v/>
      </c>
      <c r="C91" s="22" t="str">
        <f>IF(D91="","",VLOOKUP(D91, 'SKU Адыгейский'!$A$1:$C$150,3,0))</f>
        <v/>
      </c>
      <c r="F91" s="24" t="str">
        <f t="shared" ca="1" si="15"/>
        <v/>
      </c>
      <c r="G91" s="24" t="str">
        <f t="shared" ca="1" si="16"/>
        <v/>
      </c>
      <c r="H91" s="24" t="str">
        <f t="shared" si="17"/>
        <v/>
      </c>
      <c r="J91" s="12">
        <f t="shared" ca="1" si="18"/>
        <v>0</v>
      </c>
      <c r="K91" s="1">
        <f t="shared" ca="1" si="22"/>
        <v>0</v>
      </c>
      <c r="L91" s="1">
        <f t="shared" si="20"/>
        <v>0</v>
      </c>
      <c r="M91" s="1">
        <f t="shared" ca="1" si="21"/>
        <v>-150</v>
      </c>
      <c r="N91" s="25">
        <f ca="1">IF(L91=0,E91,-SUM((INDIRECT("N" &amp; ROW() - 1):$N$2)))</f>
        <v>0</v>
      </c>
    </row>
    <row r="92" spans="2:14" ht="14.5" customHeight="1" x14ac:dyDescent="0.2">
      <c r="B92" s="22" t="str">
        <f>IF(D92="","",VLOOKUP(D92,'SKU Адыгейский'!$A$1:$B$150,2,0))</f>
        <v/>
      </c>
      <c r="C92" s="22" t="str">
        <f>IF(D92="","",VLOOKUP(D92, 'SKU Адыгейский'!$A$1:$C$150,3,0))</f>
        <v/>
      </c>
      <c r="F92" s="24" t="str">
        <f t="shared" ca="1" si="15"/>
        <v/>
      </c>
      <c r="G92" s="24" t="str">
        <f t="shared" ca="1" si="16"/>
        <v/>
      </c>
      <c r="H92" s="24" t="str">
        <f t="shared" si="17"/>
        <v/>
      </c>
      <c r="J92" s="12">
        <f t="shared" ca="1" si="18"/>
        <v>0</v>
      </c>
      <c r="K92" s="1">
        <f t="shared" ca="1" si="22"/>
        <v>0</v>
      </c>
      <c r="L92" s="1">
        <f t="shared" si="20"/>
        <v>0</v>
      </c>
      <c r="M92" s="1">
        <f t="shared" ca="1" si="21"/>
        <v>-150</v>
      </c>
      <c r="N92" s="25">
        <f ca="1">IF(L92=0,E92,-SUM((INDIRECT("N" &amp; ROW() - 1):$N$2)))</f>
        <v>0</v>
      </c>
    </row>
    <row r="93" spans="2:14" ht="14.5" customHeight="1" x14ac:dyDescent="0.2">
      <c r="B93" s="22" t="str">
        <f>IF(D93="","",VLOOKUP(D93,'SKU Адыгейский'!$A$1:$B$150,2,0))</f>
        <v/>
      </c>
      <c r="C93" s="22" t="str">
        <f>IF(D93="","",VLOOKUP(D93, 'SKU Адыгейский'!$A$1:$C$150,3,0))</f>
        <v/>
      </c>
      <c r="F93" s="24" t="str">
        <f t="shared" ca="1" si="15"/>
        <v/>
      </c>
      <c r="G93" s="24" t="str">
        <f t="shared" ca="1" si="16"/>
        <v/>
      </c>
      <c r="H93" s="24" t="str">
        <f t="shared" si="17"/>
        <v/>
      </c>
      <c r="J93" s="12">
        <f t="shared" ca="1" si="18"/>
        <v>0</v>
      </c>
      <c r="K93" s="1">
        <f t="shared" ca="1" si="22"/>
        <v>0</v>
      </c>
      <c r="L93" s="1">
        <f t="shared" si="20"/>
        <v>0</v>
      </c>
      <c r="M93" s="1">
        <f t="shared" ca="1" si="21"/>
        <v>-150</v>
      </c>
      <c r="N93" s="25">
        <f ca="1">IF(L93=0,E93,-SUM((INDIRECT("N" &amp; ROW() - 1):$N$2)))</f>
        <v>0</v>
      </c>
    </row>
    <row r="94" spans="2:14" ht="14.5" customHeight="1" x14ac:dyDescent="0.2">
      <c r="B94" s="22" t="str">
        <f>IF(D94="","",VLOOKUP(D94,'SKU Адыгейский'!$A$1:$B$150,2,0))</f>
        <v/>
      </c>
      <c r="C94" s="22" t="str">
        <f>IF(D94="","",VLOOKUP(D94, 'SKU Адыгейский'!$A$1:$C$150,3,0))</f>
        <v/>
      </c>
      <c r="F94" s="24" t="str">
        <f t="shared" ca="1" si="15"/>
        <v/>
      </c>
      <c r="G94" s="24" t="str">
        <f t="shared" ca="1" si="16"/>
        <v/>
      </c>
      <c r="H94" s="24" t="str">
        <f t="shared" si="17"/>
        <v/>
      </c>
      <c r="J94" s="12">
        <f t="shared" ca="1" si="18"/>
        <v>0</v>
      </c>
      <c r="K94" s="1">
        <f t="shared" ca="1" si="22"/>
        <v>0</v>
      </c>
      <c r="L94" s="1">
        <f t="shared" si="20"/>
        <v>0</v>
      </c>
      <c r="M94" s="1">
        <f t="shared" ca="1" si="21"/>
        <v>-150</v>
      </c>
      <c r="N94" s="25">
        <f ca="1">IF(L94=0,E94,-SUM((INDIRECT("N" &amp; ROW() - 1):$N$2)))</f>
        <v>0</v>
      </c>
    </row>
    <row r="95" spans="2:14" ht="14.5" customHeight="1" x14ac:dyDescent="0.2">
      <c r="B95" s="22" t="str">
        <f>IF(D95="","",VLOOKUP(D95,'SKU Адыгейский'!$A$1:$B$150,2,0))</f>
        <v/>
      </c>
      <c r="C95" s="22" t="str">
        <f>IF(D95="","",VLOOKUP(D95, 'SKU Адыгейский'!$A$1:$C$150,3,0))</f>
        <v/>
      </c>
      <c r="F95" s="24" t="str">
        <f t="shared" ca="1" si="15"/>
        <v/>
      </c>
      <c r="G95" s="24" t="str">
        <f t="shared" ca="1" si="16"/>
        <v/>
      </c>
      <c r="H95" s="24" t="str">
        <f t="shared" si="17"/>
        <v/>
      </c>
      <c r="J95" s="12">
        <f t="shared" ca="1" si="18"/>
        <v>0</v>
      </c>
      <c r="K95" s="1">
        <f t="shared" ca="1" si="22"/>
        <v>0</v>
      </c>
      <c r="L95" s="1">
        <f t="shared" si="20"/>
        <v>0</v>
      </c>
      <c r="M95" s="1">
        <f t="shared" ca="1" si="21"/>
        <v>-150</v>
      </c>
      <c r="N95" s="25">
        <f ca="1">IF(L95=0,E95,-SUM((INDIRECT("N" &amp; ROW() - 1):$N$2)))</f>
        <v>0</v>
      </c>
    </row>
    <row r="96" spans="2:14" ht="14.5" customHeight="1" x14ac:dyDescent="0.2">
      <c r="B96" s="22" t="str">
        <f>IF(D96="","",VLOOKUP(D96,'SKU Адыгейский'!$A$1:$B$150,2,0))</f>
        <v/>
      </c>
      <c r="C96" s="22" t="str">
        <f>IF(D96="","",VLOOKUP(D96, 'SKU Адыгейский'!$A$1:$C$150,3,0))</f>
        <v/>
      </c>
      <c r="F96" s="24" t="str">
        <f t="shared" ca="1" si="15"/>
        <v/>
      </c>
      <c r="G96" s="24" t="str">
        <f t="shared" ca="1" si="16"/>
        <v/>
      </c>
      <c r="H96" s="24" t="str">
        <f t="shared" si="17"/>
        <v/>
      </c>
      <c r="J96" s="12">
        <f t="shared" ca="1" si="18"/>
        <v>0</v>
      </c>
      <c r="K96" s="1">
        <f t="shared" ca="1" si="22"/>
        <v>0</v>
      </c>
      <c r="L96" s="1">
        <f t="shared" si="20"/>
        <v>0</v>
      </c>
      <c r="M96" s="1">
        <f t="shared" ca="1" si="21"/>
        <v>-150</v>
      </c>
      <c r="N96" s="25">
        <f ca="1">IF(L96=0,E96,-SUM((INDIRECT("N" &amp; ROW() - 1):$N$2)))</f>
        <v>0</v>
      </c>
    </row>
    <row r="97" spans="2:14" ht="14.5" customHeight="1" x14ac:dyDescent="0.2">
      <c r="B97" s="22" t="str">
        <f>IF(D97="","",VLOOKUP(D97,'SKU Адыгейский'!$A$1:$B$150,2,0))</f>
        <v/>
      </c>
      <c r="C97" s="22" t="str">
        <f>IF(D97="","",VLOOKUP(D97, 'SKU Адыгейский'!$A$1:$C$150,3,0))</f>
        <v/>
      </c>
      <c r="F97" s="24" t="str">
        <f t="shared" ca="1" si="15"/>
        <v/>
      </c>
      <c r="G97" s="24" t="str">
        <f t="shared" ca="1" si="16"/>
        <v/>
      </c>
      <c r="H97" s="24" t="str">
        <f t="shared" si="17"/>
        <v/>
      </c>
      <c r="J97" s="12">
        <f t="shared" ca="1" si="18"/>
        <v>0</v>
      </c>
      <c r="K97" s="1">
        <f t="shared" ca="1" si="22"/>
        <v>0</v>
      </c>
      <c r="L97" s="1">
        <f t="shared" si="20"/>
        <v>0</v>
      </c>
      <c r="M97" s="1">
        <f t="shared" ca="1" si="21"/>
        <v>-150</v>
      </c>
      <c r="N97" s="25">
        <f ca="1">IF(L97=0,E97,-SUM((INDIRECT("N" &amp; ROW() - 1):$N$2)))</f>
        <v>0</v>
      </c>
    </row>
    <row r="98" spans="2:14" ht="14.5" customHeight="1" x14ac:dyDescent="0.2">
      <c r="B98" s="22" t="str">
        <f>IF(D98="","",VLOOKUP(D98,'SKU Адыгейский'!$A$1:$B$150,2,0))</f>
        <v/>
      </c>
      <c r="C98" s="22" t="str">
        <f>IF(D98="","",VLOOKUP(D98, 'SKU Адыгейский'!$A$1:$C$150,3,0))</f>
        <v/>
      </c>
      <c r="F98" s="24" t="str">
        <f t="shared" ca="1" si="15"/>
        <v/>
      </c>
      <c r="G98" s="24" t="str">
        <f t="shared" ca="1" si="16"/>
        <v/>
      </c>
      <c r="H98" s="24" t="str">
        <f t="shared" si="17"/>
        <v/>
      </c>
      <c r="J98" s="12">
        <f t="shared" ca="1" si="18"/>
        <v>0</v>
      </c>
      <c r="K98" s="1">
        <f t="shared" ca="1" si="22"/>
        <v>0</v>
      </c>
      <c r="L98" s="1">
        <f t="shared" si="20"/>
        <v>0</v>
      </c>
      <c r="M98" s="1">
        <f t="shared" ca="1" si="21"/>
        <v>-150</v>
      </c>
      <c r="N98" s="25">
        <f ca="1">IF(L98=0,E98,-SUM((INDIRECT("N" &amp; ROW() - 1):$N$2)))</f>
        <v>0</v>
      </c>
    </row>
    <row r="99" spans="2:14" ht="14.5" customHeight="1" x14ac:dyDescent="0.2">
      <c r="B99" s="22" t="str">
        <f>IF(D99="","",VLOOKUP(D99,'SKU Адыгейский'!$A$1:$B$150,2,0))</f>
        <v/>
      </c>
      <c r="C99" s="22" t="str">
        <f>IF(D99="","",VLOOKUP(D99, 'SKU Адыгейский'!$A$1:$C$150,3,0))</f>
        <v/>
      </c>
      <c r="F99" s="24" t="str">
        <f t="shared" ref="F99:F123" ca="1" si="23">IF(L99=0, "", H99 - G99 * (INDIRECT("C" &amp; ROW() - 1)))</f>
        <v/>
      </c>
      <c r="G99" s="24" t="str">
        <f t="shared" ref="G99:G123" ca="1" si="24">IF(L99=0, "", _xlfn.CEILING.MATH(H99 / (INDIRECT("C" &amp; ROW() - 1)), 1))</f>
        <v/>
      </c>
      <c r="H99" s="24" t="str">
        <f t="shared" ref="H99:H123" si="25">IF(L99=0, "", -N99)</f>
        <v/>
      </c>
      <c r="J99" s="12">
        <f t="shared" ref="J99:J123" ca="1" si="26">IF(I99 = "-", -INDIRECT("C" &amp; ROW() - 1) * G99,E99)</f>
        <v>0</v>
      </c>
      <c r="K99" s="1">
        <f t="shared" ca="1" si="22"/>
        <v>0</v>
      </c>
      <c r="L99" s="1">
        <f t="shared" ref="L99:L123" si="27">IF(I99="-",1,0)</f>
        <v>0</v>
      </c>
      <c r="M99" s="1">
        <f t="shared" ref="M99:M123" ca="1" si="28">IF(K99 = 0, INDIRECT("M" &amp; ROW() - 1), K99)</f>
        <v>-150</v>
      </c>
      <c r="N99" s="25">
        <f ca="1">IF(L99=0,E99,-SUM((INDIRECT("N" &amp; ROW() - 1):$N$2)))</f>
        <v>0</v>
      </c>
    </row>
    <row r="100" spans="2:14" ht="14.5" customHeight="1" x14ac:dyDescent="0.2">
      <c r="B100" s="22" t="str">
        <f>IF(D100="","",VLOOKUP(D100,'SKU Адыгейский'!$A$1:$B$150,2,0))</f>
        <v/>
      </c>
      <c r="C100" s="22" t="str">
        <f>IF(D100="","",VLOOKUP(D100, 'SKU Адыгейский'!$A$1:$C$150,3,0))</f>
        <v/>
      </c>
      <c r="F100" s="24" t="str">
        <f t="shared" ca="1" si="23"/>
        <v/>
      </c>
      <c r="G100" s="24" t="str">
        <f t="shared" ca="1" si="24"/>
        <v/>
      </c>
      <c r="H100" s="24" t="str">
        <f t="shared" si="25"/>
        <v/>
      </c>
      <c r="J100" s="12">
        <f t="shared" ca="1" si="26"/>
        <v>0</v>
      </c>
      <c r="K100" s="1">
        <f t="shared" ca="1" si="22"/>
        <v>0</v>
      </c>
      <c r="L100" s="1">
        <f t="shared" si="27"/>
        <v>0</v>
      </c>
      <c r="M100" s="1">
        <f t="shared" ca="1" si="28"/>
        <v>-150</v>
      </c>
      <c r="N100" s="25">
        <f ca="1">IF(L100=0,E100,-SUM((INDIRECT("N" &amp; ROW() - 1):$N$2)))</f>
        <v>0</v>
      </c>
    </row>
    <row r="101" spans="2:14" ht="14.5" customHeight="1" x14ac:dyDescent="0.2">
      <c r="B101" s="22" t="str">
        <f>IF(D101="","",VLOOKUP(D101,'SKU Адыгейский'!$A$1:$B$150,2,0))</f>
        <v/>
      </c>
      <c r="C101" s="22" t="str">
        <f>IF(D101="","",VLOOKUP(D101, 'SKU Адыгейский'!$A$1:$C$150,3,0))</f>
        <v/>
      </c>
      <c r="F101" s="24" t="str">
        <f t="shared" ca="1" si="23"/>
        <v/>
      </c>
      <c r="G101" s="24" t="str">
        <f t="shared" ca="1" si="24"/>
        <v/>
      </c>
      <c r="H101" s="24" t="str">
        <f t="shared" si="25"/>
        <v/>
      </c>
      <c r="J101" s="12">
        <f t="shared" ca="1" si="26"/>
        <v>0</v>
      </c>
      <c r="K101" s="1">
        <f t="shared" ref="K101:K123" ca="1" si="29">IF(I101 = "-", SUM(INDIRECT(ADDRESS(2,COLUMN(J101)) &amp; ":" &amp; ADDRESS(ROW(),COLUMN(J101)))), 0)</f>
        <v>0</v>
      </c>
      <c r="L101" s="1">
        <f t="shared" si="27"/>
        <v>0</v>
      </c>
      <c r="M101" s="1">
        <f t="shared" ca="1" si="28"/>
        <v>-150</v>
      </c>
      <c r="N101" s="25">
        <f ca="1">IF(L101=0,E101,-SUM((INDIRECT("N" &amp; ROW() - 1):$N$2)))</f>
        <v>0</v>
      </c>
    </row>
    <row r="102" spans="2:14" ht="14.5" customHeight="1" x14ac:dyDescent="0.2">
      <c r="B102" s="22" t="str">
        <f>IF(D102="","",VLOOKUP(D102,'SKU Адыгейский'!$A$1:$B$150,2,0))</f>
        <v/>
      </c>
      <c r="C102" s="22" t="str">
        <f>IF(D102="","",VLOOKUP(D102, 'SKU Адыгейский'!$A$1:$C$150,3,0))</f>
        <v/>
      </c>
      <c r="F102" s="24" t="str">
        <f t="shared" ca="1" si="23"/>
        <v/>
      </c>
      <c r="G102" s="24" t="str">
        <f t="shared" ca="1" si="24"/>
        <v/>
      </c>
      <c r="H102" s="24" t="str">
        <f t="shared" si="25"/>
        <v/>
      </c>
      <c r="J102" s="12">
        <f t="shared" ca="1" si="26"/>
        <v>0</v>
      </c>
      <c r="K102" s="1">
        <f t="shared" ca="1" si="29"/>
        <v>0</v>
      </c>
      <c r="L102" s="1">
        <f t="shared" si="27"/>
        <v>0</v>
      </c>
      <c r="M102" s="1">
        <f t="shared" ca="1" si="28"/>
        <v>-150</v>
      </c>
      <c r="N102" s="25">
        <f ca="1">IF(L102=0,E102,-SUM((INDIRECT("N" &amp; ROW() - 1):$N$2)))</f>
        <v>0</v>
      </c>
    </row>
    <row r="103" spans="2:14" ht="14.5" customHeight="1" x14ac:dyDescent="0.2">
      <c r="B103" s="22" t="str">
        <f>IF(D103="","",VLOOKUP(D103,'SKU Адыгейский'!$A$1:$B$150,2,0))</f>
        <v/>
      </c>
      <c r="C103" s="22" t="str">
        <f>IF(D103="","",VLOOKUP(D103, 'SKU Адыгейский'!$A$1:$C$150,3,0))</f>
        <v/>
      </c>
      <c r="F103" s="24" t="str">
        <f t="shared" ca="1" si="23"/>
        <v/>
      </c>
      <c r="G103" s="24" t="str">
        <f t="shared" ca="1" si="24"/>
        <v/>
      </c>
      <c r="H103" s="24" t="str">
        <f t="shared" si="25"/>
        <v/>
      </c>
      <c r="J103" s="12">
        <f t="shared" ca="1" si="26"/>
        <v>0</v>
      </c>
      <c r="K103" s="1">
        <f t="shared" ca="1" si="29"/>
        <v>0</v>
      </c>
      <c r="L103" s="1">
        <f t="shared" si="27"/>
        <v>0</v>
      </c>
      <c r="M103" s="1">
        <f t="shared" ca="1" si="28"/>
        <v>-150</v>
      </c>
      <c r="N103" s="25">
        <f ca="1">IF(L103=0,E103,-SUM((INDIRECT("N" &amp; ROW() - 1):$N$2)))</f>
        <v>0</v>
      </c>
    </row>
    <row r="104" spans="2:14" ht="14.5" customHeight="1" x14ac:dyDescent="0.2">
      <c r="B104" s="22" t="str">
        <f>IF(D104="","",VLOOKUP(D104,'SKU Адыгейский'!$A$1:$B$150,2,0))</f>
        <v/>
      </c>
      <c r="C104" s="22" t="str">
        <f>IF(D104="","",VLOOKUP(D104, 'SKU Адыгейский'!$A$1:$C$150,3,0))</f>
        <v/>
      </c>
      <c r="F104" s="24" t="str">
        <f t="shared" ca="1" si="23"/>
        <v/>
      </c>
      <c r="G104" s="24" t="str">
        <f t="shared" ca="1" si="24"/>
        <v/>
      </c>
      <c r="H104" s="24" t="str">
        <f t="shared" si="25"/>
        <v/>
      </c>
      <c r="J104" s="12">
        <f t="shared" ca="1" si="26"/>
        <v>0</v>
      </c>
      <c r="K104" s="1">
        <f t="shared" ca="1" si="29"/>
        <v>0</v>
      </c>
      <c r="L104" s="1">
        <f t="shared" si="27"/>
        <v>0</v>
      </c>
      <c r="M104" s="1">
        <f t="shared" ca="1" si="28"/>
        <v>-150</v>
      </c>
      <c r="N104" s="25">
        <f ca="1">IF(L104=0,E104,-SUM((INDIRECT("N" &amp; ROW() - 1):$N$2)))</f>
        <v>0</v>
      </c>
    </row>
    <row r="105" spans="2:14" ht="14.5" customHeight="1" x14ac:dyDescent="0.2">
      <c r="B105" s="22" t="str">
        <f>IF(D105="","",VLOOKUP(D105,'SKU Адыгейский'!$A$1:$B$150,2,0))</f>
        <v/>
      </c>
      <c r="C105" s="22" t="str">
        <f>IF(D105="","",VLOOKUP(D105, 'SKU Адыгейский'!$A$1:$C$150,3,0))</f>
        <v/>
      </c>
      <c r="F105" s="24" t="str">
        <f t="shared" ca="1" si="23"/>
        <v/>
      </c>
      <c r="G105" s="24" t="str">
        <f t="shared" ca="1" si="24"/>
        <v/>
      </c>
      <c r="H105" s="24" t="str">
        <f t="shared" si="25"/>
        <v/>
      </c>
      <c r="J105" s="12">
        <f t="shared" ca="1" si="26"/>
        <v>0</v>
      </c>
      <c r="K105" s="1">
        <f t="shared" ca="1" si="29"/>
        <v>0</v>
      </c>
      <c r="L105" s="1">
        <f t="shared" si="27"/>
        <v>0</v>
      </c>
      <c r="M105" s="1">
        <f t="shared" ca="1" si="28"/>
        <v>-150</v>
      </c>
      <c r="N105" s="25">
        <f ca="1">IF(L105=0,E105,-SUM((INDIRECT("N" &amp; ROW() - 1):$N$2)))</f>
        <v>0</v>
      </c>
    </row>
    <row r="106" spans="2:14" ht="14.5" customHeight="1" x14ac:dyDescent="0.2">
      <c r="B106" s="22" t="str">
        <f>IF(D106="","",VLOOKUP(D106,'SKU Адыгейский'!$A$1:$B$150,2,0))</f>
        <v/>
      </c>
      <c r="C106" s="22" t="str">
        <f>IF(D106="","",VLOOKUP(D106, 'SKU Адыгейский'!$A$1:$C$150,3,0))</f>
        <v/>
      </c>
      <c r="F106" s="24" t="str">
        <f t="shared" ca="1" si="23"/>
        <v/>
      </c>
      <c r="G106" s="24" t="str">
        <f t="shared" ca="1" si="24"/>
        <v/>
      </c>
      <c r="H106" s="24" t="str">
        <f t="shared" si="25"/>
        <v/>
      </c>
      <c r="J106" s="12">
        <f t="shared" ca="1" si="26"/>
        <v>0</v>
      </c>
      <c r="K106" s="1">
        <f t="shared" ca="1" si="29"/>
        <v>0</v>
      </c>
      <c r="L106" s="1">
        <f t="shared" si="27"/>
        <v>0</v>
      </c>
      <c r="M106" s="1">
        <f t="shared" ca="1" si="28"/>
        <v>-150</v>
      </c>
      <c r="N106" s="25">
        <f ca="1">IF(L106=0,E106,-SUM((INDIRECT("N" &amp; ROW() - 1):$N$2)))</f>
        <v>0</v>
      </c>
    </row>
    <row r="107" spans="2:14" ht="14.5" customHeight="1" x14ac:dyDescent="0.2">
      <c r="B107" s="22" t="str">
        <f>IF(D107="","",VLOOKUP(D107,'SKU Адыгейский'!$A$1:$B$150,2,0))</f>
        <v/>
      </c>
      <c r="C107" s="22" t="str">
        <f>IF(D107="","",VLOOKUP(D107, 'SKU Адыгейский'!$A$1:$C$150,3,0))</f>
        <v/>
      </c>
      <c r="F107" s="24" t="str">
        <f t="shared" ca="1" si="23"/>
        <v/>
      </c>
      <c r="G107" s="24" t="str">
        <f t="shared" ca="1" si="24"/>
        <v/>
      </c>
      <c r="H107" s="24" t="str">
        <f t="shared" si="25"/>
        <v/>
      </c>
      <c r="J107" s="12">
        <f t="shared" ca="1" si="26"/>
        <v>0</v>
      </c>
      <c r="K107" s="1">
        <f t="shared" ca="1" si="29"/>
        <v>0</v>
      </c>
      <c r="L107" s="1">
        <f t="shared" si="27"/>
        <v>0</v>
      </c>
      <c r="M107" s="1">
        <f t="shared" ca="1" si="28"/>
        <v>-150</v>
      </c>
      <c r="N107" s="25">
        <f ca="1">IF(L107=0,E107,-SUM((INDIRECT("N" &amp; ROW() - 1):$N$2)))</f>
        <v>0</v>
      </c>
    </row>
    <row r="108" spans="2:14" ht="14.5" customHeight="1" x14ac:dyDescent="0.2">
      <c r="B108" s="22" t="str">
        <f>IF(D108="","",VLOOKUP(D108,'SKU Адыгейский'!$A$1:$B$150,2,0))</f>
        <v/>
      </c>
      <c r="C108" s="22" t="str">
        <f>IF(D108="","",VLOOKUP(D108, 'SKU Адыгейский'!$A$1:$C$150,3,0))</f>
        <v/>
      </c>
      <c r="F108" s="24" t="str">
        <f t="shared" ca="1" si="23"/>
        <v/>
      </c>
      <c r="G108" s="24" t="str">
        <f t="shared" ca="1" si="24"/>
        <v/>
      </c>
      <c r="H108" s="24" t="str">
        <f t="shared" si="25"/>
        <v/>
      </c>
      <c r="J108" s="12">
        <f t="shared" ca="1" si="26"/>
        <v>0</v>
      </c>
      <c r="K108" s="1">
        <f t="shared" ca="1" si="29"/>
        <v>0</v>
      </c>
      <c r="L108" s="1">
        <f t="shared" si="27"/>
        <v>0</v>
      </c>
      <c r="M108" s="1">
        <f t="shared" ca="1" si="28"/>
        <v>-150</v>
      </c>
      <c r="N108" s="25">
        <f ca="1">IF(L108=0,E108,-SUM((INDIRECT("N" &amp; ROW() - 1):$N$2)))</f>
        <v>0</v>
      </c>
    </row>
    <row r="109" spans="2:14" ht="14.5" customHeight="1" x14ac:dyDescent="0.2">
      <c r="B109" s="22" t="str">
        <f>IF(D109="","",VLOOKUP(D109,'SKU Адыгейский'!$A$1:$B$150,2,0))</f>
        <v/>
      </c>
      <c r="C109" s="22" t="str">
        <f>IF(D109="","",VLOOKUP(D109, 'SKU Адыгейский'!$A$1:$C$150,3,0))</f>
        <v/>
      </c>
      <c r="F109" s="24" t="str">
        <f t="shared" ca="1" si="23"/>
        <v/>
      </c>
      <c r="G109" s="24" t="str">
        <f t="shared" ca="1" si="24"/>
        <v/>
      </c>
      <c r="H109" s="24" t="str">
        <f t="shared" si="25"/>
        <v/>
      </c>
      <c r="J109" s="12">
        <f t="shared" ca="1" si="26"/>
        <v>0</v>
      </c>
      <c r="K109" s="1">
        <f t="shared" ca="1" si="29"/>
        <v>0</v>
      </c>
      <c r="L109" s="1">
        <f t="shared" si="27"/>
        <v>0</v>
      </c>
      <c r="M109" s="1">
        <f t="shared" ca="1" si="28"/>
        <v>-150</v>
      </c>
      <c r="N109" s="25">
        <f ca="1">IF(L109=0,E109,-SUM((INDIRECT("N" &amp; ROW() - 1):$N$2)))</f>
        <v>0</v>
      </c>
    </row>
    <row r="110" spans="2:14" ht="14.5" customHeight="1" x14ac:dyDescent="0.2">
      <c r="B110" s="22" t="str">
        <f>IF(D110="","",VLOOKUP(D110,'SKU Адыгейский'!$A$1:$B$150,2,0))</f>
        <v/>
      </c>
      <c r="C110" s="22" t="str">
        <f>IF(D110="","",VLOOKUP(D110, 'SKU Адыгейский'!$A$1:$C$150,3,0))</f>
        <v/>
      </c>
      <c r="F110" s="24" t="str">
        <f t="shared" ca="1" si="23"/>
        <v/>
      </c>
      <c r="G110" s="24" t="str">
        <f t="shared" ca="1" si="24"/>
        <v/>
      </c>
      <c r="H110" s="24" t="str">
        <f t="shared" si="25"/>
        <v/>
      </c>
      <c r="J110" s="12">
        <f t="shared" ca="1" si="26"/>
        <v>0</v>
      </c>
      <c r="K110" s="1">
        <f t="shared" ca="1" si="29"/>
        <v>0</v>
      </c>
      <c r="L110" s="1">
        <f t="shared" si="27"/>
        <v>0</v>
      </c>
      <c r="M110" s="1">
        <f t="shared" ca="1" si="28"/>
        <v>-150</v>
      </c>
      <c r="N110" s="25">
        <f ca="1">IF(L110=0,E110,-SUM((INDIRECT("N" &amp; ROW() - 1):$N$2)))</f>
        <v>0</v>
      </c>
    </row>
    <row r="111" spans="2:14" ht="14.5" customHeight="1" x14ac:dyDescent="0.2">
      <c r="B111" s="22" t="str">
        <f>IF(D111="","",VLOOKUP(D111,'SKU Адыгейский'!$A$1:$B$150,2,0))</f>
        <v/>
      </c>
      <c r="C111" s="22" t="str">
        <f>IF(D111="","",VLOOKUP(D111, 'SKU Адыгейский'!$A$1:$C$150,3,0))</f>
        <v/>
      </c>
      <c r="F111" s="24" t="str">
        <f t="shared" ca="1" si="23"/>
        <v/>
      </c>
      <c r="G111" s="24" t="str">
        <f t="shared" ca="1" si="24"/>
        <v/>
      </c>
      <c r="H111" s="24" t="str">
        <f t="shared" si="25"/>
        <v/>
      </c>
      <c r="J111" s="12">
        <f t="shared" ca="1" si="26"/>
        <v>0</v>
      </c>
      <c r="K111" s="1">
        <f t="shared" ca="1" si="29"/>
        <v>0</v>
      </c>
      <c r="L111" s="1">
        <f t="shared" si="27"/>
        <v>0</v>
      </c>
      <c r="M111" s="1">
        <f t="shared" ca="1" si="28"/>
        <v>-150</v>
      </c>
      <c r="N111" s="25">
        <f ca="1">IF(L111=0,E111,-SUM((INDIRECT("N" &amp; ROW() - 1):$N$2)))</f>
        <v>0</v>
      </c>
    </row>
    <row r="112" spans="2:14" ht="14.5" customHeight="1" x14ac:dyDescent="0.2">
      <c r="B112" s="22" t="str">
        <f>IF(D112="","",VLOOKUP(D112,'SKU Адыгейский'!$A$1:$B$150,2,0))</f>
        <v/>
      </c>
      <c r="C112" s="22" t="str">
        <f>IF(D112="","",VLOOKUP(D112, 'SKU Адыгейский'!$A$1:$C$150,3,0))</f>
        <v/>
      </c>
      <c r="F112" s="24" t="str">
        <f t="shared" ca="1" si="23"/>
        <v/>
      </c>
      <c r="G112" s="24" t="str">
        <f t="shared" ca="1" si="24"/>
        <v/>
      </c>
      <c r="H112" s="24" t="str">
        <f t="shared" si="25"/>
        <v/>
      </c>
      <c r="J112" s="12">
        <f t="shared" ca="1" si="26"/>
        <v>0</v>
      </c>
      <c r="K112" s="1">
        <f t="shared" ca="1" si="29"/>
        <v>0</v>
      </c>
      <c r="L112" s="1">
        <f t="shared" si="27"/>
        <v>0</v>
      </c>
      <c r="M112" s="1">
        <f t="shared" ca="1" si="28"/>
        <v>-150</v>
      </c>
      <c r="N112" s="25">
        <f ca="1">IF(L112=0,E112,-SUM((INDIRECT("N" &amp; ROW() - 1):$N$2)))</f>
        <v>0</v>
      </c>
    </row>
    <row r="113" spans="2:14" ht="14.5" customHeight="1" x14ac:dyDescent="0.2">
      <c r="B113" s="22" t="str">
        <f>IF(D113="","",VLOOKUP(D113,'SKU Адыгейский'!$A$1:$B$150,2,0))</f>
        <v/>
      </c>
      <c r="C113" s="22" t="str">
        <f>IF(D113="","",VLOOKUP(D113, 'SKU Адыгейский'!$A$1:$C$150,3,0))</f>
        <v/>
      </c>
      <c r="F113" s="24" t="str">
        <f t="shared" ca="1" si="23"/>
        <v/>
      </c>
      <c r="G113" s="24" t="str">
        <f t="shared" ca="1" si="24"/>
        <v/>
      </c>
      <c r="H113" s="24" t="str">
        <f t="shared" si="25"/>
        <v/>
      </c>
      <c r="J113" s="12">
        <f t="shared" ca="1" si="26"/>
        <v>0</v>
      </c>
      <c r="K113" s="1">
        <f t="shared" ca="1" si="29"/>
        <v>0</v>
      </c>
      <c r="L113" s="1">
        <f t="shared" si="27"/>
        <v>0</v>
      </c>
      <c r="M113" s="1">
        <f t="shared" ca="1" si="28"/>
        <v>-150</v>
      </c>
      <c r="N113" s="25">
        <f ca="1">IF(L113=0,E113,-SUM((INDIRECT("N" &amp; ROW() - 1):$N$2)))</f>
        <v>0</v>
      </c>
    </row>
    <row r="114" spans="2:14" ht="14.5" customHeight="1" x14ac:dyDescent="0.2">
      <c r="B114" s="22" t="str">
        <f>IF(D114="","",VLOOKUP(D114,'SKU Адыгейский'!$A$1:$B$150,2,0))</f>
        <v/>
      </c>
      <c r="C114" s="22" t="str">
        <f>IF(D114="","",VLOOKUP(D114, 'SKU Адыгейский'!$A$1:$C$150,3,0))</f>
        <v/>
      </c>
      <c r="F114" s="24" t="str">
        <f t="shared" ca="1" si="23"/>
        <v/>
      </c>
      <c r="G114" s="24" t="str">
        <f t="shared" ca="1" si="24"/>
        <v/>
      </c>
      <c r="H114" s="24" t="str">
        <f t="shared" si="25"/>
        <v/>
      </c>
      <c r="J114" s="12">
        <f t="shared" ca="1" si="26"/>
        <v>0</v>
      </c>
      <c r="K114" s="1">
        <f t="shared" ca="1" si="29"/>
        <v>0</v>
      </c>
      <c r="L114" s="1">
        <f t="shared" si="27"/>
        <v>0</v>
      </c>
      <c r="M114" s="1">
        <f t="shared" ca="1" si="28"/>
        <v>-150</v>
      </c>
      <c r="N114" s="25">
        <f ca="1">IF(L114=0,E114,-SUM((INDIRECT("N" &amp; ROW() - 1):$N$2)))</f>
        <v>0</v>
      </c>
    </row>
    <row r="115" spans="2:14" ht="14.5" customHeight="1" x14ac:dyDescent="0.2">
      <c r="B115" s="22" t="str">
        <f>IF(D115="","",VLOOKUP(D115,'SKU Адыгейский'!$A$1:$B$150,2,0))</f>
        <v/>
      </c>
      <c r="C115" s="22" t="str">
        <f>IF(D115="","",VLOOKUP(D115, 'SKU Адыгейский'!$A$1:$C$150,3,0))</f>
        <v/>
      </c>
      <c r="F115" s="24" t="str">
        <f t="shared" ca="1" si="23"/>
        <v/>
      </c>
      <c r="G115" s="24" t="str">
        <f t="shared" ca="1" si="24"/>
        <v/>
      </c>
      <c r="H115" s="24" t="str">
        <f t="shared" si="25"/>
        <v/>
      </c>
      <c r="J115" s="12">
        <f t="shared" ca="1" si="26"/>
        <v>0</v>
      </c>
      <c r="K115" s="1">
        <f t="shared" ca="1" si="29"/>
        <v>0</v>
      </c>
      <c r="L115" s="1">
        <f t="shared" si="27"/>
        <v>0</v>
      </c>
      <c r="M115" s="1">
        <f t="shared" ca="1" si="28"/>
        <v>-150</v>
      </c>
      <c r="N115" s="25">
        <f ca="1">IF(L115=0,E115,-SUM((INDIRECT("N" &amp; ROW() - 1):$N$2)))</f>
        <v>0</v>
      </c>
    </row>
    <row r="116" spans="2:14" ht="14.5" customHeight="1" x14ac:dyDescent="0.2">
      <c r="B116" s="22" t="str">
        <f>IF(D116="","",VLOOKUP(D116,'SKU Адыгейский'!$A$1:$B$150,2,0))</f>
        <v/>
      </c>
      <c r="C116" s="22" t="str">
        <f>IF(D116="","",VLOOKUP(D116, 'SKU Адыгейский'!$A$1:$C$150,3,0))</f>
        <v/>
      </c>
      <c r="F116" s="24" t="str">
        <f t="shared" ca="1" si="23"/>
        <v/>
      </c>
      <c r="G116" s="24" t="str">
        <f t="shared" ca="1" si="24"/>
        <v/>
      </c>
      <c r="H116" s="24" t="str">
        <f t="shared" si="25"/>
        <v/>
      </c>
      <c r="J116" s="12">
        <f t="shared" ca="1" si="26"/>
        <v>0</v>
      </c>
      <c r="K116" s="1">
        <f t="shared" ca="1" si="29"/>
        <v>0</v>
      </c>
      <c r="L116" s="1">
        <f t="shared" si="27"/>
        <v>0</v>
      </c>
      <c r="M116" s="1">
        <f t="shared" ca="1" si="28"/>
        <v>-150</v>
      </c>
      <c r="N116" s="25">
        <f ca="1">IF(L116=0,E116,-SUM((INDIRECT("N" &amp; ROW() - 1):$N$2)))</f>
        <v>0</v>
      </c>
    </row>
    <row r="117" spans="2:14" ht="14.5" customHeight="1" x14ac:dyDescent="0.2">
      <c r="B117" s="22" t="str">
        <f>IF(D117="","",VLOOKUP(D117,'SKU Адыгейский'!$A$1:$B$150,2,0))</f>
        <v/>
      </c>
      <c r="C117" s="22" t="str">
        <f>IF(D117="","",VLOOKUP(D117, 'SKU Адыгейский'!$A$1:$C$150,3,0))</f>
        <v/>
      </c>
      <c r="F117" s="24" t="str">
        <f t="shared" ca="1" si="23"/>
        <v/>
      </c>
      <c r="G117" s="24" t="str">
        <f t="shared" ca="1" si="24"/>
        <v/>
      </c>
      <c r="H117" s="24" t="str">
        <f t="shared" si="25"/>
        <v/>
      </c>
      <c r="J117" s="12">
        <f t="shared" ca="1" si="26"/>
        <v>0</v>
      </c>
      <c r="K117" s="1">
        <f t="shared" ca="1" si="29"/>
        <v>0</v>
      </c>
      <c r="L117" s="1">
        <f t="shared" si="27"/>
        <v>0</v>
      </c>
      <c r="M117" s="1">
        <f t="shared" ca="1" si="28"/>
        <v>-150</v>
      </c>
      <c r="N117" s="25">
        <f ca="1">IF(L117=0,E117,-SUM((INDIRECT("N" &amp; ROW() - 1):$N$2)))</f>
        <v>0</v>
      </c>
    </row>
    <row r="118" spans="2:14" ht="14.5" customHeight="1" x14ac:dyDescent="0.2">
      <c r="B118" s="22" t="str">
        <f>IF(D118="","",VLOOKUP(D118,'SKU Адыгейский'!$A$1:$B$150,2,0))</f>
        <v/>
      </c>
      <c r="C118" s="22" t="str">
        <f>IF(D118="","",VLOOKUP(D118, 'SKU Адыгейский'!$A$1:$C$150,3,0))</f>
        <v/>
      </c>
      <c r="F118" s="24" t="str">
        <f t="shared" ca="1" si="23"/>
        <v/>
      </c>
      <c r="G118" s="24" t="str">
        <f t="shared" ca="1" si="24"/>
        <v/>
      </c>
      <c r="H118" s="24" t="str">
        <f t="shared" si="25"/>
        <v/>
      </c>
      <c r="J118" s="12">
        <f t="shared" ca="1" si="26"/>
        <v>0</v>
      </c>
      <c r="K118" s="1">
        <f t="shared" ca="1" si="29"/>
        <v>0</v>
      </c>
      <c r="L118" s="1">
        <f t="shared" si="27"/>
        <v>0</v>
      </c>
      <c r="M118" s="1">
        <f t="shared" ca="1" si="28"/>
        <v>-150</v>
      </c>
      <c r="N118" s="25">
        <f ca="1">IF(L118=0,E118,-SUM((INDIRECT("N" &amp; ROW() - 1):$N$2)))</f>
        <v>0</v>
      </c>
    </row>
    <row r="119" spans="2:14" ht="14.5" customHeight="1" x14ac:dyDescent="0.2">
      <c r="B119" s="22" t="str">
        <f>IF(D119="","",VLOOKUP(D119,'SKU Адыгейский'!$A$1:$B$150,2,0))</f>
        <v/>
      </c>
      <c r="C119" s="22" t="str">
        <f>IF(D119="","",VLOOKUP(D119, 'SKU Адыгейский'!$A$1:$C$150,3,0))</f>
        <v/>
      </c>
      <c r="F119" s="24" t="str">
        <f t="shared" ca="1" si="23"/>
        <v/>
      </c>
      <c r="G119" s="24" t="str">
        <f t="shared" ca="1" si="24"/>
        <v/>
      </c>
      <c r="H119" s="24" t="str">
        <f t="shared" si="25"/>
        <v/>
      </c>
      <c r="J119" s="12">
        <f t="shared" ca="1" si="26"/>
        <v>0</v>
      </c>
      <c r="K119" s="1">
        <f t="shared" ca="1" si="29"/>
        <v>0</v>
      </c>
      <c r="L119" s="1">
        <f t="shared" si="27"/>
        <v>0</v>
      </c>
      <c r="M119" s="1">
        <f t="shared" ca="1" si="28"/>
        <v>-150</v>
      </c>
      <c r="N119" s="25">
        <f ca="1">IF(L119=0,E119,-SUM((INDIRECT("N" &amp; ROW() - 1):$N$2)))</f>
        <v>0</v>
      </c>
    </row>
    <row r="120" spans="2:14" ht="14.5" customHeight="1" x14ac:dyDescent="0.2">
      <c r="B120" s="22" t="str">
        <f>IF(D120="","",VLOOKUP(D120,'SKU Адыгейский'!$A$1:$B$150,2,0))</f>
        <v/>
      </c>
      <c r="C120" s="22" t="str">
        <f>IF(D120="","",VLOOKUP(D120, 'SKU Адыгейский'!$A$1:$C$150,3,0))</f>
        <v/>
      </c>
      <c r="F120" s="24" t="str">
        <f t="shared" ca="1" si="23"/>
        <v/>
      </c>
      <c r="G120" s="24" t="str">
        <f t="shared" ca="1" si="24"/>
        <v/>
      </c>
      <c r="H120" s="24" t="str">
        <f t="shared" si="25"/>
        <v/>
      </c>
      <c r="J120" s="12">
        <f t="shared" ca="1" si="26"/>
        <v>0</v>
      </c>
      <c r="K120" s="1">
        <f t="shared" ca="1" si="29"/>
        <v>0</v>
      </c>
      <c r="L120" s="1">
        <f t="shared" si="27"/>
        <v>0</v>
      </c>
      <c r="M120" s="1">
        <f t="shared" ca="1" si="28"/>
        <v>-150</v>
      </c>
      <c r="N120" s="25">
        <f ca="1">IF(L120=0,E120,-SUM((INDIRECT("N" &amp; ROW() - 1):$N$2)))</f>
        <v>0</v>
      </c>
    </row>
    <row r="121" spans="2:14" ht="14.5" customHeight="1" x14ac:dyDescent="0.2">
      <c r="B121" s="22" t="str">
        <f>IF(D121="","",VLOOKUP(D121,'SKU Адыгейский'!$A$1:$B$150,2,0))</f>
        <v/>
      </c>
      <c r="C121" s="22" t="str">
        <f>IF(D121="","",VLOOKUP(D121, 'SKU Адыгейский'!$A$1:$C$150,3,0))</f>
        <v/>
      </c>
      <c r="F121" s="24" t="str">
        <f t="shared" ca="1" si="23"/>
        <v/>
      </c>
      <c r="G121" s="24" t="str">
        <f t="shared" ca="1" si="24"/>
        <v/>
      </c>
      <c r="H121" s="24" t="str">
        <f t="shared" si="25"/>
        <v/>
      </c>
      <c r="J121" s="12">
        <f t="shared" ca="1" si="26"/>
        <v>0</v>
      </c>
      <c r="K121" s="1">
        <f t="shared" ca="1" si="29"/>
        <v>0</v>
      </c>
      <c r="L121" s="1">
        <f t="shared" si="27"/>
        <v>0</v>
      </c>
      <c r="M121" s="1">
        <f t="shared" ca="1" si="28"/>
        <v>-150</v>
      </c>
      <c r="N121" s="25">
        <f ca="1">IF(L121=0,E121,-SUM((INDIRECT("N" &amp; ROW() - 1):$N$2)))</f>
        <v>0</v>
      </c>
    </row>
    <row r="122" spans="2:14" ht="14.5" customHeight="1" x14ac:dyDescent="0.2">
      <c r="B122" s="22" t="str">
        <f>IF(D122="","",VLOOKUP(D122,'SKU Адыгейский'!$A$1:$B$150,2,0))</f>
        <v/>
      </c>
      <c r="C122" s="22" t="str">
        <f>IF(D122="","",VLOOKUP(D122, 'SKU Адыгейский'!$A$1:$C$150,3,0))</f>
        <v/>
      </c>
      <c r="F122" s="24" t="str">
        <f t="shared" ca="1" si="23"/>
        <v/>
      </c>
      <c r="G122" s="24" t="str">
        <f t="shared" ca="1" si="24"/>
        <v/>
      </c>
      <c r="H122" s="24" t="str">
        <f t="shared" si="25"/>
        <v/>
      </c>
      <c r="J122" s="12">
        <f t="shared" ca="1" si="26"/>
        <v>0</v>
      </c>
      <c r="K122" s="1">
        <f t="shared" ca="1" si="29"/>
        <v>0</v>
      </c>
      <c r="L122" s="1">
        <f t="shared" si="27"/>
        <v>0</v>
      </c>
      <c r="M122" s="1">
        <f t="shared" ca="1" si="28"/>
        <v>-150</v>
      </c>
      <c r="N122" s="25">
        <f ca="1">IF(L122=0,E122,-SUM((INDIRECT("N" &amp; ROW() - 1):$N$2)))</f>
        <v>0</v>
      </c>
    </row>
    <row r="123" spans="2:14" ht="14.5" customHeight="1" x14ac:dyDescent="0.2">
      <c r="B123" s="22" t="str">
        <f>IF(D123="","",VLOOKUP(D123,'SKU Адыгейский'!$A$1:$B$150,2,0))</f>
        <v/>
      </c>
      <c r="C123" s="22" t="str">
        <f>IF(D123="","",VLOOKUP(D123, 'SKU Адыгейский'!$A$1:$C$150,3,0))</f>
        <v/>
      </c>
      <c r="F123" s="24" t="str">
        <f t="shared" ca="1" si="23"/>
        <v/>
      </c>
      <c r="G123" s="24" t="str">
        <f t="shared" ca="1" si="24"/>
        <v/>
      </c>
      <c r="H123" s="24" t="str">
        <f t="shared" si="25"/>
        <v/>
      </c>
      <c r="J123" s="12">
        <f t="shared" ca="1" si="26"/>
        <v>0</v>
      </c>
      <c r="K123" s="1">
        <f t="shared" ca="1" si="29"/>
        <v>0</v>
      </c>
      <c r="L123" s="1">
        <f t="shared" si="27"/>
        <v>0</v>
      </c>
      <c r="M123" s="1">
        <f t="shared" ca="1" si="28"/>
        <v>-150</v>
      </c>
      <c r="N123" s="25">
        <f ca="1">IF(L123=0,E123,-SUM((INDIRECT("N" &amp; ROW() - 1):$N$2)))</f>
        <v>0</v>
      </c>
    </row>
    <row r="124" spans="2:14" ht="14.5" customHeight="1" x14ac:dyDescent="0.2">
      <c r="B124" s="22" t="str">
        <f>IF(D124="","",VLOOKUP(D124,'SKU Адыгейский'!$A$1:$B$150,2,0))</f>
        <v/>
      </c>
      <c r="C124" s="22" t="str">
        <f>IF(D124="","",VLOOKUP(D124, 'SKU Адыгейский'!$A$1:$C$150,3,0))</f>
        <v/>
      </c>
      <c r="F124" s="24" t="str">
        <f t="shared" ref="F124:F155" ca="1" si="30">IF(G124="", IF(I124="","",(INDIRECT("M" &amp; ROW() - 1) - M124)),IF(I124="", "", INDIRECT("M" &amp; ROW() - 1) - M124))</f>
        <v/>
      </c>
    </row>
    <row r="125" spans="2:14" ht="14.5" customHeight="1" x14ac:dyDescent="0.2">
      <c r="B125" s="22" t="str">
        <f>IF(D125="","",VLOOKUP(D125,'SKU Адыгейский'!$A$1:$B$150,2,0))</f>
        <v/>
      </c>
      <c r="C125" s="22" t="str">
        <f>IF(D125="","",VLOOKUP(D125, 'SKU Адыгейский'!$A$1:$C$150,3,0))</f>
        <v/>
      </c>
      <c r="F125" s="24" t="str">
        <f t="shared" ca="1" si="30"/>
        <v/>
      </c>
    </row>
    <row r="126" spans="2:14" ht="14.5" customHeight="1" x14ac:dyDescent="0.2">
      <c r="B126" s="22" t="str">
        <f>IF(D126="","",VLOOKUP(D126,'SKU Адыгейский'!$A$1:$B$150,2,0))</f>
        <v/>
      </c>
      <c r="C126" s="22" t="str">
        <f>IF(D126="","",VLOOKUP(D126, 'SKU Адыгейский'!$A$1:$C$150,3,0))</f>
        <v/>
      </c>
      <c r="F126" s="24" t="str">
        <f t="shared" ca="1" si="30"/>
        <v/>
      </c>
    </row>
    <row r="127" spans="2:14" ht="14.5" customHeight="1" x14ac:dyDescent="0.2">
      <c r="B127" s="22" t="str">
        <f>IF(D127="","",VLOOKUP(D127,'SKU Адыгейский'!$A$1:$B$150,2,0))</f>
        <v/>
      </c>
      <c r="C127" s="22" t="str">
        <f>IF(D127="","",VLOOKUP(D127, 'SKU Адыгейский'!$A$1:$C$150,3,0))</f>
        <v/>
      </c>
      <c r="F127" s="24" t="str">
        <f t="shared" ca="1" si="30"/>
        <v/>
      </c>
    </row>
    <row r="128" spans="2:14" ht="14.5" customHeight="1" x14ac:dyDescent="0.2">
      <c r="B128" s="22" t="str">
        <f>IF(D128="","",VLOOKUP(D128,'SKU Адыгейский'!$A$1:$B$150,2,0))</f>
        <v/>
      </c>
      <c r="C128" s="22" t="str">
        <f>IF(D128="","",VLOOKUP(D128, 'SKU Адыгейский'!$A$1:$C$150,3,0))</f>
        <v/>
      </c>
      <c r="F128" s="24" t="str">
        <f t="shared" ca="1" si="30"/>
        <v/>
      </c>
    </row>
    <row r="129" spans="2:6" ht="14.5" customHeight="1" x14ac:dyDescent="0.2">
      <c r="B129" s="22" t="str">
        <f>IF(D129="","",VLOOKUP(D129,'SKU Адыгейский'!$A$1:$B$150,2,0))</f>
        <v/>
      </c>
      <c r="C129" s="22" t="str">
        <f>IF(D129="","",VLOOKUP(D129, 'SKU Адыгейский'!$A$1:$C$150,3,0))</f>
        <v/>
      </c>
      <c r="F129" s="24" t="str">
        <f t="shared" ca="1" si="30"/>
        <v/>
      </c>
    </row>
    <row r="130" spans="2:6" ht="14.5" customHeight="1" x14ac:dyDescent="0.2">
      <c r="B130" s="22" t="str">
        <f>IF(D130="","",VLOOKUP(D130,'SKU Адыгейский'!$A$1:$B$150,2,0))</f>
        <v/>
      </c>
      <c r="C130" s="22" t="str">
        <f>IF(D130="","",VLOOKUP(D130, 'SKU Адыгейский'!$A$1:$C$150,3,0))</f>
        <v/>
      </c>
      <c r="F130" s="24" t="str">
        <f t="shared" ca="1" si="30"/>
        <v/>
      </c>
    </row>
    <row r="131" spans="2:6" ht="14.5" customHeight="1" x14ac:dyDescent="0.2">
      <c r="B131" s="22" t="str">
        <f>IF(D131="","",VLOOKUP(D131,'SKU Адыгейский'!$A$1:$B$150,2,0))</f>
        <v/>
      </c>
      <c r="C131" s="22" t="str">
        <f>IF(D131="","",VLOOKUP(D131, 'SKU Адыгейский'!$A$1:$C$150,3,0))</f>
        <v/>
      </c>
      <c r="F131" s="24" t="str">
        <f t="shared" ca="1" si="30"/>
        <v/>
      </c>
    </row>
    <row r="132" spans="2:6" ht="14.5" customHeight="1" x14ac:dyDescent="0.2">
      <c r="B132" s="22" t="str">
        <f>IF(D132="","",VLOOKUP(D132,'SKU Адыгейский'!$A$1:$B$150,2,0))</f>
        <v/>
      </c>
      <c r="C132" s="22" t="str">
        <f>IF(D132="","",VLOOKUP(D132, 'SKU Адыгейский'!$A$1:$C$150,3,0))</f>
        <v/>
      </c>
      <c r="F132" s="24" t="str">
        <f t="shared" ca="1" si="30"/>
        <v/>
      </c>
    </row>
    <row r="133" spans="2:6" ht="14.5" customHeight="1" x14ac:dyDescent="0.2">
      <c r="B133" s="22" t="str">
        <f>IF(D133="","",VLOOKUP(D133,'SKU Адыгейский'!$A$1:$B$150,2,0))</f>
        <v/>
      </c>
      <c r="C133" s="22" t="str">
        <f>IF(D133="","",VLOOKUP(D133, 'SKU Адыгейский'!$A$1:$C$150,3,0))</f>
        <v/>
      </c>
      <c r="F133" s="24" t="str">
        <f t="shared" ca="1" si="30"/>
        <v/>
      </c>
    </row>
    <row r="134" spans="2:6" ht="14.5" customHeight="1" x14ac:dyDescent="0.2">
      <c r="B134" s="22" t="str">
        <f>IF(D134="","",VLOOKUP(D134,'SKU Адыгейский'!$A$1:$B$150,2,0))</f>
        <v/>
      </c>
      <c r="C134" s="22" t="str">
        <f>IF(D134="","",VLOOKUP(D134, 'SKU Адыгейский'!$A$1:$C$150,3,0))</f>
        <v/>
      </c>
      <c r="F134" s="24" t="str">
        <f t="shared" ca="1" si="30"/>
        <v/>
      </c>
    </row>
    <row r="135" spans="2:6" ht="14.5" customHeight="1" x14ac:dyDescent="0.2">
      <c r="B135" s="22" t="str">
        <f>IF(D135="","",VLOOKUP(D135,'SKU Адыгейский'!$A$1:$B$150,2,0))</f>
        <v/>
      </c>
      <c r="C135" s="22" t="str">
        <f>IF(D135="","",VLOOKUP(D135, 'SKU Адыгейский'!$A$1:$C$150,3,0))</f>
        <v/>
      </c>
      <c r="F135" s="24" t="str">
        <f t="shared" ca="1" si="30"/>
        <v/>
      </c>
    </row>
    <row r="136" spans="2:6" ht="14.5" customHeight="1" x14ac:dyDescent="0.2">
      <c r="B136" s="22" t="str">
        <f>IF(D136="","",VLOOKUP(D136,'SKU Адыгейский'!$A$1:$B$150,2,0))</f>
        <v/>
      </c>
      <c r="C136" s="22" t="str">
        <f>IF(D136="","",VLOOKUP(D136, 'SKU Адыгейский'!$A$1:$C$150,3,0))</f>
        <v/>
      </c>
      <c r="F136" s="24" t="str">
        <f t="shared" ca="1" si="30"/>
        <v/>
      </c>
    </row>
    <row r="137" spans="2:6" ht="14.5" customHeight="1" x14ac:dyDescent="0.2">
      <c r="B137" s="22" t="str">
        <f>IF(D137="","",VLOOKUP(D137,'SKU Адыгейский'!$A$1:$B$150,2,0))</f>
        <v/>
      </c>
      <c r="C137" s="22" t="str">
        <f>IF(D137="","",VLOOKUP(D137, 'SKU Адыгейский'!$A$1:$C$150,3,0))</f>
        <v/>
      </c>
      <c r="F137" s="24" t="str">
        <f t="shared" ca="1" si="30"/>
        <v/>
      </c>
    </row>
    <row r="138" spans="2:6" ht="14.5" customHeight="1" x14ac:dyDescent="0.2">
      <c r="B138" s="22" t="str">
        <f>IF(D138="","",VLOOKUP(D138,'SKU Адыгейский'!$A$1:$B$150,2,0))</f>
        <v/>
      </c>
      <c r="C138" s="22" t="str">
        <f>IF(D138="","",VLOOKUP(D138, 'SKU Адыгейский'!$A$1:$C$150,3,0))</f>
        <v/>
      </c>
      <c r="F138" s="24" t="str">
        <f t="shared" ca="1" si="30"/>
        <v/>
      </c>
    </row>
    <row r="139" spans="2:6" ht="14.5" customHeight="1" x14ac:dyDescent="0.2">
      <c r="B139" s="22" t="str">
        <f>IF(D139="","",VLOOKUP(D139,'SKU Адыгейский'!$A$1:$B$150,2,0))</f>
        <v/>
      </c>
      <c r="C139" s="22" t="str">
        <f>IF(D139="","",VLOOKUP(D139, 'SKU Адыгейский'!$A$1:$C$150,3,0))</f>
        <v/>
      </c>
      <c r="F139" s="24" t="str">
        <f t="shared" ca="1" si="30"/>
        <v/>
      </c>
    </row>
    <row r="140" spans="2:6" ht="14.5" customHeight="1" x14ac:dyDescent="0.2">
      <c r="B140" s="22" t="str">
        <f>IF(D140="","",VLOOKUP(D140,'SKU Адыгейский'!$A$1:$B$150,2,0))</f>
        <v/>
      </c>
      <c r="C140" s="22" t="str">
        <f>IF(D140="","",VLOOKUP(D140, 'SKU Адыгейский'!$A$1:$C$150,3,0))</f>
        <v/>
      </c>
      <c r="F140" s="24" t="str">
        <f t="shared" ca="1" si="30"/>
        <v/>
      </c>
    </row>
    <row r="141" spans="2:6" ht="14.5" customHeight="1" x14ac:dyDescent="0.2">
      <c r="B141" s="22" t="str">
        <f>IF(D141="","",VLOOKUP(D141,'SKU Адыгейский'!$A$1:$B$150,2,0))</f>
        <v/>
      </c>
      <c r="C141" s="22" t="str">
        <f>IF(D141="","",VLOOKUP(D141, 'SKU Адыгейский'!$A$1:$C$150,3,0))</f>
        <v/>
      </c>
      <c r="F141" s="24" t="str">
        <f t="shared" ca="1" si="30"/>
        <v/>
      </c>
    </row>
    <row r="142" spans="2:6" ht="14.5" customHeight="1" x14ac:dyDescent="0.2">
      <c r="B142" s="22" t="str">
        <f>IF(D142="","",VLOOKUP(D142,'SKU Адыгейский'!$A$1:$B$150,2,0))</f>
        <v/>
      </c>
      <c r="C142" s="22" t="str">
        <f>IF(D142="","",VLOOKUP(D142, 'SKU Адыгейский'!$A$1:$C$150,3,0))</f>
        <v/>
      </c>
      <c r="F142" s="24" t="str">
        <f t="shared" ca="1" si="30"/>
        <v/>
      </c>
    </row>
    <row r="143" spans="2:6" ht="14.5" customHeight="1" x14ac:dyDescent="0.2">
      <c r="B143" s="22" t="str">
        <f>IF(D143="","",VLOOKUP(D143,'SKU Адыгейский'!$A$1:$B$150,2,0))</f>
        <v/>
      </c>
      <c r="C143" s="22" t="str">
        <f>IF(D143="","",VLOOKUP(D143, 'SKU Адыгейский'!$A$1:$C$150,3,0))</f>
        <v/>
      </c>
      <c r="F143" s="24" t="str">
        <f t="shared" ca="1" si="30"/>
        <v/>
      </c>
    </row>
    <row r="144" spans="2:6" ht="14.5" customHeight="1" x14ac:dyDescent="0.2">
      <c r="B144" s="22" t="str">
        <f>IF(D144="","",VLOOKUP(D144,'SKU Адыгейский'!$A$1:$B$150,2,0))</f>
        <v/>
      </c>
      <c r="C144" s="22" t="str">
        <f>IF(D144="","",VLOOKUP(D144, 'SKU Адыгейский'!$A$1:$C$150,3,0))</f>
        <v/>
      </c>
      <c r="F144" s="24" t="str">
        <f t="shared" ca="1" si="30"/>
        <v/>
      </c>
    </row>
    <row r="145" spans="2:6" ht="14.5" customHeight="1" x14ac:dyDescent="0.2">
      <c r="B145" s="22" t="str">
        <f>IF(D145="","",VLOOKUP(D145,'SKU Адыгейский'!$A$1:$B$150,2,0))</f>
        <v/>
      </c>
      <c r="C145" s="22" t="str">
        <f>IF(D145="","",VLOOKUP(D145, 'SKU Адыгейский'!$A$1:$C$150,3,0))</f>
        <v/>
      </c>
      <c r="F145" s="24" t="str">
        <f t="shared" ca="1" si="30"/>
        <v/>
      </c>
    </row>
    <row r="146" spans="2:6" ht="14.5" customHeight="1" x14ac:dyDescent="0.2">
      <c r="B146" s="22" t="str">
        <f>IF(D146="","",VLOOKUP(D146,'SKU Адыгейский'!$A$1:$B$150,2,0))</f>
        <v/>
      </c>
      <c r="C146" s="22" t="str">
        <f>IF(D146="","",VLOOKUP(D146, 'SKU Адыгейский'!$A$1:$C$150,3,0))</f>
        <v/>
      </c>
      <c r="F146" s="24" t="str">
        <f t="shared" ca="1" si="30"/>
        <v/>
      </c>
    </row>
    <row r="147" spans="2:6" ht="14.5" customHeight="1" x14ac:dyDescent="0.2">
      <c r="B147" s="22" t="str">
        <f>IF(D147="","",VLOOKUP(D147,'SKU Адыгейский'!$A$1:$B$150,2,0))</f>
        <v/>
      </c>
      <c r="C147" s="22" t="str">
        <f>IF(D147="","",VLOOKUP(D147, 'SKU Адыгейский'!$A$1:$C$150,3,0))</f>
        <v/>
      </c>
      <c r="F147" s="24" t="str">
        <f t="shared" ca="1" si="30"/>
        <v/>
      </c>
    </row>
    <row r="148" spans="2:6" ht="14.5" customHeight="1" x14ac:dyDescent="0.2">
      <c r="B148" s="22" t="str">
        <f>IF(D148="","",VLOOKUP(D148,'SKU Адыгейский'!$A$1:$B$150,2,0))</f>
        <v/>
      </c>
      <c r="C148" s="22" t="str">
        <f>IF(D148="","",VLOOKUP(D148, 'SKU Адыгейский'!$A$1:$C$150,3,0))</f>
        <v/>
      </c>
      <c r="F148" s="24" t="str">
        <f t="shared" ca="1" si="30"/>
        <v/>
      </c>
    </row>
    <row r="149" spans="2:6" ht="14.5" customHeight="1" x14ac:dyDescent="0.2">
      <c r="B149" s="22" t="str">
        <f>IF(D149="","",VLOOKUP(D149,'SKU Адыгейский'!$A$1:$B$150,2,0))</f>
        <v/>
      </c>
      <c r="C149" s="22" t="str">
        <f>IF(D149="","",VLOOKUP(D149, 'SKU Адыгейский'!$A$1:$C$150,3,0))</f>
        <v/>
      </c>
      <c r="F149" s="24" t="str">
        <f t="shared" ca="1" si="30"/>
        <v/>
      </c>
    </row>
    <row r="150" spans="2:6" ht="14.5" customHeight="1" x14ac:dyDescent="0.2">
      <c r="B150" s="22" t="str">
        <f>IF(D150="","",VLOOKUP(D150,'SKU Адыгейский'!$A$1:$B$150,2,0))</f>
        <v/>
      </c>
      <c r="C150" s="22" t="str">
        <f>IF(D150="","",VLOOKUP(D150, 'SKU Адыгейский'!$A$1:$C$150,3,0))</f>
        <v/>
      </c>
      <c r="F150" s="24" t="str">
        <f t="shared" ca="1" si="30"/>
        <v/>
      </c>
    </row>
    <row r="151" spans="2:6" ht="14.5" customHeight="1" x14ac:dyDescent="0.2">
      <c r="B151" s="22" t="str">
        <f>IF(D151="","",VLOOKUP(D151,'SKU Адыгейский'!$A$1:$B$150,2,0))</f>
        <v/>
      </c>
      <c r="C151" s="22" t="str">
        <f>IF(D151="","",VLOOKUP(D151, 'SKU Адыгейский'!$A$1:$C$150,3,0))</f>
        <v/>
      </c>
      <c r="F151" s="24" t="str">
        <f t="shared" ca="1" si="30"/>
        <v/>
      </c>
    </row>
    <row r="152" spans="2:6" ht="14.5" customHeight="1" x14ac:dyDescent="0.2">
      <c r="B152" s="22" t="str">
        <f>IF(D152="","",VLOOKUP(D152,'SKU Адыгейский'!$A$1:$B$150,2,0))</f>
        <v/>
      </c>
      <c r="C152" s="22" t="str">
        <f>IF(D152="","",VLOOKUP(D152, 'SKU Адыгейский'!$A$1:$C$150,3,0))</f>
        <v/>
      </c>
      <c r="F152" s="24" t="str">
        <f t="shared" ca="1" si="30"/>
        <v/>
      </c>
    </row>
    <row r="153" spans="2:6" ht="14.5" customHeight="1" x14ac:dyDescent="0.2">
      <c r="B153" s="22" t="str">
        <f>IF(D153="","",VLOOKUP(D153,'SKU Адыгейский'!$A$1:$B$150,2,0))</f>
        <v/>
      </c>
      <c r="C153" s="22" t="str">
        <f>IF(D153="","",VLOOKUP(D153, 'SKU Адыгейский'!$A$1:$C$150,3,0))</f>
        <v/>
      </c>
      <c r="F153" s="24" t="str">
        <f t="shared" ca="1" si="30"/>
        <v/>
      </c>
    </row>
    <row r="154" spans="2:6" ht="14.5" customHeight="1" x14ac:dyDescent="0.2">
      <c r="B154" s="22" t="str">
        <f>IF(D154="","",VLOOKUP(D154,'SKU Адыгейский'!$A$1:$B$150,2,0))</f>
        <v/>
      </c>
      <c r="C154" s="22" t="str">
        <f>IF(D154="","",VLOOKUP(D154, 'SKU Адыгейский'!$A$1:$C$150,3,0))</f>
        <v/>
      </c>
      <c r="F154" s="24" t="str">
        <f t="shared" ca="1" si="30"/>
        <v/>
      </c>
    </row>
    <row r="155" spans="2:6" ht="14.5" customHeight="1" x14ac:dyDescent="0.2">
      <c r="B155" s="22" t="str">
        <f>IF(D155="","",VLOOKUP(D155,'SKU Адыгейский'!$A$1:$B$150,2,0))</f>
        <v/>
      </c>
      <c r="C155" s="22" t="str">
        <f>IF(D155="","",VLOOKUP(D155, 'SKU Адыгейский'!$A$1:$C$150,3,0))</f>
        <v/>
      </c>
      <c r="F155" s="24" t="str">
        <f t="shared" ca="1" si="30"/>
        <v/>
      </c>
    </row>
    <row r="156" spans="2:6" ht="14.5" customHeight="1" x14ac:dyDescent="0.2">
      <c r="B156" s="22" t="str">
        <f>IF(D156="","",VLOOKUP(D156,'SKU Адыгейский'!$A$1:$B$150,2,0))</f>
        <v/>
      </c>
      <c r="C156" s="22" t="str">
        <f>IF(D156="","",VLOOKUP(D156, 'SKU Адыгейский'!$A$1:$C$150,3,0))</f>
        <v/>
      </c>
      <c r="F156" s="24" t="str">
        <f t="shared" ref="F156:F187" ca="1" si="31">IF(G156="", IF(I156="","",(INDIRECT("M" &amp; ROW() - 1) - M156)),IF(I156="", "", INDIRECT("M" &amp; ROW() - 1) - M156))</f>
        <v/>
      </c>
    </row>
    <row r="157" spans="2:6" ht="14.5" customHeight="1" x14ac:dyDescent="0.2">
      <c r="B157" s="22" t="str">
        <f>IF(D157="","",VLOOKUP(D157,'SKU Адыгейский'!$A$1:$B$150,2,0))</f>
        <v/>
      </c>
      <c r="C157" s="22" t="str">
        <f>IF(D157="","",VLOOKUP(D157, 'SKU Адыгейский'!$A$1:$C$150,3,0))</f>
        <v/>
      </c>
      <c r="F157" s="24" t="str">
        <f t="shared" ca="1" si="31"/>
        <v/>
      </c>
    </row>
    <row r="158" spans="2:6" ht="14.5" customHeight="1" x14ac:dyDescent="0.2">
      <c r="B158" s="22" t="str">
        <f>IF(D158="","",VLOOKUP(D158,'SKU Адыгейский'!$A$1:$B$150,2,0))</f>
        <v/>
      </c>
      <c r="C158" s="22" t="str">
        <f>IF(D158="","",VLOOKUP(D158, 'SKU Адыгейский'!$A$1:$C$150,3,0))</f>
        <v/>
      </c>
      <c r="F158" s="24" t="str">
        <f t="shared" ca="1" si="31"/>
        <v/>
      </c>
    </row>
    <row r="159" spans="2:6" ht="14.5" customHeight="1" x14ac:dyDescent="0.2">
      <c r="B159" s="22" t="str">
        <f>IF(D159="","",VLOOKUP(D159,'SKU Адыгейский'!$A$1:$B$150,2,0))</f>
        <v/>
      </c>
      <c r="C159" s="22" t="str">
        <f>IF(D159="","",VLOOKUP(D159, 'SKU Адыгейский'!$A$1:$C$150,3,0))</f>
        <v/>
      </c>
      <c r="F159" s="24" t="str">
        <f t="shared" ca="1" si="31"/>
        <v/>
      </c>
    </row>
    <row r="160" spans="2:6" ht="14.5" customHeight="1" x14ac:dyDescent="0.2">
      <c r="B160" s="22" t="str">
        <f>IF(D160="","",VLOOKUP(D160,'SKU Адыгейский'!$A$1:$B$150,2,0))</f>
        <v/>
      </c>
      <c r="C160" s="22" t="str">
        <f>IF(D160="","",VLOOKUP(D160, 'SKU Адыгейский'!$A$1:$C$150,3,0))</f>
        <v/>
      </c>
      <c r="F160" s="24" t="str">
        <f t="shared" ca="1" si="31"/>
        <v/>
      </c>
    </row>
    <row r="161" spans="2:6" ht="14.5" customHeight="1" x14ac:dyDescent="0.2">
      <c r="B161" s="22" t="str">
        <f>IF(D161="","",VLOOKUP(D161,'SKU Адыгейский'!$A$1:$B$150,2,0))</f>
        <v/>
      </c>
      <c r="C161" s="22" t="str">
        <f>IF(D161="","",VLOOKUP(D161, 'SKU Адыгейский'!$A$1:$C$150,3,0))</f>
        <v/>
      </c>
      <c r="F161" s="24" t="str">
        <f t="shared" ca="1" si="31"/>
        <v/>
      </c>
    </row>
    <row r="162" spans="2:6" ht="14.5" customHeight="1" x14ac:dyDescent="0.2">
      <c r="B162" s="22" t="str">
        <f>IF(D162="","",VLOOKUP(D162,'SKU Адыгейский'!$A$1:$B$150,2,0))</f>
        <v/>
      </c>
      <c r="C162" s="22" t="str">
        <f>IF(D162="","",VLOOKUP(D162, 'SKU Адыгейский'!$A$1:$C$150,3,0))</f>
        <v/>
      </c>
      <c r="F162" s="24" t="str">
        <f t="shared" ca="1" si="31"/>
        <v/>
      </c>
    </row>
    <row r="163" spans="2:6" ht="14.5" customHeight="1" x14ac:dyDescent="0.2">
      <c r="B163" s="22" t="str">
        <f>IF(D163="","",VLOOKUP(D163,'SKU Адыгейский'!$A$1:$B$150,2,0))</f>
        <v/>
      </c>
      <c r="C163" s="22" t="str">
        <f>IF(D163="","",VLOOKUP(D163, 'SKU Адыгейский'!$A$1:$C$150,3,0))</f>
        <v/>
      </c>
      <c r="F163" s="24" t="str">
        <f t="shared" ca="1" si="31"/>
        <v/>
      </c>
    </row>
    <row r="164" spans="2:6" ht="14.5" customHeight="1" x14ac:dyDescent="0.2">
      <c r="B164" s="22" t="str">
        <f>IF(D164="","",VLOOKUP(D164,'SKU Адыгейский'!$A$1:$B$150,2,0))</f>
        <v/>
      </c>
      <c r="C164" s="22" t="str">
        <f>IF(D164="","",VLOOKUP(D164, 'SKU Адыгейский'!$A$1:$C$150,3,0))</f>
        <v/>
      </c>
      <c r="F164" s="24" t="str">
        <f t="shared" ca="1" si="31"/>
        <v/>
      </c>
    </row>
    <row r="165" spans="2:6" ht="14.5" customHeight="1" x14ac:dyDescent="0.2">
      <c r="B165" s="22" t="str">
        <f>IF(D165="","",VLOOKUP(D165,'SKU Адыгейский'!$A$1:$B$150,2,0))</f>
        <v/>
      </c>
      <c r="C165" s="22" t="str">
        <f>IF(D165="","",VLOOKUP(D165, 'SKU Адыгейский'!$A$1:$C$150,3,0))</f>
        <v/>
      </c>
      <c r="F165" s="24" t="str">
        <f t="shared" ca="1" si="31"/>
        <v/>
      </c>
    </row>
    <row r="166" spans="2:6" ht="14.5" customHeight="1" x14ac:dyDescent="0.2">
      <c r="B166" s="22" t="str">
        <f>IF(D166="","",VLOOKUP(D166,'SKU Адыгейский'!$A$1:$B$150,2,0))</f>
        <v/>
      </c>
      <c r="C166" s="22" t="str">
        <f>IF(D166="","",VLOOKUP(D166, 'SKU Адыгейский'!$A$1:$C$150,3,0))</f>
        <v/>
      </c>
      <c r="F166" s="24" t="str">
        <f t="shared" ca="1" si="31"/>
        <v/>
      </c>
    </row>
    <row r="167" spans="2:6" ht="14.5" customHeight="1" x14ac:dyDescent="0.2">
      <c r="B167" s="22" t="str">
        <f>IF(D167="","",VLOOKUP(D167,'SKU Адыгейский'!$A$1:$B$150,2,0))</f>
        <v/>
      </c>
      <c r="C167" s="22" t="str">
        <f>IF(D167="","",VLOOKUP(D167, 'SKU Адыгейский'!$A$1:$C$150,3,0))</f>
        <v/>
      </c>
      <c r="F167" s="24" t="str">
        <f t="shared" ca="1" si="31"/>
        <v/>
      </c>
    </row>
    <row r="168" spans="2:6" ht="14.5" customHeight="1" x14ac:dyDescent="0.2">
      <c r="B168" s="22" t="str">
        <f>IF(D168="","",VLOOKUP(D168,'SKU Адыгейский'!$A$1:$B$150,2,0))</f>
        <v/>
      </c>
      <c r="C168" s="22" t="str">
        <f>IF(D168="","",VLOOKUP(D168, 'SKU Адыгейский'!$A$1:$C$150,3,0))</f>
        <v/>
      </c>
      <c r="F168" s="24" t="str">
        <f t="shared" ca="1" si="31"/>
        <v/>
      </c>
    </row>
    <row r="169" spans="2:6" ht="14.5" customHeight="1" x14ac:dyDescent="0.2">
      <c r="B169" s="22" t="str">
        <f>IF(D169="","",VLOOKUP(D169,'SKU Адыгейский'!$A$1:$B$150,2,0))</f>
        <v/>
      </c>
      <c r="C169" s="22" t="str">
        <f>IF(D169="","",VLOOKUP(D169, 'SKU Адыгейский'!$A$1:$C$150,3,0))</f>
        <v/>
      </c>
      <c r="F169" s="24" t="str">
        <f t="shared" ca="1" si="31"/>
        <v/>
      </c>
    </row>
    <row r="170" spans="2:6" ht="14.5" customHeight="1" x14ac:dyDescent="0.2">
      <c r="B170" s="22" t="str">
        <f>IF(D170="","",VLOOKUP(D170,'SKU Адыгейский'!$A$1:$B$150,2,0))</f>
        <v/>
      </c>
      <c r="C170" s="22" t="str">
        <f>IF(D170="","",VLOOKUP(D170, 'SKU Адыгейский'!$A$1:$C$150,3,0))</f>
        <v/>
      </c>
      <c r="F170" s="24" t="str">
        <f t="shared" ca="1" si="31"/>
        <v/>
      </c>
    </row>
    <row r="171" spans="2:6" ht="14.5" customHeight="1" x14ac:dyDescent="0.2">
      <c r="B171" s="22" t="str">
        <f>IF(D171="","",VLOOKUP(D171,'SKU Адыгейский'!$A$1:$B$150,2,0))</f>
        <v/>
      </c>
      <c r="C171" s="22" t="str">
        <f>IF(D171="","",VLOOKUP(D171, 'SKU Адыгейский'!$A$1:$C$150,3,0))</f>
        <v/>
      </c>
      <c r="F171" s="24" t="str">
        <f t="shared" ca="1" si="31"/>
        <v/>
      </c>
    </row>
    <row r="172" spans="2:6" ht="14.5" customHeight="1" x14ac:dyDescent="0.2">
      <c r="B172" s="22" t="str">
        <f>IF(D172="","",VLOOKUP(D172,'SKU Адыгейский'!$A$1:$B$150,2,0))</f>
        <v/>
      </c>
      <c r="C172" s="22" t="str">
        <f>IF(D172="","",VLOOKUP(D172, 'SKU Адыгейский'!$A$1:$C$150,3,0))</f>
        <v/>
      </c>
      <c r="F172" s="24" t="str">
        <f t="shared" ca="1" si="31"/>
        <v/>
      </c>
    </row>
    <row r="173" spans="2:6" ht="14.5" customHeight="1" x14ac:dyDescent="0.2">
      <c r="B173" s="22" t="str">
        <f>IF(D173="","",VLOOKUP(D173,'SKU Адыгейский'!$A$1:$B$150,2,0))</f>
        <v/>
      </c>
      <c r="C173" s="22" t="str">
        <f>IF(D173="","",VLOOKUP(D173, 'SKU Адыгейский'!$A$1:$C$150,3,0))</f>
        <v/>
      </c>
      <c r="F173" s="24" t="str">
        <f t="shared" ca="1" si="31"/>
        <v/>
      </c>
    </row>
    <row r="174" spans="2:6" ht="14.5" customHeight="1" x14ac:dyDescent="0.2">
      <c r="B174" s="22" t="str">
        <f>IF(D174="","",VLOOKUP(D174,'SKU Адыгейский'!$A$1:$B$150,2,0))</f>
        <v/>
      </c>
      <c r="C174" s="22" t="str">
        <f>IF(D174="","",VLOOKUP(D174, 'SKU Адыгейский'!$A$1:$C$150,3,0))</f>
        <v/>
      </c>
      <c r="F174" s="24" t="str">
        <f t="shared" ca="1" si="31"/>
        <v/>
      </c>
    </row>
    <row r="175" spans="2:6" ht="14.5" customHeight="1" x14ac:dyDescent="0.2">
      <c r="B175" s="22" t="str">
        <f>IF(D175="","",VLOOKUP(D175,'SKU Адыгейский'!$A$1:$B$150,2,0))</f>
        <v/>
      </c>
      <c r="C175" s="22" t="str">
        <f>IF(D175="","",VLOOKUP(D175, 'SKU Адыгейский'!$A$1:$C$150,3,0))</f>
        <v/>
      </c>
      <c r="F175" s="24" t="str">
        <f t="shared" ca="1" si="31"/>
        <v/>
      </c>
    </row>
    <row r="176" spans="2:6" ht="14.5" customHeight="1" x14ac:dyDescent="0.2">
      <c r="B176" s="22" t="str">
        <f>IF(D176="","",VLOOKUP(D176,'SKU Адыгейский'!$A$1:$B$150,2,0))</f>
        <v/>
      </c>
      <c r="C176" s="22" t="str">
        <f>IF(D176="","",VLOOKUP(D176, 'SKU Адыгейский'!$A$1:$C$150,3,0))</f>
        <v/>
      </c>
      <c r="F176" s="24" t="str">
        <f t="shared" ca="1" si="31"/>
        <v/>
      </c>
    </row>
    <row r="177" spans="2:6" ht="14.5" customHeight="1" x14ac:dyDescent="0.2">
      <c r="B177" s="22" t="str">
        <f>IF(D177="","",VLOOKUP(D177,'SKU Адыгейский'!$A$1:$B$150,2,0))</f>
        <v/>
      </c>
      <c r="C177" s="22" t="str">
        <f>IF(D177="","",VLOOKUP(D177, 'SKU Адыгейский'!$A$1:$C$150,3,0))</f>
        <v/>
      </c>
      <c r="F177" s="24" t="str">
        <f t="shared" ca="1" si="31"/>
        <v/>
      </c>
    </row>
    <row r="178" spans="2:6" ht="14.5" customHeight="1" x14ac:dyDescent="0.2">
      <c r="B178" s="22" t="str">
        <f>IF(D178="","",VLOOKUP(D178,'SKU Адыгейский'!$A$1:$B$150,2,0))</f>
        <v/>
      </c>
      <c r="C178" s="22" t="str">
        <f>IF(D178="","",VLOOKUP(D178, 'SKU Адыгейский'!$A$1:$C$150,3,0))</f>
        <v/>
      </c>
      <c r="F178" s="24" t="str">
        <f t="shared" ca="1" si="31"/>
        <v/>
      </c>
    </row>
    <row r="179" spans="2:6" ht="14.5" customHeight="1" x14ac:dyDescent="0.2">
      <c r="B179" s="22" t="str">
        <f>IF(D179="","",VLOOKUP(D179,'SKU Адыгейский'!$A$1:$B$150,2,0))</f>
        <v/>
      </c>
      <c r="C179" s="22" t="str">
        <f>IF(D179="","",VLOOKUP(D179, 'SKU Адыгейский'!$A$1:$C$150,3,0))</f>
        <v/>
      </c>
      <c r="F179" s="24" t="str">
        <f t="shared" ca="1" si="31"/>
        <v/>
      </c>
    </row>
    <row r="180" spans="2:6" ht="14.5" customHeight="1" x14ac:dyDescent="0.2">
      <c r="B180" s="22" t="str">
        <f>IF(D180="","",VLOOKUP(D180,'SKU Адыгейский'!$A$1:$B$150,2,0))</f>
        <v/>
      </c>
      <c r="C180" s="22" t="str">
        <f>IF(D180="","",VLOOKUP(D180, 'SKU Адыгейский'!$A$1:$C$150,3,0))</f>
        <v/>
      </c>
      <c r="F180" s="24" t="str">
        <f t="shared" ca="1" si="31"/>
        <v/>
      </c>
    </row>
    <row r="181" spans="2:6" ht="14.5" customHeight="1" x14ac:dyDescent="0.2">
      <c r="B181" s="22" t="str">
        <f>IF(D181="","",VLOOKUP(D181,'SKU Адыгейский'!$A$1:$B$150,2,0))</f>
        <v/>
      </c>
      <c r="C181" s="22" t="str">
        <f>IF(D181="","",VLOOKUP(D181, 'SKU Адыгейский'!$A$1:$C$150,3,0))</f>
        <v/>
      </c>
      <c r="F181" s="24" t="str">
        <f t="shared" ca="1" si="31"/>
        <v/>
      </c>
    </row>
    <row r="182" spans="2:6" ht="14.5" customHeight="1" x14ac:dyDescent="0.2">
      <c r="B182" s="22" t="str">
        <f>IF(D182="","",VLOOKUP(D182,'SKU Адыгейский'!$A$1:$B$150,2,0))</f>
        <v/>
      </c>
      <c r="C182" s="22" t="str">
        <f>IF(D182="","",VLOOKUP(D182, 'SKU Адыгейский'!$A$1:$C$150,3,0))</f>
        <v/>
      </c>
      <c r="F182" s="24" t="str">
        <f t="shared" ca="1" si="31"/>
        <v/>
      </c>
    </row>
    <row r="183" spans="2:6" ht="14.5" customHeight="1" x14ac:dyDescent="0.2">
      <c r="B183" s="22" t="str">
        <f>IF(D183="","",VLOOKUP(D183,'SKU Адыгейский'!$A$1:$B$150,2,0))</f>
        <v/>
      </c>
      <c r="C183" s="22" t="str">
        <f>IF(D183="","",VLOOKUP(D183, 'SKU Адыгейский'!$A$1:$C$150,3,0))</f>
        <v/>
      </c>
      <c r="F183" s="24" t="str">
        <f t="shared" ca="1" si="31"/>
        <v/>
      </c>
    </row>
    <row r="184" spans="2:6" ht="14.5" customHeight="1" x14ac:dyDescent="0.2">
      <c r="B184" s="22" t="str">
        <f>IF(D184="","",VLOOKUP(D184,'SKU Адыгейский'!$A$1:$B$150,2,0))</f>
        <v/>
      </c>
      <c r="C184" s="22" t="str">
        <f>IF(D184="","",VLOOKUP(D184, 'SKU Адыгейский'!$A$1:$C$150,3,0))</f>
        <v/>
      </c>
      <c r="F184" s="24" t="str">
        <f t="shared" ca="1" si="31"/>
        <v/>
      </c>
    </row>
    <row r="185" spans="2:6" ht="14.5" customHeight="1" x14ac:dyDescent="0.2">
      <c r="B185" s="22" t="str">
        <f>IF(D185="","",VLOOKUP(D185,'SKU Адыгейский'!$A$1:$B$150,2,0))</f>
        <v/>
      </c>
      <c r="C185" s="22" t="str">
        <f>IF(D185="","",VLOOKUP(D185, 'SKU Адыгейский'!$A$1:$C$150,3,0))</f>
        <v/>
      </c>
      <c r="F185" s="24" t="str">
        <f t="shared" ca="1" si="31"/>
        <v/>
      </c>
    </row>
    <row r="186" spans="2:6" ht="14.5" customHeight="1" x14ac:dyDescent="0.2">
      <c r="B186" s="22" t="str">
        <f>IF(D186="","",VLOOKUP(D186,'SKU Адыгейский'!$A$1:$B$150,2,0))</f>
        <v/>
      </c>
      <c r="C186" s="22" t="str">
        <f>IF(D186="","",VLOOKUP(D186, 'SKU Адыгейский'!$A$1:$C$150,3,0))</f>
        <v/>
      </c>
      <c r="F186" s="24" t="str">
        <f t="shared" ca="1" si="31"/>
        <v/>
      </c>
    </row>
    <row r="187" spans="2:6" ht="14.5" customHeight="1" x14ac:dyDescent="0.2">
      <c r="B187" s="22" t="str">
        <f>IF(D187="","",VLOOKUP(D187,'SKU Адыгейский'!$A$1:$B$150,2,0))</f>
        <v/>
      </c>
      <c r="C187" s="22" t="str">
        <f>IF(D187="","",VLOOKUP(D187, 'SKU Адыгейский'!$A$1:$C$150,3,0))</f>
        <v/>
      </c>
      <c r="F187" s="24" t="str">
        <f t="shared" ca="1" si="31"/>
        <v/>
      </c>
    </row>
    <row r="188" spans="2:6" ht="14.5" customHeight="1" x14ac:dyDescent="0.2">
      <c r="B188" s="22" t="str">
        <f>IF(D188="","",VLOOKUP(D188,'SKU Адыгейский'!$A$1:$B$150,2,0))</f>
        <v/>
      </c>
      <c r="C188" s="22" t="str">
        <f>IF(D188="","",VLOOKUP(D188, 'SKU Адыгейский'!$A$1:$C$150,3,0))</f>
        <v/>
      </c>
      <c r="F188" s="24" t="str">
        <f t="shared" ref="F188:F206" ca="1" si="32">IF(G188="", IF(I188="","",(INDIRECT("M" &amp; ROW() - 1) - M188)),IF(I188="", "", INDIRECT("M" &amp; ROW() - 1) - M188))</f>
        <v/>
      </c>
    </row>
    <row r="189" spans="2:6" ht="14.5" customHeight="1" x14ac:dyDescent="0.2">
      <c r="B189" s="22" t="str">
        <f>IF(D189="","",VLOOKUP(D189,'SKU Адыгейский'!$A$1:$B$150,2,0))</f>
        <v/>
      </c>
      <c r="C189" s="22" t="str">
        <f>IF(D189="","",VLOOKUP(D189, 'SKU Адыгейский'!$A$1:$C$150,3,0))</f>
        <v/>
      </c>
      <c r="F189" s="24" t="str">
        <f t="shared" ca="1" si="32"/>
        <v/>
      </c>
    </row>
    <row r="190" spans="2:6" ht="14.5" customHeight="1" x14ac:dyDescent="0.2">
      <c r="B190" s="22" t="str">
        <f>IF(D190="","",VLOOKUP(D190,'SKU Адыгейский'!$A$1:$B$150,2,0))</f>
        <v/>
      </c>
      <c r="C190" s="22" t="str">
        <f>IF(D190="","",VLOOKUP(D190, 'SKU Адыгейский'!$A$1:$C$150,3,0))</f>
        <v/>
      </c>
      <c r="F190" s="24" t="str">
        <f t="shared" ca="1" si="32"/>
        <v/>
      </c>
    </row>
    <row r="191" spans="2:6" ht="14.5" customHeight="1" x14ac:dyDescent="0.2">
      <c r="B191" s="22" t="str">
        <f>IF(D191="","",VLOOKUP(D191,'SKU Адыгейский'!$A$1:$B$150,2,0))</f>
        <v/>
      </c>
      <c r="C191" s="22" t="str">
        <f>IF(D191="","",VLOOKUP(D191, 'SKU Адыгейский'!$A$1:$C$150,3,0))</f>
        <v/>
      </c>
      <c r="F191" s="24" t="str">
        <f t="shared" ca="1" si="32"/>
        <v/>
      </c>
    </row>
    <row r="192" spans="2:6" ht="14.5" customHeight="1" x14ac:dyDescent="0.2">
      <c r="B192" s="22" t="str">
        <f>IF(D192="","",VLOOKUP(D192,'SKU Адыгейский'!$A$1:$B$150,2,0))</f>
        <v/>
      </c>
      <c r="C192" s="22" t="str">
        <f>IF(D192="","",VLOOKUP(D192, 'SKU Адыгейский'!$A$1:$C$150,3,0))</f>
        <v/>
      </c>
      <c r="F192" s="24" t="str">
        <f t="shared" ca="1" si="32"/>
        <v/>
      </c>
    </row>
    <row r="193" spans="2:6" ht="14.5" customHeight="1" x14ac:dyDescent="0.2">
      <c r="B193" s="22" t="str">
        <f>IF(D193="","",VLOOKUP(D193,'SKU Адыгейский'!$A$1:$B$150,2,0))</f>
        <v/>
      </c>
      <c r="C193" s="22" t="str">
        <f>IF(D193="","",VLOOKUP(D193, 'SKU Адыгейский'!$A$1:$C$150,3,0))</f>
        <v/>
      </c>
      <c r="F193" s="24" t="str">
        <f t="shared" ca="1" si="32"/>
        <v/>
      </c>
    </row>
    <row r="194" spans="2:6" ht="14.5" customHeight="1" x14ac:dyDescent="0.2">
      <c r="B194" s="22" t="str">
        <f>IF(D194="","",VLOOKUP(D194,'SKU Адыгейский'!$A$1:$B$150,2,0))</f>
        <v/>
      </c>
      <c r="C194" s="22" t="str">
        <f>IF(D194="","",VLOOKUP(D194, 'SKU Адыгейский'!$A$1:$C$150,3,0))</f>
        <v/>
      </c>
      <c r="F194" s="24" t="str">
        <f t="shared" ca="1" si="32"/>
        <v/>
      </c>
    </row>
    <row r="195" spans="2:6" ht="14.5" customHeight="1" x14ac:dyDescent="0.2">
      <c r="B195" s="22" t="str">
        <f>IF(D195="","",VLOOKUP(D195,'SKU Адыгейский'!$A$1:$B$150,2,0))</f>
        <v/>
      </c>
      <c r="C195" s="22" t="str">
        <f>IF(D195="","",VLOOKUP(D195, 'SKU Адыгейский'!$A$1:$C$150,3,0))</f>
        <v/>
      </c>
      <c r="F195" s="24" t="str">
        <f t="shared" ca="1" si="32"/>
        <v/>
      </c>
    </row>
    <row r="196" spans="2:6" ht="14.5" customHeight="1" x14ac:dyDescent="0.2">
      <c r="B196" s="22" t="str">
        <f>IF(D196="","",VLOOKUP(D196,'SKU Адыгейский'!$A$1:$B$150,2,0))</f>
        <v/>
      </c>
      <c r="C196" s="22" t="str">
        <f>IF(D196="","",VLOOKUP(D196, 'SKU Адыгейский'!$A$1:$C$150,3,0))</f>
        <v/>
      </c>
      <c r="F196" s="24" t="str">
        <f t="shared" ca="1" si="32"/>
        <v/>
      </c>
    </row>
    <row r="197" spans="2:6" ht="14.5" customHeight="1" x14ac:dyDescent="0.2">
      <c r="B197" s="22" t="str">
        <f>IF(D197="","",VLOOKUP(D197,'SKU Адыгейский'!$A$1:$B$150,2,0))</f>
        <v/>
      </c>
      <c r="C197" s="22" t="str">
        <f>IF(D197="","",VLOOKUP(D197, 'SKU Адыгейский'!$A$1:$C$150,3,0))</f>
        <v/>
      </c>
      <c r="F197" s="24" t="str">
        <f t="shared" ca="1" si="32"/>
        <v/>
      </c>
    </row>
    <row r="198" spans="2:6" ht="14.5" customHeight="1" x14ac:dyDescent="0.2">
      <c r="B198" s="22" t="str">
        <f>IF(D198="","",VLOOKUP(D198,'SKU Адыгейский'!$A$1:$B$150,2,0))</f>
        <v/>
      </c>
      <c r="C198" s="22" t="str">
        <f>IF(D198="","",VLOOKUP(D198, 'SKU Адыгейский'!$A$1:$C$150,3,0))</f>
        <v/>
      </c>
      <c r="F198" s="24" t="str">
        <f t="shared" ca="1" si="32"/>
        <v/>
      </c>
    </row>
    <row r="199" spans="2:6" ht="14.5" customHeight="1" x14ac:dyDescent="0.2">
      <c r="B199" s="22" t="str">
        <f>IF(D199="","",VLOOKUP(D199,'SKU Адыгейский'!$A$1:$B$150,2,0))</f>
        <v/>
      </c>
      <c r="C199" s="22" t="str">
        <f>IF(D199="","",VLOOKUP(D199, 'SKU Адыгейский'!$A$1:$C$150,3,0))</f>
        <v/>
      </c>
      <c r="F199" s="24" t="str">
        <f t="shared" ca="1" si="32"/>
        <v/>
      </c>
    </row>
    <row r="200" spans="2:6" ht="14.5" customHeight="1" x14ac:dyDescent="0.2">
      <c r="B200" s="22" t="str">
        <f>IF(D200="","",VLOOKUP(D200,'SKU Адыгейский'!$A$1:$B$150,2,0))</f>
        <v/>
      </c>
      <c r="C200" s="22" t="str">
        <f>IF(D200="","",VLOOKUP(D200, 'SKU Адыгейский'!$A$1:$C$150,3,0))</f>
        <v/>
      </c>
      <c r="F200" s="24" t="str">
        <f t="shared" ca="1" si="32"/>
        <v/>
      </c>
    </row>
    <row r="201" spans="2:6" ht="14.5" customHeight="1" x14ac:dyDescent="0.2">
      <c r="B201" s="22" t="str">
        <f>IF(D201="","",VLOOKUP(D201,'SKU Адыгейский'!$A$1:$B$150,2,0))</f>
        <v/>
      </c>
      <c r="C201" s="22" t="str">
        <f>IF(D201="","",VLOOKUP(D201, 'SKU Адыгейский'!$A$1:$C$150,3,0))</f>
        <v/>
      </c>
      <c r="F201" s="24" t="str">
        <f t="shared" ca="1" si="32"/>
        <v/>
      </c>
    </row>
    <row r="202" spans="2:6" ht="14.5" customHeight="1" x14ac:dyDescent="0.2">
      <c r="B202" s="22" t="str">
        <f>IF(D202="","",VLOOKUP(D202,'SKU Адыгейский'!$A$1:$B$150,2,0))</f>
        <v/>
      </c>
      <c r="C202" s="22" t="str">
        <f>IF(D202="","",VLOOKUP(D202, 'SKU Адыгейский'!$A$1:$C$150,3,0))</f>
        <v/>
      </c>
      <c r="F202" s="24" t="str">
        <f t="shared" ca="1" si="32"/>
        <v/>
      </c>
    </row>
    <row r="203" spans="2:6" ht="14.5" customHeight="1" x14ac:dyDescent="0.2">
      <c r="B203" s="22" t="str">
        <f>IF(D203="","",VLOOKUP(D203,'SKU Адыгейский'!$A$1:$B$150,2,0))</f>
        <v/>
      </c>
      <c r="C203" s="22" t="str">
        <f>IF(D203="","",VLOOKUP(D203, 'SKU Адыгейский'!$A$1:$C$150,3,0))</f>
        <v/>
      </c>
      <c r="F203" s="24" t="str">
        <f t="shared" ca="1" si="32"/>
        <v/>
      </c>
    </row>
    <row r="204" spans="2:6" ht="14.5" customHeight="1" x14ac:dyDescent="0.2">
      <c r="B204" s="22" t="str">
        <f>IF(D204="","",VLOOKUP(D204,'SKU Адыгейский'!$A$1:$B$150,2,0))</f>
        <v/>
      </c>
      <c r="C204" s="22" t="str">
        <f>IF(D204="","",VLOOKUP(D204, 'SKU Адыгейский'!$A$1:$C$150,3,0))</f>
        <v/>
      </c>
      <c r="F204" s="24" t="str">
        <f t="shared" ca="1" si="32"/>
        <v/>
      </c>
    </row>
    <row r="205" spans="2:6" ht="14.5" customHeight="1" x14ac:dyDescent="0.2">
      <c r="B205" s="22" t="str">
        <f>IF(D205="","",VLOOKUP(D205,'SKU Адыгейский'!$A$1:$B$150,2,0))</f>
        <v/>
      </c>
      <c r="C205" s="22" t="str">
        <f>IF(D205="","",VLOOKUP(D205, 'SKU Адыгейский'!$A$1:$C$150,3,0))</f>
        <v/>
      </c>
      <c r="F205" s="24" t="str">
        <f t="shared" ca="1" si="32"/>
        <v/>
      </c>
    </row>
    <row r="206" spans="2:6" ht="14.5" customHeight="1" x14ac:dyDescent="0.2">
      <c r="B206" s="22" t="str">
        <f>IF(D206="","",VLOOKUP(D206,'SKU Адыгейский'!$A$1:$B$150,2,0))</f>
        <v/>
      </c>
      <c r="C206" s="22" t="str">
        <f>IF(D206="","",VLOOKUP(D206, 'SKU Адыгейский'!$A$1:$C$150,3,0))</f>
        <v/>
      </c>
      <c r="F206" s="24" t="str">
        <f t="shared" ca="1" si="32"/>
        <v/>
      </c>
    </row>
    <row r="207" spans="2:6" ht="14.5" customHeight="1" x14ac:dyDescent="0.2">
      <c r="B207" s="22" t="str">
        <f>IF(D207="","",VLOOKUP(D207,'SKU Адыгейский'!$A$1:$B$150,2,0))</f>
        <v/>
      </c>
      <c r="C207" s="22" t="str">
        <f>IF(D207="","",VLOOKUP(D207, 'SKU Адыгейский'!$A$1:$C$150,3,0))</f>
        <v/>
      </c>
    </row>
    <row r="208" spans="2:6" ht="14.5" customHeight="1" x14ac:dyDescent="0.2">
      <c r="B208" s="22" t="str">
        <f>IF(D208="","",VLOOKUP(D208,'SKU Адыгейский'!$A$1:$B$150,2,0))</f>
        <v/>
      </c>
      <c r="C208" s="22" t="str">
        <f>IF(D208="","",VLOOKUP(D208, 'SKU Адыгейский'!$A$1:$C$150,3,0))</f>
        <v/>
      </c>
    </row>
    <row r="209" spans="2:3" ht="14.5" customHeight="1" x14ac:dyDescent="0.2">
      <c r="B209" s="22" t="str">
        <f>IF(D209="","",VLOOKUP(D209,'SKU Адыгейский'!$A$1:$B$150,2,0))</f>
        <v/>
      </c>
      <c r="C209" s="22" t="str">
        <f>IF(D209="","",VLOOKUP(D209, 'SKU Адыгейский'!$A$1:$C$150,3,0))</f>
        <v/>
      </c>
    </row>
    <row r="210" spans="2:3" ht="14.5" customHeight="1" x14ac:dyDescent="0.2">
      <c r="B210" s="22" t="str">
        <f>IF(D210="","",VLOOKUP(D210,'SKU Адыгейский'!$A$1:$B$150,2,0))</f>
        <v/>
      </c>
      <c r="C210" s="22" t="str">
        <f>IF(D210="","",VLOOKUP(D210, 'SKU Адыгейский'!$A$1:$C$150,3,0))</f>
        <v/>
      </c>
    </row>
    <row r="211" spans="2:3" ht="14.5" customHeight="1" x14ac:dyDescent="0.2">
      <c r="B211" s="22" t="str">
        <f>IF(D211="","",VLOOKUP(D211,'SKU Адыгейский'!$A$1:$B$150,2,0))</f>
        <v/>
      </c>
      <c r="C211" s="22" t="str">
        <f>IF(D211="","",VLOOKUP(D211, 'SKU Адыгейский'!$A$1:$C$150,3,0))</f>
        <v/>
      </c>
    </row>
    <row r="212" spans="2:3" ht="14.5" customHeight="1" x14ac:dyDescent="0.2">
      <c r="B212" s="22" t="str">
        <f>IF(D212="","",VLOOKUP(D212,'SKU Адыгейский'!$A$1:$B$150,2,0))</f>
        <v/>
      </c>
      <c r="C212" s="22" t="str">
        <f>IF(D212="","",VLOOKUP(D212, 'SKU Адыгейский'!$A$1:$C$150,3,0))</f>
        <v/>
      </c>
    </row>
    <row r="213" spans="2:3" ht="14.5" customHeight="1" x14ac:dyDescent="0.2">
      <c r="B213" s="22" t="str">
        <f>IF(D213="","",VLOOKUP(D213,'SKU Адыгейский'!$A$1:$B$150,2,0))</f>
        <v/>
      </c>
      <c r="C213" s="22" t="str">
        <f>IF(D213="","",VLOOKUP(D213, 'SKU Адыгейский'!$A$1:$C$150,3,0))</f>
        <v/>
      </c>
    </row>
    <row r="214" spans="2:3" ht="14.5" customHeight="1" x14ac:dyDescent="0.2">
      <c r="B214" s="22" t="str">
        <f>IF(D214="","",VLOOKUP(D214,'SKU Адыгейский'!$A$1:$B$150,2,0))</f>
        <v/>
      </c>
      <c r="C214" s="22" t="str">
        <f>IF(D214="","",VLOOKUP(D214, 'SKU Адыгейский'!$A$1:$C$150,3,0))</f>
        <v/>
      </c>
    </row>
    <row r="215" spans="2:3" ht="14.5" customHeight="1" x14ac:dyDescent="0.2">
      <c r="B215" s="22" t="str">
        <f>IF(D215="","",VLOOKUP(D215,'SKU Адыгейский'!$A$1:$B$150,2,0))</f>
        <v/>
      </c>
      <c r="C215" s="22" t="str">
        <f>IF(D215="","",VLOOKUP(D215, 'SKU Адыгейский'!$A$1:$C$150,3,0))</f>
        <v/>
      </c>
    </row>
    <row r="216" spans="2:3" ht="14.5" customHeight="1" x14ac:dyDescent="0.2">
      <c r="B216" s="22" t="str">
        <f>IF(D216="","",VLOOKUP(D216,'SKU Адыгейский'!$A$1:$B$150,2,0))</f>
        <v/>
      </c>
      <c r="C216" s="22" t="str">
        <f>IF(D216="","",VLOOKUP(D216, 'SKU Адыгейский'!$A$1:$C$150,3,0))</f>
        <v/>
      </c>
    </row>
    <row r="217" spans="2:3" ht="14.5" customHeight="1" x14ac:dyDescent="0.2">
      <c r="B217" s="22" t="str">
        <f>IF(D217="","",VLOOKUP(D217,'SKU Адыгейский'!$A$1:$B$150,2,0))</f>
        <v/>
      </c>
      <c r="C217" s="22" t="str">
        <f>IF(D217="","",VLOOKUP(D217, 'SKU Адыгейский'!$A$1:$C$150,3,0))</f>
        <v/>
      </c>
    </row>
    <row r="218" spans="2:3" ht="14.5" customHeight="1" x14ac:dyDescent="0.2">
      <c r="B218" s="22" t="str">
        <f>IF(D218="","",VLOOKUP(D218,'SKU Адыгейский'!$A$1:$B$150,2,0))</f>
        <v/>
      </c>
      <c r="C218" s="22" t="str">
        <f>IF(D218="","",VLOOKUP(D218, 'SKU Адыгейский'!$A$1:$C$150,3,0))</f>
        <v/>
      </c>
    </row>
    <row r="219" spans="2:3" ht="14.5" customHeight="1" x14ac:dyDescent="0.2">
      <c r="B219" s="22" t="str">
        <f>IF(D219="","",VLOOKUP(D219,'SKU Адыгейский'!$A$1:$B$150,2,0))</f>
        <v/>
      </c>
      <c r="C219" s="22" t="str">
        <f>IF(D219="","",VLOOKUP(D219, 'SKU Адыгейский'!$A$1:$C$150,3,0))</f>
        <v/>
      </c>
    </row>
    <row r="220" spans="2:3" ht="14.5" customHeight="1" x14ac:dyDescent="0.2">
      <c r="B220" s="22" t="str">
        <f>IF(D220="","",VLOOKUP(D220,'SKU Адыгейский'!$A$1:$B$150,2,0))</f>
        <v/>
      </c>
      <c r="C220" s="22" t="str">
        <f>IF(D220="","",VLOOKUP(D220, 'SKU Адыгейский'!$A$1:$C$150,3,0))</f>
        <v/>
      </c>
    </row>
    <row r="221" spans="2:3" ht="14.5" customHeight="1" x14ac:dyDescent="0.2">
      <c r="B221" s="22" t="str">
        <f>IF(D221="","",VLOOKUP(D221,'SKU Адыгейский'!$A$1:$B$150,2,0))</f>
        <v/>
      </c>
      <c r="C221" s="22" t="str">
        <f>IF(D221="","",VLOOKUP(D221, 'SKU Адыгейский'!$A$1:$C$150,3,0))</f>
        <v/>
      </c>
    </row>
    <row r="222" spans="2:3" ht="14.5" customHeight="1" x14ac:dyDescent="0.2">
      <c r="B222" s="22" t="str">
        <f>IF(D222="","",VLOOKUP(D222,'SKU Адыгейский'!$A$1:$B$150,2,0))</f>
        <v/>
      </c>
      <c r="C222" s="22" t="str">
        <f>IF(D222="","",VLOOKUP(D222, 'SKU Адыгейский'!$A$1:$C$150,3,0))</f>
        <v/>
      </c>
    </row>
    <row r="223" spans="2:3" ht="14.5" customHeight="1" x14ac:dyDescent="0.2">
      <c r="B223" s="22" t="str">
        <f>IF(D223="","",VLOOKUP(D223,'SKU Адыгейский'!$A$1:$B$150,2,0))</f>
        <v/>
      </c>
      <c r="C223" s="22" t="str">
        <f>IF(D223="","",VLOOKUP(D223, 'SKU Адыгейский'!$A$1:$C$150,3,0))</f>
        <v/>
      </c>
    </row>
    <row r="224" spans="2:3" ht="14.5" customHeight="1" x14ac:dyDescent="0.2">
      <c r="B224" s="22" t="str">
        <f>IF(D224="","",VLOOKUP(D224,'SKU Адыгейский'!$A$1:$B$150,2,0))</f>
        <v/>
      </c>
      <c r="C224" s="22" t="str">
        <f>IF(D224="","",VLOOKUP(D224, 'SKU Адыгейский'!$A$1:$C$150,3,0))</f>
        <v/>
      </c>
    </row>
    <row r="225" spans="2:3" ht="14.5" customHeight="1" x14ac:dyDescent="0.2">
      <c r="B225" s="22" t="str">
        <f>IF(D225="","",VLOOKUP(D225,'SKU Адыгейский'!$A$1:$B$150,2,0))</f>
        <v/>
      </c>
      <c r="C225" s="22" t="str">
        <f>IF(D225="","",VLOOKUP(D225, 'SKU Адыгейский'!$A$1:$C$150,3,0))</f>
        <v/>
      </c>
    </row>
    <row r="226" spans="2:3" ht="14.5" customHeight="1" x14ac:dyDescent="0.2">
      <c r="B226" s="22" t="str">
        <f>IF(D226="","",VLOOKUP(D226,'SKU Адыгейский'!$A$1:$B$150,2,0))</f>
        <v/>
      </c>
      <c r="C226" s="22" t="str">
        <f>IF(D226="","",VLOOKUP(D226, 'SKU Адыгейский'!$A$1:$C$150,3,0))</f>
        <v/>
      </c>
    </row>
    <row r="227" spans="2:3" ht="14.5" customHeight="1" x14ac:dyDescent="0.2">
      <c r="B227" s="22" t="str">
        <f>IF(D227="","",VLOOKUP(D227,'SKU Адыгейский'!$A$1:$B$150,2,0))</f>
        <v/>
      </c>
      <c r="C227" s="22" t="str">
        <f>IF(D227="","",VLOOKUP(D227, 'SKU Адыгейский'!$A$1:$C$150,3,0))</f>
        <v/>
      </c>
    </row>
    <row r="228" spans="2:3" ht="14.5" customHeight="1" x14ac:dyDescent="0.2">
      <c r="B228" s="22" t="str">
        <f>IF(D228="","",VLOOKUP(D228,'SKU Адыгейский'!$A$1:$B$150,2,0))</f>
        <v/>
      </c>
      <c r="C228" s="22" t="str">
        <f>IF(D228="","",VLOOKUP(D228, 'SKU Адыгейский'!$A$1:$C$150,3,0))</f>
        <v/>
      </c>
    </row>
    <row r="229" spans="2:3" ht="14.5" customHeight="1" x14ac:dyDescent="0.2">
      <c r="B229" s="22" t="str">
        <f>IF(D229="","",VLOOKUP(D229,'SKU Адыгейский'!$A$1:$B$150,2,0))</f>
        <v/>
      </c>
      <c r="C229" s="22" t="str">
        <f>IF(D229="","",VLOOKUP(D229, 'SKU Адыгейский'!$A$1:$C$150,3,0))</f>
        <v/>
      </c>
    </row>
    <row r="230" spans="2:3" ht="14.5" customHeight="1" x14ac:dyDescent="0.2">
      <c r="B230" s="22" t="str">
        <f>IF(D230="","",VLOOKUP(D230,'SKU Адыгейский'!$A$1:$B$150,2,0))</f>
        <v/>
      </c>
      <c r="C230" s="22" t="str">
        <f>IF(D230="","",VLOOKUP(D230, 'SKU Адыгейский'!$A$1:$C$150,3,0))</f>
        <v/>
      </c>
    </row>
    <row r="231" spans="2:3" ht="14.5" customHeight="1" x14ac:dyDescent="0.2">
      <c r="B231" s="22" t="str">
        <f>IF(D231="","",VLOOKUP(D231,'SKU Адыгейский'!$A$1:$B$150,2,0))</f>
        <v/>
      </c>
      <c r="C231" s="22" t="str">
        <f>IF(D231="","",VLOOKUP(D231, 'SKU Адыгейский'!$A$1:$C$150,3,0))</f>
        <v/>
      </c>
    </row>
    <row r="232" spans="2:3" ht="14.5" customHeight="1" x14ac:dyDescent="0.2">
      <c r="B232" s="22" t="str">
        <f>IF(D232="","",VLOOKUP(D232,'SKU Адыгейский'!$A$1:$B$150,2,0))</f>
        <v/>
      </c>
      <c r="C232" s="22" t="str">
        <f>IF(D232="","",VLOOKUP(D232, 'SKU Адыгейский'!$A$1:$C$150,3,0))</f>
        <v/>
      </c>
    </row>
    <row r="233" spans="2:3" ht="14.5" customHeight="1" x14ac:dyDescent="0.2">
      <c r="B233" s="22" t="str">
        <f>IF(D233="","",VLOOKUP(D233,'SKU Адыгейский'!$A$1:$B$150,2,0))</f>
        <v/>
      </c>
      <c r="C233" s="22" t="str">
        <f>IF(D233="","",VLOOKUP(D233, 'SKU Адыгейский'!$A$1:$C$150,3,0))</f>
        <v/>
      </c>
    </row>
    <row r="234" spans="2:3" ht="14.5" customHeight="1" x14ac:dyDescent="0.2">
      <c r="B234" s="22" t="str">
        <f>IF(D234="","",VLOOKUP(D234,'SKU Адыгейский'!$A$1:$B$150,2,0))</f>
        <v/>
      </c>
      <c r="C234" s="22" t="str">
        <f>IF(D234="","",VLOOKUP(D234, 'SKU Адыгейский'!$A$1:$C$150,3,0))</f>
        <v/>
      </c>
    </row>
    <row r="235" spans="2:3" ht="14.5" customHeight="1" x14ac:dyDescent="0.2">
      <c r="B235" s="22" t="str">
        <f>IF(D235="","",VLOOKUP(D235,'SKU Адыгейский'!$A$1:$B$150,2,0))</f>
        <v/>
      </c>
      <c r="C235" s="22" t="str">
        <f>IF(D235="","",VLOOKUP(D235, 'SKU Адыгейский'!$A$1:$C$150,3,0))</f>
        <v/>
      </c>
    </row>
    <row r="236" spans="2:3" ht="14.5" customHeight="1" x14ac:dyDescent="0.2">
      <c r="B236" s="22" t="str">
        <f>IF(D236="","",VLOOKUP(D236,'SKU Адыгейский'!$A$1:$B$150,2,0))</f>
        <v/>
      </c>
      <c r="C236" s="22" t="str">
        <f>IF(D236="","",VLOOKUP(D236, 'SKU Адыгейский'!$A$1:$C$150,3,0))</f>
        <v/>
      </c>
    </row>
    <row r="237" spans="2:3" ht="14.5" customHeight="1" x14ac:dyDescent="0.2">
      <c r="B237" s="22" t="str">
        <f>IF(D237="","",VLOOKUP(D237,'SKU Адыгейский'!$A$1:$B$150,2,0))</f>
        <v/>
      </c>
      <c r="C237" s="22" t="str">
        <f>IF(D237="","",VLOOKUP(D237, 'SKU Адыгейский'!$A$1:$C$150,3,0))</f>
        <v/>
      </c>
    </row>
    <row r="238" spans="2:3" ht="14.5" customHeight="1" x14ac:dyDescent="0.2">
      <c r="B238" s="22" t="str">
        <f>IF(D238="","",VLOOKUP(D238,'SKU Адыгейский'!$A$1:$B$150,2,0))</f>
        <v/>
      </c>
      <c r="C238" s="22" t="str">
        <f>IF(D238="","",VLOOKUP(D238, 'SKU Адыгейский'!$A$1:$C$150,3,0))</f>
        <v/>
      </c>
    </row>
    <row r="239" spans="2:3" ht="14.5" customHeight="1" x14ac:dyDescent="0.2">
      <c r="B239" s="22" t="str">
        <f>IF(D239="","",VLOOKUP(D239,'SKU Адыгейский'!$A$1:$B$150,2,0))</f>
        <v/>
      </c>
      <c r="C239" s="22" t="str">
        <f>IF(D239="","",VLOOKUP(D239, 'SKU Адыгейский'!$A$1:$C$150,3,0))</f>
        <v/>
      </c>
    </row>
    <row r="240" spans="2:3" ht="14.5" customHeight="1" x14ac:dyDescent="0.2">
      <c r="B240" s="22" t="str">
        <f>IF(D240="","",VLOOKUP(D240,'SKU Адыгейский'!$A$1:$B$150,2,0))</f>
        <v/>
      </c>
      <c r="C240" s="22" t="str">
        <f>IF(D240="","",VLOOKUP(D240, 'SKU Адыгейский'!$A$1:$C$150,3,0))</f>
        <v/>
      </c>
    </row>
    <row r="241" spans="2:3" ht="14.5" customHeight="1" x14ac:dyDescent="0.2">
      <c r="B241" s="22" t="str">
        <f>IF(D241="","",VLOOKUP(D241,'SKU Адыгейский'!$A$1:$B$150,2,0))</f>
        <v/>
      </c>
      <c r="C241" s="22" t="str">
        <f>IF(D241="","",VLOOKUP(D241, 'SKU Адыгейский'!$A$1:$C$150,3,0))</f>
        <v/>
      </c>
    </row>
    <row r="242" spans="2:3" ht="14.5" customHeight="1" x14ac:dyDescent="0.2">
      <c r="B242" s="22" t="str">
        <f>IF(D242="","",VLOOKUP(D242,'SKU Адыгейский'!$A$1:$B$150,2,0))</f>
        <v/>
      </c>
      <c r="C242" s="22" t="str">
        <f>IF(D242="","",VLOOKUP(D242, 'SKU Адыгейский'!$A$1:$C$150,3,0))</f>
        <v/>
      </c>
    </row>
    <row r="243" spans="2:3" ht="14.5" customHeight="1" x14ac:dyDescent="0.2">
      <c r="B243" s="22" t="str">
        <f>IF(D243="","",VLOOKUP(D243,'SKU Адыгейский'!$A$1:$B$150,2,0))</f>
        <v/>
      </c>
      <c r="C243" s="22" t="str">
        <f>IF(D243="","",VLOOKUP(D243, 'SKU Адыгейский'!$A$1:$C$150,3,0))</f>
        <v/>
      </c>
    </row>
    <row r="244" spans="2:3" ht="14.5" customHeight="1" x14ac:dyDescent="0.2">
      <c r="B244" s="22" t="str">
        <f>IF(D244="","",VLOOKUP(D244,'SKU Адыгейский'!$A$1:$B$150,2,0))</f>
        <v/>
      </c>
      <c r="C244" s="22" t="str">
        <f>IF(D244="","",VLOOKUP(D244, 'SKU Адыгейский'!$A$1:$C$150,3,0))</f>
        <v/>
      </c>
    </row>
    <row r="245" spans="2:3" ht="14.5" customHeight="1" x14ac:dyDescent="0.2">
      <c r="B245" s="22" t="str">
        <f>IF(D245="","",VLOOKUP(D245,'SKU Адыгейский'!$A$1:$B$150,2,0))</f>
        <v/>
      </c>
      <c r="C245" s="22" t="str">
        <f>IF(D245="","",VLOOKUP(D245, 'SKU Адыгейский'!$A$1:$C$150,3,0))</f>
        <v/>
      </c>
    </row>
    <row r="246" spans="2:3" ht="14.5" customHeight="1" x14ac:dyDescent="0.2">
      <c r="B246" s="22" t="str">
        <f>IF(D246="","",VLOOKUP(D246,'SKU Адыгейский'!$A$1:$B$150,2,0))</f>
        <v/>
      </c>
      <c r="C246" s="22" t="str">
        <f>IF(D246="","",VLOOKUP(D246, 'SKU Адыгейский'!$A$1:$C$150,3,0))</f>
        <v/>
      </c>
    </row>
    <row r="247" spans="2:3" ht="14.5" customHeight="1" x14ac:dyDescent="0.2">
      <c r="B247" s="22" t="str">
        <f>IF(D247="","",VLOOKUP(D247,'SKU Адыгейский'!$A$1:$B$150,2,0))</f>
        <v/>
      </c>
      <c r="C247" s="22" t="str">
        <f>IF(D247="","",VLOOKUP(D247, 'SKU Адыгейский'!$A$1:$C$150,3,0))</f>
        <v/>
      </c>
    </row>
    <row r="248" spans="2:3" ht="14.5" customHeight="1" x14ac:dyDescent="0.2">
      <c r="B248" s="22" t="str">
        <f>IF(D248="","",VLOOKUP(D248,'SKU Адыгейский'!$A$1:$B$150,2,0))</f>
        <v/>
      </c>
      <c r="C248" s="22" t="str">
        <f>IF(D248="","",VLOOKUP(D248, 'SKU Адыгейский'!$A$1:$C$150,3,0))</f>
        <v/>
      </c>
    </row>
    <row r="249" spans="2:3" ht="14.5" customHeight="1" x14ac:dyDescent="0.2">
      <c r="B249" s="22" t="str">
        <f>IF(D249="","",VLOOKUP(D249,'SKU Адыгейский'!$A$1:$B$150,2,0))</f>
        <v/>
      </c>
      <c r="C249" s="22" t="str">
        <f>IF(D249="","",VLOOKUP(D249, 'SKU Адыгейский'!$A$1:$C$150,3,0))</f>
        <v/>
      </c>
    </row>
    <row r="250" spans="2:3" ht="14.5" customHeight="1" x14ac:dyDescent="0.2">
      <c r="B250" s="22" t="str">
        <f>IF(D250="","",VLOOKUP(D250,'SKU Адыгейский'!$A$1:$B$150,2,0))</f>
        <v/>
      </c>
      <c r="C250" s="22" t="str">
        <f>IF(D250="","",VLOOKUP(D250, 'SKU Адыгейский'!$A$1:$C$150,3,0))</f>
        <v/>
      </c>
    </row>
    <row r="251" spans="2:3" ht="14.5" customHeight="1" x14ac:dyDescent="0.2">
      <c r="B251" s="22" t="str">
        <f>IF(D251="","",VLOOKUP(D251,'SKU Адыгейский'!$A$1:$B$150,2,0))</f>
        <v/>
      </c>
      <c r="C251" s="22" t="str">
        <f>IF(D251="","",VLOOKUP(D251, 'SKU Адыгейский'!$A$1:$C$150,3,0))</f>
        <v/>
      </c>
    </row>
    <row r="252" spans="2:3" ht="14.5" customHeight="1" x14ac:dyDescent="0.2">
      <c r="B252" s="22" t="str">
        <f>IF(D252="","",VLOOKUP(D252,'SKU Адыгейский'!$A$1:$B$150,2,0))</f>
        <v/>
      </c>
      <c r="C252" s="22" t="str">
        <f>IF(D252="","",VLOOKUP(D252, 'SKU Адыгейский'!$A$1:$C$150,3,0))</f>
        <v/>
      </c>
    </row>
    <row r="253" spans="2:3" ht="14.5" customHeight="1" x14ac:dyDescent="0.2">
      <c r="B253" s="22" t="str">
        <f>IF(D253="","",VLOOKUP(D253,'SKU Адыгейский'!$A$1:$B$150,2,0))</f>
        <v/>
      </c>
      <c r="C253" s="22" t="str">
        <f>IF(D253="","",VLOOKUP(D253, 'SKU Адыгейский'!$A$1:$C$150,3,0))</f>
        <v/>
      </c>
    </row>
    <row r="254" spans="2:3" ht="14.5" customHeight="1" x14ac:dyDescent="0.2">
      <c r="B254" s="22" t="str">
        <f>IF(D254="","",VLOOKUP(D254,'SKU Адыгейский'!$A$1:$B$150,2,0))</f>
        <v/>
      </c>
      <c r="C254" s="22" t="str">
        <f>IF(D254="","",VLOOKUP(D254, 'SKU Адыгейский'!$A$1:$C$150,3,0))</f>
        <v/>
      </c>
    </row>
    <row r="255" spans="2:3" ht="14.5" customHeight="1" x14ac:dyDescent="0.2">
      <c r="B255" s="22" t="str">
        <f>IF(D255="","",VLOOKUP(D255,'SKU Адыгейский'!$A$1:$B$150,2,0))</f>
        <v/>
      </c>
      <c r="C255" s="22" t="str">
        <f>IF(D255="","",VLOOKUP(D255, 'SKU Адыгейский'!$A$1:$C$150,3,0))</f>
        <v/>
      </c>
    </row>
    <row r="256" spans="2:3" ht="14.5" customHeight="1" x14ac:dyDescent="0.2">
      <c r="B256" s="22" t="str">
        <f>IF(D256="","",VLOOKUP(D256,'SKU Адыгейский'!$A$1:$B$150,2,0))</f>
        <v/>
      </c>
      <c r="C256" s="22" t="str">
        <f>IF(D256="","",VLOOKUP(D256, 'SKU Адыгейский'!$A$1:$C$150,3,0))</f>
        <v/>
      </c>
    </row>
    <row r="257" spans="2:3" ht="14.5" customHeight="1" x14ac:dyDescent="0.2">
      <c r="B257" s="22" t="str">
        <f>IF(D257="","",VLOOKUP(D257,'SKU Адыгейский'!$A$1:$B$150,2,0))</f>
        <v/>
      </c>
      <c r="C257" s="22" t="str">
        <f>IF(D257="","",VLOOKUP(D257, 'SKU Адыгейский'!$A$1:$C$150,3,0))</f>
        <v/>
      </c>
    </row>
    <row r="258" spans="2:3" ht="14.5" customHeight="1" x14ac:dyDescent="0.2">
      <c r="B258" s="22" t="str">
        <f>IF(D258="","",VLOOKUP(D258,'SKU Адыгейский'!$A$1:$B$150,2,0))</f>
        <v/>
      </c>
      <c r="C258" s="22" t="str">
        <f>IF(D258="","",VLOOKUP(D258, 'SKU Адыгейский'!$A$1:$C$150,3,0))</f>
        <v/>
      </c>
    </row>
    <row r="259" spans="2:3" ht="14.5" customHeight="1" x14ac:dyDescent="0.2">
      <c r="B259" s="22" t="str">
        <f>IF(D259="","",VLOOKUP(D259,'SKU Адыгейский'!$A$1:$B$150,2,0))</f>
        <v/>
      </c>
      <c r="C259" s="22" t="str">
        <f>IF(D259="","",VLOOKUP(D259, 'SKU Адыгейский'!$A$1:$C$150,3,0))</f>
        <v/>
      </c>
    </row>
    <row r="260" spans="2:3" ht="14.5" customHeight="1" x14ac:dyDescent="0.2">
      <c r="B260" s="22" t="str">
        <f>IF(D260="","",VLOOKUP(D260,'SKU Адыгейский'!$A$1:$B$150,2,0))</f>
        <v/>
      </c>
      <c r="C260" s="22" t="str">
        <f>IF(D260="","",VLOOKUP(D260, 'SKU Адыгейский'!$A$1:$C$150,3,0))</f>
        <v/>
      </c>
    </row>
    <row r="261" spans="2:3" ht="14.5" customHeight="1" x14ac:dyDescent="0.2">
      <c r="B261" s="22" t="str">
        <f>IF(D261="","",VLOOKUP(D261,'SKU Адыгейский'!$A$1:$B$150,2,0))</f>
        <v/>
      </c>
      <c r="C261" s="22" t="str">
        <f>IF(D261="","",VLOOKUP(D261, 'SKU Адыгейский'!$A$1:$C$150,3,0))</f>
        <v/>
      </c>
    </row>
    <row r="262" spans="2:3" ht="14.5" customHeight="1" x14ac:dyDescent="0.2">
      <c r="B262" s="22" t="str">
        <f>IF(D262="","",VLOOKUP(D262,'SKU Адыгейский'!$A$1:$B$150,2,0))</f>
        <v/>
      </c>
      <c r="C262" s="22" t="str">
        <f>IF(D262="","",VLOOKUP(D262, 'SKU Адыгейский'!$A$1:$C$150,3,0))</f>
        <v/>
      </c>
    </row>
    <row r="263" spans="2:3" ht="14.5" customHeight="1" x14ac:dyDescent="0.2">
      <c r="B263" s="22" t="str">
        <f>IF(D263="","",VLOOKUP(D263,'SKU Адыгейский'!$A$1:$B$150,2,0))</f>
        <v/>
      </c>
      <c r="C263" s="22" t="str">
        <f>IF(D263="","",VLOOKUP(D263, 'SKU Адыгейский'!$A$1:$C$150,3,0))</f>
        <v/>
      </c>
    </row>
    <row r="264" spans="2:3" ht="14.5" customHeight="1" x14ac:dyDescent="0.2">
      <c r="B264" s="22" t="str">
        <f>IF(D264="","",VLOOKUP(D264,'SKU Адыгейский'!$A$1:$B$150,2,0))</f>
        <v/>
      </c>
      <c r="C264" s="22" t="str">
        <f>IF(D264="","",VLOOKUP(D264, 'SKU Адыгейский'!$A$1:$C$150,3,0))</f>
        <v/>
      </c>
    </row>
    <row r="265" spans="2:3" ht="14.5" customHeight="1" x14ac:dyDescent="0.2">
      <c r="B265" s="22" t="str">
        <f>IF(D265="","",VLOOKUP(D265,'SKU Адыгейский'!$A$1:$B$150,2,0))</f>
        <v/>
      </c>
      <c r="C265" s="22" t="str">
        <f>IF(D265="","",VLOOKUP(D265, 'SKU Адыгейский'!$A$1:$C$150,3,0))</f>
        <v/>
      </c>
    </row>
    <row r="266" spans="2:3" ht="14.5" customHeight="1" x14ac:dyDescent="0.2">
      <c r="B266" s="22" t="str">
        <f>IF(D266="","",VLOOKUP(D266,'SKU Адыгейский'!$A$1:$B$150,2,0))</f>
        <v/>
      </c>
      <c r="C266" s="22" t="str">
        <f>IF(D266="","",VLOOKUP(D266, 'SKU Адыгейский'!$A$1:$C$150,3,0))</f>
        <v/>
      </c>
    </row>
    <row r="267" spans="2:3" ht="14.5" customHeight="1" x14ac:dyDescent="0.2">
      <c r="B267" s="22" t="str">
        <f>IF(D267="","",VLOOKUP(D267,'SKU Адыгейский'!$A$1:$B$150,2,0))</f>
        <v/>
      </c>
      <c r="C267" s="22" t="str">
        <f>IF(D267="","",VLOOKUP(D267, 'SKU Адыгейский'!$A$1:$C$150,3,0))</f>
        <v/>
      </c>
    </row>
    <row r="268" spans="2:3" ht="14.5" customHeight="1" x14ac:dyDescent="0.2">
      <c r="B268" s="22" t="str">
        <f>IF(D268="","",VLOOKUP(D268,'SKU Адыгейский'!$A$1:$B$150,2,0))</f>
        <v/>
      </c>
      <c r="C268" s="22" t="str">
        <f>IF(D268="","",VLOOKUP(D268, 'SKU Адыгейский'!$A$1:$C$150,3,0))</f>
        <v/>
      </c>
    </row>
    <row r="269" spans="2:3" ht="14.5" customHeight="1" x14ac:dyDescent="0.2">
      <c r="B269" s="22" t="str">
        <f>IF(D269="","",VLOOKUP(D269,'SKU Адыгейский'!$A$1:$B$150,2,0))</f>
        <v/>
      </c>
      <c r="C269" s="22" t="str">
        <f>IF(D269="","",VLOOKUP(D269, 'SKU Адыгейский'!$A$1:$C$150,3,0))</f>
        <v/>
      </c>
    </row>
    <row r="270" spans="2:3" ht="14.5" customHeight="1" x14ac:dyDescent="0.2">
      <c r="B270" s="22" t="str">
        <f>IF(D270="","",VLOOKUP(D270,'SKU Адыгейский'!$A$1:$B$150,2,0))</f>
        <v/>
      </c>
      <c r="C270" s="22" t="str">
        <f>IF(D270="","",VLOOKUP(D270, 'SKU Адыгейский'!$A$1:$C$150,3,0))</f>
        <v/>
      </c>
    </row>
    <row r="271" spans="2:3" ht="14.5" customHeight="1" x14ac:dyDescent="0.2">
      <c r="B271" s="22" t="str">
        <f>IF(D271="","",VLOOKUP(D271,'SKU Адыгейский'!$A$1:$B$150,2,0))</f>
        <v/>
      </c>
      <c r="C271" s="22" t="str">
        <f>IF(D271="","",VLOOKUP(D271, 'SKU Адыгейский'!$A$1:$C$150,3,0))</f>
        <v/>
      </c>
    </row>
    <row r="272" spans="2:3" ht="14.5" customHeight="1" x14ac:dyDescent="0.2">
      <c r="B272" s="22" t="str">
        <f>IF(D272="","",VLOOKUP(D272,'SKU Адыгейский'!$A$1:$B$150,2,0))</f>
        <v/>
      </c>
      <c r="C272" s="22" t="str">
        <f>IF(D272="","",VLOOKUP(D272, 'SKU Адыгейский'!$A$1:$C$150,3,0))</f>
        <v/>
      </c>
    </row>
    <row r="273" spans="3:3" ht="14.5" customHeight="1" x14ac:dyDescent="0.2">
      <c r="C273" s="22" t="str">
        <f>IF(D273="","",VLOOKUP(D273, 'SKU Адыгейский'!$A$1:$C$150,3,0))</f>
        <v/>
      </c>
    </row>
    <row r="274" spans="3:3" ht="14.5" customHeight="1" x14ac:dyDescent="0.2">
      <c r="C274" s="22" t="str">
        <f>IF(D274="","",VLOOKUP(D274, 'SKU Адыгейский'!$A$1:$C$150,3,0))</f>
        <v/>
      </c>
    </row>
    <row r="275" spans="3:3" ht="14.5" customHeight="1" x14ac:dyDescent="0.2">
      <c r="C275" s="22" t="str">
        <f>IF(D275="","",VLOOKUP(D275, 'SKU Адыгейский'!$A$1:$C$150,3,0))</f>
        <v/>
      </c>
    </row>
    <row r="276" spans="3:3" ht="14.5" customHeight="1" x14ac:dyDescent="0.2">
      <c r="C276" s="22" t="str">
        <f>IF(D276="","",VLOOKUP(D276, 'SKU Адыгейский'!$A$1:$C$150,3,0))</f>
        <v/>
      </c>
    </row>
    <row r="277" spans="3:3" ht="14.5" customHeight="1" x14ac:dyDescent="0.2">
      <c r="C277" s="22" t="str">
        <f>IF(D277="","",VLOOKUP(D277, 'SKU Адыгейский'!$A$1:$C$150,3,0))</f>
        <v/>
      </c>
    </row>
    <row r="278" spans="3:3" ht="14.5" customHeight="1" x14ac:dyDescent="0.2">
      <c r="C278" s="22" t="str">
        <f>IF(D278="","",VLOOKUP(D278, 'SKU Адыгейский'!$A$1:$C$150,3,0))</f>
        <v/>
      </c>
    </row>
    <row r="279" spans="3:3" ht="14.5" customHeight="1" x14ac:dyDescent="0.2">
      <c r="C279" s="22" t="str">
        <f>IF(D279="","",VLOOKUP(D279, 'SKU Адыгейский'!$A$1:$C$150,3,0))</f>
        <v/>
      </c>
    </row>
    <row r="280" spans="3:3" ht="14.5" customHeight="1" x14ac:dyDescent="0.2">
      <c r="C280" s="22" t="str">
        <f>IF(D280="","",VLOOKUP(D280, 'SKU Адыгейский'!$A$1:$C$150,3,0))</f>
        <v/>
      </c>
    </row>
    <row r="281" spans="3:3" ht="14.5" customHeight="1" x14ac:dyDescent="0.2">
      <c r="C281" s="22" t="str">
        <f>IF(D281="","",VLOOKUP(D281, 'SKU Адыгейский'!$A$1:$C$150,3,0))</f>
        <v/>
      </c>
    </row>
    <row r="282" spans="3:3" ht="14.5" customHeight="1" x14ac:dyDescent="0.2">
      <c r="C282" s="22" t="str">
        <f>IF(D282="","",VLOOKUP(D282, 'SKU Адыгейский'!$A$1:$C$150,3,0))</f>
        <v/>
      </c>
    </row>
    <row r="283" spans="3:3" ht="14.5" customHeight="1" x14ac:dyDescent="0.2">
      <c r="C283" s="22" t="str">
        <f>IF(D283="","",VLOOKUP(D283, 'SKU Адыгейский'!$A$1:$C$150,3,0))</f>
        <v/>
      </c>
    </row>
    <row r="284" spans="3:3" ht="14.5" customHeight="1" x14ac:dyDescent="0.2">
      <c r="C284" s="22" t="str">
        <f>IF(D284="","",VLOOKUP(D284, 'SKU Адыгейский'!$A$1:$C$150,3,0))</f>
        <v/>
      </c>
    </row>
    <row r="285" spans="3:3" ht="14.5" customHeight="1" x14ac:dyDescent="0.2">
      <c r="C285" s="22" t="str">
        <f>IF(D285="","",VLOOKUP(D285, 'SKU Адыгейский'!$A$1:$C$150,3,0))</f>
        <v/>
      </c>
    </row>
    <row r="286" spans="3:3" ht="14.5" customHeight="1" x14ac:dyDescent="0.2">
      <c r="C286" s="22" t="str">
        <f>IF(D286="","",VLOOKUP(D286, 'SKU Адыгейский'!$A$1:$C$150,3,0))</f>
        <v/>
      </c>
    </row>
    <row r="287" spans="3:3" ht="14.5" customHeight="1" x14ac:dyDescent="0.2">
      <c r="C287" s="22" t="str">
        <f>IF(D287="","",VLOOKUP(D287, 'SKU Адыгейский'!$A$1:$C$150,3,0))</f>
        <v/>
      </c>
    </row>
    <row r="288" spans="3:3" ht="14.5" customHeight="1" x14ac:dyDescent="0.2">
      <c r="C288" s="22" t="str">
        <f>IF(D288="","",VLOOKUP(D288, 'SKU Адыгейский'!$A$1:$C$150,3,0))</f>
        <v/>
      </c>
    </row>
    <row r="289" spans="3:3" ht="14.5" customHeight="1" x14ac:dyDescent="0.2">
      <c r="C289" s="22" t="str">
        <f>IF(D289="","",VLOOKUP(D289, 'SKU Адыгейский'!$A$1:$C$150,3,0))</f>
        <v/>
      </c>
    </row>
    <row r="290" spans="3:3" ht="14.5" customHeight="1" x14ac:dyDescent="0.2">
      <c r="C290" s="22" t="str">
        <f>IF(D290="","",VLOOKUP(D290, 'SKU Адыгейский'!$A$1:$C$150,3,0))</f>
        <v/>
      </c>
    </row>
    <row r="291" spans="3:3" ht="14.5" customHeight="1" x14ac:dyDescent="0.2">
      <c r="C291" s="22" t="str">
        <f>IF(D291="","",VLOOKUP(D291, 'SKU Адыгейский'!$A$1:$C$150,3,0))</f>
        <v/>
      </c>
    </row>
    <row r="292" spans="3:3" ht="14.5" customHeight="1" x14ac:dyDescent="0.2">
      <c r="C292" s="22" t="str">
        <f>IF(D292="","",VLOOKUP(D292, 'SKU Адыгейский'!$A$1:$C$150,3,0))</f>
        <v/>
      </c>
    </row>
    <row r="293" spans="3:3" ht="14.5" customHeight="1" x14ac:dyDescent="0.2">
      <c r="C293" s="22" t="str">
        <f>IF(D293="","",VLOOKUP(D293, 'SKU Адыгейский'!$A$1:$C$150,3,0))</f>
        <v/>
      </c>
    </row>
    <row r="294" spans="3:3" ht="14.5" customHeight="1" x14ac:dyDescent="0.2">
      <c r="C294" s="22" t="str">
        <f>IF(D294="","",VLOOKUP(D294, 'SKU Адыгейский'!$A$1:$C$150,3,0))</f>
        <v/>
      </c>
    </row>
    <row r="295" spans="3:3" ht="14.5" customHeight="1" x14ac:dyDescent="0.2">
      <c r="C295" s="22" t="str">
        <f>IF(D295="","",VLOOKUP(D295, 'SKU Адыгейский'!$A$1:$C$150,3,0))</f>
        <v/>
      </c>
    </row>
    <row r="296" spans="3:3" ht="14.5" customHeight="1" x14ac:dyDescent="0.2">
      <c r="C296" s="22" t="str">
        <f>IF(D296="","",VLOOKUP(D296, 'SKU Адыгейский'!$A$1:$C$150,3,0))</f>
        <v/>
      </c>
    </row>
    <row r="297" spans="3:3" ht="14.5" customHeight="1" x14ac:dyDescent="0.2">
      <c r="C297" s="22" t="str">
        <f>IF(D297="","",VLOOKUP(D297, 'SKU Адыгейский'!$A$1:$C$150,3,0))</f>
        <v/>
      </c>
    </row>
    <row r="298" spans="3:3" ht="14.5" customHeight="1" x14ac:dyDescent="0.2">
      <c r="C298" s="22" t="str">
        <f>IF(D298="","",VLOOKUP(D298, 'SKU Адыгейский'!$A$1:$C$150,3,0))</f>
        <v/>
      </c>
    </row>
    <row r="299" spans="3:3" ht="14.5" customHeight="1" x14ac:dyDescent="0.2">
      <c r="C299" s="22" t="str">
        <f>IF(D299="","",VLOOKUP(D299, 'SKU Адыгейский'!$A$1:$C$150,3,0))</f>
        <v/>
      </c>
    </row>
    <row r="300" spans="3:3" ht="14.5" customHeight="1" x14ac:dyDescent="0.2">
      <c r="C300" s="22" t="str">
        <f>IF(D300="","",VLOOKUP(D300, 'SKU Адыгейский'!$A$1:$C$150,3,0))</f>
        <v/>
      </c>
    </row>
    <row r="301" spans="3:3" ht="14.5" customHeight="1" x14ac:dyDescent="0.2">
      <c r="C301" s="22" t="str">
        <f>IF(D301="","",VLOOKUP(D301, 'SKU Адыгейский'!$A$1:$C$150,3,0))</f>
        <v/>
      </c>
    </row>
    <row r="302" spans="3:3" ht="14.5" customHeight="1" x14ac:dyDescent="0.2">
      <c r="C302" s="22" t="str">
        <f>IF(D302="","",VLOOKUP(D302, 'SKU Адыгейский'!$A$1:$C$150,3,0))</f>
        <v/>
      </c>
    </row>
    <row r="303" spans="3:3" ht="14.5" customHeight="1" x14ac:dyDescent="0.2">
      <c r="C303" s="22" t="str">
        <f>IF(D303="","",VLOOKUP(D303, 'SKU Адыгейский'!$A$1:$C$150,3,0))</f>
        <v/>
      </c>
    </row>
    <row r="304" spans="3:3" ht="14.5" customHeight="1" x14ac:dyDescent="0.2">
      <c r="C304" s="22" t="str">
        <f>IF(D304="","",VLOOKUP(D304, 'SKU Адыгейский'!$A$1:$C$150,3,0))</f>
        <v/>
      </c>
    </row>
    <row r="305" spans="3:3" ht="14.5" customHeight="1" x14ac:dyDescent="0.2">
      <c r="C305" s="22" t="str">
        <f>IF(D305="","",VLOOKUP(D305, 'SKU Адыгейский'!$A$1:$C$150,3,0))</f>
        <v/>
      </c>
    </row>
    <row r="306" spans="3:3" ht="14.5" customHeight="1" x14ac:dyDescent="0.2">
      <c r="C306" s="22" t="str">
        <f>IF(D306="","",VLOOKUP(D306, 'SKU Адыгейский'!$A$1:$C$150,3,0))</f>
        <v/>
      </c>
    </row>
    <row r="307" spans="3:3" ht="14.5" customHeight="1" x14ac:dyDescent="0.2">
      <c r="C307" s="22" t="str">
        <f>IF(D307="","",VLOOKUP(D307, 'SKU Адыгейский'!$A$1:$C$150,3,0))</f>
        <v/>
      </c>
    </row>
    <row r="308" spans="3:3" ht="14.5" customHeight="1" x14ac:dyDescent="0.2">
      <c r="C308" s="22" t="str">
        <f>IF(D308="","",VLOOKUP(D308, 'SKU Адыгейский'!$A$1:$C$150,3,0))</f>
        <v/>
      </c>
    </row>
    <row r="309" spans="3:3" ht="14.5" customHeight="1" x14ac:dyDescent="0.2">
      <c r="C309" s="22" t="str">
        <f>IF(D309="","",VLOOKUP(D309, 'SKU Адыгейский'!$A$1:$C$150,3,0))</f>
        <v/>
      </c>
    </row>
    <row r="310" spans="3:3" ht="14.5" customHeight="1" x14ac:dyDescent="0.2">
      <c r="C310" s="22" t="str">
        <f>IF(D310="","",VLOOKUP(D310, 'SKU Адыгейский'!$A$1:$C$150,3,0))</f>
        <v/>
      </c>
    </row>
    <row r="311" spans="3:3" ht="14.5" customHeight="1" x14ac:dyDescent="0.2">
      <c r="C311" s="22" t="str">
        <f>IF(D311="","",VLOOKUP(D311, 'SKU Адыгейский'!$A$1:$C$150,3,0))</f>
        <v/>
      </c>
    </row>
    <row r="312" spans="3:3" ht="14.5" customHeight="1" x14ac:dyDescent="0.2">
      <c r="C312" s="22" t="str">
        <f>IF(D312="","",VLOOKUP(D312, 'SKU Адыгейский'!$A$1:$C$150,3,0))</f>
        <v/>
      </c>
    </row>
    <row r="313" spans="3:3" ht="14.5" customHeight="1" x14ac:dyDescent="0.2">
      <c r="C313" s="22" t="str">
        <f>IF(D313="","",VLOOKUP(D313, 'SKU Адыгейский'!$A$1:$C$150,3,0))</f>
        <v/>
      </c>
    </row>
    <row r="314" spans="3:3" ht="14.5" customHeight="1" x14ac:dyDescent="0.2">
      <c r="C314" s="22" t="str">
        <f>IF(D314="","",VLOOKUP(D314, 'SKU Адыгейский'!$A$1:$C$150,3,0))</f>
        <v/>
      </c>
    </row>
    <row r="315" spans="3:3" ht="14.5" customHeight="1" x14ac:dyDescent="0.2">
      <c r="C315" s="22" t="str">
        <f>IF(D315="","",VLOOKUP(D315, 'SKU Адыгейский'!$A$1:$C$150,3,0))</f>
        <v/>
      </c>
    </row>
    <row r="316" spans="3:3" ht="14.5" customHeight="1" x14ac:dyDescent="0.2">
      <c r="C316" s="22" t="str">
        <f>IF(D316="","",VLOOKUP(D316, 'SKU Адыгейский'!$A$1:$C$150,3,0))</f>
        <v/>
      </c>
    </row>
    <row r="317" spans="3:3" ht="14.5" customHeight="1" x14ac:dyDescent="0.2">
      <c r="C317" s="22" t="str">
        <f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K1:K2"/>
    <mergeCell ref="L1:L2"/>
    <mergeCell ref="M1:M2"/>
    <mergeCell ref="N1:N2"/>
    <mergeCell ref="F1:F2"/>
    <mergeCell ref="G1:G2"/>
    <mergeCell ref="H1:H2"/>
    <mergeCell ref="I1:I2"/>
    <mergeCell ref="J1:J2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0000000}">
          <x14:formula1>
            <xm:f>'SKU Адыгейский'!$A$1:$A$50</xm:f>
          </x14:formula1>
          <x14:formula2>
            <xm:f>0</xm:f>
          </x14:formula2>
          <xm:sqref>D3:D90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"/>
  <sheetViews>
    <sheetView zoomScale="90" zoomScaleNormal="90" workbookViewId="0">
      <selection activeCell="A9" sqref="A9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7" t="s">
        <v>659</v>
      </c>
      <c r="B1" s="37" t="s">
        <v>659</v>
      </c>
      <c r="C1" s="37" t="s">
        <v>659</v>
      </c>
    </row>
    <row r="2" spans="1:3" x14ac:dyDescent="0.2">
      <c r="A2" s="37" t="s">
        <v>196</v>
      </c>
      <c r="B2" s="37">
        <v>300</v>
      </c>
      <c r="C2" s="37">
        <v>45</v>
      </c>
    </row>
    <row r="3" spans="1:3" x14ac:dyDescent="0.2">
      <c r="A3" s="37" t="s">
        <v>195</v>
      </c>
      <c r="B3" s="37">
        <v>150</v>
      </c>
      <c r="C3" s="37">
        <v>45</v>
      </c>
    </row>
    <row r="4" spans="1:3" x14ac:dyDescent="0.2">
      <c r="A4" s="37" t="s">
        <v>660</v>
      </c>
      <c r="B4" s="37">
        <v>150</v>
      </c>
      <c r="C4" s="37">
        <v>30</v>
      </c>
    </row>
    <row r="5" spans="1:3" x14ac:dyDescent="0.2">
      <c r="A5" s="37" t="s">
        <v>194</v>
      </c>
      <c r="B5" s="37">
        <v>300</v>
      </c>
      <c r="C5" s="37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"/>
  <sheetViews>
    <sheetView zoomScaleNormal="100" workbookViewId="0">
      <selection activeCell="C22" sqref="C22"/>
    </sheetView>
  </sheetViews>
  <sheetFormatPr baseColWidth="10" defaultColWidth="8.83203125" defaultRowHeight="15" x14ac:dyDescent="0.2"/>
  <cols>
    <col min="1" max="1" width="36" style="1" customWidth="1"/>
    <col min="2" max="1025" width="9.1640625" style="1" customWidth="1"/>
  </cols>
  <sheetData>
    <row r="1" spans="1:4" x14ac:dyDescent="0.2">
      <c r="A1" s="37" t="s">
        <v>659</v>
      </c>
      <c r="B1" s="37" t="s">
        <v>659</v>
      </c>
      <c r="C1" s="37" t="s">
        <v>659</v>
      </c>
      <c r="D1" s="37" t="s">
        <v>659</v>
      </c>
    </row>
    <row r="2" spans="1:4" x14ac:dyDescent="0.2">
      <c r="A2" s="37" t="s">
        <v>190</v>
      </c>
      <c r="B2" s="37" t="s">
        <v>131</v>
      </c>
      <c r="C2" s="37">
        <v>65</v>
      </c>
    </row>
    <row r="3" spans="1:4" x14ac:dyDescent="0.2">
      <c r="A3" s="37" t="s">
        <v>191</v>
      </c>
      <c r="B3" s="37" t="s">
        <v>131</v>
      </c>
      <c r="C3" s="37">
        <v>65</v>
      </c>
    </row>
    <row r="4" spans="1:4" x14ac:dyDescent="0.2">
      <c r="A4" s="37" t="s">
        <v>192</v>
      </c>
      <c r="B4" s="37" t="s">
        <v>131</v>
      </c>
      <c r="C4" s="37">
        <v>65</v>
      </c>
    </row>
    <row r="5" spans="1:4" x14ac:dyDescent="0.2">
      <c r="A5" s="37" t="s">
        <v>189</v>
      </c>
      <c r="B5" s="37" t="s">
        <v>131</v>
      </c>
      <c r="C5" s="37">
        <v>65</v>
      </c>
    </row>
    <row r="6" spans="1:4" x14ac:dyDescent="0.2">
      <c r="A6" s="37" t="s">
        <v>258</v>
      </c>
      <c r="B6" s="37" t="s">
        <v>145</v>
      </c>
      <c r="C6" s="37">
        <v>65</v>
      </c>
    </row>
    <row r="7" spans="1:4" x14ac:dyDescent="0.2">
      <c r="A7" s="37" t="s">
        <v>193</v>
      </c>
      <c r="B7" s="37" t="s">
        <v>132</v>
      </c>
      <c r="C7" s="37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"/>
  <sheetViews>
    <sheetView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1" x14ac:dyDescent="0.2">
      <c r="A1" s="45" t="s">
        <v>659</v>
      </c>
    </row>
    <row r="2" spans="1:1" x14ac:dyDescent="0.2">
      <c r="A2" s="37" t="s">
        <v>131</v>
      </c>
    </row>
    <row r="3" spans="1:1" x14ac:dyDescent="0.2">
      <c r="A3" s="37" t="s">
        <v>132</v>
      </c>
    </row>
    <row r="4" spans="1:1" x14ac:dyDescent="0.2">
      <c r="A4" s="37" t="s">
        <v>157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91</cp:revision>
  <dcterms:created xsi:type="dcterms:W3CDTF">2020-12-13T08:44:49Z</dcterms:created>
  <dcterms:modified xsi:type="dcterms:W3CDTF">2021-11-30T08:06:13Z</dcterms:modified>
  <dc:language>en-US</dc:language>
</cp:coreProperties>
</file>