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<sst xmlns="http://schemas.openxmlformats.org/spreadsheetml/2006/main" count="330" uniqueCount="89">
  <si>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</si>
  <si>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</si>
  <si>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</si>
  <si>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</si>
  <si>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</si>
  <si>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</si>
  <si>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</si>
  <si>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</si>
  <si>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</si>
  <si>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</si>
  <si>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</si>
  <si>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</si>
  <si>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</si>
  <si>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3.6, Альче</t>
  </si>
  <si>
    <t xml:space="preserve">Фиор Ди Латте</t>
  </si>
  <si>
    <t xml:space="preserve">0.2</t>
  </si>
  <si>
    <t xml:space="preserve">Моцарелла Грандиоза в воде "Unagrande", 50%, 0,2 кг, ф/п</t>
  </si>
  <si>
    <t xml:space="preserve">0.125</t>
  </si>
  <si>
    <t xml:space="preserve">Моцарелла Фиор ди латте в воде "Unagrande", 50%, 0,125 кг, ф/п, (8 шт)</t>
  </si>
  <si>
    <t xml:space="preserve">-</t>
  </si>
  <si>
    <t xml:space="preserve">Чильеджина</t>
  </si>
  <si>
    <t xml:space="preserve">0.008</t>
  </si>
  <si>
    <t xml:space="preserve">Моцарелла Чильеджина в воде "Unagrande", 50%, 0,125, ф/п, (8 шт)</t>
  </si>
  <si>
    <t xml:space="preserve">2.7, Альче</t>
  </si>
  <si>
    <t xml:space="preserve">Для пиццы</t>
  </si>
  <si>
    <t xml:space="preserve">Палочки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</si>
  <si>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</si>
  <si>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</si>
  <si>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</si>
  <si>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</si>
  <si>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Сулугуни</t>
  </si>
  <si>
    <t xml:space="preserve">Сулугуни палочки "Умалат", 45%, 0,12 кг, т/ф (10 шт.)</t>
  </si>
  <si>
    <t xml:space="preserve">Сулугуни палочки "Красная птица", 45%, 0,12 кг, т/ф</t>
  </si>
  <si>
    <t xml:space="preserve">0.28</t>
  </si>
  <si>
    <t xml:space="preserve">Сулугуни "ВкусВилл", 45%, 0,28 кг, т/ф</t>
  </si>
  <si>
    <t xml:space="preserve">Сулугуни "Умалат", 45%, 0,28 кг, т/ф, (8 шт)</t>
  </si>
  <si>
    <t xml:space="preserve">2.7, Сакко</t>
  </si>
  <si>
    <t xml:space="preserve">0.46</t>
  </si>
  <si>
    <t xml:space="preserve">Моцарелла шары "Metro Chef", 45%, кг, в/у</t>
  </si>
  <si>
    <t xml:space="preserve">Моцарелла для пиццы "Unagrande", 45%, 0,46 кг, в/у, (8 шт)</t>
  </si>
  <si>
    <t xml:space="preserve">Моцарелла Фиор Ди Латте в воде "Pretto", 45%, 0,1 кг, ф/п, (8 шт)</t>
  </si>
  <si>
    <t xml:space="preserve">3.3, Сакко</t>
  </si>
  <si>
    <t xml:space="preserve">Моцарелла Фиор Ди Латте в воде "Pretto", 45%, 0,125 кг, ф/п, (8 шт)</t>
  </si>
  <si>
    <t xml:space="preserve">Моцарелла Фиор ди Латте в воде "Ваш выбор", 50%, 0,1 кг, ф/п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</si>
  <si>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</si>
  <si>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</si>
  <si>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</si>
  <si>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</si>
  <si>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</si>
  <si>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</si>
  <si>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"Orecchio Oro", 45%, 0,1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</si>
  <si>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</si>
  <si>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</si>
  <si>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</si>
  <si>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</si>
  <si>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</si>
  <si>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</si>
  <si>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</si>
  <si>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</si>
  <si>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</si>
  <si>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</si>
  <si>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</si>
  <si>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</si>
  <si>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</si>
  <si>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</si>
  <si>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</si>
  <si>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</si>
  <si>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</si>
  <si>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</si>
  <si>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</si>
  <si>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Моцарелла "Pretto", 45%, 1,2 кг, в/у</t>
  </si>
  <si>
    <t xml:space="preserve">Моцарелла "Unagrande", 45%, 0,12 кг, ф/п (кубики)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</si>
  <si>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</si>
  <si>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</si>
  <si>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</si>
  <si>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</si>
  <si>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</si>
  <si>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</si>
  <si>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</si>
  <si>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</si>
  <si>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</si>
  <si>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</si>
  <si>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</si>
  <si>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</si>
  <si>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Сулугуни  "Умалат", 45%, 0,37 кг, т/ф, (6 шт)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</si>
  <si>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</si>
  <si>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</si>
  <si>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"Умалат", 45%, 0,2 кг, т/ф, (9 шт)</t>
  </si>
  <si>
    <t xml:space="preserve">Сулугуни кубики "ВкусВилл", 45%, 0,12 кг, ф/п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</si>
</sst>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BC0D9"/>
        <bgColor rgb="FFE5B7B6"/>
      </patternFill>
    </fill>
    <fill>
      <patternFill patternType="solid">
        <fgColor rgb="FFE5DFEC"/>
        <bgColor rgb="FFF1DADA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1D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B7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H8" activeCellId="0" sqref="H8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6" t="n">
        <v>1000</v>
      </c>
      <c r="E2" s="6" t="s">
        <v>14</v>
      </c>
      <c r="F2" s="6" t="s">
        <v>15</v>
      </c>
      <c r="G2" s="6" t="s">
        <v>16</v>
      </c>
      <c r="H2" s="6" t="n">
        <v>36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36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3.6, Альче</v>
      </c>
    </row>
    <row r="3" customFormat="false" ht="13.8" hidden="false" customHeight="true" outlineLevel="0" collapsed="false">
      <c r="A3" s="4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6" t="s">
        <v>13</v>
      </c>
      <c r="D3" s="6" t="n">
        <v>1000</v>
      </c>
      <c r="E3" s="6" t="s">
        <v>14</v>
      </c>
      <c r="F3" s="6" t="s">
        <v>17</v>
      </c>
      <c r="G3" s="6" t="s">
        <v>18</v>
      </c>
      <c r="H3" s="6" t="n">
        <v>964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964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3.6, Альче</v>
      </c>
    </row>
    <row r="4" customFormat="false" ht="13.8" hidden="false" customHeight="true" outlineLevel="0" collapsed="false">
      <c r="A4" s="8" t="str">
        <f aca="true">IF(K4="-", "", 1 + SUM(INDIRECT(ADDRESS(2,COLUMN(N4)) &amp; ":" &amp; ADDRESS(ROW(),COLUMN(N4)))))</f>
        <v/>
      </c>
      <c r="B4" s="9" t="str">
        <f aca="true">IF(G4="","",IF(K4="-","",1+SUM(INDIRECT(ADDRESS(2,COLUMN(N4))&amp;":"&amp;ADDRESS(ROW(),COLUMN(N4))))))</f>
        <v/>
      </c>
      <c r="C4" s="7" t="s">
        <v>19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1" t="str">
        <f aca="true">IF(O4 - INDIRECT("O" &amp; ROW() - 1) = 0, "", INDIRECT("O" &amp; ROW() - 1) - O4)</f>
        <v/>
      </c>
      <c r="J4" s="7" t="s">
        <v>19</v>
      </c>
      <c r="K4" s="7" t="s">
        <v>19</v>
      </c>
      <c r="L4" s="1" t="n">
        <f aca="true">IF(K4 = "-", -INDIRECT("D" &amp; ROW() - 1),H4)</f>
        <v>-1000</v>
      </c>
      <c r="M4" s="1" t="n">
        <f aca="true">IF(K4 = "-", SUM(INDIRECT(ADDRESS(2,COLUMN(L4)) &amp; ":" &amp; ADDRESS(ROW(),COLUMN(L4)))), 0)</f>
        <v>0</v>
      </c>
      <c r="N4" s="1" t="n">
        <f aca="false">IF(K4="-",1,0)</f>
        <v>1</v>
      </c>
      <c r="O4" s="1" t="n">
        <f aca="true">IF(M4 = 0, INDIRECT("O" &amp; ROW() - 1), M4)</f>
        <v>0</v>
      </c>
      <c r="P4" s="1" t="str">
        <f aca="false">IF(G4="","",VLOOKUP(G4,'Вода SKU'!$A$1:$B$150,2,0))</f>
        <v>-</v>
      </c>
    </row>
    <row r="5" customFormat="false" ht="13.8" hidden="false" customHeight="true" outlineLevel="0" collapsed="false">
      <c r="A5" s="4" t="n">
        <f aca="true">IF(K5="-", "", 1 + SUM(INDIRECT(ADDRESS(2,COLUMN(N5)) &amp; ":" &amp; ADDRESS(ROW(),COLUMN(N5)))))</f>
        <v>2</v>
      </c>
      <c r="B5" s="5" t="n">
        <f aca="true">IF(G5="","",IF(K5="-","",1+SUM(INDIRECT(ADDRESS(2,COLUMN(N5))&amp;":"&amp;ADDRESS(ROW(),COLUMN(N5))))))</f>
        <v>2</v>
      </c>
      <c r="C5" s="6" t="s">
        <v>13</v>
      </c>
      <c r="D5" s="6" t="n">
        <v>1000</v>
      </c>
      <c r="E5" s="6" t="s">
        <v>14</v>
      </c>
      <c r="F5" s="6" t="s">
        <v>17</v>
      </c>
      <c r="G5" s="6" t="s">
        <v>18</v>
      </c>
      <c r="H5" s="6" t="n">
        <v>1000</v>
      </c>
      <c r="I5" s="1" t="str">
        <f aca="true">IF(O5 - INDIRECT("O" &amp; ROW() - 1) = 0, "", INDIRECT("O" &amp; ROW() - 1) - O5)</f>
        <v/>
      </c>
      <c r="J5" s="7" t="n">
        <v>1</v>
      </c>
      <c r="L5" s="1" t="n">
        <f aca="true">IF(K5 = "-", -INDIRECT("D" &amp; ROW() - 1),H5)</f>
        <v>1000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IF(G5="","",VLOOKUP(G5,'Вода SKU'!$A$1:$B$150,2,0))</f>
        <v>3.6, Альче</v>
      </c>
    </row>
    <row r="6" customFormat="false" ht="13.8" hidden="false" customHeight="true" outlineLevel="0" collapsed="false">
      <c r="A6" s="8" t="str">
        <f aca="true">IF(K6="-", "", 1 + SUM(INDIRECT(ADDRESS(2,COLUMN(N6)) &amp; ":" &amp; ADDRESS(ROW(),COLUMN(N6)))))</f>
        <v/>
      </c>
      <c r="B6" s="9" t="str">
        <f aca="true">IF(G6="","",IF(K6="-","",1+SUM(INDIRECT(ADDRESS(2,COLUMN(N6))&amp;":"&amp;ADDRESS(ROW(),COLUMN(N6))))))</f>
        <v/>
      </c>
      <c r="C6" s="7" t="s">
        <v>19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1" t="str">
        <f aca="true">IF(O6 - INDIRECT("O" &amp; ROW() - 1) = 0, "", INDIRECT("O" &amp; ROW() - 1) - O6)</f>
        <v/>
      </c>
      <c r="J6" s="7" t="s">
        <v>19</v>
      </c>
      <c r="K6" s="7" t="s">
        <v>19</v>
      </c>
      <c r="L6" s="1" t="n">
        <f aca="true">IF(K6 = "-", -INDIRECT("D" &amp; ROW() - 1),H6)</f>
        <v>-1000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1</v>
      </c>
      <c r="O6" s="1" t="n">
        <f aca="true">IF(M6 = 0, INDIRECT("O" &amp; ROW() - 1), M6)</f>
        <v>0</v>
      </c>
      <c r="P6" s="1" t="str">
        <f aca="false">IF(G6="","",VLOOKUP(G6,'Вода SKU'!$A$1:$B$150,2,0))</f>
        <v>-</v>
      </c>
    </row>
    <row r="7" customFormat="false" ht="13.8" hidden="false" customHeight="true" outlineLevel="0" collapsed="false">
      <c r="A7" s="4" t="n">
        <f aca="true">IF(K7="-", "", 1 + SUM(INDIRECT(ADDRESS(2,COLUMN(N7)) &amp; ":" &amp; ADDRESS(ROW(),COLUMN(N7)))))</f>
        <v>3</v>
      </c>
      <c r="B7" s="5" t="n">
        <f aca="true">IF(G7="","",IF(K7="-","",1+SUM(INDIRECT(ADDRESS(2,COLUMN(N7))&amp;":"&amp;ADDRESS(ROW(),COLUMN(N7))))))</f>
        <v>3</v>
      </c>
      <c r="C7" s="6" t="s">
        <v>13</v>
      </c>
      <c r="D7" s="6" t="n">
        <v>1000</v>
      </c>
      <c r="E7" s="6" t="s">
        <v>14</v>
      </c>
      <c r="F7" s="6" t="s">
        <v>17</v>
      </c>
      <c r="G7" s="6" t="s">
        <v>18</v>
      </c>
      <c r="H7" s="6" t="n">
        <v>1000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1000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>3.6, Альче</v>
      </c>
    </row>
    <row r="8" customFormat="false" ht="13.8" hidden="false" customHeight="true" outlineLevel="0" collapsed="false">
      <c r="A8" s="8" t="str">
        <f aca="true">IF(K8="-", "", 1 + SUM(INDIRECT(ADDRESS(2,COLUMN(N8)) &amp; ":" &amp; ADDRESS(ROW(),COLUMN(N8)))))</f>
        <v/>
      </c>
      <c r="B8" s="9" t="str">
        <f aca="true">IF(G8="","",IF(K8="-","",1+SUM(INDIRECT(ADDRESS(2,COLUMN(N8))&amp;":"&amp;ADDRESS(ROW(),COLUMN(N8))))))</f>
        <v/>
      </c>
      <c r="C8" s="7" t="s">
        <v>19</v>
      </c>
      <c r="D8" s="7" t="s">
        <v>19</v>
      </c>
      <c r="E8" s="7" t="s">
        <v>19</v>
      </c>
      <c r="F8" s="7" t="s">
        <v>19</v>
      </c>
      <c r="G8" s="7" t="s">
        <v>19</v>
      </c>
      <c r="H8" s="7" t="s">
        <v>19</v>
      </c>
      <c r="I8" s="1" t="str">
        <f aca="true">IF(O8 - INDIRECT("O" &amp; ROW() - 1) = 0, "", INDIRECT("O" &amp; ROW() - 1) - O8)</f>
        <v/>
      </c>
      <c r="J8" s="7" t="s">
        <v>19</v>
      </c>
      <c r="K8" s="7" t="s">
        <v>19</v>
      </c>
      <c r="L8" s="1" t="n">
        <f aca="true">IF(K8 = "-", -INDIRECT("D" &amp; ROW() - 1),H8)</f>
        <v>-1000</v>
      </c>
      <c r="M8" s="1" t="n">
        <f aca="true">IF(K8 = "-", SUM(INDIRECT(ADDRESS(2,COLUMN(L8)) &amp; ":" &amp; ADDRESS(ROW(),COLUMN(L8)))), 0)</f>
        <v>0</v>
      </c>
      <c r="N8" s="1" t="n">
        <f aca="false">IF(K8="-",1,0)</f>
        <v>1</v>
      </c>
      <c r="O8" s="1" t="n">
        <f aca="true">IF(M8 = 0, INDIRECT("O" &amp; ROW() - 1), M8)</f>
        <v>0</v>
      </c>
      <c r="P8" s="1" t="str">
        <f aca="false">IF(G8="","",VLOOKUP(G8,'Вода SKU'!$A$1:$B$150,2,0))</f>
        <v>-</v>
      </c>
    </row>
    <row r="9" customFormat="false" ht="13.8" hidden="false" customHeight="true" outlineLevel="0" collapsed="false">
      <c r="A9" s="10" t="n">
        <f aca="true">IF(K9="-", "", 1 + SUM(INDIRECT(ADDRESS(2,COLUMN(N9)) &amp; ":" &amp; ADDRESS(ROW(),COLUMN(N9)))))</f>
        <v>4</v>
      </c>
      <c r="B9" s="11" t="n">
        <f aca="true">IF(G9="","",IF(K9="-","",1+SUM(INDIRECT(ADDRESS(2,COLUMN(N9))&amp;":"&amp;ADDRESS(ROW(),COLUMN(N9))))))</f>
        <v>4</v>
      </c>
      <c r="C9" s="12" t="s">
        <v>13</v>
      </c>
      <c r="D9" s="12" t="n">
        <v>1000</v>
      </c>
      <c r="E9" s="12" t="s">
        <v>20</v>
      </c>
      <c r="F9" s="12" t="s">
        <v>21</v>
      </c>
      <c r="G9" s="12" t="s">
        <v>22</v>
      </c>
      <c r="H9" s="12" t="n">
        <v>1000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1000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>3.6, Альче</v>
      </c>
    </row>
    <row r="10" customFormat="false" ht="13.8" hidden="false" customHeight="true" outlineLevel="0" collapsed="false">
      <c r="A10" s="8" t="str">
        <f aca="true">IF(K10="-", "", 1 + SUM(INDIRECT(ADDRESS(2,COLUMN(N10)) &amp; ":" &amp; ADDRESS(ROW(),COLUMN(N10)))))</f>
        <v/>
      </c>
      <c r="B10" s="9" t="str">
        <f aca="true">IF(G10="","",IF(K10="-","",1+SUM(INDIRECT(ADDRESS(2,COLUMN(N10))&amp;":"&amp;ADDRESS(ROW(),COLUMN(N10))))))</f>
        <v/>
      </c>
      <c r="C10" s="7" t="s">
        <v>19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1" t="str">
        <f aca="true">IF(O10 - INDIRECT("O" &amp; ROW() - 1) = 0, "", INDIRECT("O" &amp; ROW() - 1) - O10)</f>
        <v/>
      </c>
      <c r="J10" s="7" t="s">
        <v>19</v>
      </c>
      <c r="K10" s="7" t="s">
        <v>19</v>
      </c>
      <c r="L10" s="1" t="n">
        <f aca="true">IF(K10 = "-", -INDIRECT("D" &amp; ROW() - 1),H10)</f>
        <v>-1000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IF(G10="","",VLOOKUP(G10,'Вода SKU'!$A$1:$B$150,2,0))</f>
        <v>-</v>
      </c>
    </row>
    <row r="11" customFormat="false" ht="13.8" hidden="false" customHeight="true" outlineLevel="0" collapsed="false">
      <c r="A11" s="10" t="n">
        <f aca="true">IF(K11="-", "", 1 + SUM(INDIRECT(ADDRESS(2,COLUMN(N11)) &amp; ":" &amp; ADDRESS(ROW(),COLUMN(N11)))))</f>
        <v>5</v>
      </c>
      <c r="B11" s="11" t="n">
        <f aca="true">IF(G11="","",IF(K11="-","",1+SUM(INDIRECT(ADDRESS(2,COLUMN(N11))&amp;":"&amp;ADDRESS(ROW(),COLUMN(N11))))))</f>
        <v>5</v>
      </c>
      <c r="C11" s="12" t="s">
        <v>13</v>
      </c>
      <c r="D11" s="12" t="n">
        <v>1000</v>
      </c>
      <c r="E11" s="12" t="s">
        <v>20</v>
      </c>
      <c r="F11" s="12" t="s">
        <v>21</v>
      </c>
      <c r="G11" s="12" t="s">
        <v>22</v>
      </c>
      <c r="H11" s="12" t="n">
        <v>1000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1000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>3.6, Альче</v>
      </c>
    </row>
    <row r="12" customFormat="false" ht="13.8" hidden="false" customHeight="true" outlineLevel="0" collapsed="false">
      <c r="A12" s="8" t="str">
        <f aca="true">IF(K12="-", "", 1 + SUM(INDIRECT(ADDRESS(2,COLUMN(N12)) &amp; ":" &amp; ADDRESS(ROW(),COLUMN(N12)))))</f>
        <v/>
      </c>
      <c r="B12" s="9" t="str">
        <f aca="true">IF(G12="","",IF(K12="-","",1+SUM(INDIRECT(ADDRESS(2,COLUMN(N12))&amp;":"&amp;ADDRESS(ROW(),COLUMN(N12))))))</f>
        <v/>
      </c>
      <c r="C12" s="7" t="s">
        <v>19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1" t="str">
        <f aca="true">IF(O12 - INDIRECT("O" &amp; ROW() - 1) = 0, "", INDIRECT("O" &amp; ROW() - 1) - O12)</f>
        <v/>
      </c>
      <c r="J12" s="7" t="s">
        <v>19</v>
      </c>
      <c r="K12" s="7" t="s">
        <v>19</v>
      </c>
      <c r="L12" s="1" t="n">
        <f aca="true">IF(K12 = "-", -INDIRECT("D" &amp; ROW() - 1),H12)</f>
        <v>-1000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1</v>
      </c>
      <c r="O12" s="1" t="n">
        <f aca="true">IF(M12 = 0, INDIRECT("O" &amp; ROW() - 1), M12)</f>
        <v>0</v>
      </c>
      <c r="P12" s="1" t="str">
        <f aca="false">IF(G12="","",VLOOKUP(G12,'Вода SKU'!$A$1:$B$150,2,0))</f>
        <v>-</v>
      </c>
    </row>
    <row r="13" customFormat="false" ht="13.8" hidden="false" customHeight="true" outlineLevel="0" collapsed="false">
      <c r="B13" s="9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B14" s="9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B15" s="9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B16" s="9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B17" s="9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B18" s="9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B19" s="9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B20" s="9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B21" s="9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B22" s="9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false">IF(K34 = "-", -D33,H34)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false">IF(K35 = "-", -D34,H35)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9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false">IF(K36 = "-", -D35,H36)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9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9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9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9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I41" s="1" t="str">
        <f aca="true">IF(O41 - INDIRECT("O" &amp; ROW() - 1) = 0, "", INDIRECT("O" &amp; ROW() - 1) - 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I42" s="1" t="str">
        <f aca="true">IF(O42 - INDIRECT("O" &amp; ROW() - 1) = 0, "", INDIRECT("O" &amp; ROW() - 1) - 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I43" s="1" t="str">
        <f aca="true">IF(O43 - INDIRECT("O" &amp; ROW() - 1) = 0, "", INDIRECT("O" &amp; ROW() - 1) - 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I44" s="1" t="str">
        <f aca="true">IF(O44 - INDIRECT("O" &amp; ROW() - 1) = 0, "", INDIRECT("O" &amp; ROW() - 1) - 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I45" s="1" t="str">
        <f aca="true">IF(O45 - INDIRECT("O" &amp; ROW() - 1) = 0, "", INDIRECT("O" &amp; ROW() - 1) - 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I46" s="1" t="str">
        <f aca="true">IF(O46 - INDIRECT("O" &amp; ROW() - 1) = 0, "", INDIRECT("O" &amp; ROW() - 1) - 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85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85" type="list">
      <formula1>'Типы варок'!$A$1:$A$102</formula1>
      <formula2>0</formula2>
    </dataValidation>
    <dataValidation allowBlank="false" operator="between" showDropDown="false" showErrorMessage="true" showInputMessage="true" sqref="G2:G22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O2" activePane="bottomLeft" state="frozen"/>
      <selection pane="topLeft" activeCell="A1" activeCellId="0" sqref="A1"/>
      <selection pane="bottomLeft" activeCell="G31" activeCellId="0" sqref="G31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3" t="n">
        <f aca="true">IF(K2="-", "-", 1 + MAX(Вода!$A$2:$A$63) + SUM(INDIRECT(ADDRESS(2,COLUMN(N2)) &amp; ":" &amp; ADDRESS(ROW(),COLUMN(N2)))))</f>
        <v>6</v>
      </c>
      <c r="B2" s="14" t="n">
        <f aca="true">IF(G2="","",IF(K2="-","",1+SUM(INDIRECT(ADDRESS(2,COLUMN(N2))&amp;":"&amp;ADDRESS(ROW(),COLUMN(N2))))))</f>
        <v>1</v>
      </c>
      <c r="C2" s="13" t="s">
        <v>23</v>
      </c>
      <c r="D2" s="13" t="n">
        <v>850</v>
      </c>
      <c r="E2" s="13" t="s">
        <v>24</v>
      </c>
      <c r="F2" s="13" t="s">
        <v>25</v>
      </c>
      <c r="G2" s="13" t="s">
        <v>26</v>
      </c>
      <c r="H2" s="13" t="n">
        <v>154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154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>2.7, Альче</v>
      </c>
    </row>
    <row r="3" customFormat="false" ht="13.8" hidden="false" customHeight="true" outlineLevel="0" collapsed="false">
      <c r="A3" s="15" t="n">
        <f aca="true">IF(K3="-", "-", 1 + MAX(Вода!$A$2:$A$63) + SUM(INDIRECT(ADDRESS(2,COLUMN(N3)) &amp; ":" &amp; ADDRESS(ROW(),COLUMN(N3)))))</f>
        <v>6</v>
      </c>
      <c r="B3" s="14" t="n">
        <f aca="true">IF(G3="","",IF(K3="-","",1+SUM(INDIRECT(ADDRESS(2,COLUMN(N3))&amp;":"&amp;ADDRESS(ROW(),COLUMN(N3))))))</f>
        <v>1</v>
      </c>
      <c r="C3" s="13" t="s">
        <v>23</v>
      </c>
      <c r="D3" s="13" t="n">
        <v>850</v>
      </c>
      <c r="E3" s="13" t="s">
        <v>24</v>
      </c>
      <c r="F3" s="13" t="s">
        <v>25</v>
      </c>
      <c r="G3" s="13" t="s">
        <v>27</v>
      </c>
      <c r="H3" s="13" t="n">
        <v>58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58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>2.7, Альче</v>
      </c>
    </row>
    <row r="4" customFormat="false" ht="13.8" hidden="false" customHeight="true" outlineLevel="0" collapsed="false">
      <c r="A4" s="15" t="n">
        <f aca="true">IF(K4="-", "-", 1 + MAX(Вода!$A$2:$A$63) + SUM(INDIRECT(ADDRESS(2,COLUMN(N4)) &amp; ":" &amp; ADDRESS(ROW(),COLUMN(N4)))))</f>
        <v>6</v>
      </c>
      <c r="B4" s="14" t="n">
        <f aca="true">IF(G4="","",IF(K4="-","",1+SUM(INDIRECT(ADDRESS(2,COLUMN(N4))&amp;":"&amp;ADDRESS(ROW(),COLUMN(N4))))))</f>
        <v>1</v>
      </c>
      <c r="C4" s="13" t="s">
        <v>23</v>
      </c>
      <c r="D4" s="13" t="n">
        <v>850</v>
      </c>
      <c r="E4" s="13" t="s">
        <v>24</v>
      </c>
      <c r="F4" s="13" t="s">
        <v>25</v>
      </c>
      <c r="G4" s="13" t="s">
        <v>28</v>
      </c>
      <c r="H4" s="13" t="n">
        <v>638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638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>2.7, Альче</v>
      </c>
    </row>
    <row r="5" customFormat="false" ht="13.8" hidden="false" customHeight="true" outlineLevel="0" collapsed="false">
      <c r="A5" s="8" t="str">
        <f aca="true">IF(K5="-", "-", 1 + MAX(Вода!$A$2:$A$63) + SUM(INDIRECT(ADDRESS(2,COLUMN(N5)) &amp; ":" &amp; ADDRESS(ROW(),COLUMN(N5)))))</f>
        <v>-</v>
      </c>
      <c r="B5" s="9" t="str">
        <f aca="true">IF(G5="","",IF(K5="-","",1+SUM(INDIRECT(ADDRESS(2,COLUMN(N5))&amp;":"&amp;ADDRESS(ROW(),COLUMN(N5))))))</f>
        <v/>
      </c>
      <c r="C5" s="7" t="s">
        <v>19</v>
      </c>
      <c r="D5" s="7" t="s">
        <v>19</v>
      </c>
      <c r="E5" s="7" t="s">
        <v>19</v>
      </c>
      <c r="F5" s="7" t="s">
        <v>19</v>
      </c>
      <c r="G5" s="7" t="s">
        <v>19</v>
      </c>
      <c r="H5" s="7" t="s">
        <v>19</v>
      </c>
      <c r="I5" s="1" t="str">
        <f aca="true">IF(O5 - INDIRECT("O" &amp; ROW() - 1) = 0, "", INDIRECT("O" &amp; ROW() - 1) - O5)</f>
        <v/>
      </c>
      <c r="J5" s="7" t="s">
        <v>19</v>
      </c>
      <c r="K5" s="7" t="s">
        <v>19</v>
      </c>
      <c r="L5" s="1" t="n">
        <f aca="true">IF(K5 = "-", -INDIRECT("D" &amp; ROW() - 1),H5)</f>
        <v>-850</v>
      </c>
      <c r="M5" s="1" t="n">
        <f aca="true">IF(K5 = "-", SUM(INDIRECT(ADDRESS(2,COLUMN(L5)) &amp; ":" &amp; ADDRESS(ROW(),COLUMN(L5)))), 0)</f>
        <v>0</v>
      </c>
      <c r="N5" s="1" t="n">
        <f aca="false">IF(K5="-",1,0)</f>
        <v>1</v>
      </c>
      <c r="O5" s="1" t="n">
        <f aca="true">IF(M5 = 0, INDIRECT("O" &amp; ROW() - 1), M5)</f>
        <v>0</v>
      </c>
      <c r="P5" s="1" t="str">
        <f aca="false">IF(G5="","",VLOOKUP(G5,'Соль SKU'!$A$1:$B$150,2, 0))</f>
        <v>-</v>
      </c>
    </row>
    <row r="6" customFormat="false" ht="13.8" hidden="false" customHeight="true" outlineLevel="0" collapsed="false">
      <c r="A6" s="15" t="n">
        <f aca="true">IF(K6="-", "-", 1 + MAX(Вода!$A$2:$A$63) + SUM(INDIRECT(ADDRESS(2,COLUMN(N6)) &amp; ":" &amp; ADDRESS(ROW(),COLUMN(N6)))))</f>
        <v>7</v>
      </c>
      <c r="B6" s="14" t="n">
        <f aca="true">IF(G6="","",IF(K6="-","",1+SUM(INDIRECT(ADDRESS(2,COLUMN(N6))&amp;":"&amp;ADDRESS(ROW(),COLUMN(N6))))))</f>
        <v>2</v>
      </c>
      <c r="C6" s="13" t="s">
        <v>23</v>
      </c>
      <c r="D6" s="13" t="n">
        <v>850</v>
      </c>
      <c r="E6" s="13" t="s">
        <v>24</v>
      </c>
      <c r="F6" s="13" t="s">
        <v>25</v>
      </c>
      <c r="G6" s="13" t="s">
        <v>28</v>
      </c>
      <c r="H6" s="13" t="n">
        <v>132</v>
      </c>
      <c r="I6" s="1" t="str">
        <f aca="true">IF(O6 - INDIRECT("O" &amp; ROW() - 1) = 0, "", INDIRECT("O" &amp; ROW() - 1) - O6)</f>
        <v/>
      </c>
      <c r="J6" s="7" t="n">
        <v>1</v>
      </c>
      <c r="L6" s="1" t="n">
        <f aca="true">IF(K6 = "-", -INDIRECT("D" &amp; ROW() - 1),H6)</f>
        <v>132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>2.7, Альче</v>
      </c>
    </row>
    <row r="7" customFormat="false" ht="13.8" hidden="false" customHeight="true" outlineLevel="0" collapsed="false">
      <c r="A7" s="15" t="n">
        <f aca="true">IF(K7="-", "-", 1 + MAX(Вода!$A$2:$A$63) + SUM(INDIRECT(ADDRESS(2,COLUMN(N7)) &amp; ":" &amp; ADDRESS(ROW(),COLUMN(N7)))))</f>
        <v>7</v>
      </c>
      <c r="B7" s="14" t="n">
        <f aca="true">IF(G7="","",IF(K7="-","",1+SUM(INDIRECT(ADDRESS(2,COLUMN(N7))&amp;":"&amp;ADDRESS(ROW(),COLUMN(N7))))))</f>
        <v>2</v>
      </c>
      <c r="C7" s="13" t="s">
        <v>23</v>
      </c>
      <c r="D7" s="13" t="n">
        <v>850</v>
      </c>
      <c r="E7" s="13" t="s">
        <v>24</v>
      </c>
      <c r="F7" s="13" t="s">
        <v>25</v>
      </c>
      <c r="G7" s="13" t="s">
        <v>29</v>
      </c>
      <c r="H7" s="13" t="n">
        <v>1</v>
      </c>
      <c r="I7" s="1" t="str">
        <f aca="true">IF(O7 - INDIRECT("O" &amp; ROW() - 1) = 0, "", INDIRECT("O" &amp; ROW() - 1) - O7)</f>
        <v/>
      </c>
      <c r="J7" s="7" t="n">
        <v>1</v>
      </c>
      <c r="L7" s="1" t="n">
        <f aca="true">IF(K7 = "-", -INDIRECT("D" &amp; ROW() - 1),H7)</f>
        <v>1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>2.7, Альче</v>
      </c>
    </row>
    <row r="8" customFormat="false" ht="13.8" hidden="false" customHeight="true" outlineLevel="0" collapsed="false">
      <c r="A8" s="16" t="n">
        <f aca="true">IF(K8="-", "-", 1 + MAX(Вода!$A$2:$A$63) + SUM(INDIRECT(ADDRESS(2,COLUMN(N8)) &amp; ":" &amp; ADDRESS(ROW(),COLUMN(N8)))))</f>
        <v>7</v>
      </c>
      <c r="B8" s="17" t="n">
        <f aca="true">IF(G8="","",IF(K8="-","",1+SUM(INDIRECT(ADDRESS(2,COLUMN(N8))&amp;":"&amp;ADDRESS(ROW(),COLUMN(N8))))))</f>
        <v>2</v>
      </c>
      <c r="C8" s="18" t="s">
        <v>23</v>
      </c>
      <c r="D8" s="18" t="n">
        <v>850</v>
      </c>
      <c r="E8" s="18" t="s">
        <v>30</v>
      </c>
      <c r="F8" s="18" t="s">
        <v>25</v>
      </c>
      <c r="G8" s="18" t="s">
        <v>31</v>
      </c>
      <c r="H8" s="18" t="n">
        <v>355</v>
      </c>
      <c r="I8" s="1" t="str">
        <f aca="true">IF(O8 - INDIRECT("O" &amp; ROW() - 1) = 0, "", INDIRECT("O" &amp; ROW() - 1) - O8)</f>
        <v/>
      </c>
      <c r="J8" s="7" t="n">
        <v>1</v>
      </c>
      <c r="L8" s="1" t="n">
        <f aca="true">IF(K8 = "-", -INDIRECT("D" &amp; ROW() - 1),H8)</f>
        <v>355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>2.7, Альче</v>
      </c>
    </row>
    <row r="9" customFormat="false" ht="13.8" hidden="false" customHeight="true" outlineLevel="0" collapsed="false">
      <c r="A9" s="16" t="n">
        <f aca="true">IF(K9="-", "-", 1 + MAX(Вода!$A$2:$A$63) + SUM(INDIRECT(ADDRESS(2,COLUMN(N9)) &amp; ":" &amp; ADDRESS(ROW(),COLUMN(N9)))))</f>
        <v>7</v>
      </c>
      <c r="B9" s="17" t="n">
        <f aca="true">IF(G9="","",IF(K9="-","",1+SUM(INDIRECT(ADDRESS(2,COLUMN(N9))&amp;":"&amp;ADDRESS(ROW(),COLUMN(N9))))))</f>
        <v>2</v>
      </c>
      <c r="C9" s="18" t="s">
        <v>23</v>
      </c>
      <c r="D9" s="18" t="n">
        <v>850</v>
      </c>
      <c r="E9" s="18" t="s">
        <v>30</v>
      </c>
      <c r="F9" s="18" t="s">
        <v>25</v>
      </c>
      <c r="G9" s="18" t="s">
        <v>32</v>
      </c>
      <c r="H9" s="18" t="n">
        <v>362</v>
      </c>
      <c r="I9" s="1" t="str">
        <f aca="true">IF(O9 - INDIRECT("O" &amp; ROW() - 1) = 0, "", INDIRECT("O" &amp; ROW() - 1) - O9)</f>
        <v/>
      </c>
      <c r="J9" s="7" t="n">
        <v>1</v>
      </c>
      <c r="L9" s="1" t="n">
        <f aca="true">IF(K9 = "-", -INDIRECT("D" &amp; ROW() - 1),H9)</f>
        <v>362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>2.7, Альче</v>
      </c>
    </row>
    <row r="10" customFormat="false" ht="13.8" hidden="false" customHeight="true" outlineLevel="0" collapsed="false">
      <c r="A10" s="8" t="str">
        <f aca="true">IF(K10="-", "-", 1 + MAX(Вода!$A$2:$A$63) + SUM(INDIRECT(ADDRESS(2,COLUMN(N10)) &amp; ":" &amp; ADDRESS(ROW(),COLUMN(N10)))))</f>
        <v>-</v>
      </c>
      <c r="B10" s="9" t="str">
        <f aca="true">IF(G10="","",IF(K10="-","",1+SUM(INDIRECT(ADDRESS(2,COLUMN(N10))&amp;":"&amp;ADDRESS(ROW(),COLUMN(N10))))))</f>
        <v/>
      </c>
      <c r="C10" s="7" t="s">
        <v>19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1" t="str">
        <f aca="true">IF(O10 - INDIRECT("O" &amp; ROW() - 1) = 0, "", INDIRECT("O" &amp; ROW() - 1) - O10)</f>
        <v/>
      </c>
      <c r="J10" s="7" t="s">
        <v>19</v>
      </c>
      <c r="K10" s="7" t="s">
        <v>19</v>
      </c>
      <c r="L10" s="1" t="n">
        <f aca="true">IF(K10 = "-", -INDIRECT("D" &amp; ROW() - 1),H10)</f>
        <v>-850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1</v>
      </c>
      <c r="O10" s="1" t="n">
        <f aca="true">IF(M10 = 0, INDIRECT("O" &amp; ROW() - 1), M10)</f>
        <v>0</v>
      </c>
      <c r="P10" s="1" t="str">
        <f aca="false">IF(G10="","",VLOOKUP(G10,'Соль SKU'!$A$1:$B$150,2, 0))</f>
        <v>-</v>
      </c>
    </row>
    <row r="11" customFormat="false" ht="13.8" hidden="false" customHeight="true" outlineLevel="0" collapsed="false">
      <c r="A11" s="16" t="n">
        <f aca="true">IF(K11="-", "-", 1 + MAX(Вода!$A$2:$A$63) + SUM(INDIRECT(ADDRESS(2,COLUMN(N11)) &amp; ":" &amp; ADDRESS(ROW(),COLUMN(N11)))))</f>
        <v>8</v>
      </c>
      <c r="B11" s="17" t="n">
        <f aca="true">IF(G11="","",IF(K11="-","",1+SUM(INDIRECT(ADDRESS(2,COLUMN(N11))&amp;":"&amp;ADDRESS(ROW(),COLUMN(N11))))))</f>
        <v>3</v>
      </c>
      <c r="C11" s="18" t="s">
        <v>23</v>
      </c>
      <c r="D11" s="18" t="n">
        <v>850</v>
      </c>
      <c r="E11" s="18" t="s">
        <v>30</v>
      </c>
      <c r="F11" s="18" t="s">
        <v>33</v>
      </c>
      <c r="G11" s="18" t="s">
        <v>34</v>
      </c>
      <c r="H11" s="18" t="n">
        <v>386</v>
      </c>
      <c r="I11" s="1" t="str">
        <f aca="true">IF(O11 - INDIRECT("O" &amp; ROW() - 1) = 0, "", INDIRECT("O" &amp; ROW() - 1) - O11)</f>
        <v/>
      </c>
      <c r="J11" s="7" t="n">
        <v>1</v>
      </c>
      <c r="L11" s="1" t="n">
        <f aca="true">IF(K11 = "-", -INDIRECT("D" &amp; ROW() - 1),H11)</f>
        <v>386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>2.7, Альче</v>
      </c>
    </row>
    <row r="12" customFormat="false" ht="13.8" hidden="false" customHeight="true" outlineLevel="0" collapsed="false">
      <c r="A12" s="16" t="n">
        <f aca="true">IF(K12="-", "-", 1 + MAX(Вода!$A$2:$A$63) + SUM(INDIRECT(ADDRESS(2,COLUMN(N12)) &amp; ":" &amp; ADDRESS(ROW(),COLUMN(N12)))))</f>
        <v>8</v>
      </c>
      <c r="B12" s="17" t="n">
        <f aca="true">IF(G12="","",IF(K12="-","",1+SUM(INDIRECT(ADDRESS(2,COLUMN(N12))&amp;":"&amp;ADDRESS(ROW(),COLUMN(N12))))))</f>
        <v>3</v>
      </c>
      <c r="C12" s="18" t="s">
        <v>23</v>
      </c>
      <c r="D12" s="18" t="n">
        <v>850</v>
      </c>
      <c r="E12" s="18" t="s">
        <v>30</v>
      </c>
      <c r="F12" s="18" t="s">
        <v>33</v>
      </c>
      <c r="G12" s="18" t="s">
        <v>35</v>
      </c>
      <c r="H12" s="18" t="n">
        <v>464</v>
      </c>
      <c r="I12" s="1" t="str">
        <f aca="true">IF(O12 - INDIRECT("O" &amp; ROW() - 1) = 0, "", INDIRECT("O" &amp; ROW() - 1) - O12)</f>
        <v/>
      </c>
      <c r="J12" s="7" t="n">
        <v>1</v>
      </c>
      <c r="L12" s="1" t="n">
        <f aca="true">IF(K12 = "-", -INDIRECT("D" &amp; ROW() - 1),H12)</f>
        <v>464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>2.7, Альче</v>
      </c>
    </row>
    <row r="13" customFormat="false" ht="13.8" hidden="false" customHeight="true" outlineLevel="0" collapsed="false">
      <c r="A13" s="8" t="str">
        <f aca="true">IF(K13="-", "-", 1 + MAX(Вода!$A$2:$A$63) + SUM(INDIRECT(ADDRESS(2,COLUMN(N13)) &amp; ":" &amp; ADDRESS(ROW(),COLUMN(N13)))))</f>
        <v>-</v>
      </c>
      <c r="B13" s="9" t="str">
        <f aca="true">IF(G13="","",IF(K13="-","",1+SUM(INDIRECT(ADDRESS(2,COLUMN(N13))&amp;":"&amp;ADDRESS(ROW(),COLUMN(N13))))))</f>
        <v/>
      </c>
      <c r="C13" s="7" t="s">
        <v>19</v>
      </c>
      <c r="D13" s="7" t="s">
        <v>19</v>
      </c>
      <c r="E13" s="7" t="s">
        <v>19</v>
      </c>
      <c r="F13" s="7" t="s">
        <v>19</v>
      </c>
      <c r="G13" s="7" t="s">
        <v>19</v>
      </c>
      <c r="H13" s="7" t="s">
        <v>19</v>
      </c>
      <c r="I13" s="1" t="str">
        <f aca="true">IF(O13 - INDIRECT("O" &amp; ROW() - 1) = 0, "", INDIRECT("O" &amp; ROW() - 1) - O13)</f>
        <v/>
      </c>
      <c r="J13" s="7" t="s">
        <v>19</v>
      </c>
      <c r="K13" s="7" t="s">
        <v>19</v>
      </c>
      <c r="L13" s="1" t="n">
        <f aca="true">IF(K13 = "-", -INDIRECT("D" &amp; ROW() - 1),H13)</f>
        <v>-850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1</v>
      </c>
      <c r="O13" s="1" t="n">
        <f aca="true">IF(M13 = 0, INDIRECT("O" &amp; ROW() - 1), M13)</f>
        <v>0</v>
      </c>
      <c r="P13" s="1" t="str">
        <f aca="false">IF(G13="","",VLOOKUP(G13,'Соль SKU'!$A$1:$B$150,2, 0))</f>
        <v>-</v>
      </c>
    </row>
    <row r="14" customFormat="false" ht="13.8" hidden="false" customHeight="true" outlineLevel="0" collapsed="false">
      <c r="A14" s="16" t="n">
        <f aca="true">IF(K14="-", "-", 1 + MAX(Вода!$A$2:$A$63) + SUM(INDIRECT(ADDRESS(2,COLUMN(N14)) &amp; ":" &amp; ADDRESS(ROW(),COLUMN(N14)))))</f>
        <v>9</v>
      </c>
      <c r="B14" s="17" t="n">
        <f aca="true">IF(G14="","",IF(K14="-","",1+SUM(INDIRECT(ADDRESS(2,COLUMN(N14))&amp;":"&amp;ADDRESS(ROW(),COLUMN(N14))))))</f>
        <v>4</v>
      </c>
      <c r="C14" s="18" t="s">
        <v>23</v>
      </c>
      <c r="D14" s="18" t="n">
        <v>850</v>
      </c>
      <c r="E14" s="18" t="s">
        <v>30</v>
      </c>
      <c r="F14" s="18" t="s">
        <v>33</v>
      </c>
      <c r="G14" s="18" t="s">
        <v>35</v>
      </c>
      <c r="H14" s="18" t="n">
        <v>850</v>
      </c>
      <c r="I14" s="1" t="str">
        <f aca="true">IF(O14 - INDIRECT("O" &amp; ROW() - 1) = 0, "", INDIRECT("O" &amp; ROW() - 1) - O14)</f>
        <v/>
      </c>
      <c r="J14" s="7" t="n">
        <v>1</v>
      </c>
      <c r="L14" s="1" t="n">
        <f aca="true">IF(K14 = "-", -INDIRECT("D" &amp; ROW() - 1),H14)</f>
        <v>850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>2.7, Альче</v>
      </c>
    </row>
    <row r="15" customFormat="false" ht="13.8" hidden="false" customHeight="true" outlineLevel="0" collapsed="false">
      <c r="A15" s="8" t="str">
        <f aca="true">IF(K15="-", "-", 1 + MAX(Вода!$A$2:$A$63) + SUM(INDIRECT(ADDRESS(2,COLUMN(N15)) &amp; ":" &amp; ADDRESS(ROW(),COLUMN(N15)))))</f>
        <v>-</v>
      </c>
      <c r="B15" s="9" t="str">
        <f aca="true">IF(G15="","",IF(K15="-","",1+SUM(INDIRECT(ADDRESS(2,COLUMN(N15))&amp;":"&amp;ADDRESS(ROW(),COLUMN(N15))))))</f>
        <v/>
      </c>
      <c r="C15" s="7" t="s">
        <v>19</v>
      </c>
      <c r="D15" s="7" t="s">
        <v>19</v>
      </c>
      <c r="E15" s="7" t="s">
        <v>19</v>
      </c>
      <c r="F15" s="7" t="s">
        <v>19</v>
      </c>
      <c r="G15" s="7" t="s">
        <v>19</v>
      </c>
      <c r="H15" s="7" t="s">
        <v>19</v>
      </c>
      <c r="I15" s="1" t="str">
        <f aca="true">IF(O15 - INDIRECT("O" &amp; ROW() - 1) = 0, "", INDIRECT("O" &amp; ROW() - 1) - O15)</f>
        <v/>
      </c>
      <c r="J15" s="7" t="s">
        <v>19</v>
      </c>
      <c r="K15" s="7" t="s">
        <v>19</v>
      </c>
      <c r="L15" s="1" t="n">
        <f aca="true">IF(K15 = "-", -INDIRECT("D" &amp; ROW() - 1),H15)</f>
        <v>-850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1</v>
      </c>
      <c r="O15" s="1" t="n">
        <f aca="true">IF(M15 = 0, INDIRECT("O" &amp; ROW() - 1), M15)</f>
        <v>0</v>
      </c>
      <c r="P15" s="1" t="str">
        <f aca="false">IF(G15="","",VLOOKUP(G15,'Соль SKU'!$A$1:$B$150,2, 0))</f>
        <v>-</v>
      </c>
    </row>
    <row r="16" customFormat="false" ht="13.8" hidden="false" customHeight="true" outlineLevel="0" collapsed="false">
      <c r="A16" s="15" t="n">
        <f aca="true">IF(K16="-", "-", 1 + MAX(Вода!$A$2:$A$63) + SUM(INDIRECT(ADDRESS(2,COLUMN(N16)) &amp; ":" &amp; ADDRESS(ROW(),COLUMN(N16)))))</f>
        <v>10</v>
      </c>
      <c r="B16" s="14" t="n">
        <f aca="true">IF(G16="","",IF(K16="-","",1+SUM(INDIRECT(ADDRESS(2,COLUMN(N16))&amp;":"&amp;ADDRESS(ROW(),COLUMN(N16))))))</f>
        <v>5</v>
      </c>
      <c r="C16" s="13" t="s">
        <v>36</v>
      </c>
      <c r="D16" s="13" t="n">
        <v>850</v>
      </c>
      <c r="E16" s="13" t="s">
        <v>24</v>
      </c>
      <c r="F16" s="13" t="s">
        <v>37</v>
      </c>
      <c r="G16" s="13" t="s">
        <v>38</v>
      </c>
      <c r="H16" s="13" t="n">
        <v>850</v>
      </c>
      <c r="I16" s="1" t="str">
        <f aca="true">IF(O16 - INDIRECT("O" &amp; ROW() - 1) = 0, "", INDIRECT("O" &amp; ROW() - 1) - O16)</f>
        <v/>
      </c>
      <c r="J16" s="7" t="n">
        <v>1</v>
      </c>
      <c r="L16" s="1" t="n">
        <f aca="true">IF(K16 = "-", -INDIRECT("D" &amp; ROW() - 1),H16)</f>
        <v>850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>2.7, Сакко</v>
      </c>
    </row>
    <row r="17" customFormat="false" ht="13.8" hidden="false" customHeight="true" outlineLevel="0" collapsed="false">
      <c r="A17" s="8" t="str">
        <f aca="true">IF(K17="-", "-", 1 + MAX(Вода!$A$2:$A$63) + SUM(INDIRECT(ADDRESS(2,COLUMN(N17)) &amp; ":" &amp; ADDRESS(ROW(),COLUMN(N17)))))</f>
        <v>-</v>
      </c>
      <c r="B17" s="9" t="str">
        <f aca="true">IF(G17="","",IF(K17="-","",1+SUM(INDIRECT(ADDRESS(2,COLUMN(N17))&amp;":"&amp;ADDRESS(ROW(),COLUMN(N17))))))</f>
        <v/>
      </c>
      <c r="C17" s="7" t="s">
        <v>19</v>
      </c>
      <c r="D17" s="7" t="s">
        <v>19</v>
      </c>
      <c r="E17" s="7" t="s">
        <v>19</v>
      </c>
      <c r="F17" s="7" t="s">
        <v>19</v>
      </c>
      <c r="G17" s="7" t="s">
        <v>19</v>
      </c>
      <c r="H17" s="7" t="s">
        <v>19</v>
      </c>
      <c r="I17" s="1" t="str">
        <f aca="true">IF(O17 - INDIRECT("O" &amp; ROW() - 1) = 0, "", INDIRECT("O" &amp; ROW() - 1) - O17)</f>
        <v/>
      </c>
      <c r="J17" s="7" t="s">
        <v>19</v>
      </c>
      <c r="K17" s="7" t="s">
        <v>19</v>
      </c>
      <c r="L17" s="1" t="n">
        <f aca="true">IF(K17 = "-", -INDIRECT("D" &amp; ROW() - 1),H17)</f>
        <v>-850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1</v>
      </c>
      <c r="O17" s="1" t="n">
        <f aca="true">IF(M17 = 0, INDIRECT("O" &amp; ROW() - 1), M17)</f>
        <v>0</v>
      </c>
      <c r="P17" s="1" t="str">
        <f aca="false">IF(G17="","",VLOOKUP(G17,'Соль SKU'!$A$1:$B$150,2, 0))</f>
        <v>-</v>
      </c>
    </row>
    <row r="18" customFormat="false" ht="13.8" hidden="false" customHeight="true" outlineLevel="0" collapsed="false">
      <c r="A18" s="15" t="n">
        <f aca="true">IF(K18="-", "-", 1 + MAX(Вода!$A$2:$A$63) + SUM(INDIRECT(ADDRESS(2,COLUMN(N18)) &amp; ":" &amp; ADDRESS(ROW(),COLUMN(N18)))))</f>
        <v>11</v>
      </c>
      <c r="B18" s="14" t="n">
        <f aca="true">IF(G18="","",IF(K18="-","",1+SUM(INDIRECT(ADDRESS(2,COLUMN(N18))&amp;":"&amp;ADDRESS(ROW(),COLUMN(N18))))))</f>
        <v>6</v>
      </c>
      <c r="C18" s="13" t="s">
        <v>36</v>
      </c>
      <c r="D18" s="13" t="n">
        <v>850</v>
      </c>
      <c r="E18" s="13" t="s">
        <v>24</v>
      </c>
      <c r="F18" s="13" t="s">
        <v>37</v>
      </c>
      <c r="G18" s="13" t="s">
        <v>38</v>
      </c>
      <c r="H18" s="13" t="n">
        <v>850</v>
      </c>
      <c r="I18" s="1" t="str">
        <f aca="true">IF(O18 - INDIRECT("O" &amp; ROW() - 1) = 0, "", INDIRECT("O" &amp; ROW() - 1) - O18)</f>
        <v/>
      </c>
      <c r="J18" s="7" t="n">
        <v>1</v>
      </c>
      <c r="L18" s="1" t="n">
        <f aca="true">IF(K18 = "-", -INDIRECT("D" &amp; ROW() - 1),H18)</f>
        <v>850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>2.7, Сакко</v>
      </c>
    </row>
    <row r="19" customFormat="false" ht="13.8" hidden="false" customHeight="true" outlineLevel="0" collapsed="false">
      <c r="A19" s="8" t="str">
        <f aca="true">IF(K19="-", "-", 1 + MAX(Вода!$A$2:$A$63) + SUM(INDIRECT(ADDRESS(2,COLUMN(N19)) &amp; ":" &amp; ADDRESS(ROW(),COLUMN(N19)))))</f>
        <v>-</v>
      </c>
      <c r="B19" s="9" t="str">
        <f aca="true">IF(G19="","",IF(K19="-","",1+SUM(INDIRECT(ADDRESS(2,COLUMN(N19))&amp;":"&amp;ADDRESS(ROW(),COLUMN(N19))))))</f>
        <v/>
      </c>
      <c r="C19" s="7" t="s">
        <v>19</v>
      </c>
      <c r="D19" s="7" t="s">
        <v>19</v>
      </c>
      <c r="E19" s="7" t="s">
        <v>19</v>
      </c>
      <c r="F19" s="7" t="s">
        <v>19</v>
      </c>
      <c r="G19" s="7" t="s">
        <v>19</v>
      </c>
      <c r="H19" s="7" t="s">
        <v>19</v>
      </c>
      <c r="I19" s="1" t="str">
        <f aca="true">IF(O19 - INDIRECT("O" &amp; ROW() - 1) = 0, "", INDIRECT("O" &amp; ROW() - 1) - O19)</f>
        <v/>
      </c>
      <c r="J19" s="7" t="s">
        <v>19</v>
      </c>
      <c r="K19" s="7" t="s">
        <v>19</v>
      </c>
      <c r="L19" s="1" t="n">
        <f aca="true">IF(K19 = "-", -INDIRECT("D" &amp; ROW() - 1),H19)</f>
        <v>-850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1</v>
      </c>
      <c r="O19" s="1" t="n">
        <f aca="true">IF(M19 = 0, INDIRECT("O" &amp; ROW() - 1), M19)</f>
        <v>0</v>
      </c>
      <c r="P19" s="1" t="str">
        <f aca="false">IF(G19="","",VLOOKUP(G19,'Соль SKU'!$A$1:$B$150,2, 0))</f>
        <v>-</v>
      </c>
    </row>
    <row r="20" customFormat="false" ht="13.8" hidden="false" customHeight="true" outlineLevel="0" collapsed="false">
      <c r="A20" s="15" t="n">
        <f aca="true">IF(K20="-", "-", 1 + MAX(Вода!$A$2:$A$63) + SUM(INDIRECT(ADDRESS(2,COLUMN(N20)) &amp; ":" &amp; ADDRESS(ROW(),COLUMN(N20)))))</f>
        <v>12</v>
      </c>
      <c r="B20" s="14" t="n">
        <f aca="true">IF(G20="","",IF(K20="-","",1+SUM(INDIRECT(ADDRESS(2,COLUMN(N20))&amp;":"&amp;ADDRESS(ROW(),COLUMN(N20))))))</f>
        <v>7</v>
      </c>
      <c r="C20" s="13" t="s">
        <v>36</v>
      </c>
      <c r="D20" s="13" t="n">
        <v>850</v>
      </c>
      <c r="E20" s="13" t="s">
        <v>24</v>
      </c>
      <c r="F20" s="13" t="s">
        <v>37</v>
      </c>
      <c r="G20" s="13" t="s">
        <v>38</v>
      </c>
      <c r="H20" s="13" t="n">
        <v>850</v>
      </c>
      <c r="I20" s="1" t="str">
        <f aca="true">IF(O20 - INDIRECT("O" &amp; ROW() - 1) = 0, "", INDIRECT("O" &amp; ROW() - 1) - O20)</f>
        <v/>
      </c>
      <c r="J20" s="7" t="n">
        <v>1</v>
      </c>
      <c r="L20" s="1" t="n">
        <f aca="true">IF(K20 = "-", -INDIRECT("D" &amp; ROW() - 1),H20)</f>
        <v>850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>2.7, Сакко</v>
      </c>
    </row>
    <row r="21" customFormat="false" ht="13.8" hidden="false" customHeight="true" outlineLevel="0" collapsed="false">
      <c r="A21" s="7" t="str">
        <f aca="true">IF(K21="-", "-", 1 + MAX(Вода!$A$2:$A$63) + SUM(INDIRECT(ADDRESS(2,COLUMN(N21)) &amp; ":" &amp; ADDRESS(ROW(),COLUMN(N21)))))</f>
        <v>-</v>
      </c>
      <c r="B21" s="9" t="str">
        <f aca="true">IF(G21="","",IF(K21="-","",1+SUM(INDIRECT(ADDRESS(2,COLUMN(N21))&amp;":"&amp;ADDRESS(ROW(),COLUMN(N21))))))</f>
        <v/>
      </c>
      <c r="C21" s="7" t="s">
        <v>19</v>
      </c>
      <c r="D21" s="7" t="s">
        <v>19</v>
      </c>
      <c r="E21" s="7" t="s">
        <v>19</v>
      </c>
      <c r="F21" s="7" t="s">
        <v>19</v>
      </c>
      <c r="G21" s="7" t="s">
        <v>19</v>
      </c>
      <c r="H21" s="7" t="s">
        <v>19</v>
      </c>
      <c r="I21" s="1" t="str">
        <f aca="true">IF(O21 - INDIRECT("O" &amp; ROW() - 1) = 0, "", INDIRECT("O" &amp; ROW() - 1) - O21)</f>
        <v/>
      </c>
      <c r="J21" s="7" t="s">
        <v>19</v>
      </c>
      <c r="K21" s="7" t="s">
        <v>19</v>
      </c>
      <c r="L21" s="1" t="n">
        <f aca="true">IF(K21 = "-", -INDIRECT("D" &amp; ROW() - 1),H21)</f>
        <v>-850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1</v>
      </c>
      <c r="O21" s="1" t="n">
        <f aca="true">IF(M21 = 0, INDIRECT("O" &amp; ROW() - 1), M21)</f>
        <v>0</v>
      </c>
      <c r="P21" s="1" t="str">
        <f aca="false">IF(G21="","",VLOOKUP(G21,'Соль SKU'!$A$1:$B$150,2, 0))</f>
        <v>-</v>
      </c>
    </row>
    <row r="22" customFormat="false" ht="13.8" hidden="false" customHeight="true" outlineLevel="0" collapsed="false">
      <c r="A22" s="13" t="n">
        <f aca="true">IF(K22="-", "-", 1 + MAX(Вода!$A$2:$A$63) + SUM(INDIRECT(ADDRESS(2,COLUMN(N22)) &amp; ":" &amp; ADDRESS(ROW(),COLUMN(N22)))))</f>
        <v>13</v>
      </c>
      <c r="B22" s="14" t="n">
        <f aca="true">IF(G22="","",IF(K22="-","",1+SUM(INDIRECT(ADDRESS(2,COLUMN(N22))&amp;":"&amp;ADDRESS(ROW(),COLUMN(N22))))))</f>
        <v>8</v>
      </c>
      <c r="C22" s="13" t="s">
        <v>23</v>
      </c>
      <c r="D22" s="13" t="n">
        <v>850</v>
      </c>
      <c r="E22" s="13" t="s">
        <v>24</v>
      </c>
      <c r="F22" s="13" t="s">
        <v>37</v>
      </c>
      <c r="G22" s="13" t="s">
        <v>39</v>
      </c>
      <c r="H22" s="13" t="n">
        <v>850</v>
      </c>
      <c r="I22" s="1" t="str">
        <f aca="true">IF(O22 - INDIRECT("O" &amp; ROW() - 1) = 0, "", INDIRECT("O" &amp; ROW() - 1) - O22)</f>
        <v/>
      </c>
      <c r="J22" s="7" t="n">
        <v>1</v>
      </c>
      <c r="L22" s="1" t="n">
        <f aca="true">IF(K22 = "-", -INDIRECT("D" &amp; ROW() - 1),H22)</f>
        <v>850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>2.7, Альче</v>
      </c>
    </row>
    <row r="23" customFormat="false" ht="13.8" hidden="false" customHeight="true" outlineLevel="0" collapsed="false"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false">IF(K29 = "-", -D28,H29)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false">IF(K30 = "-", -D29,H30)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false">IF(K31 = "-", -D30,H31)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IF(O32-INDIRECT("O"&amp;ROW()-1)=0,"",INDIRECT("O"&amp;ROW()-1)-O32)</f>
        <v/>
      </c>
      <c r="L32" s="1" t="n">
        <f aca="false">IF(K32 = "-", -D31,H32)</f>
        <v>0</v>
      </c>
      <c r="M32" s="1" t="n">
        <f aca="true">IF(K32="-",SUM(INDIRECT(ADDRESS(2,COLUMN(L32))&amp;":"&amp;ADDRESS(ROW(),COLUMN(L32)))),0)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IF(O33-INDIRECT("O"&amp;ROW()-1)=0,"",INDIRECT("O"&amp;ROW()-1)-O33)</f>
        <v/>
      </c>
      <c r="L33" s="1" t="n">
        <f aca="false">IF(K33 = "-", -D32,H33)</f>
        <v>0</v>
      </c>
      <c r="M33" s="1" t="n">
        <f aca="true">IF(K33="-",SUM(INDIRECT(ADDRESS(2,COLUMN(L33))&amp;":"&amp;ADDRESS(ROW(),COLUMN(L33)))),0)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IF(O34-INDIRECT("O"&amp;ROW()-1)=0,"",INDIRECT("O"&amp;ROW()-1)-O34)</f>
        <v/>
      </c>
      <c r="L34" s="1" t="n">
        <f aca="false">IF(K34 = "-", -D33,H34)</f>
        <v>0</v>
      </c>
      <c r="M34" s="1" t="n">
        <f aca="true">IF(K34="-",SUM(INDIRECT(ADDRESS(2,COLUMN(L34))&amp;":"&amp;ADDRESS(ROW(),COLUMN(L34)))),0)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IF(O35-INDIRECT("O"&amp;ROW()-1)=0,"",INDIRECT("O"&amp;ROW()-1)-O35)</f>
        <v/>
      </c>
      <c r="L35" s="1" t="n">
        <f aca="false">IF(K35 = "-", -D34,H35)</f>
        <v>0</v>
      </c>
      <c r="M35" s="1" t="n">
        <f aca="true">IF(K35="-",SUM(INDIRECT(ADDRESS(2,COLUMN(L35))&amp;":"&amp;ADDRESS(ROW(),COLUMN(L35)))),0)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I36" s="1" t="str">
        <f aca="true">IF(O36-INDIRECT("O"&amp;ROW()-1)=0,"",INDIRECT("O"&amp;ROW()-1)-O36)</f>
        <v/>
      </c>
      <c r="L36" s="1" t="n">
        <f aca="false">IF(K36 = "-", -D35,H36)</f>
        <v>0</v>
      </c>
      <c r="M36" s="1" t="n">
        <f aca="true">IF(K36="-",SUM(INDIRECT(ADDRESS(2,COLUMN(L36))&amp;":"&amp;ADDRESS(ROW(),COLUMN(L36)))),0)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I37" s="1" t="str">
        <f aca="true">IF(O37-INDIRECT("O"&amp;ROW()-1)=0,"",INDIRECT("O"&amp;ROW()-1)-O37)</f>
        <v/>
      </c>
      <c r="L37" s="1" t="n">
        <f aca="false">IF(K37 = "-", -D36,H37)</f>
        <v>0</v>
      </c>
      <c r="M37" s="1" t="n">
        <f aca="true">IF(K37="-",SUM(INDIRECT(ADDRESS(2,COLUMN(L37))&amp;":"&amp;ADDRESS(ROW(),COLUMN(L37)))),0)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I38" s="1" t="str">
        <f aca="true">IF(O38-INDIRECT("O"&amp;ROW()-1)=0,"",INDIRECT("O"&amp;ROW()-1)-O38)</f>
        <v/>
      </c>
      <c r="L38" s="1" t="n">
        <f aca="false">IF(K38 = "-", -D37,H38)</f>
        <v>0</v>
      </c>
      <c r="M38" s="1" t="n">
        <f aca="true">IF(K38="-",SUM(INDIRECT(ADDRESS(2,COLUMN(L38))&amp;":"&amp;ADDRESS(ROW(),COLUMN(L38)))),0)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I39" s="1" t="str">
        <f aca="true">IF(O39-INDIRECT("O"&amp;ROW()-1)=0,"",INDIRECT("O"&amp;ROW()-1)-O39)</f>
        <v/>
      </c>
      <c r="L39" s="1" t="n">
        <f aca="false">IF(K39 = "-", -D38,H39)</f>
        <v>0</v>
      </c>
      <c r="M39" s="1" t="n">
        <f aca="true">IF(K39="-",SUM(INDIRECT(ADDRESS(2,COLUMN(L39))&amp;":"&amp;ADDRESS(ROW(),COLUMN(L39)))),0)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I40" s="1" t="str">
        <f aca="true">IF(O40-INDIRECT("O"&amp;ROW()-1)=0,"",INDIRECT("O"&amp;ROW()-1)-O40)</f>
        <v/>
      </c>
      <c r="L40" s="1" t="n">
        <f aca="false">IF(K40 = "-", -D39,H40)</f>
        <v>0</v>
      </c>
      <c r="M40" s="1" t="n">
        <f aca="true">IF(K40="-",SUM(INDIRECT(ADDRESS(2,COLUMN(L40))&amp;":"&amp;ADDRESS(ROW(),COLUMN(L40)))),0)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I41" s="1" t="str">
        <f aca="true">IF(O41-INDIRECT("O"&amp;ROW()-1)=0,"",INDIRECT("O"&amp;ROW()-1)-O41)</f>
        <v/>
      </c>
      <c r="L41" s="1" t="n">
        <f aca="false">IF(K41 = "-", -D40,H41)</f>
        <v>0</v>
      </c>
      <c r="M41" s="1" t="n">
        <f aca="true">IF(K41="-",SUM(INDIRECT(ADDRESS(2,COLUMN(L41))&amp;":"&amp;ADDRESS(ROW(),COLUMN(L41)))),0)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I42" s="1" t="str">
        <f aca="true">IF(O42-INDIRECT("O"&amp;ROW()-1)=0,"",INDIRECT("O"&amp;ROW()-1)-O42)</f>
        <v/>
      </c>
      <c r="L42" s="1" t="n">
        <f aca="false">IF(K42 = "-", -D41,H42)</f>
        <v>0</v>
      </c>
      <c r="M42" s="1" t="n">
        <f aca="true">IF(K42="-",SUM(INDIRECT(ADDRESS(2,COLUMN(L42))&amp;":"&amp;ADDRESS(ROW(),COLUMN(L42)))),0)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I43" s="1" t="str">
        <f aca="true">IF(O43-INDIRECT("O"&amp;ROW()-1)=0,"",INDIRECT("O"&amp;ROW()-1)-O43)</f>
        <v/>
      </c>
      <c r="L43" s="1" t="n">
        <f aca="false">IF(K43 = "-", -D42,H43)</f>
        <v>0</v>
      </c>
      <c r="M43" s="1" t="n">
        <f aca="true">IF(K43="-",SUM(INDIRECT(ADDRESS(2,COLUMN(L43))&amp;":"&amp;ADDRESS(ROW(),COLUMN(L43)))),0)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I44" s="1" t="str">
        <f aca="true">IF(O44-INDIRECT("O"&amp;ROW()-1)=0,"",INDIRECT("O"&amp;ROW()-1)-O44)</f>
        <v/>
      </c>
      <c r="L44" s="1" t="n">
        <f aca="false">IF(K44 = "-", -D43,H44)</f>
        <v>0</v>
      </c>
      <c r="M44" s="1" t="n">
        <f aca="true">IF(K44="-",SUM(INDIRECT(ADDRESS(2,COLUMN(L44))&amp;":"&amp;ADDRESS(ROW(),COLUMN(L44)))),0)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I45" s="1" t="str">
        <f aca="true">IF(O45-INDIRECT("O"&amp;ROW()-1)=0,"",INDIRECT("O"&amp;ROW()-1)-O45)</f>
        <v/>
      </c>
      <c r="L45" s="1" t="n">
        <f aca="false">IF(K45 = "-", -D44,H45)</f>
        <v>0</v>
      </c>
      <c r="M45" s="1" t="n">
        <f aca="true">IF(K45="-",SUM(INDIRECT(ADDRESS(2,COLUMN(L45))&amp;":"&amp;ADDRESS(ROW(),COLUMN(L45)))),0)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I46" s="1" t="str">
        <f aca="true">IF(O46-INDIRECT("O"&amp;ROW()-1)=0,"",INDIRECT("O"&amp;ROW()-1)-O46)</f>
        <v/>
      </c>
      <c r="L46" s="1" t="n">
        <f aca="false">IF(K46 = "-", -D45,H46)</f>
        <v>0</v>
      </c>
      <c r="M46" s="1" t="n">
        <f aca="true">IF(K46="-",SUM(INDIRECT(ADDRESS(2,COLUMN(L46))&amp;":"&amp;ADDRESS(ROW(),COLUMN(L46)))),0)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I47" s="1" t="str">
        <f aca="true">IF(O47-INDIRECT("O"&amp;ROW()-1)=0,"",INDIRECT("O"&amp;ROW()-1)-O47)</f>
        <v/>
      </c>
      <c r="L47" s="1" t="n">
        <f aca="false">IF(K47 = "-", -D46,H47)</f>
        <v>0</v>
      </c>
      <c r="M47" s="1" t="n">
        <f aca="true">IF(K47="-",SUM(INDIRECT(ADDRESS(2,COLUMN(L47))&amp;":"&amp;ADDRESS(ROW(),COLUMN(L47)))),0)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I48" s="1" t="str">
        <f aca="true">IF(O48-INDIRECT("O"&amp;ROW()-1)=0,"",INDIRECT("O"&amp;ROW()-1)-O48)</f>
        <v/>
      </c>
      <c r="L48" s="1" t="n">
        <f aca="false">IF(K48 = "-", -D47,H48)</f>
        <v>0</v>
      </c>
      <c r="M48" s="1" t="n">
        <f aca="true">IF(K48="-",SUM(INDIRECT(ADDRESS(2,COLUMN(L48))&amp;":"&amp;ADDRESS(ROW(),COLUMN(L48)))),0)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I49" s="1" t="str">
        <f aca="true">IF(O49-INDIRECT("O"&amp;ROW()-1)=0,"",INDIRECT("O"&amp;ROW()-1)-O49)</f>
        <v/>
      </c>
      <c r="L49" s="1" t="n">
        <f aca="false">IF(K49 = "-", -D48,H49)</f>
        <v>0</v>
      </c>
      <c r="M49" s="1" t="n">
        <f aca="true">IF(K49="-",SUM(INDIRECT(ADDRESS(2,COLUMN(L49))&amp;":"&amp;ADDRESS(ROW(),COLUMN(L49)))),0)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I50" s="1" t="str">
        <f aca="true">IF(O50-INDIRECT("O"&amp;ROW()-1)=0,"",INDIRECT("O"&amp;ROW()-1)-O50)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I51" s="1" t="str">
        <f aca="true">IF(O51-INDIRECT("O"&amp;ROW()-1)=0,"",INDIRECT("O"&amp;ROW()-1)-O51)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 = "-", SUM(INDIRECT(ADDRESS(2,COLUMN(L58)) &amp; ":" &amp; ADDRESS(ROW(),COLUMN(L58)))), 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 = "-", SUM(INDIRECT(ADDRESS(2,COLUMN(L59)) &amp; ":" &amp; ADDRESS(ROW(),COLUMN(L59)))), 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 = "-", SUM(INDIRECT(ADDRESS(2,COLUMN(L60)) &amp; ":" &amp; ADDRESS(ROW(),COLUMN(L60)))), 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 = "-", SUM(INDIRECT(ADDRESS(2,COLUMN(L61)) &amp; ":" &amp; ADDRESS(ROW(),COLUMN(L61)))), 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 = "-", SUM(INDIRECT(ADDRESS(2,COLUMN(L62)) &amp; ":" &amp; ADDRESS(ROW(),COLUMN(L62)))), 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 = "-", SUM(INDIRECT(ADDRESS(2,COLUMN(L63)) &amp; ":" &amp; ADDRESS(ROW(),COLUMN(L63)))), 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 = "-", SUM(INDIRECT(ADDRESS(2,COLUMN(L64)) &amp; ":" &amp; ADDRESS(ROW(),COLUMN(L64)))), 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 = "-", SUM(INDIRECT(ADDRESS(2,COLUMN(L65)) &amp; ":" &amp; ADDRESS(ROW(),COLUMN(L65)))), 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 = "-", SUM(INDIRECT(ADDRESS(2,COLUMN(L66)) &amp; ":" &amp; ADDRESS(ROW(),COLUMN(L66)))), 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 = "-", SUM(INDIRECT(ADDRESS(2,COLUMN(L67)) &amp; ":" &amp; ADDRESS(ROW(),COLUMN(L67)))), 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 = "-", SUM(INDIRECT(ADDRESS(2,COLUMN(L68)) &amp; ":" &amp; ADDRESS(ROW(),COLUMN(L68)))), 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 = "-", SUM(INDIRECT(ADDRESS(2,COLUMN(L69)) &amp; ":" &amp; ADDRESS(ROW(),COLUMN(L69)))), 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 = "-", SUM(INDIRECT(ADDRESS(2,COLUMN(L70)) &amp; ":" &amp; ADDRESS(ROW(),COLUMN(L70)))), 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 = "-", SUM(INDIRECT(ADDRESS(2,COLUMN(L71)) &amp; ":" &amp; ADDRESS(ROW(),COLUMN(L71)))), 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 = "-", SUM(INDIRECT(ADDRESS(2,COLUMN(L72)) &amp; ":" &amp; ADDRESS(ROW(),COLUMN(L72)))), 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 = "-", SUM(INDIRECT(ADDRESS(2,COLUMN(L73)) &amp; ":" &amp; ADDRESS(ROW(),COLUMN(L73)))), 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 = "-", SUM(INDIRECT(ADDRESS(2,COLUMN(L74)) &amp; ":" &amp; ADDRESS(ROW(),COLUMN(L74)))), 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 = "-", SUM(INDIRECT(ADDRESS(2,COLUMN(L75)) &amp; ":" &amp; ADDRESS(ROW(),COLUMN(L75)))), 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21:I1048576 I1:I17 I19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1:C80 C2:C17 C19">
    <cfRule type="expression" priority="4" aboveAverage="0" equalAverage="0" bottom="0" percent="0" rank="0" text="" dxfId="2">
      <formula>$C2&lt;&gt;$P2</formula>
    </cfRule>
  </conditionalFormatting>
  <conditionalFormatting sqref="I18">
    <cfRule type="cellIs" priority="5" operator="between" aboveAverage="0" equalAverage="0" bottom="0" percent="0" rank="0" text="" dxfId="0">
      <formula>0</formula>
      <formula>10000000</formula>
    </cfRule>
    <cfRule type="cellIs" priority="6" operator="between" aboveAverage="0" equalAverage="0" bottom="0" percent="0" rank="0" text="" dxfId="1">
      <formula>-1000000</formula>
      <formula>0</formula>
    </cfRule>
  </conditionalFormatting>
  <conditionalFormatting sqref="C18">
    <cfRule type="expression" priority="7" aboveAverage="0" equalAverage="0" bottom="0" percent="0" rank="0" text="" dxfId="2">
      <formula>$C18&lt;&gt;$P18</formula>
    </cfRule>
  </conditionalFormatting>
  <conditionalFormatting sqref="I20">
    <cfRule type="cellIs" priority="8" operator="between" aboveAverage="0" equalAverage="0" bottom="0" percent="0" rank="0" text="" dxfId="0">
      <formula>0</formula>
      <formula>10000000</formula>
    </cfRule>
    <cfRule type="cellIs" priority="9" operator="between" aboveAverage="0" equalAverage="0" bottom="0" percent="0" rank="0" text="" dxfId="1">
      <formula>-1000000</formula>
      <formula>0</formula>
    </cfRule>
  </conditionalFormatting>
  <conditionalFormatting sqref="C20">
    <cfRule type="expression" priority="10" aboveAverage="0" equalAverage="0" bottom="0" percent="0" rank="0" text="" dxfId="2">
      <formula>$C20&lt;&gt;$P20</formula>
    </cfRule>
  </conditionalFormatting>
  <dataValidations count="2">
    <dataValidation allowBlank="false" operator="between" showDropDown="false" showErrorMessage="true" showInputMessage="true" sqref="G2:G80" type="list">
      <formula1>'Соль SKU'!$A$1:$A$137</formula1>
      <formula2>0</formula2>
    </dataValidation>
    <dataValidation allowBlank="false" operator="between" showDropDown="false" showErrorMessage="false" showInputMessage="true" sqref="C2:C80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8" t="s">
        <v>19</v>
      </c>
      <c r="B1" s="8" t="s">
        <v>19</v>
      </c>
    </row>
    <row r="2" customFormat="false" ht="14.5" hidden="false" customHeight="true" outlineLevel="0" collapsed="false">
      <c r="A2" s="8" t="s">
        <v>16</v>
      </c>
      <c r="B2" s="8" t="s">
        <v>13</v>
      </c>
    </row>
    <row r="3" customFormat="false" ht="14.5" hidden="false" customHeight="false" outlineLevel="0" collapsed="false">
      <c r="A3" s="7" t="s">
        <v>40</v>
      </c>
      <c r="B3" s="7" t="s">
        <v>41</v>
      </c>
    </row>
    <row r="4" customFormat="false" ht="14.5" hidden="false" customHeight="false" outlineLevel="0" collapsed="false">
      <c r="A4" s="7" t="s">
        <v>42</v>
      </c>
      <c r="B4" s="7" t="s">
        <v>41</v>
      </c>
    </row>
    <row r="5" customFormat="false" ht="14.5" hidden="false" customHeight="false" outlineLevel="0" collapsed="false">
      <c r="A5" s="7" t="s">
        <v>43</v>
      </c>
      <c r="B5" s="7" t="s">
        <v>41</v>
      </c>
    </row>
    <row r="6" customFormat="false" ht="14.5" hidden="false" customHeight="false" outlineLevel="0" collapsed="false">
      <c r="A6" s="7" t="s">
        <v>44</v>
      </c>
      <c r="B6" s="7" t="s">
        <v>41</v>
      </c>
    </row>
    <row r="7" customFormat="false" ht="14.5" hidden="false" customHeight="false" outlineLevel="0" collapsed="false">
      <c r="A7" s="7" t="s">
        <v>45</v>
      </c>
      <c r="B7" s="7" t="s">
        <v>41</v>
      </c>
    </row>
    <row r="8" customFormat="false" ht="14.5" hidden="false" customHeight="false" outlineLevel="0" collapsed="false">
      <c r="A8" s="7" t="s">
        <v>18</v>
      </c>
      <c r="B8" s="7" t="s">
        <v>13</v>
      </c>
    </row>
    <row r="9" customFormat="false" ht="14.5" hidden="false" customHeight="false" outlineLevel="0" collapsed="false">
      <c r="A9" s="7" t="s">
        <v>46</v>
      </c>
      <c r="B9" s="7" t="s">
        <v>41</v>
      </c>
    </row>
    <row r="10" customFormat="false" ht="14.5" hidden="false" customHeight="false" outlineLevel="0" collapsed="false">
      <c r="A10" s="7" t="s">
        <v>47</v>
      </c>
      <c r="B10" s="7" t="s">
        <v>41</v>
      </c>
    </row>
    <row r="11" customFormat="false" ht="14.5" hidden="false" customHeight="false" outlineLevel="0" collapsed="false">
      <c r="A11" s="7" t="s">
        <v>22</v>
      </c>
      <c r="B11" s="7" t="s">
        <v>13</v>
      </c>
    </row>
    <row r="12" customFormat="false" ht="14.5" hidden="false" customHeight="false" outlineLevel="0" collapsed="false">
      <c r="A12" s="7" t="s">
        <v>48</v>
      </c>
      <c r="B12" s="7" t="s">
        <v>41</v>
      </c>
    </row>
    <row r="13" customFormat="false" ht="14.5" hidden="false" customHeight="false" outlineLevel="0" collapsed="false">
      <c r="A13" s="7" t="s">
        <v>49</v>
      </c>
      <c r="B13" s="7" t="s">
        <v>41</v>
      </c>
    </row>
    <row r="14" customFormat="false" ht="14.5" hidden="false" customHeight="false" outlineLevel="0" collapsed="false">
      <c r="A14" s="7" t="s">
        <v>50</v>
      </c>
      <c r="B14" s="7" t="s">
        <v>41</v>
      </c>
    </row>
    <row r="15" customFormat="false" ht="14.5" hidden="false" customHeight="false" outlineLevel="0" collapsed="false">
      <c r="A15" s="7" t="s">
        <v>51</v>
      </c>
      <c r="B15" s="7" t="s">
        <v>41</v>
      </c>
    </row>
    <row r="16" customFormat="false" ht="14.5" hidden="false" customHeight="false" outlineLevel="0" collapsed="false">
      <c r="A16" s="7" t="s">
        <v>52</v>
      </c>
      <c r="B16" s="7" t="s">
        <v>53</v>
      </c>
    </row>
    <row r="17" customFormat="false" ht="14.5" hidden="false" customHeight="false" outlineLevel="0" collapsed="false">
      <c r="A17" s="7" t="s">
        <v>54</v>
      </c>
      <c r="B17" s="7" t="s">
        <v>53</v>
      </c>
    </row>
    <row r="18" customFormat="false" ht="14.5" hidden="false" customHeight="false" outlineLevel="0" collapsed="false">
      <c r="A18" s="7" t="s">
        <v>55</v>
      </c>
      <c r="B18" s="7" t="s">
        <v>53</v>
      </c>
    </row>
    <row r="19" customFormat="false" ht="14.5" hidden="false" customHeight="false" outlineLevel="0" collapsed="false">
      <c r="A19" s="7" t="s">
        <v>56</v>
      </c>
      <c r="B19" s="7" t="s">
        <v>53</v>
      </c>
    </row>
    <row r="20" customFormat="false" ht="14.5" hidden="false" customHeight="false" outlineLevel="0" collapsed="false">
      <c r="A20" s="7" t="s">
        <v>57</v>
      </c>
      <c r="B20" s="7" t="s">
        <v>41</v>
      </c>
    </row>
    <row r="21" customFormat="false" ht="14.5" hidden="false" customHeight="false" outlineLevel="0" collapsed="false">
      <c r="A21" s="7" t="s">
        <v>58</v>
      </c>
      <c r="B21" s="7" t="s">
        <v>41</v>
      </c>
    </row>
    <row r="22" customFormat="false" ht="14.5" hidden="false" customHeight="false" outlineLevel="0" collapsed="false">
      <c r="A22" s="7" t="s">
        <v>59</v>
      </c>
      <c r="B22" s="7" t="s">
        <v>41</v>
      </c>
    </row>
    <row r="23" customFormat="false" ht="14.5" hidden="false" customHeight="false" outlineLevel="0" collapsed="false">
      <c r="A23" s="7" t="s">
        <v>60</v>
      </c>
      <c r="B23" s="7" t="s">
        <v>41</v>
      </c>
    </row>
    <row r="24" customFormat="false" ht="14.5" hidden="false" customHeight="false" outlineLevel="0" collapsed="false">
      <c r="A24" s="7" t="s">
        <v>61</v>
      </c>
      <c r="B24" s="7" t="s">
        <v>53</v>
      </c>
    </row>
    <row r="25" customFormat="false" ht="14.5" hidden="false" customHeight="false" outlineLevel="0" collapsed="false">
      <c r="A25" s="7" t="s">
        <v>62</v>
      </c>
      <c r="B25" s="7" t="s">
        <v>53</v>
      </c>
    </row>
    <row r="26" customFormat="false" ht="14.5" hidden="false" customHeight="false" outlineLevel="0" collapsed="false">
      <c r="A26" s="7" t="s">
        <v>63</v>
      </c>
      <c r="B26" s="7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19</v>
      </c>
      <c r="B1" s="7" t="s">
        <v>19</v>
      </c>
    </row>
    <row r="2" customFormat="false" ht="14.5" hidden="false" customHeight="false" outlineLevel="0" collapsed="false">
      <c r="A2" s="7" t="s">
        <v>65</v>
      </c>
      <c r="B2" s="7" t="s">
        <v>13</v>
      </c>
    </row>
    <row r="3" customFormat="false" ht="14.5" hidden="false" customHeight="false" outlineLevel="0" collapsed="false">
      <c r="A3" s="7" t="s">
        <v>66</v>
      </c>
      <c r="B3" s="7" t="s">
        <v>13</v>
      </c>
    </row>
    <row r="4" customFormat="false" ht="14.5" hidden="false" customHeight="false" outlineLevel="0" collapsed="false">
      <c r="A4" s="7" t="s">
        <v>67</v>
      </c>
      <c r="B4" s="7" t="s">
        <v>13</v>
      </c>
    </row>
    <row r="5" customFormat="false" ht="14.5" hidden="false" customHeight="false" outlineLevel="0" collapsed="false">
      <c r="A5" s="7" t="s">
        <v>68</v>
      </c>
      <c r="B5" s="7" t="s">
        <v>13</v>
      </c>
    </row>
    <row r="6" customFormat="false" ht="14.5" hidden="false" customHeight="false" outlineLevel="0" collapsed="false">
      <c r="A6" s="7" t="s">
        <v>69</v>
      </c>
      <c r="B6" s="7" t="s">
        <v>36</v>
      </c>
    </row>
    <row r="7" customFormat="false" ht="14.5" hidden="false" customHeight="false" outlineLevel="0" collapsed="false">
      <c r="A7" s="7" t="s">
        <v>70</v>
      </c>
      <c r="B7" s="7" t="s">
        <v>36</v>
      </c>
    </row>
    <row r="8" customFormat="false" ht="14.5" hidden="false" customHeight="false" outlineLevel="0" collapsed="false">
      <c r="A8" s="7" t="s">
        <v>71</v>
      </c>
      <c r="B8" s="7" t="s">
        <v>23</v>
      </c>
    </row>
    <row r="9" customFormat="false" ht="14.5" hidden="false" customHeight="false" outlineLevel="0" collapsed="false">
      <c r="A9" s="7" t="s">
        <v>72</v>
      </c>
      <c r="B9" s="7" t="s">
        <v>36</v>
      </c>
    </row>
    <row r="10" customFormat="false" ht="14.5" hidden="false" customHeight="false" outlineLevel="0" collapsed="false">
      <c r="A10" s="7" t="s">
        <v>73</v>
      </c>
      <c r="B10" s="7" t="s">
        <v>23</v>
      </c>
    </row>
    <row r="11" customFormat="false" ht="14.5" hidden="false" customHeight="false" outlineLevel="0" collapsed="false">
      <c r="A11" s="7" t="s">
        <v>74</v>
      </c>
      <c r="B11" s="7" t="s">
        <v>23</v>
      </c>
    </row>
    <row r="12" customFormat="false" ht="14.5" hidden="false" customHeight="false" outlineLevel="0" collapsed="false">
      <c r="A12" s="7" t="s">
        <v>75</v>
      </c>
      <c r="B12" s="7" t="s">
        <v>76</v>
      </c>
    </row>
    <row r="13" customFormat="false" ht="14.5" hidden="false" customHeight="false" outlineLevel="0" collapsed="false">
      <c r="A13" s="7" t="s">
        <v>77</v>
      </c>
      <c r="B13" s="7" t="s">
        <v>36</v>
      </c>
    </row>
    <row r="14" customFormat="false" ht="14.5" hidden="false" customHeight="false" outlineLevel="0" collapsed="false">
      <c r="A14" s="7" t="s">
        <v>78</v>
      </c>
      <c r="B14" s="7" t="s">
        <v>36</v>
      </c>
    </row>
    <row r="15" customFormat="false" ht="14.5" hidden="false" customHeight="false" outlineLevel="0" collapsed="false">
      <c r="A15" s="7" t="s">
        <v>79</v>
      </c>
      <c r="B15" s="7" t="s">
        <v>36</v>
      </c>
    </row>
    <row r="16" customFormat="false" ht="14.5" hidden="false" customHeight="false" outlineLevel="0" collapsed="false">
      <c r="A16" s="7" t="s">
        <v>39</v>
      </c>
      <c r="B16" s="7" t="s">
        <v>23</v>
      </c>
    </row>
    <row r="17" customFormat="false" ht="14.5" hidden="false" customHeight="false" outlineLevel="0" collapsed="false">
      <c r="A17" s="7" t="s">
        <v>80</v>
      </c>
      <c r="B17" s="7" t="s">
        <v>36</v>
      </c>
    </row>
    <row r="18" customFormat="false" ht="14.5" hidden="false" customHeight="false" outlineLevel="0" collapsed="false">
      <c r="A18" s="7" t="s">
        <v>81</v>
      </c>
      <c r="B18" s="7" t="s">
        <v>36</v>
      </c>
    </row>
    <row r="19" customFormat="false" ht="14.5" hidden="false" customHeight="false" outlineLevel="0" collapsed="false">
      <c r="A19" s="7" t="s">
        <v>82</v>
      </c>
      <c r="B19" s="7" t="s">
        <v>36</v>
      </c>
    </row>
    <row r="20" customFormat="false" ht="14.5" hidden="false" customHeight="false" outlineLevel="0" collapsed="false">
      <c r="A20" s="7" t="s">
        <v>83</v>
      </c>
      <c r="B20" s="7" t="s">
        <v>23</v>
      </c>
    </row>
    <row r="21" customFormat="false" ht="14.5" hidden="false" customHeight="false" outlineLevel="0" collapsed="false">
      <c r="A21" s="7" t="s">
        <v>26</v>
      </c>
      <c r="B21" s="7" t="s">
        <v>23</v>
      </c>
    </row>
    <row r="22" customFormat="false" ht="14.5" hidden="false" customHeight="false" outlineLevel="0" collapsed="false">
      <c r="A22" s="7" t="s">
        <v>27</v>
      </c>
      <c r="B22" s="7" t="s">
        <v>23</v>
      </c>
    </row>
    <row r="23" customFormat="false" ht="14.5" hidden="false" customHeight="false" outlineLevel="0" collapsed="false">
      <c r="A23" s="7" t="s">
        <v>28</v>
      </c>
      <c r="B23" s="7" t="s">
        <v>23</v>
      </c>
    </row>
    <row r="24" customFormat="false" ht="14.5" hidden="false" customHeight="false" outlineLevel="0" collapsed="false">
      <c r="A24" s="7" t="s">
        <v>29</v>
      </c>
      <c r="B24" s="7" t="s">
        <v>23</v>
      </c>
    </row>
    <row r="25" customFormat="false" ht="14.5" hidden="false" customHeight="false" outlineLevel="0" collapsed="false">
      <c r="A25" s="7" t="s">
        <v>38</v>
      </c>
      <c r="B25" s="7" t="s">
        <v>36</v>
      </c>
    </row>
    <row r="26" customFormat="false" ht="14.5" hidden="false" customHeight="false" outlineLevel="0" collapsed="false">
      <c r="A26" s="7" t="s">
        <v>84</v>
      </c>
      <c r="B26" s="7" t="s">
        <v>23</v>
      </c>
    </row>
    <row r="27" customFormat="false" ht="14.5" hidden="false" customHeight="false" outlineLevel="0" collapsed="false">
      <c r="A27" s="7" t="s">
        <v>34</v>
      </c>
      <c r="B27" s="7" t="s">
        <v>23</v>
      </c>
    </row>
    <row r="28" customFormat="false" ht="14.5" hidden="false" customHeight="false" outlineLevel="0" collapsed="false">
      <c r="A28" s="7" t="s">
        <v>85</v>
      </c>
      <c r="B28" s="7" t="s">
        <v>36</v>
      </c>
    </row>
    <row r="29" customFormat="false" ht="14.5" hidden="false" customHeight="false" outlineLevel="0" collapsed="false">
      <c r="A29" s="7" t="s">
        <v>86</v>
      </c>
      <c r="B29" s="7" t="s">
        <v>23</v>
      </c>
    </row>
    <row r="30" customFormat="false" ht="14.5" hidden="false" customHeight="false" outlineLevel="0" collapsed="false">
      <c r="A30" s="7" t="s">
        <v>87</v>
      </c>
      <c r="B30" s="7" t="s">
        <v>23</v>
      </c>
    </row>
    <row r="31" customFormat="false" ht="14.5" hidden="false" customHeight="false" outlineLevel="0" collapsed="false">
      <c r="A31" s="7" t="s">
        <v>35</v>
      </c>
      <c r="B31" s="7" t="s">
        <v>23</v>
      </c>
    </row>
    <row r="32" customFormat="false" ht="14.5" hidden="false" customHeight="false" outlineLevel="0" collapsed="false">
      <c r="A32" s="7" t="s">
        <v>88</v>
      </c>
      <c r="B32" s="7" t="s">
        <v>23</v>
      </c>
    </row>
    <row r="33" customFormat="false" ht="14.5" hidden="false" customHeight="false" outlineLevel="0" collapsed="false">
      <c r="A33" s="7" t="s">
        <v>32</v>
      </c>
      <c r="B33" s="7" t="s">
        <v>23</v>
      </c>
    </row>
    <row r="34" customFormat="false" ht="14.5" hidden="false" customHeight="false" outlineLevel="0" collapsed="false">
      <c r="A34" s="7" t="s">
        <v>31</v>
      </c>
      <c r="B34" s="7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19</v>
      </c>
    </row>
    <row r="2" customFormat="false" ht="14.5" hidden="false" customHeight="false" outlineLevel="0" collapsed="false">
      <c r="A2" s="7" t="s">
        <v>41</v>
      </c>
    </row>
    <row r="3" customFormat="false" ht="14.5" hidden="false" customHeight="false" outlineLevel="0" collapsed="false">
      <c r="A3" s="7" t="s">
        <v>76</v>
      </c>
    </row>
    <row r="4" customFormat="false" ht="14.5" hidden="false" customHeight="false" outlineLevel="0" collapsed="false">
      <c r="A4" s="7" t="s">
        <v>23</v>
      </c>
    </row>
    <row r="5" customFormat="false" ht="14.5" hidden="false" customHeight="false" outlineLevel="0" collapsed="false">
      <c r="A5" s="7" t="s">
        <v>13</v>
      </c>
    </row>
    <row r="6" customFormat="false" ht="14.5" hidden="false" customHeight="false" outlineLevel="0" collapsed="false">
      <c r="A6" s="7" t="s">
        <v>36</v>
      </c>
    </row>
    <row r="7" customFormat="false" ht="14.5" hidden="false" customHeight="false" outlineLevel="0" collapsed="false">
      <c r="A7" s="7" t="s">
        <v>64</v>
      </c>
    </row>
    <row r="8" customFormat="false" ht="14.5" hidden="false" customHeight="false" outlineLevel="0" collapsed="false">
      <c r="A8" s="7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2021-01-17T11:42:23Z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