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by_day/2022-02-02/"/>
    </mc:Choice>
  </mc:AlternateContent>
  <xr:revisionPtr revIDLastSave="0" documentId="13_ncr:1_{41CCBAE4-4AA4-384E-A7B2-BA9E6E361F4F}" xr6:coauthVersionLast="47" xr6:coauthVersionMax="47" xr10:uidLastSave="{00000000-0000-0000-0000-000000000000}"/>
  <bookViews>
    <workbookView xWindow="0" yWindow="760" windowWidth="34560" windowHeight="21580" tabRatio="500" xr2:uid="{00000000-000D-0000-FFFF-FFFF00000000}"/>
  </bookViews>
  <sheets>
    <sheet name="Расписание" sheetId="1" r:id="rId1"/>
    <sheet name="План варок" sheetId="2" r:id="rId2"/>
    <sheet name="Мойки" sheetId="3" state="hidden" r:id="rId3"/>
    <sheet name="Форм фактор плавления" sheetId="4" state="hidden" r:id="rId4"/>
    <sheet name="Вода SKU" sheetId="5" state="hidden" r:id="rId5"/>
    <sheet name="Соль SKU" sheetId="6" state="hidden" r:id="rId6"/>
    <sheet name="Типы варок" sheetId="7" state="hidden" r:id="rId7"/>
    <sheet name="Дополнительная фасовка" sheetId="8" r:id="rId8"/>
    <sheet name="_metadata" sheetId="9" state="hidden" r:id="rId9"/>
    <sheet name="Печать заданий" sheetId="10" r:id="rId10"/>
    <sheet name="Печать заданий 2" sheetId="11" r:id="rId11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22" i="2" l="1"/>
  <c r="N122" i="2" s="1"/>
  <c r="V122" i="2"/>
  <c r="U122" i="2"/>
  <c r="T122" i="2"/>
  <c r="R122" i="2"/>
  <c r="Q122" i="2"/>
  <c r="P122" i="2"/>
  <c r="J122" i="2"/>
  <c r="X121" i="2"/>
  <c r="N121" i="2" s="1"/>
  <c r="V121" i="2"/>
  <c r="U121" i="2"/>
  <c r="T121" i="2"/>
  <c r="R121" i="2"/>
  <c r="Q121" i="2"/>
  <c r="P121" i="2"/>
  <c r="J121" i="2"/>
  <c r="X120" i="2"/>
  <c r="N120" i="2" s="1"/>
  <c r="V120" i="2"/>
  <c r="U120" i="2"/>
  <c r="T120" i="2"/>
  <c r="R120" i="2"/>
  <c r="Q120" i="2"/>
  <c r="P120" i="2"/>
  <c r="J120" i="2"/>
  <c r="X119" i="2"/>
  <c r="N119" i="2" s="1"/>
  <c r="V119" i="2"/>
  <c r="U119" i="2"/>
  <c r="T119" i="2"/>
  <c r="R119" i="2"/>
  <c r="Q119" i="2"/>
  <c r="P119" i="2"/>
  <c r="J119" i="2"/>
  <c r="X118" i="2"/>
  <c r="N118" i="2" s="1"/>
  <c r="V118" i="2"/>
  <c r="U118" i="2"/>
  <c r="T118" i="2"/>
  <c r="R118" i="2"/>
  <c r="Q118" i="2"/>
  <c r="P118" i="2"/>
  <c r="J118" i="2"/>
  <c r="X117" i="2"/>
  <c r="N117" i="2" s="1"/>
  <c r="V117" i="2"/>
  <c r="U117" i="2"/>
  <c r="T117" i="2"/>
  <c r="R117" i="2"/>
  <c r="Q117" i="2"/>
  <c r="P117" i="2"/>
  <c r="J117" i="2"/>
  <c r="X116" i="2"/>
  <c r="N116" i="2" s="1"/>
  <c r="V116" i="2"/>
  <c r="U116" i="2"/>
  <c r="T116" i="2"/>
  <c r="R116" i="2"/>
  <c r="Q116" i="2"/>
  <c r="P116" i="2"/>
  <c r="J116" i="2"/>
  <c r="X115" i="2"/>
  <c r="N115" i="2" s="1"/>
  <c r="V115" i="2"/>
  <c r="U115" i="2"/>
  <c r="T115" i="2"/>
  <c r="R115" i="2"/>
  <c r="Q115" i="2"/>
  <c r="P115" i="2"/>
  <c r="J115" i="2"/>
  <c r="X114" i="2"/>
  <c r="N114" i="2" s="1"/>
  <c r="V114" i="2"/>
  <c r="U114" i="2"/>
  <c r="T114" i="2"/>
  <c r="R114" i="2"/>
  <c r="Q114" i="2"/>
  <c r="P114" i="2"/>
  <c r="J114" i="2"/>
  <c r="X113" i="2"/>
  <c r="N113" i="2" s="1"/>
  <c r="V113" i="2"/>
  <c r="U113" i="2"/>
  <c r="T113" i="2"/>
  <c r="R113" i="2"/>
  <c r="Q113" i="2"/>
  <c r="P113" i="2"/>
  <c r="J113" i="2"/>
  <c r="X112" i="2"/>
  <c r="N112" i="2" s="1"/>
  <c r="V112" i="2"/>
  <c r="U112" i="2"/>
  <c r="T112" i="2"/>
  <c r="R112" i="2"/>
  <c r="Q112" i="2"/>
  <c r="P112" i="2"/>
  <c r="J112" i="2"/>
  <c r="X111" i="2"/>
  <c r="N111" i="2" s="1"/>
  <c r="V111" i="2"/>
  <c r="U111" i="2"/>
  <c r="T111" i="2"/>
  <c r="R111" i="2"/>
  <c r="Q111" i="2"/>
  <c r="P111" i="2"/>
  <c r="J111" i="2"/>
  <c r="X110" i="2"/>
  <c r="N110" i="2" s="1"/>
  <c r="V110" i="2"/>
  <c r="U110" i="2"/>
  <c r="T110" i="2"/>
  <c r="R110" i="2"/>
  <c r="Q110" i="2"/>
  <c r="P110" i="2"/>
  <c r="J110" i="2"/>
  <c r="X109" i="2"/>
  <c r="N109" i="2" s="1"/>
  <c r="V109" i="2"/>
  <c r="U109" i="2"/>
  <c r="T109" i="2"/>
  <c r="R109" i="2"/>
  <c r="Q109" i="2"/>
  <c r="P109" i="2"/>
  <c r="J109" i="2"/>
  <c r="X108" i="2"/>
  <c r="N108" i="2" s="1"/>
  <c r="V108" i="2"/>
  <c r="U108" i="2"/>
  <c r="T108" i="2"/>
  <c r="R108" i="2"/>
  <c r="Q108" i="2"/>
  <c r="P108" i="2"/>
  <c r="J108" i="2"/>
  <c r="X107" i="2"/>
  <c r="N107" i="2" s="1"/>
  <c r="V107" i="2"/>
  <c r="U107" i="2"/>
  <c r="T107" i="2"/>
  <c r="R107" i="2"/>
  <c r="Q107" i="2"/>
  <c r="P107" i="2"/>
  <c r="J107" i="2"/>
  <c r="X106" i="2"/>
  <c r="N106" i="2" s="1"/>
  <c r="V106" i="2"/>
  <c r="U106" i="2"/>
  <c r="T106" i="2"/>
  <c r="R106" i="2"/>
  <c r="Q106" i="2"/>
  <c r="P106" i="2"/>
  <c r="J106" i="2"/>
  <c r="X105" i="2"/>
  <c r="N105" i="2" s="1"/>
  <c r="V105" i="2"/>
  <c r="U105" i="2"/>
  <c r="T105" i="2"/>
  <c r="R105" i="2"/>
  <c r="Q105" i="2"/>
  <c r="P105" i="2"/>
  <c r="J105" i="2"/>
  <c r="X104" i="2"/>
  <c r="N104" i="2" s="1"/>
  <c r="V104" i="2"/>
  <c r="U104" i="2"/>
  <c r="T104" i="2"/>
  <c r="R104" i="2"/>
  <c r="Q104" i="2"/>
  <c r="P104" i="2"/>
  <c r="J104" i="2"/>
  <c r="X103" i="2"/>
  <c r="N103" i="2" s="1"/>
  <c r="V103" i="2"/>
  <c r="U103" i="2"/>
  <c r="T103" i="2"/>
  <c r="R103" i="2"/>
  <c r="Q103" i="2"/>
  <c r="P103" i="2"/>
  <c r="J103" i="2"/>
  <c r="X102" i="2"/>
  <c r="N102" i="2" s="1"/>
  <c r="V102" i="2"/>
  <c r="U102" i="2"/>
  <c r="T102" i="2"/>
  <c r="R102" i="2"/>
  <c r="Q102" i="2"/>
  <c r="P102" i="2"/>
  <c r="J102" i="2"/>
  <c r="X101" i="2"/>
  <c r="N101" i="2" s="1"/>
  <c r="V101" i="2"/>
  <c r="U101" i="2"/>
  <c r="T101" i="2"/>
  <c r="R101" i="2"/>
  <c r="Q101" i="2"/>
  <c r="P101" i="2"/>
  <c r="J101" i="2"/>
  <c r="X100" i="2"/>
  <c r="N100" i="2" s="1"/>
  <c r="V100" i="2"/>
  <c r="U100" i="2"/>
  <c r="T100" i="2"/>
  <c r="R100" i="2"/>
  <c r="Q100" i="2"/>
  <c r="P100" i="2"/>
  <c r="J100" i="2"/>
  <c r="X99" i="2"/>
  <c r="N99" i="2" s="1"/>
  <c r="V99" i="2"/>
  <c r="U99" i="2"/>
  <c r="T99" i="2"/>
  <c r="R99" i="2"/>
  <c r="Q99" i="2"/>
  <c r="P99" i="2"/>
  <c r="J99" i="2"/>
  <c r="X98" i="2"/>
  <c r="N98" i="2" s="1"/>
  <c r="V98" i="2"/>
  <c r="U98" i="2"/>
  <c r="T98" i="2"/>
  <c r="R98" i="2"/>
  <c r="Q98" i="2"/>
  <c r="P98" i="2"/>
  <c r="J98" i="2"/>
  <c r="X97" i="2"/>
  <c r="N97" i="2" s="1"/>
  <c r="V97" i="2"/>
  <c r="U97" i="2"/>
  <c r="T97" i="2"/>
  <c r="R97" i="2"/>
  <c r="Q97" i="2"/>
  <c r="P97" i="2"/>
  <c r="J97" i="2"/>
  <c r="X96" i="2"/>
  <c r="N96" i="2" s="1"/>
  <c r="V96" i="2"/>
  <c r="U96" i="2"/>
  <c r="T96" i="2"/>
  <c r="R96" i="2"/>
  <c r="Q96" i="2"/>
  <c r="P96" i="2"/>
  <c r="J96" i="2"/>
  <c r="X95" i="2"/>
  <c r="N95" i="2" s="1"/>
  <c r="V95" i="2"/>
  <c r="U95" i="2"/>
  <c r="T95" i="2"/>
  <c r="R95" i="2"/>
  <c r="Q95" i="2"/>
  <c r="P95" i="2"/>
  <c r="J95" i="2"/>
  <c r="X94" i="2"/>
  <c r="N94" i="2" s="1"/>
  <c r="V94" i="2"/>
  <c r="U94" i="2"/>
  <c r="T94" i="2"/>
  <c r="R94" i="2"/>
  <c r="Q94" i="2"/>
  <c r="P94" i="2"/>
  <c r="J94" i="2"/>
  <c r="X93" i="2"/>
  <c r="N93" i="2" s="1"/>
  <c r="V93" i="2"/>
  <c r="U93" i="2"/>
  <c r="T93" i="2"/>
  <c r="R93" i="2"/>
  <c r="Q93" i="2"/>
  <c r="P93" i="2"/>
  <c r="J93" i="2"/>
  <c r="X92" i="2"/>
  <c r="N92" i="2" s="1"/>
  <c r="V92" i="2"/>
  <c r="U92" i="2"/>
  <c r="T92" i="2"/>
  <c r="R92" i="2"/>
  <c r="Q92" i="2"/>
  <c r="P92" i="2"/>
  <c r="J92" i="2"/>
  <c r="X91" i="2"/>
  <c r="N91" i="2" s="1"/>
  <c r="V91" i="2"/>
  <c r="U91" i="2"/>
  <c r="T91" i="2"/>
  <c r="R91" i="2"/>
  <c r="Q91" i="2"/>
  <c r="P91" i="2"/>
  <c r="J91" i="2"/>
  <c r="X90" i="2"/>
  <c r="N90" i="2" s="1"/>
  <c r="V90" i="2"/>
  <c r="U90" i="2"/>
  <c r="T90" i="2"/>
  <c r="R90" i="2"/>
  <c r="Q90" i="2"/>
  <c r="P90" i="2"/>
  <c r="J90" i="2"/>
  <c r="X89" i="2"/>
  <c r="N89" i="2" s="1"/>
  <c r="V89" i="2"/>
  <c r="U89" i="2"/>
  <c r="T89" i="2"/>
  <c r="R89" i="2"/>
  <c r="Q89" i="2"/>
  <c r="P89" i="2"/>
  <c r="J89" i="2"/>
  <c r="X88" i="2"/>
  <c r="N88" i="2" s="1"/>
  <c r="V88" i="2"/>
  <c r="U88" i="2"/>
  <c r="T88" i="2"/>
  <c r="R88" i="2"/>
  <c r="Q88" i="2"/>
  <c r="P88" i="2"/>
  <c r="J88" i="2"/>
  <c r="X87" i="2"/>
  <c r="N87" i="2" s="1"/>
  <c r="V87" i="2"/>
  <c r="U87" i="2"/>
  <c r="T87" i="2"/>
  <c r="R87" i="2"/>
  <c r="Q87" i="2"/>
  <c r="P87" i="2"/>
  <c r="J87" i="2"/>
  <c r="X86" i="2"/>
  <c r="N86" i="2" s="1"/>
  <c r="V86" i="2"/>
  <c r="U86" i="2"/>
  <c r="T86" i="2"/>
  <c r="R86" i="2"/>
  <c r="Q86" i="2"/>
  <c r="P86" i="2"/>
  <c r="J86" i="2"/>
  <c r="X85" i="2"/>
  <c r="N85" i="2" s="1"/>
  <c r="V85" i="2"/>
  <c r="U85" i="2"/>
  <c r="T85" i="2"/>
  <c r="R85" i="2"/>
  <c r="Q85" i="2"/>
  <c r="P85" i="2"/>
  <c r="J85" i="2"/>
  <c r="X84" i="2"/>
  <c r="N84" i="2" s="1"/>
  <c r="V84" i="2"/>
  <c r="U84" i="2"/>
  <c r="T84" i="2"/>
  <c r="R84" i="2"/>
  <c r="Q84" i="2"/>
  <c r="P84" i="2"/>
  <c r="J84" i="2"/>
  <c r="X83" i="2"/>
  <c r="N83" i="2" s="1"/>
  <c r="V83" i="2"/>
  <c r="U83" i="2"/>
  <c r="T83" i="2"/>
  <c r="R83" i="2"/>
  <c r="Q83" i="2"/>
  <c r="P83" i="2"/>
  <c r="J83" i="2"/>
  <c r="X82" i="2"/>
  <c r="N82" i="2" s="1"/>
  <c r="V82" i="2"/>
  <c r="U82" i="2"/>
  <c r="T82" i="2"/>
  <c r="R82" i="2"/>
  <c r="Q82" i="2"/>
  <c r="P82" i="2"/>
  <c r="J82" i="2"/>
  <c r="X81" i="2"/>
  <c r="N81" i="2" s="1"/>
  <c r="V81" i="2"/>
  <c r="U81" i="2"/>
  <c r="T81" i="2"/>
  <c r="R81" i="2"/>
  <c r="Q81" i="2"/>
  <c r="P81" i="2"/>
  <c r="J81" i="2"/>
  <c r="X80" i="2"/>
  <c r="N80" i="2" s="1"/>
  <c r="V80" i="2"/>
  <c r="U80" i="2"/>
  <c r="T80" i="2"/>
  <c r="R80" i="2"/>
  <c r="Q80" i="2"/>
  <c r="P80" i="2"/>
  <c r="J80" i="2"/>
  <c r="X79" i="2"/>
  <c r="N79" i="2" s="1"/>
  <c r="V79" i="2"/>
  <c r="U79" i="2"/>
  <c r="T79" i="2"/>
  <c r="R79" i="2"/>
  <c r="Q79" i="2"/>
  <c r="P79" i="2"/>
  <c r="J79" i="2"/>
  <c r="X78" i="2"/>
  <c r="N78" i="2" s="1"/>
  <c r="V78" i="2"/>
  <c r="U78" i="2"/>
  <c r="T78" i="2"/>
  <c r="R78" i="2"/>
  <c r="Q78" i="2"/>
  <c r="P78" i="2"/>
  <c r="J78" i="2"/>
  <c r="X77" i="2"/>
  <c r="N77" i="2" s="1"/>
  <c r="V77" i="2"/>
  <c r="U77" i="2"/>
  <c r="T77" i="2"/>
  <c r="R77" i="2"/>
  <c r="Q77" i="2"/>
  <c r="P77" i="2"/>
  <c r="J77" i="2"/>
  <c r="X76" i="2"/>
  <c r="N76" i="2" s="1"/>
  <c r="V76" i="2"/>
  <c r="U76" i="2"/>
  <c r="T76" i="2"/>
  <c r="R76" i="2"/>
  <c r="Q76" i="2"/>
  <c r="P76" i="2"/>
  <c r="J76" i="2"/>
  <c r="X75" i="2"/>
  <c r="N75" i="2" s="1"/>
  <c r="V75" i="2"/>
  <c r="U75" i="2"/>
  <c r="T75" i="2"/>
  <c r="R75" i="2"/>
  <c r="Q75" i="2"/>
  <c r="P75" i="2"/>
  <c r="J75" i="2"/>
  <c r="X74" i="2"/>
  <c r="N74" i="2" s="1"/>
  <c r="V74" i="2"/>
  <c r="U74" i="2"/>
  <c r="T74" i="2"/>
  <c r="R74" i="2"/>
  <c r="Q74" i="2"/>
  <c r="P74" i="2"/>
  <c r="J74" i="2"/>
  <c r="X73" i="2"/>
  <c r="N73" i="2" s="1"/>
  <c r="V73" i="2"/>
  <c r="U73" i="2"/>
  <c r="T73" i="2"/>
  <c r="R73" i="2"/>
  <c r="Q73" i="2"/>
  <c r="P73" i="2"/>
  <c r="J73" i="2"/>
  <c r="X72" i="2"/>
  <c r="N72" i="2" s="1"/>
  <c r="V72" i="2"/>
  <c r="U72" i="2"/>
  <c r="T72" i="2"/>
  <c r="R72" i="2"/>
  <c r="Q72" i="2"/>
  <c r="P72" i="2"/>
  <c r="J72" i="2"/>
  <c r="X71" i="2"/>
  <c r="N71" i="2" s="1"/>
  <c r="V71" i="2"/>
  <c r="U71" i="2"/>
  <c r="T71" i="2"/>
  <c r="R71" i="2"/>
  <c r="Q71" i="2"/>
  <c r="P71" i="2"/>
  <c r="J71" i="2"/>
  <c r="X70" i="2"/>
  <c r="N70" i="2" s="1"/>
  <c r="V70" i="2"/>
  <c r="U70" i="2"/>
  <c r="T70" i="2"/>
  <c r="R70" i="2"/>
  <c r="Q70" i="2"/>
  <c r="P70" i="2"/>
  <c r="J70" i="2"/>
  <c r="X69" i="2"/>
  <c r="N69" i="2" s="1"/>
  <c r="V69" i="2"/>
  <c r="U69" i="2"/>
  <c r="T69" i="2"/>
  <c r="R69" i="2"/>
  <c r="Q69" i="2"/>
  <c r="P69" i="2"/>
  <c r="J69" i="2"/>
  <c r="X68" i="2"/>
  <c r="N68" i="2" s="1"/>
  <c r="V68" i="2"/>
  <c r="U68" i="2"/>
  <c r="T68" i="2"/>
  <c r="R68" i="2"/>
  <c r="Q68" i="2"/>
  <c r="P68" i="2"/>
  <c r="J68" i="2"/>
  <c r="X67" i="2"/>
  <c r="N67" i="2" s="1"/>
  <c r="V67" i="2"/>
  <c r="U67" i="2"/>
  <c r="T67" i="2"/>
  <c r="R67" i="2"/>
  <c r="Q67" i="2"/>
  <c r="P67" i="2"/>
  <c r="J67" i="2"/>
  <c r="V66" i="2"/>
  <c r="T66" i="2"/>
  <c r="R66" i="2"/>
  <c r="A66" i="2"/>
  <c r="X65" i="2"/>
  <c r="N65" i="2" s="1"/>
  <c r="V65" i="2"/>
  <c r="U65" i="2"/>
  <c r="T65" i="2"/>
  <c r="R65" i="2"/>
  <c r="Q65" i="2"/>
  <c r="P65" i="2"/>
  <c r="J65" i="2"/>
  <c r="X64" i="2"/>
  <c r="N64" i="2" s="1"/>
  <c r="V64" i="2"/>
  <c r="U64" i="2"/>
  <c r="T64" i="2"/>
  <c r="R64" i="2"/>
  <c r="Q64" i="2"/>
  <c r="P64" i="2"/>
  <c r="J64" i="2"/>
  <c r="X63" i="2"/>
  <c r="N63" i="2" s="1"/>
  <c r="V63" i="2"/>
  <c r="U63" i="2"/>
  <c r="T63" i="2"/>
  <c r="R63" i="2"/>
  <c r="Q63" i="2"/>
  <c r="P63" i="2"/>
  <c r="J63" i="2"/>
  <c r="V62" i="2"/>
  <c r="T62" i="2"/>
  <c r="R62" i="2"/>
  <c r="A62" i="2"/>
  <c r="X61" i="2"/>
  <c r="N61" i="2" s="1"/>
  <c r="V61" i="2"/>
  <c r="U61" i="2"/>
  <c r="T61" i="2"/>
  <c r="R61" i="2"/>
  <c r="Q61" i="2"/>
  <c r="P61" i="2"/>
  <c r="J61" i="2"/>
  <c r="V60" i="2"/>
  <c r="T60" i="2"/>
  <c r="R60" i="2"/>
  <c r="A60" i="2"/>
  <c r="X59" i="2"/>
  <c r="N59" i="2" s="1"/>
  <c r="V59" i="2"/>
  <c r="U59" i="2"/>
  <c r="T59" i="2"/>
  <c r="R59" i="2"/>
  <c r="Q59" i="2"/>
  <c r="P59" i="2"/>
  <c r="J59" i="2"/>
  <c r="V58" i="2"/>
  <c r="T58" i="2"/>
  <c r="R58" i="2"/>
  <c r="A58" i="2"/>
  <c r="X57" i="2"/>
  <c r="N57" i="2" s="1"/>
  <c r="V57" i="2"/>
  <c r="U57" i="2"/>
  <c r="T57" i="2"/>
  <c r="R57" i="2"/>
  <c r="Q57" i="2"/>
  <c r="P57" i="2"/>
  <c r="J57" i="2"/>
  <c r="V56" i="2"/>
  <c r="T56" i="2"/>
  <c r="R56" i="2"/>
  <c r="A56" i="2"/>
  <c r="X55" i="2"/>
  <c r="N55" i="2" s="1"/>
  <c r="V55" i="2"/>
  <c r="U55" i="2"/>
  <c r="T55" i="2"/>
  <c r="R55" i="2"/>
  <c r="Q55" i="2"/>
  <c r="P55" i="2"/>
  <c r="J55" i="2"/>
  <c r="X54" i="2"/>
  <c r="N54" i="2" s="1"/>
  <c r="V54" i="2"/>
  <c r="U54" i="2"/>
  <c r="T54" i="2"/>
  <c r="R54" i="2"/>
  <c r="Q54" i="2"/>
  <c r="P54" i="2"/>
  <c r="J54" i="2"/>
  <c r="V53" i="2"/>
  <c r="T53" i="2"/>
  <c r="R53" i="2"/>
  <c r="A53" i="2"/>
  <c r="X52" i="2"/>
  <c r="N52" i="2" s="1"/>
  <c r="V52" i="2"/>
  <c r="U52" i="2"/>
  <c r="T52" i="2"/>
  <c r="R52" i="2"/>
  <c r="Q52" i="2"/>
  <c r="P52" i="2"/>
  <c r="J52" i="2"/>
  <c r="X51" i="2"/>
  <c r="N51" i="2" s="1"/>
  <c r="V51" i="2"/>
  <c r="U51" i="2"/>
  <c r="T51" i="2"/>
  <c r="R51" i="2"/>
  <c r="Q51" i="2"/>
  <c r="P51" i="2"/>
  <c r="J51" i="2"/>
  <c r="V50" i="2"/>
  <c r="T50" i="2"/>
  <c r="R50" i="2"/>
  <c r="A50" i="2"/>
  <c r="X49" i="2"/>
  <c r="N49" i="2" s="1"/>
  <c r="V49" i="2"/>
  <c r="U49" i="2"/>
  <c r="T49" i="2"/>
  <c r="R49" i="2"/>
  <c r="Q49" i="2"/>
  <c r="P49" i="2"/>
  <c r="J49" i="2"/>
  <c r="X48" i="2"/>
  <c r="N48" i="2" s="1"/>
  <c r="V48" i="2"/>
  <c r="U48" i="2"/>
  <c r="T48" i="2"/>
  <c r="R48" i="2"/>
  <c r="Q48" i="2"/>
  <c r="P48" i="2"/>
  <c r="J48" i="2"/>
  <c r="X47" i="2"/>
  <c r="N47" i="2" s="1"/>
  <c r="V47" i="2"/>
  <c r="U47" i="2"/>
  <c r="T47" i="2"/>
  <c r="R47" i="2"/>
  <c r="Q47" i="2"/>
  <c r="P47" i="2"/>
  <c r="J47" i="2"/>
  <c r="V46" i="2"/>
  <c r="T46" i="2"/>
  <c r="R46" i="2"/>
  <c r="A46" i="2"/>
  <c r="X45" i="2"/>
  <c r="N45" i="2" s="1"/>
  <c r="V45" i="2"/>
  <c r="U45" i="2"/>
  <c r="T45" i="2"/>
  <c r="R45" i="2"/>
  <c r="Q45" i="2"/>
  <c r="P45" i="2"/>
  <c r="J45" i="2"/>
  <c r="V44" i="2"/>
  <c r="T44" i="2"/>
  <c r="R44" i="2"/>
  <c r="A44" i="2"/>
  <c r="X43" i="2"/>
  <c r="N43" i="2" s="1"/>
  <c r="V43" i="2"/>
  <c r="U43" i="2"/>
  <c r="T43" i="2"/>
  <c r="R43" i="2"/>
  <c r="Q43" i="2"/>
  <c r="P43" i="2"/>
  <c r="J43" i="2"/>
  <c r="X42" i="2"/>
  <c r="N42" i="2" s="1"/>
  <c r="V42" i="2"/>
  <c r="U42" i="2"/>
  <c r="T42" i="2"/>
  <c r="R42" i="2"/>
  <c r="Q42" i="2"/>
  <c r="P42" i="2"/>
  <c r="J42" i="2"/>
  <c r="V41" i="2"/>
  <c r="T41" i="2"/>
  <c r="R41" i="2"/>
  <c r="A41" i="2"/>
  <c r="X40" i="2"/>
  <c r="N40" i="2" s="1"/>
  <c r="V40" i="2"/>
  <c r="U40" i="2"/>
  <c r="T40" i="2"/>
  <c r="R40" i="2"/>
  <c r="Q40" i="2"/>
  <c r="P40" i="2"/>
  <c r="J40" i="2"/>
  <c r="V39" i="2"/>
  <c r="T39" i="2"/>
  <c r="R39" i="2"/>
  <c r="A39" i="2"/>
  <c r="X38" i="2"/>
  <c r="N38" i="2" s="1"/>
  <c r="V38" i="2"/>
  <c r="U38" i="2"/>
  <c r="T38" i="2"/>
  <c r="R38" i="2"/>
  <c r="Q38" i="2"/>
  <c r="P38" i="2"/>
  <c r="J38" i="2"/>
  <c r="V37" i="2"/>
  <c r="T37" i="2"/>
  <c r="R37" i="2"/>
  <c r="A37" i="2"/>
  <c r="X36" i="2"/>
  <c r="N36" i="2" s="1"/>
  <c r="V36" i="2"/>
  <c r="U36" i="2"/>
  <c r="T36" i="2"/>
  <c r="R36" i="2"/>
  <c r="Q36" i="2"/>
  <c r="P36" i="2"/>
  <c r="J36" i="2"/>
  <c r="X35" i="2"/>
  <c r="N35" i="2" s="1"/>
  <c r="V35" i="2"/>
  <c r="U35" i="2"/>
  <c r="T35" i="2"/>
  <c r="R35" i="2"/>
  <c r="Q35" i="2"/>
  <c r="P35" i="2"/>
  <c r="J35" i="2"/>
  <c r="X34" i="2"/>
  <c r="N34" i="2" s="1"/>
  <c r="V34" i="2"/>
  <c r="U34" i="2"/>
  <c r="T34" i="2"/>
  <c r="R34" i="2"/>
  <c r="Q34" i="2"/>
  <c r="P34" i="2"/>
  <c r="J34" i="2"/>
  <c r="X33" i="2"/>
  <c r="N33" i="2" s="1"/>
  <c r="V33" i="2"/>
  <c r="U33" i="2"/>
  <c r="T33" i="2"/>
  <c r="R33" i="2"/>
  <c r="Q33" i="2"/>
  <c r="P33" i="2"/>
  <c r="J33" i="2"/>
  <c r="V32" i="2"/>
  <c r="T32" i="2"/>
  <c r="R32" i="2"/>
  <c r="A32" i="2"/>
  <c r="X31" i="2"/>
  <c r="N31" i="2" s="1"/>
  <c r="V31" i="2"/>
  <c r="U31" i="2"/>
  <c r="T31" i="2"/>
  <c r="R31" i="2"/>
  <c r="Q31" i="2"/>
  <c r="P31" i="2"/>
  <c r="J31" i="2"/>
  <c r="X30" i="2"/>
  <c r="N30" i="2" s="1"/>
  <c r="V30" i="2"/>
  <c r="U30" i="2"/>
  <c r="T30" i="2"/>
  <c r="R30" i="2"/>
  <c r="Q30" i="2"/>
  <c r="P30" i="2"/>
  <c r="J30" i="2"/>
  <c r="X29" i="2"/>
  <c r="N29" i="2" s="1"/>
  <c r="V29" i="2"/>
  <c r="U29" i="2"/>
  <c r="T29" i="2"/>
  <c r="R29" i="2"/>
  <c r="Q29" i="2"/>
  <c r="P29" i="2"/>
  <c r="J29" i="2"/>
  <c r="X28" i="2"/>
  <c r="N28" i="2" s="1"/>
  <c r="V28" i="2"/>
  <c r="U28" i="2"/>
  <c r="T28" i="2"/>
  <c r="R28" i="2"/>
  <c r="Q28" i="2"/>
  <c r="P28" i="2"/>
  <c r="J28" i="2"/>
  <c r="X27" i="2"/>
  <c r="N27" i="2" s="1"/>
  <c r="V27" i="2"/>
  <c r="U27" i="2"/>
  <c r="T27" i="2"/>
  <c r="R27" i="2"/>
  <c r="Q27" i="2"/>
  <c r="P27" i="2"/>
  <c r="J27" i="2"/>
  <c r="X26" i="2"/>
  <c r="N26" i="2" s="1"/>
  <c r="V26" i="2"/>
  <c r="U26" i="2"/>
  <c r="T26" i="2"/>
  <c r="R26" i="2"/>
  <c r="Q26" i="2"/>
  <c r="P26" i="2"/>
  <c r="J26" i="2"/>
  <c r="V25" i="2"/>
  <c r="T25" i="2"/>
  <c r="R25" i="2"/>
  <c r="A25" i="2"/>
  <c r="X24" i="2"/>
  <c r="N24" i="2" s="1"/>
  <c r="V24" i="2"/>
  <c r="U24" i="2"/>
  <c r="T24" i="2"/>
  <c r="R24" i="2"/>
  <c r="Q24" i="2"/>
  <c r="P24" i="2"/>
  <c r="J24" i="2"/>
  <c r="X23" i="2"/>
  <c r="N23" i="2" s="1"/>
  <c r="V23" i="2"/>
  <c r="U23" i="2"/>
  <c r="T23" i="2"/>
  <c r="R23" i="2"/>
  <c r="Q23" i="2"/>
  <c r="P23" i="2"/>
  <c r="J23" i="2"/>
  <c r="V22" i="2"/>
  <c r="T22" i="2"/>
  <c r="R22" i="2"/>
  <c r="A22" i="2"/>
  <c r="X21" i="2"/>
  <c r="N21" i="2" s="1"/>
  <c r="V21" i="2"/>
  <c r="U21" i="2"/>
  <c r="T21" i="2"/>
  <c r="R21" i="2"/>
  <c r="Q21" i="2"/>
  <c r="P21" i="2"/>
  <c r="J21" i="2"/>
  <c r="X20" i="2"/>
  <c r="N20" i="2" s="1"/>
  <c r="V20" i="2"/>
  <c r="U20" i="2"/>
  <c r="T20" i="2"/>
  <c r="R20" i="2"/>
  <c r="Q20" i="2"/>
  <c r="P20" i="2"/>
  <c r="J20" i="2"/>
  <c r="X19" i="2"/>
  <c r="N19" i="2" s="1"/>
  <c r="V19" i="2"/>
  <c r="U19" i="2"/>
  <c r="T19" i="2"/>
  <c r="R19" i="2"/>
  <c r="Q19" i="2"/>
  <c r="P19" i="2"/>
  <c r="J19" i="2"/>
  <c r="V18" i="2"/>
  <c r="T18" i="2"/>
  <c r="R18" i="2"/>
  <c r="A18" i="2"/>
  <c r="X17" i="2"/>
  <c r="N17" i="2" s="1"/>
  <c r="V17" i="2"/>
  <c r="U17" i="2"/>
  <c r="T17" i="2"/>
  <c r="R17" i="2"/>
  <c r="Q17" i="2"/>
  <c r="P17" i="2"/>
  <c r="J17" i="2"/>
  <c r="X16" i="2"/>
  <c r="N16" i="2" s="1"/>
  <c r="V16" i="2"/>
  <c r="U16" i="2"/>
  <c r="T16" i="2"/>
  <c r="R16" i="2"/>
  <c r="Q16" i="2"/>
  <c r="P16" i="2"/>
  <c r="J16" i="2"/>
  <c r="X15" i="2"/>
  <c r="N15" i="2" s="1"/>
  <c r="V15" i="2"/>
  <c r="U15" i="2"/>
  <c r="T15" i="2"/>
  <c r="R15" i="2"/>
  <c r="Q15" i="2"/>
  <c r="P15" i="2"/>
  <c r="J15" i="2"/>
  <c r="V14" i="2"/>
  <c r="T14" i="2"/>
  <c r="R14" i="2"/>
  <c r="A14" i="2"/>
  <c r="X13" i="2"/>
  <c r="N13" i="2" s="1"/>
  <c r="V13" i="2"/>
  <c r="U13" i="2"/>
  <c r="T13" i="2"/>
  <c r="R13" i="2"/>
  <c r="Q13" i="2"/>
  <c r="P13" i="2"/>
  <c r="J13" i="2"/>
  <c r="X12" i="2"/>
  <c r="N12" i="2" s="1"/>
  <c r="V12" i="2"/>
  <c r="U12" i="2"/>
  <c r="T12" i="2"/>
  <c r="R12" i="2"/>
  <c r="Q12" i="2"/>
  <c r="P12" i="2"/>
  <c r="J12" i="2"/>
  <c r="X11" i="2"/>
  <c r="N11" i="2" s="1"/>
  <c r="V11" i="2"/>
  <c r="U11" i="2"/>
  <c r="T11" i="2"/>
  <c r="R11" i="2"/>
  <c r="Q11" i="2"/>
  <c r="P11" i="2"/>
  <c r="J11" i="2"/>
  <c r="X10" i="2"/>
  <c r="N10" i="2" s="1"/>
  <c r="V10" i="2"/>
  <c r="U10" i="2"/>
  <c r="T10" i="2"/>
  <c r="R10" i="2"/>
  <c r="Q10" i="2"/>
  <c r="P10" i="2"/>
  <c r="J10" i="2"/>
  <c r="X9" i="2"/>
  <c r="N9" i="2" s="1"/>
  <c r="V9" i="2"/>
  <c r="U9" i="2"/>
  <c r="T9" i="2"/>
  <c r="R9" i="2"/>
  <c r="Q9" i="2"/>
  <c r="P9" i="2"/>
  <c r="J9" i="2"/>
  <c r="X8" i="2"/>
  <c r="N8" i="2" s="1"/>
  <c r="V8" i="2"/>
  <c r="U8" i="2"/>
  <c r="T8" i="2"/>
  <c r="R8" i="2"/>
  <c r="Q8" i="2"/>
  <c r="P8" i="2"/>
  <c r="J8" i="2"/>
  <c r="X7" i="2"/>
  <c r="N7" i="2" s="1"/>
  <c r="V7" i="2"/>
  <c r="U7" i="2"/>
  <c r="T7" i="2"/>
  <c r="R7" i="2"/>
  <c r="Q7" i="2"/>
  <c r="P7" i="2"/>
  <c r="J7" i="2"/>
  <c r="X6" i="2"/>
  <c r="N6" i="2" s="1"/>
  <c r="V6" i="2"/>
  <c r="U6" i="2"/>
  <c r="T6" i="2"/>
  <c r="R6" i="2"/>
  <c r="Q6" i="2"/>
  <c r="P6" i="2"/>
  <c r="J6" i="2"/>
  <c r="X5" i="2"/>
  <c r="N5" i="2" s="1"/>
  <c r="V5" i="2"/>
  <c r="U5" i="2"/>
  <c r="T5" i="2"/>
  <c r="R5" i="2"/>
  <c r="Q5" i="2"/>
  <c r="P5" i="2"/>
  <c r="J5" i="2"/>
  <c r="X4" i="2"/>
  <c r="N4" i="2" s="1"/>
  <c r="V4" i="2"/>
  <c r="U4" i="2"/>
  <c r="T4" i="2"/>
  <c r="R4" i="2"/>
  <c r="Q4" i="2"/>
  <c r="P4" i="2"/>
  <c r="J4" i="2"/>
  <c r="X3" i="2"/>
  <c r="N3" i="2" s="1"/>
  <c r="V3" i="2"/>
  <c r="U3" i="2"/>
  <c r="T3" i="2"/>
  <c r="R3" i="2"/>
  <c r="Q3" i="2"/>
  <c r="P3" i="2"/>
  <c r="J3" i="2"/>
  <c r="X2" i="2"/>
  <c r="N2" i="2" s="1"/>
  <c r="V2" i="2"/>
  <c r="U2" i="2"/>
  <c r="T2" i="2"/>
  <c r="R2" i="2"/>
  <c r="Q2" i="2"/>
  <c r="P2" i="2"/>
  <c r="J2" i="2"/>
  <c r="U66" i="2"/>
  <c r="U46" i="2"/>
  <c r="U53" i="2"/>
  <c r="A23" i="2"/>
  <c r="A3" i="2"/>
  <c r="U37" i="2"/>
  <c r="A8" i="2"/>
  <c r="A51" i="2"/>
  <c r="A38" i="2"/>
  <c r="A6" i="2"/>
  <c r="A55" i="2"/>
  <c r="A28" i="2"/>
  <c r="A64" i="2"/>
  <c r="U44" i="2"/>
  <c r="A21" i="2"/>
  <c r="A35" i="2"/>
  <c r="U60" i="2"/>
  <c r="A47" i="2"/>
  <c r="A17" i="2"/>
  <c r="A30" i="2"/>
  <c r="U22" i="2"/>
  <c r="U25" i="2"/>
  <c r="A5" i="2"/>
  <c r="A10" i="2"/>
  <c r="U62" i="2"/>
  <c r="A42" i="2"/>
  <c r="A49" i="2"/>
  <c r="A19" i="2"/>
  <c r="U32" i="2"/>
  <c r="A27" i="2"/>
  <c r="A4" i="2"/>
  <c r="A52" i="2"/>
  <c r="A24" i="2"/>
  <c r="U14" i="2"/>
  <c r="A40" i="2"/>
  <c r="A2" i="2"/>
  <c r="U56" i="2"/>
  <c r="A63" i="2"/>
  <c r="A43" i="2"/>
  <c r="A29" i="2"/>
  <c r="A26" i="2"/>
  <c r="U58" i="2"/>
  <c r="A65" i="2"/>
  <c r="A45" i="2"/>
  <c r="A15" i="2"/>
  <c r="A33" i="2"/>
  <c r="A20" i="2"/>
  <c r="A34" i="2"/>
  <c r="A13" i="2"/>
  <c r="U18" i="2"/>
  <c r="A59" i="2"/>
  <c r="A9" i="2"/>
  <c r="U39" i="2"/>
  <c r="A54" i="2"/>
  <c r="A61" i="2"/>
  <c r="U41" i="2"/>
  <c r="A11" i="2"/>
  <c r="A16" i="2"/>
  <c r="U50" i="2"/>
  <c r="A57" i="2"/>
  <c r="A31" i="2"/>
  <c r="A7" i="2"/>
  <c r="A36" i="2"/>
  <c r="A12" i="2"/>
  <c r="A48" i="2"/>
  <c r="S2" i="2"/>
  <c r="W9" i="2" l="1"/>
  <c r="W17" i="2"/>
  <c r="W70" i="2"/>
  <c r="W85" i="2"/>
  <c r="W95" i="2"/>
  <c r="W100" i="2"/>
  <c r="W110" i="2"/>
  <c r="W115" i="2"/>
  <c r="W3" i="2"/>
  <c r="W13" i="2"/>
  <c r="W19" i="2"/>
  <c r="W69" i="2"/>
  <c r="W79" i="2"/>
  <c r="W94" i="2"/>
  <c r="W109" i="2"/>
  <c r="W119" i="2"/>
  <c r="W7" i="2"/>
  <c r="W15" i="2"/>
  <c r="W65" i="2"/>
  <c r="W78" i="2"/>
  <c r="W93" i="2"/>
  <c r="W103" i="2"/>
  <c r="W108" i="2"/>
  <c r="W118" i="2"/>
  <c r="W11" i="2"/>
  <c r="W77" i="2"/>
  <c r="W87" i="2"/>
  <c r="W102" i="2"/>
  <c r="W107" i="2"/>
  <c r="W117" i="2"/>
  <c r="W5" i="2"/>
  <c r="W21" i="2"/>
  <c r="W71" i="2"/>
  <c r="W86" i="2"/>
  <c r="W101" i="2"/>
  <c r="W111" i="2"/>
  <c r="W116" i="2"/>
  <c r="W10" i="2"/>
  <c r="W81" i="2"/>
  <c r="W82" i="2"/>
  <c r="W84" i="2"/>
  <c r="W33" i="2"/>
  <c r="W34" i="2"/>
  <c r="W40" i="2"/>
  <c r="W45" i="2"/>
  <c r="W51" i="2"/>
  <c r="W52" i="2"/>
  <c r="W57" i="2"/>
  <c r="W61" i="2"/>
  <c r="W24" i="2"/>
  <c r="W112" i="2"/>
  <c r="W113" i="2"/>
  <c r="W114" i="2"/>
  <c r="W67" i="2"/>
  <c r="W68" i="2"/>
  <c r="W12" i="2"/>
  <c r="W2" i="2"/>
  <c r="W73" i="2"/>
  <c r="W74" i="2"/>
  <c r="W76" i="2"/>
  <c r="W89" i="2"/>
  <c r="W90" i="2"/>
  <c r="W91" i="2"/>
  <c r="W92" i="2"/>
  <c r="W20" i="2"/>
  <c r="W120" i="2"/>
  <c r="W121" i="2"/>
  <c r="W122" i="2"/>
  <c r="W4" i="2"/>
  <c r="W104" i="2"/>
  <c r="W105" i="2"/>
  <c r="W106" i="2"/>
  <c r="W6" i="2"/>
  <c r="W16" i="2"/>
  <c r="W72" i="2"/>
  <c r="W80" i="2"/>
  <c r="W88" i="2"/>
  <c r="W96" i="2"/>
  <c r="W97" i="2"/>
  <c r="W98" i="2"/>
  <c r="W99" i="2"/>
  <c r="W8" i="2"/>
  <c r="W26" i="2"/>
  <c r="W29" i="2"/>
  <c r="W30" i="2"/>
  <c r="W38" i="2"/>
  <c r="W42" i="2"/>
  <c r="W43" i="2"/>
  <c r="W47" i="2"/>
  <c r="W48" i="2"/>
  <c r="W49" i="2"/>
  <c r="W54" i="2"/>
  <c r="W55" i="2"/>
  <c r="W59" i="2"/>
  <c r="W63" i="2"/>
  <c r="W64" i="2"/>
  <c r="W22" i="2"/>
  <c r="P22" i="2" s="1"/>
  <c r="N22" i="2"/>
  <c r="W14" i="2"/>
  <c r="P14" i="2" s="1"/>
  <c r="W18" i="2"/>
  <c r="P18" i="2" s="1"/>
  <c r="W50" i="2"/>
  <c r="P50" i="2" s="1"/>
  <c r="N50" i="2"/>
  <c r="W35" i="2"/>
  <c r="W46" i="2"/>
  <c r="P46" i="2" s="1"/>
  <c r="N46" i="2"/>
  <c r="W27" i="2"/>
  <c r="W28" i="2"/>
  <c r="W36" i="2"/>
  <c r="W44" i="2"/>
  <c r="P44" i="2" s="1"/>
  <c r="N44" i="2"/>
  <c r="W37" i="2"/>
  <c r="P37" i="2" s="1"/>
  <c r="N37" i="2"/>
  <c r="W41" i="2"/>
  <c r="P41" i="2" s="1"/>
  <c r="N41" i="2"/>
  <c r="W62" i="2"/>
  <c r="P62" i="2" s="1"/>
  <c r="N62" i="2"/>
  <c r="N14" i="2"/>
  <c r="N18" i="2"/>
  <c r="W39" i="2"/>
  <c r="P39" i="2" s="1"/>
  <c r="N39" i="2"/>
  <c r="W60" i="2"/>
  <c r="P60" i="2" s="1"/>
  <c r="N60" i="2"/>
  <c r="W66" i="2"/>
  <c r="P66" i="2" s="1"/>
  <c r="W23" i="2"/>
  <c r="W31" i="2"/>
  <c r="W58" i="2"/>
  <c r="P58" i="2" s="1"/>
  <c r="N58" i="2"/>
  <c r="W75" i="2"/>
  <c r="W32" i="2"/>
  <c r="P32" i="2" s="1"/>
  <c r="N32" i="2"/>
  <c r="W56" i="2"/>
  <c r="P56" i="2" s="1"/>
  <c r="N56" i="2"/>
  <c r="W83" i="2"/>
  <c r="W25" i="2"/>
  <c r="P25" i="2" s="1"/>
  <c r="N25" i="2"/>
  <c r="W53" i="2"/>
  <c r="P53" i="2" s="1"/>
  <c r="N53" i="2"/>
  <c r="N66" i="2"/>
  <c r="S3" i="2"/>
  <c r="S4" i="2" s="1"/>
  <c r="Q25" i="2"/>
  <c r="Q60" i="2"/>
  <c r="Q62" i="2"/>
  <c r="Q22" i="2"/>
  <c r="Q53" i="2"/>
  <c r="Q46" i="2"/>
  <c r="Q14" i="2"/>
  <c r="Q66" i="2"/>
  <c r="Q37" i="2"/>
  <c r="Q44" i="2"/>
  <c r="Q56" i="2"/>
  <c r="Q18" i="2"/>
  <c r="Q39" i="2"/>
  <c r="Q41" i="2"/>
  <c r="Q50" i="2"/>
  <c r="Q32" i="2"/>
  <c r="Q58" i="2"/>
  <c r="S53" i="2" l="1"/>
  <c r="S41" i="2"/>
  <c r="S39" i="2"/>
  <c r="S66" i="2"/>
  <c r="S62" i="2"/>
  <c r="S60" i="2"/>
  <c r="S58" i="2"/>
  <c r="S56" i="2"/>
  <c r="S50" i="2"/>
  <c r="S46" i="2"/>
  <c r="S44" i="2"/>
  <c r="S37" i="2"/>
  <c r="S22" i="2"/>
  <c r="S18" i="2"/>
  <c r="S14" i="2"/>
  <c r="S25" i="2"/>
  <c r="S32" i="2"/>
  <c r="S5" i="2"/>
  <c r="S33" i="2"/>
  <c r="S15" i="2"/>
  <c r="S42" i="2"/>
  <c r="S23" i="2"/>
  <c r="S47" i="2"/>
  <c r="S19" i="2"/>
  <c r="S38" i="2"/>
  <c r="X39" i="2" s="1"/>
  <c r="S40" i="2"/>
  <c r="S51" i="2"/>
  <c r="X41" i="2"/>
  <c r="S57" i="2"/>
  <c r="S61" i="2"/>
  <c r="S67" i="2"/>
  <c r="S63" i="2"/>
  <c r="J41" i="2"/>
  <c r="S26" i="2"/>
  <c r="S54" i="2"/>
  <c r="S45" i="2"/>
  <c r="X46" i="2" s="1"/>
  <c r="S59" i="2"/>
  <c r="J39" i="2"/>
  <c r="J46" i="2"/>
  <c r="J58" i="2"/>
  <c r="X58" i="2"/>
  <c r="X62" i="2"/>
  <c r="J62" i="2"/>
  <c r="J60" i="2"/>
  <c r="X60" i="2"/>
  <c r="S55" i="2"/>
  <c r="S34" i="2"/>
  <c r="S6" i="2"/>
  <c r="S68" i="2"/>
  <c r="S20" i="2"/>
  <c r="S24" i="2"/>
  <c r="S27" i="2"/>
  <c r="S64" i="2"/>
  <c r="S52" i="2"/>
  <c r="S48" i="2"/>
  <c r="S16" i="2"/>
  <c r="S43" i="2"/>
  <c r="X56" i="2"/>
  <c r="J56" i="2"/>
  <c r="X25" i="2"/>
  <c r="J25" i="2"/>
  <c r="J53" i="2"/>
  <c r="X53" i="2"/>
  <c r="X44" i="2"/>
  <c r="J44" i="2"/>
  <c r="S17" i="2"/>
  <c r="S49" i="2"/>
  <c r="S28" i="2"/>
  <c r="S69" i="2"/>
  <c r="S35" i="2"/>
  <c r="S65" i="2"/>
  <c r="S21" i="2"/>
  <c r="S7" i="2"/>
  <c r="J18" i="2"/>
  <c r="X18" i="2"/>
  <c r="X50" i="2"/>
  <c r="J50" i="2"/>
  <c r="J66" i="2"/>
  <c r="X66" i="2"/>
  <c r="X22" i="2"/>
  <c r="J22" i="2"/>
  <c r="S8" i="2"/>
  <c r="S36" i="2"/>
  <c r="S29" i="2"/>
  <c r="S70" i="2"/>
  <c r="X37" i="2"/>
  <c r="J37" i="2"/>
  <c r="S71" i="2"/>
  <c r="S30" i="2"/>
  <c r="S9" i="2"/>
  <c r="S10" i="2"/>
  <c r="S31" i="2"/>
  <c r="S72" i="2"/>
  <c r="X32" i="2"/>
  <c r="J32" i="2"/>
  <c r="S73" i="2"/>
  <c r="S11" i="2"/>
  <c r="S12" i="2"/>
  <c r="S74" i="2"/>
  <c r="S75" i="2"/>
  <c r="S13" i="2"/>
  <c r="J14" i="2"/>
  <c r="X14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</calcChain>
</file>

<file path=xl/sharedStrings.xml><?xml version="1.0" encoding="utf-8"?>
<sst xmlns="http://schemas.openxmlformats.org/spreadsheetml/2006/main" count="2249" uniqueCount="307">
  <si>
    <t>График наливов</t>
  </si>
  <si>
    <t>02.02.2022</t>
  </si>
  <si>
    <t>21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</si>
  <si>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</si>
  <si>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</si>
  <si>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</si>
  <si>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</si>
  <si>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</si>
  <si>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</si>
  <si>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</si>
  <si>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</si>
  <si>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</si>
  <si>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</si>
  <si>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</si>
  <si>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22</t>
  </si>
  <si>
    <t>23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</si>
  <si>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</si>
  <si>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</si>
  <si>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</si>
  <si>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</si>
  <si>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</si>
  <si>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</si>
  <si>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</si>
  <si>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</si>
  <si>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</si>
  <si>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</si>
  <si>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</si>
  <si>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</si>
  <si>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</si>
  <si>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</si>
  <si>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</si>
  <si>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</si>
  <si>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</si>
  <si>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</si>
  <si>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Смена 1</t>
  </si>
  <si>
    <t>Смена 2</t>
  </si>
  <si>
    <t>Сыроизготовитель №1 Poly 1</t>
  </si>
  <si>
    <t>18 налив</t>
  </si>
  <si>
    <t>3.3 Альче безлактозная 8000кг</t>
  </si>
  <si>
    <t>20 налив</t>
  </si>
  <si>
    <t>22 налив</t>
  </si>
  <si>
    <t>3.3 Сакко  8500кг</t>
  </si>
  <si>
    <t>24 налив</t>
  </si>
  <si>
    <t>налив/внесение
закваски</t>
  </si>
  <si>
    <t>схватка</t>
  </si>
  <si>
    <t>резка/обсушка</t>
  </si>
  <si>
    <t>откачка</t>
  </si>
  <si>
    <t>слив</t>
  </si>
  <si>
    <t>Сыроизготовитель №1 Poly 2</t>
  </si>
  <si>
    <t>19 налив</t>
  </si>
  <si>
    <t>3.3 Сакко  8000кг</t>
  </si>
  <si>
    <t>21 налив</t>
  </si>
  <si>
    <t>23 налив</t>
  </si>
  <si>
    <t>30 налив</t>
  </si>
  <si>
    <t>2.7 Альче  8000кг</t>
  </si>
  <si>
    <t>33 налив</t>
  </si>
  <si>
    <t>Мойка термизатора</t>
  </si>
  <si>
    <t>Короткая мойка</t>
  </si>
  <si>
    <t>Полная мойка</t>
  </si>
  <si>
    <t>Сыроизготовитель №1 Poly 3</t>
  </si>
  <si>
    <t>25 налив</t>
  </si>
  <si>
    <t>27 налив</t>
  </si>
  <si>
    <t>2.7 Сакко  8000кг</t>
  </si>
  <si>
    <t>29 налив</t>
  </si>
  <si>
    <t>31 налив</t>
  </si>
  <si>
    <t>34 налив</t>
  </si>
  <si>
    <t>Сыроизготовитель №1 Poly 4</t>
  </si>
  <si>
    <t>26 налив</t>
  </si>
  <si>
    <t>28 налив</t>
  </si>
  <si>
    <t>32 налив</t>
  </si>
  <si>
    <t>Линия плавления моцареллы в воде №1</t>
  </si>
  <si>
    <t>подача и вымешивание</t>
  </si>
  <si>
    <t xml:space="preserve"> 0.008/0.125/0.1</t>
  </si>
  <si>
    <t xml:space="preserve"> 0.1/0.008</t>
  </si>
  <si>
    <t xml:space="preserve"> 0.2/0.125/0.008</t>
  </si>
  <si>
    <t xml:space="preserve"> 0.008</t>
  </si>
  <si>
    <t>24</t>
  </si>
  <si>
    <t>плавление/формирование</t>
  </si>
  <si>
    <t>охлаждение</t>
  </si>
  <si>
    <t>ЧЛДЖ 0.008/ФДЛ 0.125/0.1</t>
  </si>
  <si>
    <t>ФДЛ 0.1/ЧЛДЖ 0.008</t>
  </si>
  <si>
    <t>ФДЛ 0.2/0.125/ЧЛДЖ 0.008</t>
  </si>
  <si>
    <t>ЧЛДЖ 0.008</t>
  </si>
  <si>
    <t>Чильеджина 0.008</t>
  </si>
  <si>
    <t>Красная птица/Unagrande/Красная птица/Unagrande/Pretto/Красная птица/Pretto/Metro Chef/Ваш выбор/Каждый день/Orecchio Oro/Pretto</t>
  </si>
  <si>
    <t>Pretto/Aventino/Pretto</t>
  </si>
  <si>
    <t>Unagrande</t>
  </si>
  <si>
    <t>Unagrande/Pretto</t>
  </si>
  <si>
    <t>Красная птица/Каждый день/Orecchio Oro/Pretto</t>
  </si>
  <si>
    <t>Pretto</t>
  </si>
  <si>
    <t>Линия плавления моцареллы в рассоле №2</t>
  </si>
  <si>
    <t xml:space="preserve"> Палочки 30.0г/0.2</t>
  </si>
  <si>
    <t xml:space="preserve"> 0.28</t>
  </si>
  <si>
    <t>посолка</t>
  </si>
  <si>
    <t>26</t>
  </si>
  <si>
    <t xml:space="preserve"> 0.2</t>
  </si>
  <si>
    <t>31</t>
  </si>
  <si>
    <t>27</t>
  </si>
  <si>
    <t xml:space="preserve"> 0.2/0.37</t>
  </si>
  <si>
    <t>32</t>
  </si>
  <si>
    <t>28</t>
  </si>
  <si>
    <t xml:space="preserve"> 0.46</t>
  </si>
  <si>
    <t>33</t>
  </si>
  <si>
    <t>29</t>
  </si>
  <si>
    <t>34</t>
  </si>
  <si>
    <t xml:space="preserve"> 1.2</t>
  </si>
  <si>
    <t>ПИЦЦА Палочки 30.0г/CYЛГ Палочки 30.0г/0.2</t>
  </si>
  <si>
    <t>Для пиццы 0.2</t>
  </si>
  <si>
    <t>ПИЦЦА 0.2/CYЛГ 0.37</t>
  </si>
  <si>
    <t>ПИЦЦА 0.46</t>
  </si>
  <si>
    <t>ПИЦЦА 0.28</t>
  </si>
  <si>
    <t>CYЛГ 0.28</t>
  </si>
  <si>
    <t>Сулугуни 0.28</t>
  </si>
  <si>
    <t>ПИЦЦА 1.2/CYЛГ 1.2/ПИЦЦА 1.2</t>
  </si>
  <si>
    <t>Красная птица/Бонджорно/Unagrande/Красная птица/Умалат</t>
  </si>
  <si>
    <t>Pretto/Умалат</t>
  </si>
  <si>
    <t>Pretto/Unagrande</t>
  </si>
  <si>
    <t>Красная птица/Unagrande</t>
  </si>
  <si>
    <t>Маркет Перекресток/Умалат</t>
  </si>
  <si>
    <t>Умалат</t>
  </si>
  <si>
    <t>Unagrande/Умалат/Pretto</t>
  </si>
  <si>
    <t>Моцарелла Терка</t>
  </si>
  <si>
    <t>Номер варки</t>
  </si>
  <si>
    <t>Тип варки</t>
  </si>
  <si>
    <t>Объем варки</t>
  </si>
  <si>
    <t>Группа</t>
  </si>
  <si>
    <t>Форм фактор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</si>
  <si>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</si>
  <si>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</si>
  <si>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</si>
  <si>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</si>
  <si>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</si>
  <si>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</si>
  <si>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</si>
  <si>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</si>
  <si>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</si>
  <si>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</si>
  <si>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</si>
  <si>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</si>
  <si>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</si>
  <si>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</si>
  <si>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</si>
  <si>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</si>
  <si>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</si>
  <si>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3.3, Альче, без лактозы</t>
  </si>
  <si>
    <t>Чильеджина</t>
  </si>
  <si>
    <t>0.008</t>
  </si>
  <si>
    <t>Вода: 8</t>
  </si>
  <si>
    <t>Мультиголова</t>
  </si>
  <si>
    <t>Моцарелла в воде Чильеджина без лактозы "Красная птица", 45%, 0,125/0,225 кг, ф/п</t>
  </si>
  <si>
    <t>Моцарелла в воде Чильеджина без лактозы "Unagrande", 45%, 0,125/0,225 кг, ф/п</t>
  </si>
  <si>
    <t>Фиор Ди Латте</t>
  </si>
  <si>
    <t>0.125</t>
  </si>
  <si>
    <t>Вода: 125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</si>
  <si>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</si>
  <si>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ф/п, (8 шт)</t>
  </si>
  <si>
    <t>Моцарелла в воде Фиор Ди Латте "Pretto", 45%, 1/1,8 кг, ф/п</t>
  </si>
  <si>
    <t>Моцарелла в воде Фиор Ди Латте "Красная птица", 45%, 0,125/0,225 кг, ф/п</t>
  </si>
  <si>
    <t>Моцарелла в воде Фиор Ди Латте "Pretto", 45%, 0,125/0,225 кг, ф/п, (8 шт)</t>
  </si>
  <si>
    <t>0.1</t>
  </si>
  <si>
    <t>Вода: 100</t>
  </si>
  <si>
    <t>Моцарелла в воде Фиор Ди Латте "Metro Chef" 45%, 0,125/0,225 кг, ф/п</t>
  </si>
  <si>
    <t>Моцарелла в воде Фиор Ди Латте "Ваш выбор", 50%, 0,1/0,18 кг, ф/п</t>
  </si>
  <si>
    <t>Моцарелла в воде Фиор Ди Латте "Каждый день", 45%, 0,1/0,18 кг, ф/п</t>
  </si>
  <si>
    <t>Моцарелла в воде Фиор Ди Латте "Orecchio Oro", 45%, 0,1/0,18 кг, ф/п</t>
  </si>
  <si>
    <t>Моцарелла в воде Фиор Ди Латте "Pretto", 45%, 0,1/0,18 кг, ф/п, (8 шт)</t>
  </si>
  <si>
    <t>-</t>
  </si>
  <si>
    <t>3.3, Сакко</t>
  </si>
  <si>
    <t>Моцарелла в воде Чильеджина "Aventino", 45%, 0,1/0,18 кг, ф/п</t>
  </si>
  <si>
    <t>Моцарелла в воде Чильеджина "Pretto", 45%, 0,1/0,18 кг, ф/п, (8 шт)</t>
  </si>
  <si>
    <t>3.6, Альче</t>
  </si>
  <si>
    <t>0.2</t>
  </si>
  <si>
    <t>Вода: 200</t>
  </si>
  <si>
    <t>малый Комет</t>
  </si>
  <si>
    <t>Моцарелла Грандиоза в воде "Unagrande", 50%, 0,2/0,36 кг, ф/п</t>
  </si>
  <si>
    <t>Моцарелла в воде Фиор Ди Латте "Unagrande", 50%, 0,125/0,225 кг, ф/п, (8 шт)</t>
  </si>
  <si>
    <t>Моцарелла в воде Чильеджина "Unagrande", 50%, 0,125/0,225 кг, ф/п, (8 шт)</t>
  </si>
  <si>
    <t>2.7, Альче</t>
  </si>
  <si>
    <t>Для пиццы</t>
  </si>
  <si>
    <t>Палочки 30.0г</t>
  </si>
  <si>
    <t>Соль: 30</t>
  </si>
  <si>
    <t>Ульма</t>
  </si>
  <si>
    <t>Моцарелла палочки "Красная птица", 45%, 0,12 кг, т/ф</t>
  </si>
  <si>
    <t>Моцарелла палочки "Бонджорно", 45%, 0,12 кг, т/ф</t>
  </si>
  <si>
    <t>Моцарелла палочки "Unagrande", 45%, 0,12 кг, т/ф</t>
  </si>
  <si>
    <t>Сулугуни</t>
  </si>
  <si>
    <t>Сулугуни палочки "Красная птица", 45%, 0,12 кг, т/ф</t>
  </si>
  <si>
    <t>Сулугуни палочки "Умалат", 45%, 0,12 кг, т/ф</t>
  </si>
  <si>
    <t>Соль: 200</t>
  </si>
  <si>
    <t>Сулугуни "Умалат", 45%, 0,2 кг, т/ф, (9 шт)</t>
  </si>
  <si>
    <t>Моцарелла в воде Чильеджина "Красная птица", 45%, 0,125/0,225 кг, ф/п</t>
  </si>
  <si>
    <t>Моцарелла в воде Чильеджина "Каждый день", 45%, 0,1/0,18 кг, ф/п</t>
  </si>
  <si>
    <t>Моцарелла в воде Чильеджина "Orecchio Oro", 45%, 0,1/0,18 кг, ф/п</t>
  </si>
  <si>
    <t>2.7, Сакко</t>
  </si>
  <si>
    <t>Моцарелла "Pretto" (для бутербродов), 45%, 0,2 кг, т/ф, (9 шт)</t>
  </si>
  <si>
    <t>0.37</t>
  </si>
  <si>
    <t>Соль: 370</t>
  </si>
  <si>
    <t>Сулугуни "Умалат", 45%, 0,37 кг, т/ф, (6 шт)</t>
  </si>
  <si>
    <t>Моцарелла</t>
  </si>
  <si>
    <t>Терка Моцарелла</t>
  </si>
  <si>
    <t>Соль: 460</t>
  </si>
  <si>
    <t>Техновак</t>
  </si>
  <si>
    <t>Моцарелла "Unagrande", 45%, 3 кг, пл/л</t>
  </si>
  <si>
    <t>0.46</t>
  </si>
  <si>
    <t>Моцарелла для пиццы "Pretto", 45%, 0,46 кг, т/ф, (8 шт)</t>
  </si>
  <si>
    <t>САККАРДО</t>
  </si>
  <si>
    <t>Моцарелла для пиццы "Unagrande", 45%, 0,46 кг, в/у</t>
  </si>
  <si>
    <t>0.28</t>
  </si>
  <si>
    <t>Соль: 280</t>
  </si>
  <si>
    <t>Моцарелла для пиццы "Красная птица", 45%, 0,28 кг, т/ф</t>
  </si>
  <si>
    <t>Моцарелла для сэндвичей "Unagrande", 45%, 0,28 кг, т/ф, (8 шт)</t>
  </si>
  <si>
    <t>Сулугуни "Маркет Перекресток", 45%, 0,28 кг, т/ф</t>
  </si>
  <si>
    <t>Сулугуни "Умалат", 45%, 0,28 кг, т/ф, (8 шт)</t>
  </si>
  <si>
    <t>1.2</t>
  </si>
  <si>
    <t>Соль: 1200</t>
  </si>
  <si>
    <t>Моцарелла "Unagrande", 45%, 1,2 кг, т/ф</t>
  </si>
  <si>
    <t>Сулугуни "Умалат", 45%, 1,2  кг, т/ф</t>
  </si>
  <si>
    <t>Моцарелла "Pretto", 45%, 1,2 кг, т/ф</t>
  </si>
  <si>
    <t>Длинная мойка</t>
  </si>
  <si>
    <t>Качокавалло "Unagrande" (Метро), 45%, кг</t>
  </si>
  <si>
    <t>Качокавалло "Unagrande" (ОК), 45%, кг</t>
  </si>
  <si>
    <t>Качокавалло "Unagrande", 45%, 0,26 кг, в/у, (8 шт)</t>
  </si>
  <si>
    <t>Качокавалло "Unagrande", 45%, 0,8 кг</t>
  </si>
  <si>
    <t>Качокавалло "Unagrande", 45%, кг</t>
  </si>
  <si>
    <t>Качокавалло "Unagrande", 45%, кг Х5</t>
  </si>
  <si>
    <t>Моцарелла "Pretto", 45%, 0,15 кг, ф/п (кубики)</t>
  </si>
  <si>
    <t>Моцарелла "Unagrande", 45%, 0,12 кг, ф/п (кубики)</t>
  </si>
  <si>
    <t>Моцарелла (палочки), 45%, кг, пл/л</t>
  </si>
  <si>
    <t>Моцарелла без лактозы для сэндвичей "Unagrande", 45%, 0,28 кг, т/ф</t>
  </si>
  <si>
    <t>2.7, Альче, без лактозы</t>
  </si>
  <si>
    <t>Моцарелла в воде Фиор Ди Латте "Aventino", 45%, 0,1/0,18 кг, ф/п</t>
  </si>
  <si>
    <t>Моцарелла в воде Фиор Ди Латте "Fine Life", 45%, 0,125/0,225 кг, ф/п</t>
  </si>
  <si>
    <t>Моцарелла в воде Фиор Ди Латте "ВкусВилл", 50%, 0,125/0,225 кг, ф/п</t>
  </si>
  <si>
    <t>Моцарелла в воде Фиор Ди Латте без лактозы "ВкусВилл", 45%, 0,125/0,225 кг, ф/п (8 шт)</t>
  </si>
  <si>
    <t>Моцарелла в воде Чильеджина "Fine Life", 45%, 0,125/0,225 кг, ф/п</t>
  </si>
  <si>
    <t>Моцарелла в воде Чильеджина "Metro Chef" 45%, 0,125/0,225 кг, ф/п</t>
  </si>
  <si>
    <t>Моцарелла в воде Чильеджина "Pretto", 45%, 1/1,8 кг, ф/п</t>
  </si>
  <si>
    <t>Моцарелла в воде Чильеджина "Ваш выбор", 50%, 0,1/0,18 кг, ф/п</t>
  </si>
  <si>
    <t>Моцарелла для бутербродов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</si>
  <si>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</si>
  <si>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</si>
  <si>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"ВкусВилл", 45%, 0,2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</si>
  <si>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</si>
  <si>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</si>
  <si>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палочки "ВкусВилл", 45%, 0,12 кг, т/ф</t>
  </si>
  <si>
    <t>Моцарелла палочки 15 гр Эсперсен 45%, 3,5 кг, пл/л</t>
  </si>
  <si>
    <t>Моцарелла палочки 7,5 гр Эсперсен, 45%, кг, пл/л</t>
  </si>
  <si>
    <t>Моцарелла шары "Metro Chef", 45%, кг, в/у</t>
  </si>
  <si>
    <t>Моцарелла, 45%, 3,6 кг, пл/л (палочки 7,5 г)</t>
  </si>
  <si>
    <t>Сулугуни "Foodfest", 45%, 0,28 кг, т/ф</t>
  </si>
  <si>
    <t>Сулугуни "ВкусВилл", 45%, 0,28 кг, т/ф</t>
  </si>
  <si>
    <t>Сулугуни "Зеленая линия", 45%, 0,28 кг, т/ф</t>
  </si>
  <si>
    <t>Сулугуни "Свежий ряд", 45%, 0,28 кг, т/ф</t>
  </si>
  <si>
    <t>Сулугуни "Умалат" (для хачапури), 45%, 0,12 кг, ф/п</t>
  </si>
  <si>
    <t>Сулугуни без лактозы "ВкусВилл", 45%, 0,2 кг, т/ф</t>
  </si>
  <si>
    <t>Сулугуни палочки "ВкусВилл", 45%, 0,12 кг, т/ф</t>
  </si>
  <si>
    <t>{"first_batch_ids":{"mozzarella":18},"date":"2022-02-02 00:00:00"}</t>
  </si>
  <si>
    <t>Задание на упаковку линии воды Моцарелльный цех</t>
  </si>
  <si>
    <t>Номер</t>
  </si>
  <si>
    <t>Номенклатура</t>
  </si>
  <si>
    <t>Вложение коробок</t>
  </si>
  <si>
    <t>Вес, кг</t>
  </si>
  <si>
    <t>Кол-во коробок, шт</t>
  </si>
  <si>
    <t>В первую очередь</t>
  </si>
  <si>
    <t>Код</t>
  </si>
  <si>
    <t>Н0000094897</t>
  </si>
  <si>
    <t>Н0000097275</t>
  </si>
  <si>
    <t>Н0000095981</t>
  </si>
  <si>
    <t>Н0000094728</t>
  </si>
  <si>
    <t>Н0000094729</t>
  </si>
  <si>
    <t>Н0000098464</t>
  </si>
  <si>
    <t>Н0000094736</t>
  </si>
  <si>
    <t xml:space="preserve">327193010  </t>
  </si>
  <si>
    <t>Н0000096804</t>
  </si>
  <si>
    <t>Н0000090381</t>
  </si>
  <si>
    <t>Н0000096635</t>
  </si>
  <si>
    <t>Н0000094698</t>
  </si>
  <si>
    <t>Н0000096233</t>
  </si>
  <si>
    <t>Н0000095985</t>
  </si>
  <si>
    <t>Н0000094727</t>
  </si>
  <si>
    <t>Н0000094737</t>
  </si>
  <si>
    <t>Н0000096805</t>
  </si>
  <si>
    <t>Н0000090380</t>
  </si>
  <si>
    <t>Н0000095553</t>
  </si>
  <si>
    <t>Н0000096636</t>
  </si>
  <si>
    <t>Задание на упаковку линии пиццы Моцарелльный цех</t>
  </si>
  <si>
    <t>Н0000094735</t>
  </si>
  <si>
    <t>Н0000095251</t>
  </si>
  <si>
    <t>Н0000096418</t>
  </si>
  <si>
    <t>Н0000094274</t>
  </si>
  <si>
    <t>Н0000094734</t>
  </si>
  <si>
    <t>Н0000079372</t>
  </si>
  <si>
    <t>Н0000096640</t>
  </si>
  <si>
    <t>Н0000094726</t>
  </si>
  <si>
    <t>Н0000093998</t>
  </si>
  <si>
    <t>Н0000095934</t>
  </si>
  <si>
    <t>Н0000096638</t>
  </si>
  <si>
    <t>3503984</t>
  </si>
  <si>
    <t>Н0000094741</t>
  </si>
  <si>
    <t>Н0000081879</t>
  </si>
  <si>
    <t>Н0000094742</t>
  </si>
  <si>
    <t>Н0000098463</t>
  </si>
  <si>
    <t>Н0000096639</t>
  </si>
  <si>
    <t>Н0000093444</t>
  </si>
  <si>
    <t>Н0000098165</t>
  </si>
  <si>
    <t>3.6 Биотек  8000кг</t>
  </si>
  <si>
    <t>21-1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</si>
</sst>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 x14ac:knownFonts="1">
    <font>
      <sz val="11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sz val="8"/>
      <color rgb="FF000000"/>
      <name val="Calibri"/>
      <charset val="1"/>
    </font>
    <font>
      <sz val="8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b/>
      <sz val="16"/>
      <name val="Calibri"/>
    </font>
    <font>
      <sz val="10"/>
      <name val="Calibri"/>
    </font>
  </fonts>
  <fills count="22">
    <fill>
      <patternFill patternType="none"/>
    </fill>
    <fill>
      <patternFill patternType="gray125"/>
    </fill>
    <fill>
      <patternFill patternType="solid">
        <fgColor rgb="FFE5DFEC"/>
      </patternFill>
    </fill>
    <fill>
      <patternFill patternType="solid">
        <fgColor rgb="FFCBC0D9"/>
      </patternFill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FFEBE0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95B3D7"/>
      </patternFill>
    </fill>
    <fill>
      <patternFill patternType="solid">
        <fgColor rgb="FFFFFF00"/>
      </patternFill>
    </fill>
    <fill>
      <patternFill patternType="solid">
        <fgColor rgb="FFB7DEE8"/>
      </patternFill>
    </fill>
    <fill>
      <patternFill patternType="solid">
        <fgColor rgb="FFFFC000"/>
      </patternFill>
    </fill>
    <fill>
      <patternFill patternType="solid">
        <fgColor rgb="FF92D050"/>
      </patternFill>
    </fill>
    <fill>
      <patternFill patternType="solid">
        <fgColor rgb="FFADD8E6"/>
      </patternFill>
    </fill>
    <fill>
      <patternFill patternType="solid">
        <fgColor rgb="FFFF0000"/>
      </patternFill>
    </fill>
    <fill>
      <patternFill patternType="solid">
        <fgColor rgb="FFFFA500"/>
      </patternFill>
    </fill>
    <fill>
      <patternFill patternType="solid">
        <fgColor rgb="FFF2DCDB"/>
      </patternFill>
    </fill>
    <fill>
      <patternFill patternType="solid">
        <fgColor rgb="FF00B0F0"/>
      </patternFill>
    </fill>
    <fill>
      <patternFill patternType="solid">
        <fgColor rgb="FFDCE6F2"/>
      </patternFill>
    </fill>
    <fill>
      <patternFill patternType="solid">
        <fgColor rgb="FFE0E0E0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 applyAlignment="1"/>
    <xf numFmtId="0" fontId="0" fillId="0" borderId="1" xfId="0" applyBorder="1" applyAlignment="1"/>
    <xf numFmtId="0" fontId="0" fillId="0" borderId="0" xfId="0"/>
    <xf numFmtId="0" fontId="0" fillId="0" borderId="0" xfId="0" applyAlignment="1"/>
    <xf numFmtId="0" fontId="1" fillId="0" borderId="0" xfId="0" applyFont="1" applyAlignme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7" fillId="3" borderId="0" xfId="0" applyFont="1" applyFill="1"/>
    <xf numFmtId="0" fontId="7" fillId="0" borderId="0" xfId="0" applyFont="1"/>
    <xf numFmtId="49" fontId="7" fillId="0" borderId="0" xfId="0" applyNumberFormat="1" applyFont="1" applyAlignment="1">
      <alignment horizontal="right"/>
    </xf>
    <xf numFmtId="0" fontId="7" fillId="4" borderId="0" xfId="0" applyFont="1" applyFill="1"/>
    <xf numFmtId="0" fontId="7" fillId="5" borderId="0" xfId="0" applyFont="1" applyFill="1"/>
    <xf numFmtId="0" fontId="7" fillId="6" borderId="0" xfId="0" applyFont="1" applyFill="1"/>
    <xf numFmtId="0" fontId="7" fillId="0" borderId="2" xfId="0" applyFont="1" applyBorder="1"/>
    <xf numFmtId="0" fontId="12" fillId="20" borderId="2" xfId="0" applyFont="1" applyFill="1" applyBorder="1" applyAlignment="1">
      <alignment horizontal="center" vertical="center" wrapText="1"/>
    </xf>
    <xf numFmtId="0" fontId="10" fillId="20" borderId="2" xfId="0" applyFont="1" applyFill="1" applyBorder="1"/>
    <xf numFmtId="0" fontId="10" fillId="0" borderId="2" xfId="0" applyFont="1" applyBorder="1"/>
    <xf numFmtId="0" fontId="10" fillId="21" borderId="2" xfId="0" applyFont="1" applyFill="1" applyBorder="1"/>
    <xf numFmtId="0" fontId="9" fillId="7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8" fillId="7" borderId="9" xfId="0" applyFont="1" applyFill="1" applyBorder="1" applyAlignment="1">
      <alignment horizontal="center" vertical="center" wrapText="1"/>
    </xf>
    <xf numFmtId="0" fontId="8" fillId="18" borderId="9" xfId="0" applyFont="1" applyFill="1" applyBorder="1" applyAlignment="1">
      <alignment horizontal="center" vertical="center" wrapText="1"/>
    </xf>
    <xf numFmtId="0" fontId="11" fillId="11" borderId="6" xfId="0" applyFont="1" applyFill="1" applyBorder="1" applyAlignment="1">
      <alignment horizontal="center"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1" fillId="10" borderId="3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0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8" fillId="18" borderId="4" xfId="0" applyFont="1" applyFill="1" applyBorder="1" applyAlignment="1">
      <alignment horizontal="center" vertical="center" wrapText="1"/>
    </xf>
    <xf numFmtId="0" fontId="8" fillId="16" borderId="4" xfId="0" applyFont="1" applyFill="1" applyBorder="1" applyAlignment="1">
      <alignment horizontal="center" vertical="center" wrapText="1"/>
    </xf>
    <xf numFmtId="0" fontId="8" fillId="16" borderId="9" xfId="0" applyFont="1" applyFill="1" applyBorder="1" applyAlignment="1">
      <alignment horizontal="center" vertical="center" wrapText="1"/>
    </xf>
    <xf numFmtId="0" fontId="8" fillId="17" borderId="9" xfId="0" applyFont="1" applyFill="1" applyBorder="1" applyAlignment="1">
      <alignment horizontal="center" vertical="center" wrapText="1"/>
    </xf>
    <xf numFmtId="0" fontId="8" fillId="19" borderId="9" xfId="0" applyFont="1" applyFill="1" applyBorder="1" applyAlignment="1">
      <alignment horizontal="center" vertical="center" wrapText="1"/>
    </xf>
    <xf numFmtId="0" fontId="8" fillId="7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1" fillId="11" borderId="9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textRotation="90" wrapText="1"/>
    </xf>
    <xf numFmtId="0" fontId="10" fillId="9" borderId="4" xfId="0" applyFont="1" applyFill="1" applyBorder="1" applyAlignment="1">
      <alignment horizontal="center" vertical="center" textRotation="90" wrapText="1"/>
    </xf>
    <xf numFmtId="0" fontId="7" fillId="11" borderId="9" xfId="0" applyFont="1" applyFill="1" applyBorder="1" applyAlignment="1">
      <alignment horizontal="center" vertical="center" wrapText="1"/>
    </xf>
    <xf numFmtId="0" fontId="7" fillId="14" borderId="9" xfId="0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7" fillId="16" borderId="9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10" fillId="21" borderId="2" xfId="0" applyFont="1" applyFill="1" applyBorder="1"/>
    <xf numFmtId="0" fontId="0" fillId="0" borderId="2" xfId="0" applyBorder="1"/>
    <xf numFmtId="0" fontId="10" fillId="0" borderId="2" xfId="0" applyFont="1" applyBorder="1"/>
    <xf numFmtId="0" fontId="9" fillId="0" borderId="2" xfId="0" applyFont="1" applyBorder="1" applyAlignment="1">
      <alignment horizontal="center" vertical="center" wrapText="1"/>
    </xf>
    <xf numFmtId="164" fontId="9" fillId="0" borderId="2" xfId="0" applyNumberFormat="1" applyFont="1" applyBorder="1" applyAlignment="1">
      <alignment horizontal="center" vertical="center" wrapText="1"/>
    </xf>
    <xf numFmtId="0" fontId="12" fillId="20" borderId="2" xfId="0" applyFont="1" applyFill="1" applyBorder="1" applyAlignment="1">
      <alignment horizontal="center" vertical="center" wrapText="1"/>
    </xf>
    <xf numFmtId="0" fontId="10" fillId="20" borderId="2" xfId="0" applyFont="1" applyFill="1" applyBorder="1"/>
    <xf numFmtId="49" fontId="10" fillId="8" borderId="4" xfId="0" applyNumberFormat="1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7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T219"/>
  <sheetViews>
    <sheetView tabSelected="1" topLeftCell="A18" zoomScale="75" zoomScaleNormal="40" workbookViewId="0">
      <selection activeCell="AB32" sqref="AB32"/>
    </sheetView>
  </sheetViews>
  <sheetFormatPr baseColWidth="10" defaultColWidth="8.83203125" defaultRowHeight="15" x14ac:dyDescent="0.2"/>
  <cols>
    <col min="1" max="1" width="21" style="1" customWidth="1"/>
    <col min="2" max="4" width="21" style="2" customWidth="1"/>
    <col min="5" max="5" width="2.33203125" style="1" customWidth="1"/>
    <col min="6" max="575" width="2.33203125" style="2" customWidth="1"/>
    <col min="576" max="576" width="2.33203125" style="1" customWidth="1"/>
    <col min="577" max="1025" width="8.5" style="1" customWidth="1"/>
  </cols>
  <sheetData>
    <row r="1" spans="2:1027" ht="25" customHeight="1" x14ac:dyDescent="0.2">
      <c r="C1" s="60" t="s">
        <v>0</v>
      </c>
      <c r="D1" s="61" t="s">
        <v>1</v>
      </c>
      <c r="E1" s="73" t="s">
        <v>306</v>
      </c>
      <c r="F1" s="54" t="s">
        <v>3</v>
      </c>
      <c r="G1" s="54" t="s">
        <v>4</v>
      </c>
      <c r="H1" s="54" t="s">
        <v>5</v>
      </c>
      <c r="I1" s="54" t="s">
        <v>6</v>
      </c>
      <c r="J1" s="54" t="s">
        <v>7</v>
      </c>
      <c r="K1" s="54" t="s">
        <v>8</v>
      </c>
      <c r="L1" s="54" t="s">
        <v>9</v>
      </c>
      <c r="M1" s="54" t="s">
        <v>10</v>
      </c>
      <c r="N1" s="54" t="s">
        <v>11</v>
      </c>
      <c r="O1" s="54" t="s">
        <v>12</v>
      </c>
      <c r="P1" s="54" t="s">
        <v>13</v>
      </c>
      <c r="Q1" s="53" t="s">
        <v>14</v>
      </c>
      <c r="R1" s="54" t="s">
        <v>3</v>
      </c>
      <c r="S1" s="54" t="s">
        <v>4</v>
      </c>
      <c r="T1" s="54" t="s">
        <v>5</v>
      </c>
      <c r="U1" s="54" t="s">
        <v>6</v>
      </c>
      <c r="V1" s="54" t="s">
        <v>7</v>
      </c>
      <c r="W1" s="54" t="s">
        <v>8</v>
      </c>
      <c r="X1" s="54" t="s">
        <v>9</v>
      </c>
      <c r="Y1" s="54" t="s">
        <v>10</v>
      </c>
      <c r="Z1" s="54" t="s">
        <v>11</v>
      </c>
      <c r="AA1" s="54" t="s">
        <v>12</v>
      </c>
      <c r="AB1" s="54" t="s">
        <v>13</v>
      </c>
      <c r="AC1" s="53" t="s">
        <v>15</v>
      </c>
      <c r="AD1" s="54" t="s">
        <v>3</v>
      </c>
      <c r="AE1" s="54" t="s">
        <v>4</v>
      </c>
      <c r="AF1" s="54" t="s">
        <v>5</v>
      </c>
      <c r="AG1" s="54" t="s">
        <v>6</v>
      </c>
      <c r="AH1" s="54" t="s">
        <v>7</v>
      </c>
      <c r="AI1" s="54" t="s">
        <v>8</v>
      </c>
      <c r="AJ1" s="54" t="s">
        <v>9</v>
      </c>
      <c r="AK1" s="54" t="s">
        <v>10</v>
      </c>
      <c r="AL1" s="54" t="s">
        <v>11</v>
      </c>
      <c r="AM1" s="54" t="s">
        <v>12</v>
      </c>
      <c r="AN1" s="54" t="s">
        <v>13</v>
      </c>
      <c r="AO1" s="53" t="s">
        <v>16</v>
      </c>
      <c r="AP1" s="54" t="s">
        <v>3</v>
      </c>
      <c r="AQ1" s="54" t="s">
        <v>4</v>
      </c>
      <c r="AR1" s="54" t="s">
        <v>5</v>
      </c>
      <c r="AS1" s="54" t="s">
        <v>6</v>
      </c>
      <c r="AT1" s="54" t="s">
        <v>7</v>
      </c>
      <c r="AU1" s="54" t="s">
        <v>8</v>
      </c>
      <c r="AV1" s="54" t="s">
        <v>9</v>
      </c>
      <c r="AW1" s="54" t="s">
        <v>10</v>
      </c>
      <c r="AX1" s="54" t="s">
        <v>11</v>
      </c>
      <c r="AY1" s="54" t="s">
        <v>12</v>
      </c>
      <c r="AZ1" s="54" t="s">
        <v>13</v>
      </c>
      <c r="BA1" s="53" t="s">
        <v>17</v>
      </c>
      <c r="BB1" s="54" t="s">
        <v>3</v>
      </c>
      <c r="BC1" s="54" t="s">
        <v>4</v>
      </c>
      <c r="BD1" s="54" t="s">
        <v>5</v>
      </c>
      <c r="BE1" s="54" t="s">
        <v>6</v>
      </c>
      <c r="BF1" s="54" t="s">
        <v>7</v>
      </c>
      <c r="BG1" s="54" t="s">
        <v>8</v>
      </c>
      <c r="BH1" s="54" t="s">
        <v>9</v>
      </c>
      <c r="BI1" s="54" t="s">
        <v>10</v>
      </c>
      <c r="BJ1" s="54" t="s">
        <v>11</v>
      </c>
      <c r="BK1" s="54" t="s">
        <v>12</v>
      </c>
      <c r="BL1" s="54" t="s">
        <v>13</v>
      </c>
      <c r="BM1" s="53" t="s">
        <v>18</v>
      </c>
      <c r="BN1" s="54" t="s">
        <v>3</v>
      </c>
      <c r="BO1" s="54" t="s">
        <v>4</v>
      </c>
      <c r="BP1" s="54" t="s">
        <v>5</v>
      </c>
      <c r="BQ1" s="54" t="s">
        <v>6</v>
      </c>
      <c r="BR1" s="54" t="s">
        <v>7</v>
      </c>
      <c r="BS1" s="54" t="s">
        <v>8</v>
      </c>
      <c r="BT1" s="54" t="s">
        <v>9</v>
      </c>
      <c r="BU1" s="54" t="s">
        <v>10</v>
      </c>
      <c r="BV1" s="54" t="s">
        <v>11</v>
      </c>
      <c r="BW1" s="54" t="s">
        <v>12</v>
      </c>
      <c r="BX1" s="54" t="s">
        <v>13</v>
      </c>
      <c r="BY1" s="53" t="s">
        <v>19</v>
      </c>
      <c r="BZ1" s="54" t="s">
        <v>3</v>
      </c>
      <c r="CA1" s="54" t="s">
        <v>4</v>
      </c>
      <c r="CB1" s="54" t="s">
        <v>5</v>
      </c>
      <c r="CC1" s="54" t="s">
        <v>6</v>
      </c>
      <c r="CD1" s="54" t="s">
        <v>7</v>
      </c>
      <c r="CE1" s="54" t="s">
        <v>8</v>
      </c>
      <c r="CF1" s="54" t="s">
        <v>9</v>
      </c>
      <c r="CG1" s="54" t="s">
        <v>10</v>
      </c>
      <c r="CH1" s="54" t="s">
        <v>11</v>
      </c>
      <c r="CI1" s="54" t="s">
        <v>12</v>
      </c>
      <c r="CJ1" s="54" t="s">
        <v>13</v>
      </c>
      <c r="CK1" s="53" t="s">
        <v>20</v>
      </c>
      <c r="CL1" s="54" t="s">
        <v>3</v>
      </c>
      <c r="CM1" s="54" t="s">
        <v>4</v>
      </c>
      <c r="CN1" s="54" t="s">
        <v>5</v>
      </c>
      <c r="CO1" s="54" t="s">
        <v>6</v>
      </c>
      <c r="CP1" s="54" t="s">
        <v>7</v>
      </c>
      <c r="CQ1" s="54" t="s">
        <v>8</v>
      </c>
      <c r="CR1" s="54" t="s">
        <v>9</v>
      </c>
      <c r="CS1" s="54" t="s">
        <v>10</v>
      </c>
      <c r="CT1" s="54" t="s">
        <v>11</v>
      </c>
      <c r="CU1" s="54" t="s">
        <v>12</v>
      </c>
      <c r="CV1" s="54" t="s">
        <v>13</v>
      </c>
      <c r="CW1" s="53" t="s">
        <v>21</v>
      </c>
      <c r="CX1" s="54" t="s">
        <v>3</v>
      </c>
      <c r="CY1" s="54" t="s">
        <v>4</v>
      </c>
      <c r="CZ1" s="54" t="s">
        <v>5</v>
      </c>
      <c r="DA1" s="54" t="s">
        <v>6</v>
      </c>
      <c r="DB1" s="54" t="s">
        <v>7</v>
      </c>
      <c r="DC1" s="54" t="s">
        <v>8</v>
      </c>
      <c r="DD1" s="54" t="s">
        <v>9</v>
      </c>
      <c r="DE1" s="54" t="s">
        <v>10</v>
      </c>
      <c r="DF1" s="54" t="s">
        <v>11</v>
      </c>
      <c r="DG1" s="54" t="s">
        <v>12</v>
      </c>
      <c r="DH1" s="54" t="s">
        <v>13</v>
      </c>
      <c r="DI1" s="53" t="s">
        <v>22</v>
      </c>
      <c r="DJ1" s="54" t="s">
        <v>3</v>
      </c>
      <c r="DK1" s="54" t="s">
        <v>4</v>
      </c>
      <c r="DL1" s="54" t="s">
        <v>5</v>
      </c>
      <c r="DM1" s="54" t="s">
        <v>6</v>
      </c>
      <c r="DN1" s="54" t="s">
        <v>7</v>
      </c>
      <c r="DO1" s="54" t="s">
        <v>8</v>
      </c>
      <c r="DP1" s="54" t="s">
        <v>9</v>
      </c>
      <c r="DQ1" s="54" t="s">
        <v>10</v>
      </c>
      <c r="DR1" s="54" t="s">
        <v>11</v>
      </c>
      <c r="DS1" s="54" t="s">
        <v>12</v>
      </c>
      <c r="DT1" s="54" t="s">
        <v>13</v>
      </c>
      <c r="DU1" s="53" t="s">
        <v>23</v>
      </c>
      <c r="DV1" s="54" t="s">
        <v>3</v>
      </c>
      <c r="DW1" s="54" t="s">
        <v>4</v>
      </c>
      <c r="DX1" s="54" t="s">
        <v>5</v>
      </c>
      <c r="DY1" s="54" t="s">
        <v>6</v>
      </c>
      <c r="DZ1" s="54" t="s">
        <v>7</v>
      </c>
      <c r="EA1" s="54" t="s">
        <v>8</v>
      </c>
      <c r="EB1" s="54" t="s">
        <v>9</v>
      </c>
      <c r="EC1" s="54" t="s">
        <v>10</v>
      </c>
      <c r="ED1" s="54" t="s">
        <v>11</v>
      </c>
      <c r="EE1" s="54" t="s">
        <v>12</v>
      </c>
      <c r="EF1" s="54" t="s">
        <v>13</v>
      </c>
      <c r="EG1" s="53" t="s">
        <v>24</v>
      </c>
      <c r="EH1" s="54" t="s">
        <v>3</v>
      </c>
      <c r="EI1" s="54" t="s">
        <v>4</v>
      </c>
      <c r="EJ1" s="54" t="s">
        <v>5</v>
      </c>
      <c r="EK1" s="54" t="s">
        <v>6</v>
      </c>
      <c r="EL1" s="54" t="s">
        <v>7</v>
      </c>
      <c r="EM1" s="54" t="s">
        <v>8</v>
      </c>
      <c r="EN1" s="54" t="s">
        <v>9</v>
      </c>
      <c r="EO1" s="54" t="s">
        <v>10</v>
      </c>
      <c r="EP1" s="54" t="s">
        <v>11</v>
      </c>
      <c r="EQ1" s="54" t="s">
        <v>12</v>
      </c>
      <c r="ER1" s="54" t="s">
        <v>13</v>
      </c>
      <c r="ES1" s="53" t="s">
        <v>25</v>
      </c>
      <c r="ET1" s="54" t="s">
        <v>3</v>
      </c>
      <c r="EU1" s="54" t="s">
        <v>4</v>
      </c>
      <c r="EV1" s="54" t="s">
        <v>5</v>
      </c>
      <c r="EW1" s="54" t="s">
        <v>6</v>
      </c>
      <c r="EX1" s="54" t="s">
        <v>7</v>
      </c>
      <c r="EY1" s="54" t="s">
        <v>8</v>
      </c>
      <c r="EZ1" s="54" t="s">
        <v>9</v>
      </c>
      <c r="FA1" s="54" t="s">
        <v>10</v>
      </c>
      <c r="FB1" s="54" t="s">
        <v>11</v>
      </c>
      <c r="FC1" s="54" t="s">
        <v>12</v>
      </c>
      <c r="FD1" s="54" t="s">
        <v>13</v>
      </c>
      <c r="FE1" s="53" t="s">
        <v>4</v>
      </c>
      <c r="FF1" s="54" t="s">
        <v>3</v>
      </c>
      <c r="FG1" s="54" t="s">
        <v>4</v>
      </c>
      <c r="FH1" s="54" t="s">
        <v>5</v>
      </c>
      <c r="FI1" s="54" t="s">
        <v>6</v>
      </c>
      <c r="FJ1" s="54" t="s">
        <v>7</v>
      </c>
      <c r="FK1" s="54" t="s">
        <v>8</v>
      </c>
      <c r="FL1" s="54" t="s">
        <v>9</v>
      </c>
      <c r="FM1" s="54" t="s">
        <v>10</v>
      </c>
      <c r="FN1" s="54" t="s">
        <v>11</v>
      </c>
      <c r="FO1" s="54" t="s">
        <v>12</v>
      </c>
      <c r="FP1" s="54" t="s">
        <v>13</v>
      </c>
      <c r="FQ1" s="53" t="s">
        <v>26</v>
      </c>
      <c r="FR1" s="54" t="s">
        <v>3</v>
      </c>
      <c r="FS1" s="54" t="s">
        <v>4</v>
      </c>
      <c r="FT1" s="54" t="s">
        <v>5</v>
      </c>
      <c r="FU1" s="54" t="s">
        <v>6</v>
      </c>
      <c r="FV1" s="54" t="s">
        <v>7</v>
      </c>
      <c r="FW1" s="54" t="s">
        <v>8</v>
      </c>
      <c r="FX1" s="54" t="s">
        <v>9</v>
      </c>
      <c r="FY1" s="54" t="s">
        <v>10</v>
      </c>
      <c r="FZ1" s="54" t="s">
        <v>11</v>
      </c>
      <c r="GA1" s="54" t="s">
        <v>12</v>
      </c>
      <c r="GB1" s="54" t="s">
        <v>13</v>
      </c>
      <c r="GC1" s="53" t="s">
        <v>27</v>
      </c>
      <c r="GD1" s="54" t="s">
        <v>3</v>
      </c>
      <c r="GE1" s="54" t="s">
        <v>4</v>
      </c>
      <c r="GF1" s="54" t="s">
        <v>5</v>
      </c>
      <c r="GG1" s="54" t="s">
        <v>6</v>
      </c>
      <c r="GH1" s="54" t="s">
        <v>7</v>
      </c>
      <c r="GI1" s="54" t="s">
        <v>8</v>
      </c>
      <c r="GJ1" s="54" t="s">
        <v>9</v>
      </c>
      <c r="GK1" s="54" t="s">
        <v>10</v>
      </c>
      <c r="GL1" s="54" t="s">
        <v>11</v>
      </c>
      <c r="GM1" s="54" t="s">
        <v>12</v>
      </c>
      <c r="GN1" s="54" t="s">
        <v>13</v>
      </c>
      <c r="GO1" s="53" t="s">
        <v>28</v>
      </c>
      <c r="GP1" s="54" t="s">
        <v>3</v>
      </c>
      <c r="GQ1" s="54" t="s">
        <v>4</v>
      </c>
      <c r="GR1" s="54" t="s">
        <v>5</v>
      </c>
      <c r="GS1" s="54" t="s">
        <v>6</v>
      </c>
      <c r="GT1" s="54" t="s">
        <v>7</v>
      </c>
      <c r="GU1" s="54" t="s">
        <v>8</v>
      </c>
      <c r="GV1" s="54" t="s">
        <v>9</v>
      </c>
      <c r="GW1" s="54" t="s">
        <v>10</v>
      </c>
      <c r="GX1" s="54" t="s">
        <v>11</v>
      </c>
      <c r="GY1" s="54" t="s">
        <v>12</v>
      </c>
      <c r="GZ1" s="54" t="s">
        <v>13</v>
      </c>
      <c r="HA1" s="53" t="s">
        <v>29</v>
      </c>
      <c r="HB1" s="54" t="s">
        <v>3</v>
      </c>
      <c r="HC1" s="54" t="s">
        <v>4</v>
      </c>
      <c r="HD1" s="54" t="s">
        <v>5</v>
      </c>
      <c r="HE1" s="54" t="s">
        <v>6</v>
      </c>
      <c r="HF1" s="54" t="s">
        <v>7</v>
      </c>
      <c r="HG1" s="54" t="s">
        <v>8</v>
      </c>
      <c r="HH1" s="54" t="s">
        <v>9</v>
      </c>
      <c r="HI1" s="54" t="s">
        <v>10</v>
      </c>
      <c r="HJ1" s="54" t="s">
        <v>11</v>
      </c>
      <c r="HK1" s="54" t="s">
        <v>12</v>
      </c>
      <c r="HL1" s="54" t="s">
        <v>13</v>
      </c>
      <c r="HM1" s="53" t="s">
        <v>5</v>
      </c>
      <c r="HN1" s="54" t="s">
        <v>3</v>
      </c>
      <c r="HO1" s="54" t="s">
        <v>4</v>
      </c>
      <c r="HP1" s="54" t="s">
        <v>5</v>
      </c>
      <c r="HQ1" s="54" t="s">
        <v>6</v>
      </c>
      <c r="HR1" s="54" t="s">
        <v>7</v>
      </c>
      <c r="HS1" s="54" t="s">
        <v>8</v>
      </c>
      <c r="HT1" s="54" t="s">
        <v>9</v>
      </c>
      <c r="HU1" s="54" t="s">
        <v>10</v>
      </c>
      <c r="HV1" s="54" t="s">
        <v>11</v>
      </c>
      <c r="HW1" s="54" t="s">
        <v>12</v>
      </c>
      <c r="HX1" s="54" t="s">
        <v>13</v>
      </c>
      <c r="HY1" s="53" t="s">
        <v>30</v>
      </c>
      <c r="HZ1" s="54" t="s">
        <v>3</v>
      </c>
      <c r="IA1" s="54" t="s">
        <v>4</v>
      </c>
      <c r="IB1" s="54" t="s">
        <v>5</v>
      </c>
      <c r="IC1" s="54" t="s">
        <v>6</v>
      </c>
      <c r="ID1" s="54" t="s">
        <v>7</v>
      </c>
      <c r="IE1" s="54" t="s">
        <v>8</v>
      </c>
      <c r="IF1" s="54" t="s">
        <v>9</v>
      </c>
      <c r="IG1" s="54" t="s">
        <v>10</v>
      </c>
      <c r="IH1" s="54" t="s">
        <v>11</v>
      </c>
      <c r="II1" s="54" t="s">
        <v>12</v>
      </c>
      <c r="IJ1" s="54" t="s">
        <v>13</v>
      </c>
      <c r="IK1" s="53" t="s">
        <v>31</v>
      </c>
      <c r="IL1" s="54" t="s">
        <v>3</v>
      </c>
      <c r="IM1" s="54" t="s">
        <v>4</v>
      </c>
      <c r="IN1" s="54" t="s">
        <v>5</v>
      </c>
      <c r="IO1" s="54" t="s">
        <v>6</v>
      </c>
      <c r="IP1" s="54" t="s">
        <v>7</v>
      </c>
      <c r="IQ1" s="54" t="s">
        <v>8</v>
      </c>
      <c r="IR1" s="54" t="s">
        <v>9</v>
      </c>
      <c r="IS1" s="54" t="s">
        <v>10</v>
      </c>
      <c r="IT1" s="54" t="s">
        <v>11</v>
      </c>
      <c r="IU1" s="54" t="s">
        <v>12</v>
      </c>
      <c r="IV1" s="54" t="s">
        <v>13</v>
      </c>
      <c r="IW1" s="53" t="s">
        <v>32</v>
      </c>
      <c r="IX1" s="54" t="s">
        <v>3</v>
      </c>
      <c r="IY1" s="54" t="s">
        <v>4</v>
      </c>
      <c r="IZ1" s="54" t="s">
        <v>5</v>
      </c>
      <c r="JA1" s="54" t="s">
        <v>6</v>
      </c>
      <c r="JB1" s="54" t="s">
        <v>7</v>
      </c>
      <c r="JC1" s="54" t="s">
        <v>8</v>
      </c>
      <c r="JD1" s="54" t="s">
        <v>9</v>
      </c>
      <c r="JE1" s="54" t="s">
        <v>10</v>
      </c>
      <c r="JF1" s="54" t="s">
        <v>11</v>
      </c>
      <c r="JG1" s="54" t="s">
        <v>12</v>
      </c>
      <c r="JH1" s="54" t="s">
        <v>13</v>
      </c>
      <c r="JI1" s="53" t="s">
        <v>33</v>
      </c>
      <c r="JJ1" s="54" t="s">
        <v>3</v>
      </c>
      <c r="JK1" s="54" t="s">
        <v>4</v>
      </c>
      <c r="JL1" s="54" t="s">
        <v>5</v>
      </c>
      <c r="JM1" s="54" t="s">
        <v>6</v>
      </c>
      <c r="JN1" s="54" t="s">
        <v>7</v>
      </c>
      <c r="JO1" s="54" t="s">
        <v>8</v>
      </c>
      <c r="JP1" s="54" t="s">
        <v>9</v>
      </c>
      <c r="JQ1" s="54" t="s">
        <v>10</v>
      </c>
      <c r="JR1" s="54" t="s">
        <v>11</v>
      </c>
      <c r="JS1" s="54" t="s">
        <v>12</v>
      </c>
      <c r="JT1" s="54" t="s">
        <v>13</v>
      </c>
      <c r="JU1" s="53" t="s">
        <v>6</v>
      </c>
      <c r="JV1" s="54" t="s">
        <v>3</v>
      </c>
      <c r="JW1" s="54" t="s">
        <v>4</v>
      </c>
      <c r="JX1" s="54" t="s">
        <v>5</v>
      </c>
      <c r="JY1" s="54" t="s">
        <v>6</v>
      </c>
      <c r="JZ1" s="54" t="s">
        <v>7</v>
      </c>
      <c r="KA1" s="54" t="s">
        <v>8</v>
      </c>
      <c r="KB1" s="54" t="s">
        <v>9</v>
      </c>
      <c r="KC1" s="54" t="s">
        <v>10</v>
      </c>
      <c r="KD1" s="54" t="s">
        <v>11</v>
      </c>
      <c r="KE1" s="54" t="s">
        <v>12</v>
      </c>
      <c r="KF1" s="54" t="s">
        <v>13</v>
      </c>
      <c r="KG1" s="53" t="s">
        <v>2</v>
      </c>
      <c r="KH1" s="54" t="s">
        <v>3</v>
      </c>
      <c r="KI1" s="54" t="s">
        <v>4</v>
      </c>
      <c r="KJ1" s="54" t="s">
        <v>5</v>
      </c>
      <c r="KK1" s="54" t="s">
        <v>6</v>
      </c>
      <c r="KL1" s="54" t="s">
        <v>7</v>
      </c>
      <c r="KM1" s="54" t="s">
        <v>8</v>
      </c>
      <c r="KN1" s="54" t="s">
        <v>9</v>
      </c>
      <c r="KO1" s="54" t="s">
        <v>10</v>
      </c>
      <c r="KP1" s="54" t="s">
        <v>11</v>
      </c>
      <c r="KQ1" s="54" t="s">
        <v>12</v>
      </c>
      <c r="KR1" s="54" t="s">
        <v>13</v>
      </c>
      <c r="KS1" s="53" t="s">
        <v>14</v>
      </c>
      <c r="KT1" s="54" t="s">
        <v>3</v>
      </c>
      <c r="KU1" s="54" t="s">
        <v>4</v>
      </c>
      <c r="KV1" s="54" t="s">
        <v>5</v>
      </c>
      <c r="KW1" s="54" t="s">
        <v>6</v>
      </c>
      <c r="KX1" s="54" t="s">
        <v>7</v>
      </c>
      <c r="KY1" s="54" t="s">
        <v>8</v>
      </c>
      <c r="KZ1" s="54" t="s">
        <v>9</v>
      </c>
      <c r="LA1" s="54" t="s">
        <v>10</v>
      </c>
      <c r="LB1" s="54" t="s">
        <v>11</v>
      </c>
      <c r="LC1" s="54" t="s">
        <v>12</v>
      </c>
      <c r="LD1" s="54" t="s">
        <v>13</v>
      </c>
      <c r="LE1" s="53" t="s">
        <v>15</v>
      </c>
      <c r="LF1" s="54" t="s">
        <v>3</v>
      </c>
      <c r="LG1" s="54" t="s">
        <v>4</v>
      </c>
      <c r="LH1" s="54" t="s">
        <v>5</v>
      </c>
      <c r="LI1" s="54" t="s">
        <v>6</v>
      </c>
      <c r="LJ1" s="54" t="s">
        <v>7</v>
      </c>
      <c r="LK1" s="54" t="s">
        <v>8</v>
      </c>
      <c r="LL1" s="54" t="s">
        <v>9</v>
      </c>
      <c r="LM1" s="54" t="s">
        <v>10</v>
      </c>
      <c r="LN1" s="54" t="s">
        <v>11</v>
      </c>
      <c r="LO1" s="54" t="s">
        <v>12</v>
      </c>
      <c r="LP1" s="54" t="s">
        <v>13</v>
      </c>
      <c r="LQ1" s="53" t="s">
        <v>16</v>
      </c>
      <c r="LR1" s="54" t="s">
        <v>3</v>
      </c>
      <c r="LS1" s="54" t="s">
        <v>4</v>
      </c>
      <c r="LT1" s="54" t="s">
        <v>5</v>
      </c>
      <c r="LU1" s="54" t="s">
        <v>6</v>
      </c>
      <c r="LV1" s="54" t="s">
        <v>7</v>
      </c>
      <c r="LW1" s="54" t="s">
        <v>8</v>
      </c>
      <c r="LX1" s="54" t="s">
        <v>9</v>
      </c>
      <c r="LY1" s="54" t="s">
        <v>10</v>
      </c>
      <c r="LZ1" s="54" t="s">
        <v>11</v>
      </c>
      <c r="MA1" s="54" t="s">
        <v>12</v>
      </c>
      <c r="MB1" s="54" t="s">
        <v>13</v>
      </c>
      <c r="MC1" s="53" t="s">
        <v>17</v>
      </c>
      <c r="MD1" s="54" t="s">
        <v>3</v>
      </c>
      <c r="ME1" s="54" t="s">
        <v>4</v>
      </c>
      <c r="MF1" s="54" t="s">
        <v>5</v>
      </c>
      <c r="MG1" s="54" t="s">
        <v>6</v>
      </c>
      <c r="MH1" s="54" t="s">
        <v>7</v>
      </c>
      <c r="MI1" s="54" t="s">
        <v>8</v>
      </c>
      <c r="MJ1" s="54" t="s">
        <v>9</v>
      </c>
      <c r="MK1" s="54" t="s">
        <v>10</v>
      </c>
      <c r="ML1" s="54" t="s">
        <v>11</v>
      </c>
      <c r="MM1" s="54" t="s">
        <v>12</v>
      </c>
      <c r="MN1" s="54" t="s">
        <v>13</v>
      </c>
      <c r="MO1" s="53" t="s">
        <v>18</v>
      </c>
      <c r="MP1" s="54" t="s">
        <v>3</v>
      </c>
      <c r="MQ1" s="54" t="s">
        <v>4</v>
      </c>
      <c r="MR1" s="54" t="s">
        <v>5</v>
      </c>
      <c r="MS1" s="54" t="s">
        <v>6</v>
      </c>
      <c r="MT1" s="54" t="s">
        <v>7</v>
      </c>
      <c r="MU1" s="54" t="s">
        <v>8</v>
      </c>
      <c r="MV1" s="54" t="s">
        <v>9</v>
      </c>
      <c r="MW1" s="54" t="s">
        <v>10</v>
      </c>
      <c r="MX1" s="54" t="s">
        <v>11</v>
      </c>
      <c r="MY1" s="54" t="s">
        <v>12</v>
      </c>
      <c r="MZ1" s="54" t="s">
        <v>13</v>
      </c>
      <c r="NA1" s="53" t="s">
        <v>19</v>
      </c>
      <c r="NB1" s="54" t="s">
        <v>3</v>
      </c>
      <c r="NC1" s="54" t="s">
        <v>4</v>
      </c>
      <c r="ND1" s="54" t="s">
        <v>5</v>
      </c>
      <c r="NE1" s="54" t="s">
        <v>6</v>
      </c>
      <c r="NF1" s="54" t="s">
        <v>7</v>
      </c>
      <c r="NG1" s="54" t="s">
        <v>8</v>
      </c>
      <c r="NH1" s="54" t="s">
        <v>9</v>
      </c>
      <c r="NI1" s="54" t="s">
        <v>10</v>
      </c>
      <c r="NJ1" s="54" t="s">
        <v>11</v>
      </c>
      <c r="NK1" s="54" t="s">
        <v>12</v>
      </c>
      <c r="NL1" s="54" t="s">
        <v>13</v>
      </c>
      <c r="NM1" s="53" t="s">
        <v>20</v>
      </c>
      <c r="NN1" s="54" t="s">
        <v>3</v>
      </c>
      <c r="NO1" s="54" t="s">
        <v>4</v>
      </c>
      <c r="NP1" s="54" t="s">
        <v>5</v>
      </c>
      <c r="NQ1" s="54" t="s">
        <v>6</v>
      </c>
      <c r="NR1" s="54" t="s">
        <v>7</v>
      </c>
      <c r="NS1" s="54" t="s">
        <v>8</v>
      </c>
      <c r="NT1" s="54" t="s">
        <v>9</v>
      </c>
      <c r="NU1" s="54" t="s">
        <v>10</v>
      </c>
      <c r="NV1" s="54" t="s">
        <v>11</v>
      </c>
      <c r="NW1" s="54" t="s">
        <v>12</v>
      </c>
      <c r="NX1" s="54" t="s">
        <v>13</v>
      </c>
      <c r="NY1" s="53" t="s">
        <v>21</v>
      </c>
      <c r="NZ1" s="54" t="s">
        <v>3</v>
      </c>
      <c r="OA1" s="54" t="s">
        <v>4</v>
      </c>
      <c r="OB1" s="54" t="s">
        <v>5</v>
      </c>
      <c r="OC1" s="54" t="s">
        <v>6</v>
      </c>
      <c r="OD1" s="54" t="s">
        <v>7</v>
      </c>
      <c r="OE1" s="54" t="s">
        <v>8</v>
      </c>
      <c r="OF1" s="54" t="s">
        <v>9</v>
      </c>
      <c r="OG1" s="54" t="s">
        <v>10</v>
      </c>
      <c r="OH1" s="54" t="s">
        <v>11</v>
      </c>
      <c r="OI1" s="54" t="s">
        <v>12</v>
      </c>
      <c r="OJ1" s="54" t="s">
        <v>13</v>
      </c>
      <c r="OK1" s="53" t="s">
        <v>22</v>
      </c>
      <c r="OL1" s="54" t="s">
        <v>3</v>
      </c>
      <c r="OM1" s="54" t="s">
        <v>4</v>
      </c>
      <c r="ON1" s="54" t="s">
        <v>5</v>
      </c>
      <c r="OO1" s="54" t="s">
        <v>6</v>
      </c>
      <c r="OP1" s="54" t="s">
        <v>7</v>
      </c>
      <c r="OQ1" s="54" t="s">
        <v>8</v>
      </c>
      <c r="OR1" s="54" t="s">
        <v>9</v>
      </c>
      <c r="OS1" s="54" t="s">
        <v>10</v>
      </c>
      <c r="OT1" s="54" t="s">
        <v>11</v>
      </c>
      <c r="OU1" s="54" t="s">
        <v>12</v>
      </c>
      <c r="OV1" s="54" t="s">
        <v>13</v>
      </c>
      <c r="OW1" s="53" t="s">
        <v>23</v>
      </c>
      <c r="OX1" s="54" t="s">
        <v>3</v>
      </c>
      <c r="OY1" s="54" t="s">
        <v>4</v>
      </c>
      <c r="OZ1" s="54" t="s">
        <v>5</v>
      </c>
      <c r="PA1" s="54" t="s">
        <v>6</v>
      </c>
      <c r="PB1" s="54" t="s">
        <v>7</v>
      </c>
      <c r="PC1" s="54" t="s">
        <v>8</v>
      </c>
      <c r="PD1" s="54" t="s">
        <v>9</v>
      </c>
      <c r="PE1" s="54" t="s">
        <v>10</v>
      </c>
      <c r="PF1" s="54" t="s">
        <v>11</v>
      </c>
      <c r="PG1" s="54" t="s">
        <v>12</v>
      </c>
      <c r="PH1" s="54" t="s">
        <v>13</v>
      </c>
      <c r="PI1" s="53" t="s">
        <v>24</v>
      </c>
      <c r="PJ1" s="54" t="s">
        <v>3</v>
      </c>
      <c r="PK1" s="54" t="s">
        <v>4</v>
      </c>
      <c r="PL1" s="54" t="s">
        <v>5</v>
      </c>
      <c r="PM1" s="54" t="s">
        <v>6</v>
      </c>
      <c r="PN1" s="54" t="s">
        <v>7</v>
      </c>
      <c r="PO1" s="54" t="s">
        <v>8</v>
      </c>
      <c r="PP1" s="54" t="s">
        <v>9</v>
      </c>
      <c r="PQ1" s="54" t="s">
        <v>10</v>
      </c>
      <c r="PR1" s="54" t="s">
        <v>11</v>
      </c>
      <c r="PS1" s="54" t="s">
        <v>12</v>
      </c>
      <c r="PT1" s="54" t="s">
        <v>13</v>
      </c>
      <c r="PU1" s="53" t="s">
        <v>25</v>
      </c>
      <c r="PV1" s="54" t="s">
        <v>3</v>
      </c>
      <c r="PW1" s="54" t="s">
        <v>4</v>
      </c>
      <c r="PX1" s="54" t="s">
        <v>5</v>
      </c>
      <c r="PY1" s="54" t="s">
        <v>6</v>
      </c>
      <c r="PZ1" s="54" t="s">
        <v>7</v>
      </c>
      <c r="QA1" s="54" t="s">
        <v>8</v>
      </c>
      <c r="QB1" s="54" t="s">
        <v>9</v>
      </c>
      <c r="QC1" s="54" t="s">
        <v>10</v>
      </c>
      <c r="QD1" s="54" t="s">
        <v>11</v>
      </c>
      <c r="QE1" s="54" t="s">
        <v>12</v>
      </c>
      <c r="QF1" s="54" t="s">
        <v>13</v>
      </c>
      <c r="QG1" s="53" t="s">
        <v>4</v>
      </c>
      <c r="QH1" s="54" t="s">
        <v>3</v>
      </c>
      <c r="QI1" s="54" t="s">
        <v>4</v>
      </c>
      <c r="QJ1" s="54" t="s">
        <v>5</v>
      </c>
      <c r="QK1" s="54" t="s">
        <v>6</v>
      </c>
      <c r="QL1" s="54" t="s">
        <v>7</v>
      </c>
      <c r="QM1" s="54" t="s">
        <v>8</v>
      </c>
      <c r="QN1" s="54" t="s">
        <v>9</v>
      </c>
      <c r="QO1" s="54" t="s">
        <v>10</v>
      </c>
      <c r="QP1" s="54" t="s">
        <v>11</v>
      </c>
      <c r="QQ1" s="54" t="s">
        <v>12</v>
      </c>
      <c r="QR1" s="54" t="s">
        <v>13</v>
      </c>
      <c r="QS1" s="53" t="s">
        <v>26</v>
      </c>
      <c r="QT1" s="54" t="s">
        <v>3</v>
      </c>
      <c r="QU1" s="54" t="s">
        <v>4</v>
      </c>
      <c r="QV1" s="54" t="s">
        <v>5</v>
      </c>
      <c r="QW1" s="54" t="s">
        <v>6</v>
      </c>
      <c r="QX1" s="54" t="s">
        <v>7</v>
      </c>
      <c r="QY1" s="54" t="s">
        <v>8</v>
      </c>
      <c r="QZ1" s="54" t="s">
        <v>9</v>
      </c>
      <c r="RA1" s="54" t="s">
        <v>10</v>
      </c>
      <c r="RB1" s="54" t="s">
        <v>11</v>
      </c>
      <c r="RC1" s="54" t="s">
        <v>12</v>
      </c>
      <c r="RD1" s="54" t="s">
        <v>13</v>
      </c>
      <c r="RE1" s="53" t="s">
        <v>27</v>
      </c>
      <c r="RF1" s="54" t="s">
        <v>3</v>
      </c>
      <c r="RG1" s="54" t="s">
        <v>4</v>
      </c>
      <c r="RH1" s="54" t="s">
        <v>5</v>
      </c>
      <c r="RI1" s="54" t="s">
        <v>6</v>
      </c>
      <c r="RJ1" s="54" t="s">
        <v>7</v>
      </c>
      <c r="RK1" s="54" t="s">
        <v>8</v>
      </c>
      <c r="RL1" s="54" t="s">
        <v>9</v>
      </c>
      <c r="RM1" s="54" t="s">
        <v>10</v>
      </c>
      <c r="RN1" s="54" t="s">
        <v>11</v>
      </c>
      <c r="RO1" s="54" t="s">
        <v>12</v>
      </c>
      <c r="RP1" s="54" t="s">
        <v>13</v>
      </c>
      <c r="RQ1" s="53" t="s">
        <v>28</v>
      </c>
      <c r="RR1" s="54" t="s">
        <v>3</v>
      </c>
      <c r="RS1" s="54" t="s">
        <v>4</v>
      </c>
      <c r="RT1" s="54" t="s">
        <v>5</v>
      </c>
      <c r="RU1" s="54" t="s">
        <v>6</v>
      </c>
      <c r="RV1" s="54" t="s">
        <v>7</v>
      </c>
      <c r="RW1" s="54" t="s">
        <v>8</v>
      </c>
      <c r="RX1" s="54" t="s">
        <v>9</v>
      </c>
      <c r="RY1" s="54" t="s">
        <v>10</v>
      </c>
      <c r="RZ1" s="54" t="s">
        <v>11</v>
      </c>
      <c r="SA1" s="54" t="s">
        <v>12</v>
      </c>
      <c r="SB1" s="54" t="s">
        <v>13</v>
      </c>
      <c r="SC1" s="53" t="s">
        <v>29</v>
      </c>
      <c r="SD1" s="54" t="s">
        <v>3</v>
      </c>
      <c r="SE1" s="54" t="s">
        <v>4</v>
      </c>
      <c r="SF1" s="54" t="s">
        <v>5</v>
      </c>
      <c r="SG1" s="54" t="s">
        <v>6</v>
      </c>
      <c r="SH1" s="54" t="s">
        <v>7</v>
      </c>
      <c r="SI1" s="54" t="s">
        <v>8</v>
      </c>
      <c r="SJ1" s="54" t="s">
        <v>9</v>
      </c>
      <c r="SK1" s="54" t="s">
        <v>10</v>
      </c>
      <c r="SL1" s="54" t="s">
        <v>11</v>
      </c>
      <c r="SM1" s="54" t="s">
        <v>12</v>
      </c>
      <c r="SN1" s="54" t="s">
        <v>13</v>
      </c>
      <c r="SO1" s="53" t="s">
        <v>5</v>
      </c>
      <c r="SP1" s="54" t="s">
        <v>3</v>
      </c>
      <c r="SQ1" s="54" t="s">
        <v>4</v>
      </c>
      <c r="SR1" s="54" t="s">
        <v>5</v>
      </c>
      <c r="SS1" s="54" t="s">
        <v>6</v>
      </c>
      <c r="ST1" s="54" t="s">
        <v>7</v>
      </c>
      <c r="SU1" s="54" t="s">
        <v>8</v>
      </c>
      <c r="SV1" s="54" t="s">
        <v>9</v>
      </c>
      <c r="SW1" s="54" t="s">
        <v>10</v>
      </c>
      <c r="SX1" s="54" t="s">
        <v>11</v>
      </c>
      <c r="SY1" s="54" t="s">
        <v>12</v>
      </c>
      <c r="SZ1" s="54" t="s">
        <v>13</v>
      </c>
      <c r="TA1" s="53" t="s">
        <v>30</v>
      </c>
      <c r="TB1" s="54" t="s">
        <v>3</v>
      </c>
      <c r="TC1" s="54" t="s">
        <v>4</v>
      </c>
      <c r="TD1" s="54" t="s">
        <v>5</v>
      </c>
      <c r="TE1" s="54" t="s">
        <v>6</v>
      </c>
      <c r="TF1" s="54" t="s">
        <v>7</v>
      </c>
      <c r="TG1" s="54" t="s">
        <v>8</v>
      </c>
      <c r="TH1" s="54" t="s">
        <v>9</v>
      </c>
      <c r="TI1" s="54" t="s">
        <v>10</v>
      </c>
      <c r="TJ1" s="54" t="s">
        <v>11</v>
      </c>
      <c r="TK1" s="54" t="s">
        <v>12</v>
      </c>
      <c r="TL1" s="54" t="s">
        <v>13</v>
      </c>
      <c r="TM1" s="53" t="s">
        <v>31</v>
      </c>
      <c r="TN1" s="54" t="s">
        <v>3</v>
      </c>
      <c r="TO1" s="54" t="s">
        <v>4</v>
      </c>
      <c r="TP1" s="54" t="s">
        <v>5</v>
      </c>
      <c r="TQ1" s="54" t="s">
        <v>6</v>
      </c>
      <c r="TR1" s="54" t="s">
        <v>7</v>
      </c>
      <c r="TS1" s="54" t="s">
        <v>8</v>
      </c>
      <c r="TT1" s="54" t="s">
        <v>9</v>
      </c>
      <c r="TU1" s="54" t="s">
        <v>10</v>
      </c>
      <c r="TV1" s="54" t="s">
        <v>11</v>
      </c>
      <c r="TW1" s="54" t="s">
        <v>12</v>
      </c>
      <c r="TX1" s="54" t="s">
        <v>13</v>
      </c>
      <c r="TY1" s="53" t="s">
        <v>32</v>
      </c>
      <c r="TZ1" s="54" t="s">
        <v>3</v>
      </c>
      <c r="UA1" s="54" t="s">
        <v>4</v>
      </c>
      <c r="UB1" s="54" t="s">
        <v>5</v>
      </c>
      <c r="UC1" s="54" t="s">
        <v>6</v>
      </c>
      <c r="UD1" s="54" t="s">
        <v>7</v>
      </c>
      <c r="UE1" s="54" t="s">
        <v>8</v>
      </c>
      <c r="UF1" s="54" t="s">
        <v>9</v>
      </c>
      <c r="UG1" s="54" t="s">
        <v>10</v>
      </c>
      <c r="UH1" s="54" t="s">
        <v>11</v>
      </c>
      <c r="UI1" s="54" t="s">
        <v>12</v>
      </c>
      <c r="UJ1" s="54" t="s">
        <v>13</v>
      </c>
      <c r="UK1" s="53" t="s">
        <v>33</v>
      </c>
      <c r="UL1" s="54" t="s">
        <v>3</v>
      </c>
      <c r="UM1" s="54" t="s">
        <v>4</v>
      </c>
      <c r="UN1" s="54" t="s">
        <v>5</v>
      </c>
      <c r="UO1" s="54" t="s">
        <v>6</v>
      </c>
      <c r="UP1" s="54" t="s">
        <v>7</v>
      </c>
      <c r="UQ1" s="54" t="s">
        <v>8</v>
      </c>
      <c r="UR1" s="54" t="s">
        <v>9</v>
      </c>
      <c r="US1" s="54" t="s">
        <v>10</v>
      </c>
      <c r="UT1" s="54" t="s">
        <v>11</v>
      </c>
      <c r="UU1" s="54" t="s">
        <v>12</v>
      </c>
      <c r="UV1" s="54" t="s">
        <v>13</v>
      </c>
      <c r="UW1" s="53" t="s">
        <v>6</v>
      </c>
      <c r="UX1" s="54" t="s">
        <v>3</v>
      </c>
    </row>
    <row r="2" spans="2:1027" ht="25" customHeight="1" x14ac:dyDescent="0.2">
      <c r="W2" s="35" t="s">
        <v>34</v>
      </c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52" t="s">
        <v>35</v>
      </c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  <c r="IW2" s="27"/>
      <c r="IX2" s="27"/>
      <c r="IY2" s="27"/>
      <c r="IZ2" s="27"/>
      <c r="JA2" s="27"/>
      <c r="JB2" s="27"/>
      <c r="JC2" s="27"/>
      <c r="JD2" s="27"/>
      <c r="JE2" s="27"/>
      <c r="JF2" s="27"/>
      <c r="JG2" s="27"/>
      <c r="JH2" s="27"/>
      <c r="JI2" s="27"/>
      <c r="JJ2" s="27"/>
      <c r="JK2" s="27"/>
      <c r="JL2" s="27"/>
      <c r="JM2" s="27"/>
      <c r="JN2" s="28"/>
      <c r="UV2" s="1"/>
      <c r="UW2" s="1"/>
      <c r="UX2" s="1"/>
      <c r="UY2" s="1"/>
      <c r="UZ2" s="1"/>
      <c r="VA2" s="1"/>
      <c r="VB2" s="1"/>
      <c r="VC2" s="1"/>
      <c r="AMD2"/>
      <c r="AME2"/>
      <c r="AMF2"/>
      <c r="AMG2"/>
      <c r="AMH2"/>
      <c r="AMI2"/>
      <c r="AMJ2"/>
      <c r="AMK2"/>
    </row>
    <row r="3" spans="2:1027" ht="25" customHeight="1" x14ac:dyDescent="0.2">
      <c r="B3" s="63" t="s">
        <v>36</v>
      </c>
      <c r="C3" s="44"/>
      <c r="D3" s="45"/>
      <c r="AE3" s="26" t="s">
        <v>37</v>
      </c>
      <c r="AF3" s="27"/>
      <c r="AG3" s="27"/>
      <c r="AH3" s="27"/>
      <c r="AI3" s="27"/>
      <c r="AJ3" s="28"/>
      <c r="AK3" s="29" t="s">
        <v>38</v>
      </c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8"/>
      <c r="BT3" s="26" t="s">
        <v>39</v>
      </c>
      <c r="BU3" s="27"/>
      <c r="BV3" s="27"/>
      <c r="BW3" s="27"/>
      <c r="BX3" s="27"/>
      <c r="BY3" s="28"/>
      <c r="BZ3" s="29" t="s">
        <v>305</v>
      </c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8"/>
      <c r="DG3" s="26" t="s">
        <v>40</v>
      </c>
      <c r="DH3" s="27"/>
      <c r="DI3" s="27"/>
      <c r="DJ3" s="27"/>
      <c r="DK3" s="27"/>
      <c r="DL3" s="27"/>
      <c r="DM3" s="28"/>
      <c r="DN3" s="29" t="s">
        <v>41</v>
      </c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8"/>
      <c r="EX3" s="26" t="s">
        <v>42</v>
      </c>
      <c r="EY3" s="27"/>
      <c r="EZ3" s="27"/>
      <c r="FA3" s="27"/>
      <c r="FB3" s="27"/>
      <c r="FC3" s="27"/>
      <c r="FD3" s="28"/>
      <c r="FE3" s="29" t="s">
        <v>41</v>
      </c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8"/>
      <c r="VD3" s="2"/>
      <c r="VE3" s="2"/>
      <c r="AML3" s="1"/>
      <c r="AMM3" s="1"/>
    </row>
    <row r="4" spans="2:1027" ht="25" customHeight="1" x14ac:dyDescent="0.2">
      <c r="B4" s="49"/>
      <c r="C4" s="50"/>
      <c r="D4" s="51"/>
      <c r="AE4" s="62" t="s">
        <v>43</v>
      </c>
      <c r="AF4" s="27"/>
      <c r="AG4" s="27"/>
      <c r="AH4" s="27"/>
      <c r="AI4" s="27"/>
      <c r="AJ4" s="27"/>
      <c r="AK4" s="27"/>
      <c r="AL4" s="27"/>
      <c r="AM4" s="27"/>
      <c r="AN4" s="27"/>
      <c r="AO4" s="28"/>
      <c r="AP4" s="55" t="s">
        <v>44</v>
      </c>
      <c r="AQ4" s="27"/>
      <c r="AR4" s="27"/>
      <c r="AS4" s="28"/>
      <c r="AT4" s="56" t="s">
        <v>45</v>
      </c>
      <c r="AU4" s="27"/>
      <c r="AV4" s="27"/>
      <c r="AW4" s="27"/>
      <c r="AX4" s="27"/>
      <c r="AY4" s="28"/>
      <c r="AZ4" s="57" t="s">
        <v>46</v>
      </c>
      <c r="BA4" s="58" t="s">
        <v>47</v>
      </c>
      <c r="BB4" s="27"/>
      <c r="BC4" s="28"/>
      <c r="BD4" s="59"/>
      <c r="BE4" s="28"/>
      <c r="BT4" s="62" t="s">
        <v>43</v>
      </c>
      <c r="BU4" s="27"/>
      <c r="BV4" s="27"/>
      <c r="BW4" s="27"/>
      <c r="BX4" s="27"/>
      <c r="BY4" s="27"/>
      <c r="BZ4" s="27"/>
      <c r="CA4" s="28"/>
      <c r="CB4" s="55" t="s">
        <v>44</v>
      </c>
      <c r="CC4" s="27"/>
      <c r="CD4" s="27"/>
      <c r="CE4" s="27"/>
      <c r="CF4" s="28"/>
      <c r="CG4" s="56" t="s">
        <v>45</v>
      </c>
      <c r="CH4" s="27"/>
      <c r="CI4" s="27"/>
      <c r="CJ4" s="27"/>
      <c r="CK4" s="27"/>
      <c r="CL4" s="28"/>
      <c r="CM4" s="57" t="s">
        <v>46</v>
      </c>
      <c r="CN4" s="58" t="s">
        <v>47</v>
      </c>
      <c r="CO4" s="27"/>
      <c r="CP4" s="28"/>
      <c r="CQ4" s="59"/>
      <c r="CR4" s="28"/>
      <c r="DG4" s="62" t="s">
        <v>43</v>
      </c>
      <c r="DH4" s="27"/>
      <c r="DI4" s="27"/>
      <c r="DJ4" s="27"/>
      <c r="DK4" s="27"/>
      <c r="DL4" s="27"/>
      <c r="DM4" s="27"/>
      <c r="DN4" s="28"/>
      <c r="DO4" s="55" t="s">
        <v>44</v>
      </c>
      <c r="DP4" s="27"/>
      <c r="DQ4" s="27"/>
      <c r="DR4" s="28"/>
      <c r="DS4" s="56" t="s">
        <v>45</v>
      </c>
      <c r="DT4" s="27"/>
      <c r="DU4" s="27"/>
      <c r="DV4" s="27"/>
      <c r="DW4" s="27"/>
      <c r="DX4" s="27"/>
      <c r="DY4" s="28"/>
      <c r="DZ4" s="57" t="s">
        <v>46</v>
      </c>
      <c r="EA4" s="58" t="s">
        <v>47</v>
      </c>
      <c r="EB4" s="27"/>
      <c r="EC4" s="28"/>
      <c r="ED4" s="59"/>
      <c r="EE4" s="28"/>
      <c r="EX4" s="62" t="s">
        <v>43</v>
      </c>
      <c r="EY4" s="27"/>
      <c r="EZ4" s="27"/>
      <c r="FA4" s="27"/>
      <c r="FB4" s="27"/>
      <c r="FC4" s="27"/>
      <c r="FD4" s="27"/>
      <c r="FE4" s="28"/>
      <c r="FF4" s="55" t="s">
        <v>44</v>
      </c>
      <c r="FG4" s="27"/>
      <c r="FH4" s="27"/>
      <c r="FI4" s="28"/>
      <c r="FJ4" s="56" t="s">
        <v>45</v>
      </c>
      <c r="FK4" s="27"/>
      <c r="FL4" s="27"/>
      <c r="FM4" s="27"/>
      <c r="FN4" s="27"/>
      <c r="FO4" s="27"/>
      <c r="FP4" s="28"/>
      <c r="FQ4" s="57" t="s">
        <v>46</v>
      </c>
      <c r="FR4" s="58" t="s">
        <v>47</v>
      </c>
      <c r="FS4" s="27"/>
      <c r="FT4" s="28"/>
      <c r="FU4" s="59"/>
      <c r="FV4" s="28"/>
      <c r="VD4" s="2"/>
      <c r="VE4" s="2"/>
      <c r="AML4" s="1"/>
      <c r="AMM4" s="1"/>
    </row>
    <row r="5" spans="2:1027" ht="25" customHeight="1" x14ac:dyDescent="0.2"/>
    <row r="6" spans="2:1027" ht="25" customHeight="1" x14ac:dyDescent="0.2"/>
    <row r="7" spans="2:1027" ht="25" customHeight="1" x14ac:dyDescent="0.2">
      <c r="B7" s="63" t="s">
        <v>48</v>
      </c>
      <c r="C7" s="44"/>
      <c r="D7" s="45"/>
      <c r="BA7" s="26" t="s">
        <v>49</v>
      </c>
      <c r="BB7" s="27"/>
      <c r="BC7" s="27"/>
      <c r="BD7" s="27"/>
      <c r="BE7" s="27"/>
      <c r="BF7" s="28"/>
      <c r="BG7" s="29" t="s">
        <v>50</v>
      </c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8"/>
      <c r="CO7" s="26" t="s">
        <v>51</v>
      </c>
      <c r="CP7" s="27"/>
      <c r="CQ7" s="27"/>
      <c r="CR7" s="27"/>
      <c r="CS7" s="27"/>
      <c r="CT7" s="28"/>
      <c r="CU7" s="29" t="s">
        <v>305</v>
      </c>
      <c r="CV7" s="27"/>
      <c r="CW7" s="27"/>
      <c r="CX7" s="27"/>
      <c r="CY7" s="27"/>
      <c r="CZ7" s="27"/>
      <c r="DA7" s="27"/>
      <c r="DB7" s="27"/>
      <c r="DC7" s="27"/>
      <c r="DD7" s="27"/>
      <c r="DE7" s="27"/>
      <c r="DF7" s="27"/>
      <c r="DG7" s="27"/>
      <c r="DH7" s="27"/>
      <c r="DI7" s="27"/>
      <c r="DJ7" s="27"/>
      <c r="DK7" s="27"/>
      <c r="DL7" s="27"/>
      <c r="DM7" s="28"/>
      <c r="EB7" s="26" t="s">
        <v>52</v>
      </c>
      <c r="EC7" s="27"/>
      <c r="ED7" s="27"/>
      <c r="EE7" s="27"/>
      <c r="EF7" s="27"/>
      <c r="EG7" s="27"/>
      <c r="EH7" s="28"/>
      <c r="EI7" s="29" t="s">
        <v>41</v>
      </c>
      <c r="EJ7" s="27"/>
      <c r="EK7" s="27"/>
      <c r="EL7" s="27"/>
      <c r="EM7" s="27"/>
      <c r="EN7" s="27"/>
      <c r="EO7" s="27"/>
      <c r="EP7" s="27"/>
      <c r="EQ7" s="27"/>
      <c r="ER7" s="27"/>
      <c r="ES7" s="27"/>
      <c r="ET7" s="27"/>
      <c r="EU7" s="27"/>
      <c r="EV7" s="27"/>
      <c r="EW7" s="27"/>
      <c r="EX7" s="27"/>
      <c r="EY7" s="27"/>
      <c r="EZ7" s="28"/>
      <c r="GE7" s="26" t="s">
        <v>64</v>
      </c>
      <c r="GF7" s="27"/>
      <c r="GG7" s="27"/>
      <c r="GH7" s="27"/>
      <c r="GI7" s="27"/>
      <c r="GJ7" s="28"/>
      <c r="GK7" s="29" t="s">
        <v>54</v>
      </c>
      <c r="GL7" s="27"/>
      <c r="GM7" s="27"/>
      <c r="GN7" s="27"/>
      <c r="GO7" s="27"/>
      <c r="GP7" s="27"/>
      <c r="GQ7" s="27"/>
      <c r="GR7" s="27"/>
      <c r="GS7" s="27"/>
      <c r="GT7" s="27"/>
      <c r="GU7" s="27"/>
      <c r="GV7" s="27"/>
      <c r="GW7" s="27"/>
      <c r="GX7" s="27"/>
      <c r="GY7" s="27"/>
      <c r="GZ7" s="27"/>
      <c r="HA7" s="27"/>
      <c r="HB7" s="27"/>
      <c r="HC7" s="27"/>
      <c r="HD7" s="28"/>
      <c r="HN7" s="26" t="s">
        <v>65</v>
      </c>
      <c r="HO7" s="27"/>
      <c r="HP7" s="27"/>
      <c r="HQ7" s="27"/>
      <c r="HR7" s="27"/>
      <c r="HS7" s="28"/>
      <c r="HT7" s="29" t="s">
        <v>54</v>
      </c>
      <c r="HU7" s="27"/>
      <c r="HV7" s="27"/>
      <c r="HW7" s="27"/>
      <c r="HX7" s="27"/>
      <c r="HY7" s="27"/>
      <c r="HZ7" s="27"/>
      <c r="IA7" s="27"/>
      <c r="IB7" s="27"/>
      <c r="IC7" s="27"/>
      <c r="ID7" s="27"/>
      <c r="IE7" s="27"/>
      <c r="IF7" s="27"/>
      <c r="IG7" s="27"/>
      <c r="IH7" s="27"/>
      <c r="II7" s="27"/>
      <c r="IJ7" s="27"/>
      <c r="IK7" s="27"/>
      <c r="IL7" s="27"/>
      <c r="IM7" s="28"/>
      <c r="VC7" s="1"/>
      <c r="AMK7"/>
    </row>
    <row r="8" spans="2:1027" ht="25" customHeight="1" x14ac:dyDescent="0.2">
      <c r="B8" s="49"/>
      <c r="C8" s="50"/>
      <c r="D8" s="51"/>
      <c r="BA8" s="62" t="s">
        <v>43</v>
      </c>
      <c r="BB8" s="27"/>
      <c r="BC8" s="27"/>
      <c r="BD8" s="27"/>
      <c r="BE8" s="27"/>
      <c r="BF8" s="27"/>
      <c r="BG8" s="27"/>
      <c r="BH8" s="28"/>
      <c r="BI8" s="55" t="s">
        <v>44</v>
      </c>
      <c r="BJ8" s="27"/>
      <c r="BK8" s="27"/>
      <c r="BL8" s="28"/>
      <c r="BM8" s="56" t="s">
        <v>45</v>
      </c>
      <c r="BN8" s="27"/>
      <c r="BO8" s="27"/>
      <c r="BP8" s="27"/>
      <c r="BQ8" s="27"/>
      <c r="BR8" s="27"/>
      <c r="BS8" s="28"/>
      <c r="BT8" s="57" t="s">
        <v>46</v>
      </c>
      <c r="BU8" s="58" t="s">
        <v>47</v>
      </c>
      <c r="BV8" s="27"/>
      <c r="BW8" s="28"/>
      <c r="BX8" s="59"/>
      <c r="BY8" s="28"/>
      <c r="CO8" s="62" t="s">
        <v>43</v>
      </c>
      <c r="CP8" s="27"/>
      <c r="CQ8" s="27"/>
      <c r="CR8" s="27"/>
      <c r="CS8" s="27"/>
      <c r="CT8" s="27"/>
      <c r="CU8" s="27"/>
      <c r="CV8" s="28"/>
      <c r="CW8" s="55" t="s">
        <v>44</v>
      </c>
      <c r="CX8" s="27"/>
      <c r="CY8" s="27"/>
      <c r="CZ8" s="27"/>
      <c r="DA8" s="28"/>
      <c r="DB8" s="56" t="s">
        <v>45</v>
      </c>
      <c r="DC8" s="27"/>
      <c r="DD8" s="27"/>
      <c r="DE8" s="27"/>
      <c r="DF8" s="27"/>
      <c r="DG8" s="28"/>
      <c r="DH8" s="57" t="s">
        <v>46</v>
      </c>
      <c r="DI8" s="58" t="s">
        <v>47</v>
      </c>
      <c r="DJ8" s="27"/>
      <c r="DK8" s="28"/>
      <c r="DL8" s="59"/>
      <c r="DM8" s="28"/>
      <c r="EB8" s="62" t="s">
        <v>43</v>
      </c>
      <c r="EC8" s="27"/>
      <c r="ED8" s="27"/>
      <c r="EE8" s="27"/>
      <c r="EF8" s="27"/>
      <c r="EG8" s="27"/>
      <c r="EH8" s="27"/>
      <c r="EI8" s="28"/>
      <c r="EJ8" s="55" t="s">
        <v>44</v>
      </c>
      <c r="EK8" s="27"/>
      <c r="EL8" s="27"/>
      <c r="EM8" s="28"/>
      <c r="EN8" s="56" t="s">
        <v>45</v>
      </c>
      <c r="EO8" s="27"/>
      <c r="EP8" s="27"/>
      <c r="EQ8" s="27"/>
      <c r="ER8" s="27"/>
      <c r="ES8" s="27"/>
      <c r="ET8" s="28"/>
      <c r="EU8" s="57" t="s">
        <v>46</v>
      </c>
      <c r="EV8" s="58" t="s">
        <v>47</v>
      </c>
      <c r="EW8" s="27"/>
      <c r="EX8" s="28"/>
      <c r="EY8" s="59"/>
      <c r="EZ8" s="28"/>
      <c r="GE8" s="62" t="s">
        <v>43</v>
      </c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8"/>
      <c r="GQ8" s="55" t="s">
        <v>44</v>
      </c>
      <c r="GR8" s="27"/>
      <c r="GS8" s="27"/>
      <c r="GT8" s="28"/>
      <c r="GU8" s="56" t="s">
        <v>45</v>
      </c>
      <c r="GV8" s="27"/>
      <c r="GW8" s="27"/>
      <c r="GX8" s="28"/>
      <c r="GY8" s="57" t="s">
        <v>46</v>
      </c>
      <c r="GZ8" s="58" t="s">
        <v>47</v>
      </c>
      <c r="HA8" s="27"/>
      <c r="HB8" s="28"/>
      <c r="HC8" s="59"/>
      <c r="HD8" s="28"/>
      <c r="HN8" s="62" t="s">
        <v>43</v>
      </c>
      <c r="HO8" s="27"/>
      <c r="HP8" s="27"/>
      <c r="HQ8" s="27"/>
      <c r="HR8" s="27"/>
      <c r="HS8" s="27"/>
      <c r="HT8" s="27"/>
      <c r="HU8" s="27"/>
      <c r="HV8" s="27"/>
      <c r="HW8" s="27"/>
      <c r="HX8" s="27"/>
      <c r="HY8" s="28"/>
      <c r="HZ8" s="55" t="s">
        <v>44</v>
      </c>
      <c r="IA8" s="27"/>
      <c r="IB8" s="27"/>
      <c r="IC8" s="28"/>
      <c r="ID8" s="56" t="s">
        <v>45</v>
      </c>
      <c r="IE8" s="27"/>
      <c r="IF8" s="27"/>
      <c r="IG8" s="28"/>
      <c r="IH8" s="57" t="s">
        <v>46</v>
      </c>
      <c r="II8" s="58" t="s">
        <v>47</v>
      </c>
      <c r="IJ8" s="27"/>
      <c r="IK8" s="28"/>
      <c r="IL8" s="59"/>
      <c r="IM8" s="28"/>
      <c r="VC8" s="1"/>
      <c r="AMK8"/>
    </row>
    <row r="9" spans="2:1027" ht="25" customHeight="1" x14ac:dyDescent="0.2"/>
    <row r="10" spans="2:1027" ht="25" customHeight="1" x14ac:dyDescent="0.2"/>
    <row r="11" spans="2:1027" ht="25" customHeight="1" x14ac:dyDescent="0.2">
      <c r="B11" s="64" t="s">
        <v>56</v>
      </c>
      <c r="C11" s="44"/>
      <c r="D11" s="45"/>
      <c r="CB11" s="65" t="s">
        <v>57</v>
      </c>
      <c r="CC11" s="44"/>
      <c r="CD11" s="44"/>
      <c r="CE11" s="44"/>
      <c r="CF11" s="44"/>
      <c r="CG11" s="44"/>
      <c r="CH11" s="44"/>
      <c r="CI11" s="45"/>
      <c r="HV11" s="65" t="s">
        <v>58</v>
      </c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5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2:1027" ht="25" customHeight="1" x14ac:dyDescent="0.2">
      <c r="B12" s="49"/>
      <c r="C12" s="50"/>
      <c r="D12" s="51"/>
      <c r="CB12" s="49"/>
      <c r="CC12" s="50"/>
      <c r="CD12" s="50"/>
      <c r="CE12" s="50"/>
      <c r="CF12" s="50"/>
      <c r="CG12" s="50"/>
      <c r="CH12" s="50"/>
      <c r="CI12" s="51"/>
      <c r="HV12" s="49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2:1027" ht="25" customHeight="1" x14ac:dyDescent="0.2"/>
    <row r="14" spans="2:1027" ht="25" customHeight="1" x14ac:dyDescent="0.2"/>
    <row r="15" spans="2:1027" ht="25" customHeight="1" x14ac:dyDescent="0.2">
      <c r="B15" s="63" t="s">
        <v>59</v>
      </c>
      <c r="C15" s="44"/>
      <c r="D15" s="45"/>
      <c r="CU15" s="26" t="s">
        <v>60</v>
      </c>
      <c r="CV15" s="27"/>
      <c r="CW15" s="27"/>
      <c r="CX15" s="27"/>
      <c r="CY15" s="27"/>
      <c r="CZ15" s="28"/>
      <c r="DA15" s="29" t="s">
        <v>54</v>
      </c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8"/>
      <c r="EJ15" s="26" t="s">
        <v>61</v>
      </c>
      <c r="EK15" s="27"/>
      <c r="EL15" s="27"/>
      <c r="EM15" s="27"/>
      <c r="EN15" s="27"/>
      <c r="EO15" s="28"/>
      <c r="EP15" s="29" t="s">
        <v>62</v>
      </c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8"/>
      <c r="FF15" s="26" t="s">
        <v>63</v>
      </c>
      <c r="FG15" s="27"/>
      <c r="FH15" s="27"/>
      <c r="FI15" s="27"/>
      <c r="FJ15" s="27"/>
      <c r="FK15" s="28"/>
      <c r="FL15" s="29" t="s">
        <v>54</v>
      </c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8"/>
      <c r="GP15" s="26" t="s">
        <v>69</v>
      </c>
      <c r="GQ15" s="27"/>
      <c r="GR15" s="27"/>
      <c r="GS15" s="27"/>
      <c r="GT15" s="27"/>
      <c r="GU15" s="28"/>
      <c r="GV15" s="29" t="s">
        <v>54</v>
      </c>
      <c r="GW15" s="27"/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8"/>
      <c r="UX15" s="1"/>
      <c r="UY15" s="1"/>
      <c r="UZ15" s="1"/>
      <c r="VA15" s="1"/>
      <c r="VB15" s="1"/>
      <c r="VC15" s="1"/>
      <c r="AMF15"/>
      <c r="AMG15"/>
      <c r="AMH15"/>
      <c r="AMI15"/>
      <c r="AMJ15"/>
      <c r="AMK15"/>
    </row>
    <row r="16" spans="2:1027" ht="25" customHeight="1" x14ac:dyDescent="0.2">
      <c r="B16" s="49"/>
      <c r="C16" s="50"/>
      <c r="D16" s="51"/>
      <c r="CU16" s="62" t="s">
        <v>43</v>
      </c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8"/>
      <c r="DG16" s="55" t="s">
        <v>44</v>
      </c>
      <c r="DH16" s="27"/>
      <c r="DI16" s="27"/>
      <c r="DJ16" s="28"/>
      <c r="DK16" s="56" t="s">
        <v>45</v>
      </c>
      <c r="DL16" s="27"/>
      <c r="DM16" s="27"/>
      <c r="DN16" s="28"/>
      <c r="DO16" s="57" t="s">
        <v>46</v>
      </c>
      <c r="DP16" s="58" t="s">
        <v>47</v>
      </c>
      <c r="DQ16" s="27"/>
      <c r="DR16" s="28"/>
      <c r="DS16" s="59"/>
      <c r="DT16" s="28"/>
      <c r="EJ16" s="62" t="s">
        <v>43</v>
      </c>
      <c r="EK16" s="27"/>
      <c r="EL16" s="27"/>
      <c r="EM16" s="27"/>
      <c r="EN16" s="27"/>
      <c r="EO16" s="27"/>
      <c r="EP16" s="28"/>
      <c r="EQ16" s="55" t="s">
        <v>44</v>
      </c>
      <c r="ER16" s="27"/>
      <c r="ES16" s="27"/>
      <c r="ET16" s="28"/>
      <c r="EU16" s="56" t="s">
        <v>45</v>
      </c>
      <c r="EV16" s="27"/>
      <c r="EW16" s="27"/>
      <c r="EX16" s="28"/>
      <c r="EY16" s="57" t="s">
        <v>46</v>
      </c>
      <c r="EZ16" s="58" t="s">
        <v>47</v>
      </c>
      <c r="FA16" s="27"/>
      <c r="FB16" s="28"/>
      <c r="FC16" s="59"/>
      <c r="FD16" s="28"/>
      <c r="FF16" s="62" t="s">
        <v>43</v>
      </c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8"/>
      <c r="FR16" s="55" t="s">
        <v>44</v>
      </c>
      <c r="FS16" s="27"/>
      <c r="FT16" s="27"/>
      <c r="FU16" s="28"/>
      <c r="FV16" s="56" t="s">
        <v>45</v>
      </c>
      <c r="FW16" s="27"/>
      <c r="FX16" s="27"/>
      <c r="FY16" s="28"/>
      <c r="FZ16" s="57" t="s">
        <v>46</v>
      </c>
      <c r="GA16" s="58" t="s">
        <v>47</v>
      </c>
      <c r="GB16" s="27"/>
      <c r="GC16" s="28"/>
      <c r="GD16" s="59"/>
      <c r="GE16" s="28"/>
      <c r="GP16" s="62" t="s">
        <v>43</v>
      </c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8"/>
      <c r="HB16" s="55" t="s">
        <v>44</v>
      </c>
      <c r="HC16" s="27"/>
      <c r="HD16" s="27"/>
      <c r="HE16" s="28"/>
      <c r="HF16" s="56" t="s">
        <v>45</v>
      </c>
      <c r="HG16" s="27"/>
      <c r="HH16" s="27"/>
      <c r="HI16" s="28"/>
      <c r="HJ16" s="57" t="s">
        <v>46</v>
      </c>
      <c r="HK16" s="58" t="s">
        <v>47</v>
      </c>
      <c r="HL16" s="27"/>
      <c r="HM16" s="28"/>
      <c r="HN16" s="59"/>
      <c r="HO16" s="28"/>
      <c r="UX16" s="1"/>
      <c r="UY16" s="1"/>
      <c r="UZ16" s="1"/>
      <c r="VA16" s="1"/>
      <c r="VB16" s="1"/>
      <c r="VC16" s="1"/>
      <c r="AMF16"/>
      <c r="AMG16"/>
      <c r="AMH16"/>
      <c r="AMI16"/>
      <c r="AMJ16"/>
      <c r="AMK16"/>
    </row>
    <row r="17" spans="2:1034" ht="25" customHeight="1" x14ac:dyDescent="0.2"/>
    <row r="18" spans="2:1034" ht="25" customHeight="1" x14ac:dyDescent="0.2"/>
    <row r="19" spans="2:1034" ht="25" customHeight="1" x14ac:dyDescent="0.2">
      <c r="B19" s="63" t="s">
        <v>66</v>
      </c>
      <c r="C19" s="44"/>
      <c r="D19" s="45"/>
      <c r="DV19" s="26" t="s">
        <v>67</v>
      </c>
      <c r="DW19" s="27"/>
      <c r="DX19" s="27"/>
      <c r="DY19" s="27"/>
      <c r="DZ19" s="27"/>
      <c r="EA19" s="28"/>
      <c r="EB19" s="29" t="s">
        <v>62</v>
      </c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8"/>
      <c r="ER19" s="26" t="s">
        <v>68</v>
      </c>
      <c r="ES19" s="27"/>
      <c r="ET19" s="27"/>
      <c r="EU19" s="27"/>
      <c r="EV19" s="27"/>
      <c r="EW19" s="28"/>
      <c r="EX19" s="29" t="s">
        <v>54</v>
      </c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8"/>
      <c r="FS19" s="26" t="s">
        <v>53</v>
      </c>
      <c r="FT19" s="27"/>
      <c r="FU19" s="27"/>
      <c r="FV19" s="27"/>
      <c r="FW19" s="27"/>
      <c r="FX19" s="28"/>
      <c r="FY19" s="29" t="s">
        <v>54</v>
      </c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8"/>
      <c r="HA19" s="26" t="s">
        <v>55</v>
      </c>
      <c r="HB19" s="27"/>
      <c r="HC19" s="27"/>
      <c r="HD19" s="27"/>
      <c r="HE19" s="27"/>
      <c r="HF19" s="28"/>
      <c r="HG19" s="29" t="s">
        <v>54</v>
      </c>
      <c r="HH19" s="27"/>
      <c r="HI19" s="27"/>
      <c r="HJ19" s="27"/>
      <c r="HK19" s="27"/>
      <c r="HL19" s="27"/>
      <c r="HM19" s="27"/>
      <c r="HN19" s="27"/>
      <c r="HO19" s="27"/>
      <c r="HP19" s="27"/>
      <c r="HQ19" s="27"/>
      <c r="HR19" s="27"/>
      <c r="HS19" s="27"/>
      <c r="HT19" s="27"/>
      <c r="HU19" s="27"/>
      <c r="HV19" s="27"/>
      <c r="HW19" s="27"/>
      <c r="HX19" s="27"/>
      <c r="HY19" s="27"/>
      <c r="HZ19" s="28"/>
      <c r="VD19" s="2"/>
      <c r="VE19" s="2"/>
      <c r="VF19" s="2"/>
      <c r="VG19" s="2"/>
      <c r="VH19" s="2"/>
      <c r="VI19" s="2"/>
      <c r="VJ19" s="2"/>
      <c r="VK19" s="2"/>
      <c r="VL19" s="2"/>
      <c r="AML19" s="1"/>
      <c r="AMM19" s="1"/>
      <c r="AMN19" s="1"/>
      <c r="AMO19" s="1"/>
      <c r="AMP19" s="1"/>
      <c r="AMQ19" s="1"/>
      <c r="AMR19" s="1"/>
      <c r="AMS19" s="1"/>
      <c r="AMT19" s="1"/>
    </row>
    <row r="20" spans="2:1034" ht="25" customHeight="1" x14ac:dyDescent="0.2">
      <c r="B20" s="49"/>
      <c r="C20" s="50"/>
      <c r="D20" s="51"/>
      <c r="DV20" s="62" t="s">
        <v>43</v>
      </c>
      <c r="DW20" s="27"/>
      <c r="DX20" s="27"/>
      <c r="DY20" s="27"/>
      <c r="DZ20" s="27"/>
      <c r="EA20" s="27"/>
      <c r="EB20" s="28"/>
      <c r="EC20" s="55" t="s">
        <v>44</v>
      </c>
      <c r="ED20" s="27"/>
      <c r="EE20" s="27"/>
      <c r="EF20" s="28"/>
      <c r="EG20" s="56" t="s">
        <v>45</v>
      </c>
      <c r="EH20" s="27"/>
      <c r="EI20" s="27"/>
      <c r="EJ20" s="28"/>
      <c r="EK20" s="57" t="s">
        <v>46</v>
      </c>
      <c r="EL20" s="58" t="s">
        <v>47</v>
      </c>
      <c r="EM20" s="27"/>
      <c r="EN20" s="28"/>
      <c r="EO20" s="59"/>
      <c r="EP20" s="28"/>
      <c r="ER20" s="62" t="s">
        <v>43</v>
      </c>
      <c r="ES20" s="27"/>
      <c r="ET20" s="27"/>
      <c r="EU20" s="27"/>
      <c r="EV20" s="27"/>
      <c r="EW20" s="27"/>
      <c r="EX20" s="27"/>
      <c r="EY20" s="27"/>
      <c r="EZ20" s="27"/>
      <c r="FA20" s="27"/>
      <c r="FB20" s="27"/>
      <c r="FC20" s="28"/>
      <c r="FD20" s="55" t="s">
        <v>44</v>
      </c>
      <c r="FE20" s="27"/>
      <c r="FF20" s="27"/>
      <c r="FG20" s="28"/>
      <c r="FH20" s="56" t="s">
        <v>45</v>
      </c>
      <c r="FI20" s="27"/>
      <c r="FJ20" s="27"/>
      <c r="FK20" s="28"/>
      <c r="FL20" s="57" t="s">
        <v>46</v>
      </c>
      <c r="FM20" s="58" t="s">
        <v>47</v>
      </c>
      <c r="FN20" s="27"/>
      <c r="FO20" s="28"/>
      <c r="FP20" s="59"/>
      <c r="FQ20" s="28"/>
      <c r="FS20" s="62" t="s">
        <v>43</v>
      </c>
      <c r="FT20" s="27"/>
      <c r="FU20" s="27"/>
      <c r="FV20" s="27"/>
      <c r="FW20" s="27"/>
      <c r="FX20" s="27"/>
      <c r="FY20" s="27"/>
      <c r="FZ20" s="27"/>
      <c r="GA20" s="27"/>
      <c r="GB20" s="27"/>
      <c r="GC20" s="27"/>
      <c r="GD20" s="28"/>
      <c r="GE20" s="55" t="s">
        <v>44</v>
      </c>
      <c r="GF20" s="27"/>
      <c r="GG20" s="27"/>
      <c r="GH20" s="28"/>
      <c r="GI20" s="56" t="s">
        <v>45</v>
      </c>
      <c r="GJ20" s="27"/>
      <c r="GK20" s="27"/>
      <c r="GL20" s="28"/>
      <c r="GM20" s="57" t="s">
        <v>46</v>
      </c>
      <c r="GN20" s="58" t="s">
        <v>47</v>
      </c>
      <c r="GO20" s="27"/>
      <c r="GP20" s="28"/>
      <c r="GQ20" s="59"/>
      <c r="GR20" s="28"/>
      <c r="HA20" s="62" t="s">
        <v>43</v>
      </c>
      <c r="HB20" s="27"/>
      <c r="HC20" s="27"/>
      <c r="HD20" s="27"/>
      <c r="HE20" s="27"/>
      <c r="HF20" s="27"/>
      <c r="HG20" s="27"/>
      <c r="HH20" s="27"/>
      <c r="HI20" s="27"/>
      <c r="HJ20" s="27"/>
      <c r="HK20" s="27"/>
      <c r="HL20" s="28"/>
      <c r="HM20" s="55" t="s">
        <v>44</v>
      </c>
      <c r="HN20" s="27"/>
      <c r="HO20" s="27"/>
      <c r="HP20" s="28"/>
      <c r="HQ20" s="56" t="s">
        <v>45</v>
      </c>
      <c r="HR20" s="27"/>
      <c r="HS20" s="27"/>
      <c r="HT20" s="28"/>
      <c r="HU20" s="57" t="s">
        <v>46</v>
      </c>
      <c r="HV20" s="58" t="s">
        <v>47</v>
      </c>
      <c r="HW20" s="27"/>
      <c r="HX20" s="28"/>
      <c r="HY20" s="59"/>
      <c r="HZ20" s="28"/>
      <c r="VD20" s="2"/>
      <c r="VE20" s="2"/>
      <c r="VF20" s="2"/>
      <c r="VG20" s="2"/>
      <c r="VH20" s="2"/>
      <c r="VI20" s="2"/>
      <c r="VJ20" s="2"/>
      <c r="VK20" s="2"/>
      <c r="VL20" s="2"/>
      <c r="AML20" s="1"/>
      <c r="AMM20" s="1"/>
      <c r="AMN20" s="1"/>
      <c r="AMO20" s="1"/>
      <c r="AMP20" s="1"/>
      <c r="AMQ20" s="1"/>
      <c r="AMR20" s="1"/>
      <c r="AMS20" s="1"/>
      <c r="AMT20" s="1"/>
    </row>
    <row r="21" spans="2:1034" ht="25" customHeight="1" x14ac:dyDescent="0.2"/>
    <row r="22" spans="2:1034" ht="25" customHeight="1" x14ac:dyDescent="0.2"/>
    <row r="23" spans="2:1034" ht="25" customHeight="1" x14ac:dyDescent="0.2">
      <c r="C23" s="60" t="s">
        <v>0</v>
      </c>
      <c r="D23" s="61" t="s">
        <v>1</v>
      </c>
      <c r="E23" s="53" t="s">
        <v>19</v>
      </c>
      <c r="F23" s="54" t="s">
        <v>3</v>
      </c>
      <c r="G23" s="54" t="s">
        <v>4</v>
      </c>
      <c r="H23" s="54" t="s">
        <v>5</v>
      </c>
      <c r="I23" s="54" t="s">
        <v>6</v>
      </c>
      <c r="J23" s="54" t="s">
        <v>7</v>
      </c>
      <c r="K23" s="54" t="s">
        <v>8</v>
      </c>
      <c r="L23" s="54" t="s">
        <v>9</v>
      </c>
      <c r="M23" s="54" t="s">
        <v>10</v>
      </c>
      <c r="N23" s="54" t="s">
        <v>11</v>
      </c>
      <c r="O23" s="54" t="s">
        <v>12</v>
      </c>
      <c r="P23" s="54" t="s">
        <v>13</v>
      </c>
      <c r="Q23" s="53" t="s">
        <v>20</v>
      </c>
      <c r="R23" s="54" t="s">
        <v>3</v>
      </c>
      <c r="S23" s="54" t="s">
        <v>4</v>
      </c>
      <c r="T23" s="54" t="s">
        <v>5</v>
      </c>
      <c r="U23" s="54" t="s">
        <v>6</v>
      </c>
      <c r="V23" s="54" t="s">
        <v>7</v>
      </c>
      <c r="W23" s="54" t="s">
        <v>8</v>
      </c>
      <c r="X23" s="54" t="s">
        <v>9</v>
      </c>
      <c r="Y23" s="54" t="s">
        <v>10</v>
      </c>
      <c r="Z23" s="54" t="s">
        <v>11</v>
      </c>
      <c r="AA23" s="54" t="s">
        <v>12</v>
      </c>
      <c r="AB23" s="54" t="s">
        <v>13</v>
      </c>
      <c r="AC23" s="53" t="s">
        <v>21</v>
      </c>
      <c r="AD23" s="54" t="s">
        <v>3</v>
      </c>
      <c r="AE23" s="54" t="s">
        <v>4</v>
      </c>
      <c r="AF23" s="54" t="s">
        <v>5</v>
      </c>
      <c r="AG23" s="54" t="s">
        <v>6</v>
      </c>
      <c r="AH23" s="54" t="s">
        <v>7</v>
      </c>
      <c r="AI23" s="54" t="s">
        <v>8</v>
      </c>
      <c r="AJ23" s="54" t="s">
        <v>9</v>
      </c>
      <c r="AK23" s="54" t="s">
        <v>10</v>
      </c>
      <c r="AL23" s="54" t="s">
        <v>11</v>
      </c>
      <c r="AM23" s="54" t="s">
        <v>12</v>
      </c>
      <c r="AN23" s="54" t="s">
        <v>13</v>
      </c>
      <c r="AO23" s="53" t="s">
        <v>22</v>
      </c>
      <c r="AP23" s="54" t="s">
        <v>3</v>
      </c>
      <c r="AQ23" s="54" t="s">
        <v>4</v>
      </c>
      <c r="AR23" s="54" t="s">
        <v>5</v>
      </c>
      <c r="AS23" s="54" t="s">
        <v>6</v>
      </c>
      <c r="AT23" s="54" t="s">
        <v>7</v>
      </c>
      <c r="AU23" s="54" t="s">
        <v>8</v>
      </c>
      <c r="AV23" s="54" t="s">
        <v>9</v>
      </c>
      <c r="AW23" s="54" t="s">
        <v>10</v>
      </c>
      <c r="AX23" s="54" t="s">
        <v>11</v>
      </c>
      <c r="AY23" s="54" t="s">
        <v>12</v>
      </c>
      <c r="AZ23" s="54" t="s">
        <v>13</v>
      </c>
      <c r="BA23" s="53" t="s">
        <v>23</v>
      </c>
      <c r="BB23" s="54" t="s">
        <v>3</v>
      </c>
      <c r="BC23" s="54" t="s">
        <v>4</v>
      </c>
      <c r="BD23" s="54" t="s">
        <v>5</v>
      </c>
      <c r="BE23" s="54" t="s">
        <v>6</v>
      </c>
      <c r="BF23" s="54" t="s">
        <v>7</v>
      </c>
      <c r="BG23" s="54" t="s">
        <v>8</v>
      </c>
      <c r="BH23" s="54" t="s">
        <v>9</v>
      </c>
      <c r="BI23" s="54" t="s">
        <v>10</v>
      </c>
      <c r="BJ23" s="54" t="s">
        <v>11</v>
      </c>
      <c r="BK23" s="54" t="s">
        <v>12</v>
      </c>
      <c r="BL23" s="54" t="s">
        <v>13</v>
      </c>
      <c r="BM23" s="53" t="s">
        <v>24</v>
      </c>
      <c r="BN23" s="54" t="s">
        <v>3</v>
      </c>
      <c r="BO23" s="54" t="s">
        <v>4</v>
      </c>
      <c r="BP23" s="54" t="s">
        <v>5</v>
      </c>
      <c r="BQ23" s="54" t="s">
        <v>6</v>
      </c>
      <c r="BR23" s="54" t="s">
        <v>7</v>
      </c>
      <c r="BS23" s="54" t="s">
        <v>8</v>
      </c>
      <c r="BT23" s="54" t="s">
        <v>9</v>
      </c>
      <c r="BU23" s="54" t="s">
        <v>10</v>
      </c>
      <c r="BV23" s="54" t="s">
        <v>11</v>
      </c>
      <c r="BW23" s="54" t="s">
        <v>12</v>
      </c>
      <c r="BX23" s="54" t="s">
        <v>13</v>
      </c>
      <c r="BY23" s="53" t="s">
        <v>25</v>
      </c>
      <c r="BZ23" s="54" t="s">
        <v>3</v>
      </c>
      <c r="CA23" s="54" t="s">
        <v>4</v>
      </c>
      <c r="CB23" s="54" t="s">
        <v>5</v>
      </c>
      <c r="CC23" s="54" t="s">
        <v>6</v>
      </c>
      <c r="CD23" s="54" t="s">
        <v>7</v>
      </c>
      <c r="CE23" s="54" t="s">
        <v>8</v>
      </c>
      <c r="CF23" s="54" t="s">
        <v>9</v>
      </c>
      <c r="CG23" s="54" t="s">
        <v>10</v>
      </c>
      <c r="CH23" s="54" t="s">
        <v>11</v>
      </c>
      <c r="CI23" s="54" t="s">
        <v>12</v>
      </c>
      <c r="CJ23" s="54" t="s">
        <v>13</v>
      </c>
      <c r="CK23" s="53" t="s">
        <v>4</v>
      </c>
      <c r="CL23" s="54" t="s">
        <v>3</v>
      </c>
      <c r="CM23" s="54" t="s">
        <v>4</v>
      </c>
      <c r="CN23" s="54" t="s">
        <v>5</v>
      </c>
      <c r="CO23" s="54" t="s">
        <v>6</v>
      </c>
      <c r="CP23" s="54" t="s">
        <v>7</v>
      </c>
      <c r="CQ23" s="54" t="s">
        <v>8</v>
      </c>
      <c r="CR23" s="54" t="s">
        <v>9</v>
      </c>
      <c r="CS23" s="54" t="s">
        <v>10</v>
      </c>
      <c r="CT23" s="54" t="s">
        <v>11</v>
      </c>
      <c r="CU23" s="54" t="s">
        <v>12</v>
      </c>
      <c r="CV23" s="54" t="s">
        <v>13</v>
      </c>
      <c r="CW23" s="53" t="s">
        <v>26</v>
      </c>
      <c r="CX23" s="54" t="s">
        <v>3</v>
      </c>
      <c r="CY23" s="54" t="s">
        <v>4</v>
      </c>
      <c r="CZ23" s="54" t="s">
        <v>5</v>
      </c>
      <c r="DA23" s="54" t="s">
        <v>6</v>
      </c>
      <c r="DB23" s="54" t="s">
        <v>7</v>
      </c>
      <c r="DC23" s="54" t="s">
        <v>8</v>
      </c>
      <c r="DD23" s="54" t="s">
        <v>9</v>
      </c>
      <c r="DE23" s="54" t="s">
        <v>10</v>
      </c>
      <c r="DF23" s="54" t="s">
        <v>11</v>
      </c>
      <c r="DG23" s="54" t="s">
        <v>12</v>
      </c>
      <c r="DH23" s="54" t="s">
        <v>13</v>
      </c>
      <c r="DI23" s="53" t="s">
        <v>27</v>
      </c>
      <c r="DJ23" s="54" t="s">
        <v>3</v>
      </c>
      <c r="DK23" s="54" t="s">
        <v>4</v>
      </c>
      <c r="DL23" s="54" t="s">
        <v>5</v>
      </c>
      <c r="DM23" s="54" t="s">
        <v>6</v>
      </c>
      <c r="DN23" s="54" t="s">
        <v>7</v>
      </c>
      <c r="DO23" s="54" t="s">
        <v>8</v>
      </c>
      <c r="DP23" s="54" t="s">
        <v>9</v>
      </c>
      <c r="DQ23" s="54" t="s">
        <v>10</v>
      </c>
      <c r="DR23" s="54" t="s">
        <v>11</v>
      </c>
      <c r="DS23" s="54" t="s">
        <v>12</v>
      </c>
      <c r="DT23" s="54" t="s">
        <v>13</v>
      </c>
      <c r="DU23" s="53" t="s">
        <v>28</v>
      </c>
      <c r="DV23" s="54" t="s">
        <v>3</v>
      </c>
      <c r="DW23" s="54" t="s">
        <v>4</v>
      </c>
      <c r="DX23" s="54" t="s">
        <v>5</v>
      </c>
      <c r="DY23" s="54" t="s">
        <v>6</v>
      </c>
      <c r="DZ23" s="54" t="s">
        <v>7</v>
      </c>
      <c r="EA23" s="54" t="s">
        <v>8</v>
      </c>
      <c r="EB23" s="54" t="s">
        <v>9</v>
      </c>
      <c r="EC23" s="54" t="s">
        <v>10</v>
      </c>
      <c r="ED23" s="54" t="s">
        <v>11</v>
      </c>
      <c r="EE23" s="54" t="s">
        <v>12</v>
      </c>
      <c r="EF23" s="54" t="s">
        <v>13</v>
      </c>
      <c r="EG23" s="53" t="s">
        <v>29</v>
      </c>
      <c r="EH23" s="54" t="s">
        <v>3</v>
      </c>
      <c r="EI23" s="54" t="s">
        <v>4</v>
      </c>
      <c r="EJ23" s="54" t="s">
        <v>5</v>
      </c>
      <c r="EK23" s="54" t="s">
        <v>6</v>
      </c>
      <c r="EL23" s="54" t="s">
        <v>7</v>
      </c>
      <c r="EM23" s="54" t="s">
        <v>8</v>
      </c>
      <c r="EN23" s="54" t="s">
        <v>9</v>
      </c>
      <c r="EO23" s="54" t="s">
        <v>10</v>
      </c>
      <c r="EP23" s="54" t="s">
        <v>11</v>
      </c>
      <c r="EQ23" s="54" t="s">
        <v>12</v>
      </c>
      <c r="ER23" s="54" t="s">
        <v>13</v>
      </c>
      <c r="ES23" s="53" t="s">
        <v>5</v>
      </c>
      <c r="ET23" s="54" t="s">
        <v>3</v>
      </c>
      <c r="EU23" s="54" t="s">
        <v>4</v>
      </c>
      <c r="EV23" s="54" t="s">
        <v>5</v>
      </c>
      <c r="EW23" s="54" t="s">
        <v>6</v>
      </c>
      <c r="EX23" s="54" t="s">
        <v>7</v>
      </c>
      <c r="EY23" s="54" t="s">
        <v>8</v>
      </c>
      <c r="EZ23" s="54" t="s">
        <v>9</v>
      </c>
      <c r="FA23" s="54" t="s">
        <v>10</v>
      </c>
      <c r="FB23" s="54" t="s">
        <v>11</v>
      </c>
      <c r="FC23" s="54" t="s">
        <v>12</v>
      </c>
      <c r="FD23" s="54" t="s">
        <v>13</v>
      </c>
      <c r="FE23" s="53" t="s">
        <v>30</v>
      </c>
      <c r="FF23" s="54" t="s">
        <v>3</v>
      </c>
      <c r="FG23" s="54" t="s">
        <v>4</v>
      </c>
      <c r="FH23" s="54" t="s">
        <v>5</v>
      </c>
      <c r="FI23" s="54" t="s">
        <v>6</v>
      </c>
      <c r="FJ23" s="54" t="s">
        <v>7</v>
      </c>
      <c r="FK23" s="54" t="s">
        <v>8</v>
      </c>
      <c r="FL23" s="54" t="s">
        <v>9</v>
      </c>
      <c r="FM23" s="54" t="s">
        <v>10</v>
      </c>
      <c r="FN23" s="54" t="s">
        <v>11</v>
      </c>
      <c r="FO23" s="54" t="s">
        <v>12</v>
      </c>
      <c r="FP23" s="54" t="s">
        <v>13</v>
      </c>
      <c r="FQ23" s="53" t="s">
        <v>31</v>
      </c>
      <c r="FR23" s="54" t="s">
        <v>3</v>
      </c>
      <c r="FS23" s="54" t="s">
        <v>4</v>
      </c>
      <c r="FT23" s="54" t="s">
        <v>5</v>
      </c>
      <c r="FU23" s="54" t="s">
        <v>6</v>
      </c>
      <c r="FV23" s="54" t="s">
        <v>7</v>
      </c>
      <c r="FW23" s="54" t="s">
        <v>8</v>
      </c>
      <c r="FX23" s="54" t="s">
        <v>9</v>
      </c>
      <c r="FY23" s="54" t="s">
        <v>10</v>
      </c>
      <c r="FZ23" s="54" t="s">
        <v>11</v>
      </c>
      <c r="GA23" s="54" t="s">
        <v>12</v>
      </c>
      <c r="GB23" s="54" t="s">
        <v>13</v>
      </c>
      <c r="GC23" s="53" t="s">
        <v>32</v>
      </c>
      <c r="GD23" s="54" t="s">
        <v>3</v>
      </c>
      <c r="GE23" s="54" t="s">
        <v>4</v>
      </c>
      <c r="GF23" s="54" t="s">
        <v>5</v>
      </c>
      <c r="GG23" s="54" t="s">
        <v>6</v>
      </c>
      <c r="GH23" s="54" t="s">
        <v>7</v>
      </c>
      <c r="GI23" s="54" t="s">
        <v>8</v>
      </c>
      <c r="GJ23" s="54" t="s">
        <v>9</v>
      </c>
      <c r="GK23" s="54" t="s">
        <v>10</v>
      </c>
      <c r="GL23" s="54" t="s">
        <v>11</v>
      </c>
      <c r="GM23" s="54" t="s">
        <v>12</v>
      </c>
      <c r="GN23" s="54" t="s">
        <v>13</v>
      </c>
      <c r="GO23" s="53" t="s">
        <v>33</v>
      </c>
      <c r="GP23" s="54" t="s">
        <v>3</v>
      </c>
      <c r="GQ23" s="54" t="s">
        <v>4</v>
      </c>
      <c r="GR23" s="54" t="s">
        <v>5</v>
      </c>
      <c r="GS23" s="54" t="s">
        <v>6</v>
      </c>
      <c r="GT23" s="54" t="s">
        <v>7</v>
      </c>
      <c r="GU23" s="54" t="s">
        <v>8</v>
      </c>
      <c r="GV23" s="54" t="s">
        <v>9</v>
      </c>
      <c r="GW23" s="54" t="s">
        <v>10</v>
      </c>
      <c r="GX23" s="54" t="s">
        <v>11</v>
      </c>
      <c r="GY23" s="54" t="s">
        <v>12</v>
      </c>
      <c r="GZ23" s="54" t="s">
        <v>13</v>
      </c>
      <c r="HA23" s="53" t="s">
        <v>6</v>
      </c>
      <c r="HB23" s="54" t="s">
        <v>3</v>
      </c>
      <c r="HC23" s="54" t="s">
        <v>4</v>
      </c>
      <c r="HD23" s="54" t="s">
        <v>5</v>
      </c>
      <c r="HE23" s="54" t="s">
        <v>6</v>
      </c>
      <c r="HF23" s="54" t="s">
        <v>7</v>
      </c>
      <c r="HG23" s="54" t="s">
        <v>8</v>
      </c>
      <c r="HH23" s="54" t="s">
        <v>9</v>
      </c>
      <c r="HI23" s="54" t="s">
        <v>10</v>
      </c>
      <c r="HJ23" s="54" t="s">
        <v>11</v>
      </c>
      <c r="HK23" s="54" t="s">
        <v>12</v>
      </c>
      <c r="HL23" s="54" t="s">
        <v>13</v>
      </c>
      <c r="HM23" s="53" t="s">
        <v>2</v>
      </c>
      <c r="HN23" s="54" t="s">
        <v>3</v>
      </c>
      <c r="HO23" s="54" t="s">
        <v>4</v>
      </c>
      <c r="HP23" s="54" t="s">
        <v>5</v>
      </c>
      <c r="HQ23" s="54" t="s">
        <v>6</v>
      </c>
      <c r="HR23" s="54" t="s">
        <v>7</v>
      </c>
      <c r="HS23" s="54" t="s">
        <v>8</v>
      </c>
      <c r="HT23" s="54" t="s">
        <v>9</v>
      </c>
      <c r="HU23" s="54" t="s">
        <v>10</v>
      </c>
      <c r="HV23" s="54" t="s">
        <v>11</v>
      </c>
      <c r="HW23" s="54" t="s">
        <v>12</v>
      </c>
      <c r="HX23" s="54" t="s">
        <v>13</v>
      </c>
      <c r="HY23" s="53" t="s">
        <v>14</v>
      </c>
      <c r="HZ23" s="54" t="s">
        <v>3</v>
      </c>
      <c r="IA23" s="54" t="s">
        <v>4</v>
      </c>
      <c r="IB23" s="54" t="s">
        <v>5</v>
      </c>
      <c r="IC23" s="54" t="s">
        <v>6</v>
      </c>
      <c r="ID23" s="54" t="s">
        <v>7</v>
      </c>
      <c r="IE23" s="54" t="s">
        <v>8</v>
      </c>
      <c r="IF23" s="54" t="s">
        <v>9</v>
      </c>
      <c r="IG23" s="54" t="s">
        <v>10</v>
      </c>
      <c r="IH23" s="54" t="s">
        <v>11</v>
      </c>
      <c r="II23" s="54" t="s">
        <v>12</v>
      </c>
      <c r="IJ23" s="54" t="s">
        <v>13</v>
      </c>
      <c r="IK23" s="53" t="s">
        <v>15</v>
      </c>
      <c r="IL23" s="54" t="s">
        <v>3</v>
      </c>
      <c r="IM23" s="54" t="s">
        <v>4</v>
      </c>
      <c r="IN23" s="54" t="s">
        <v>5</v>
      </c>
      <c r="IO23" s="54" t="s">
        <v>6</v>
      </c>
      <c r="IP23" s="54" t="s">
        <v>7</v>
      </c>
      <c r="IQ23" s="54" t="s">
        <v>8</v>
      </c>
      <c r="IR23" s="54" t="s">
        <v>9</v>
      </c>
      <c r="IS23" s="54" t="s">
        <v>10</v>
      </c>
      <c r="IT23" s="54" t="s">
        <v>11</v>
      </c>
      <c r="IU23" s="54" t="s">
        <v>12</v>
      </c>
      <c r="IV23" s="54" t="s">
        <v>13</v>
      </c>
      <c r="IW23" s="53" t="s">
        <v>16</v>
      </c>
      <c r="IX23" s="54" t="s">
        <v>3</v>
      </c>
      <c r="IY23" s="54" t="s">
        <v>4</v>
      </c>
      <c r="IZ23" s="54" t="s">
        <v>5</v>
      </c>
      <c r="JA23" s="54" t="s">
        <v>6</v>
      </c>
      <c r="JB23" s="54" t="s">
        <v>7</v>
      </c>
      <c r="JC23" s="54" t="s">
        <v>8</v>
      </c>
      <c r="JD23" s="54" t="s">
        <v>9</v>
      </c>
      <c r="JE23" s="54" t="s">
        <v>10</v>
      </c>
      <c r="JF23" s="54" t="s">
        <v>11</v>
      </c>
      <c r="JG23" s="54" t="s">
        <v>12</v>
      </c>
      <c r="JH23" s="54" t="s">
        <v>13</v>
      </c>
      <c r="JI23" s="53" t="s">
        <v>17</v>
      </c>
      <c r="JJ23" s="54" t="s">
        <v>3</v>
      </c>
      <c r="JK23" s="54" t="s">
        <v>4</v>
      </c>
      <c r="JL23" s="54" t="s">
        <v>5</v>
      </c>
      <c r="JM23" s="54" t="s">
        <v>6</v>
      </c>
      <c r="JN23" s="54" t="s">
        <v>7</v>
      </c>
      <c r="JO23" s="54" t="s">
        <v>8</v>
      </c>
      <c r="JP23" s="54" t="s">
        <v>9</v>
      </c>
      <c r="JQ23" s="54" t="s">
        <v>10</v>
      </c>
      <c r="JR23" s="54" t="s">
        <v>11</v>
      </c>
      <c r="JS23" s="54" t="s">
        <v>12</v>
      </c>
      <c r="JT23" s="54" t="s">
        <v>13</v>
      </c>
      <c r="JU23" s="53" t="s">
        <v>18</v>
      </c>
      <c r="JV23" s="54" t="s">
        <v>3</v>
      </c>
      <c r="JW23" s="54" t="s">
        <v>4</v>
      </c>
      <c r="JX23" s="54" t="s">
        <v>5</v>
      </c>
      <c r="JY23" s="54" t="s">
        <v>6</v>
      </c>
      <c r="JZ23" s="54" t="s">
        <v>7</v>
      </c>
      <c r="KA23" s="54" t="s">
        <v>8</v>
      </c>
      <c r="KB23" s="54" t="s">
        <v>9</v>
      </c>
      <c r="KC23" s="54" t="s">
        <v>10</v>
      </c>
      <c r="KD23" s="54" t="s">
        <v>11</v>
      </c>
      <c r="KE23" s="54" t="s">
        <v>12</v>
      </c>
      <c r="KF23" s="54" t="s">
        <v>13</v>
      </c>
      <c r="KG23" s="53" t="s">
        <v>19</v>
      </c>
      <c r="KH23" s="54" t="s">
        <v>3</v>
      </c>
      <c r="KI23" s="54" t="s">
        <v>4</v>
      </c>
      <c r="KJ23" s="54" t="s">
        <v>5</v>
      </c>
      <c r="KK23" s="54" t="s">
        <v>6</v>
      </c>
      <c r="KL23" s="54" t="s">
        <v>7</v>
      </c>
      <c r="KM23" s="54" t="s">
        <v>8</v>
      </c>
      <c r="KN23" s="54" t="s">
        <v>9</v>
      </c>
      <c r="KO23" s="54" t="s">
        <v>10</v>
      </c>
      <c r="KP23" s="54" t="s">
        <v>11</v>
      </c>
      <c r="KQ23" s="54" t="s">
        <v>12</v>
      </c>
      <c r="KR23" s="54" t="s">
        <v>13</v>
      </c>
      <c r="KS23" s="53" t="s">
        <v>20</v>
      </c>
      <c r="KT23" s="54" t="s">
        <v>3</v>
      </c>
      <c r="KU23" s="54" t="s">
        <v>4</v>
      </c>
      <c r="KV23" s="54" t="s">
        <v>5</v>
      </c>
      <c r="KW23" s="54" t="s">
        <v>6</v>
      </c>
      <c r="KX23" s="54" t="s">
        <v>7</v>
      </c>
      <c r="KY23" s="54" t="s">
        <v>8</v>
      </c>
      <c r="KZ23" s="54" t="s">
        <v>9</v>
      </c>
      <c r="LA23" s="54" t="s">
        <v>10</v>
      </c>
      <c r="LB23" s="54" t="s">
        <v>11</v>
      </c>
      <c r="LC23" s="54" t="s">
        <v>12</v>
      </c>
      <c r="LD23" s="54" t="s">
        <v>13</v>
      </c>
      <c r="LE23" s="53" t="s">
        <v>21</v>
      </c>
      <c r="LF23" s="54" t="s">
        <v>3</v>
      </c>
      <c r="LG23" s="54" t="s">
        <v>4</v>
      </c>
      <c r="LH23" s="54" t="s">
        <v>5</v>
      </c>
      <c r="LI23" s="54" t="s">
        <v>6</v>
      </c>
      <c r="LJ23" s="54" t="s">
        <v>7</v>
      </c>
      <c r="LK23" s="54" t="s">
        <v>8</v>
      </c>
      <c r="LL23" s="54" t="s">
        <v>9</v>
      </c>
      <c r="LM23" s="54" t="s">
        <v>10</v>
      </c>
      <c r="LN23" s="54" t="s">
        <v>11</v>
      </c>
      <c r="LO23" s="54" t="s">
        <v>12</v>
      </c>
      <c r="LP23" s="54" t="s">
        <v>13</v>
      </c>
      <c r="LQ23" s="53" t="s">
        <v>22</v>
      </c>
      <c r="LR23" s="54" t="s">
        <v>3</v>
      </c>
      <c r="LS23" s="54" t="s">
        <v>4</v>
      </c>
      <c r="LT23" s="54" t="s">
        <v>5</v>
      </c>
      <c r="LU23" s="54" t="s">
        <v>6</v>
      </c>
      <c r="LV23" s="54" t="s">
        <v>7</v>
      </c>
      <c r="LW23" s="54" t="s">
        <v>8</v>
      </c>
      <c r="LX23" s="54" t="s">
        <v>9</v>
      </c>
      <c r="LY23" s="54" t="s">
        <v>10</v>
      </c>
      <c r="LZ23" s="54" t="s">
        <v>11</v>
      </c>
      <c r="MA23" s="54" t="s">
        <v>12</v>
      </c>
      <c r="MB23" s="54" t="s">
        <v>13</v>
      </c>
      <c r="MC23" s="53" t="s">
        <v>23</v>
      </c>
      <c r="MD23" s="54" t="s">
        <v>3</v>
      </c>
      <c r="ME23" s="54" t="s">
        <v>4</v>
      </c>
      <c r="MF23" s="54" t="s">
        <v>5</v>
      </c>
      <c r="MG23" s="54" t="s">
        <v>6</v>
      </c>
      <c r="MH23" s="54" t="s">
        <v>7</v>
      </c>
      <c r="MI23" s="54" t="s">
        <v>8</v>
      </c>
      <c r="MJ23" s="54" t="s">
        <v>9</v>
      </c>
      <c r="MK23" s="54" t="s">
        <v>10</v>
      </c>
      <c r="ML23" s="54" t="s">
        <v>11</v>
      </c>
      <c r="MM23" s="54" t="s">
        <v>12</v>
      </c>
      <c r="MN23" s="54" t="s">
        <v>13</v>
      </c>
      <c r="MO23" s="53" t="s">
        <v>24</v>
      </c>
      <c r="MP23" s="54" t="s">
        <v>3</v>
      </c>
      <c r="MQ23" s="54" t="s">
        <v>4</v>
      </c>
      <c r="MR23" s="54" t="s">
        <v>5</v>
      </c>
      <c r="MS23" s="54" t="s">
        <v>6</v>
      </c>
      <c r="MT23" s="54" t="s">
        <v>7</v>
      </c>
      <c r="MU23" s="54" t="s">
        <v>8</v>
      </c>
      <c r="MV23" s="54" t="s">
        <v>9</v>
      </c>
      <c r="MW23" s="54" t="s">
        <v>10</v>
      </c>
      <c r="MX23" s="54" t="s">
        <v>11</v>
      </c>
      <c r="MY23" s="54" t="s">
        <v>12</v>
      </c>
      <c r="MZ23" s="54" t="s">
        <v>13</v>
      </c>
      <c r="NA23" s="53" t="s">
        <v>25</v>
      </c>
      <c r="NB23" s="54" t="s">
        <v>3</v>
      </c>
      <c r="NC23" s="54" t="s">
        <v>4</v>
      </c>
      <c r="ND23" s="54" t="s">
        <v>5</v>
      </c>
      <c r="NE23" s="54" t="s">
        <v>6</v>
      </c>
      <c r="NF23" s="54" t="s">
        <v>7</v>
      </c>
      <c r="NG23" s="54" t="s">
        <v>8</v>
      </c>
      <c r="NH23" s="54" t="s">
        <v>9</v>
      </c>
      <c r="NI23" s="54" t="s">
        <v>10</v>
      </c>
      <c r="NJ23" s="54" t="s">
        <v>11</v>
      </c>
      <c r="NK23" s="54" t="s">
        <v>12</v>
      </c>
      <c r="NL23" s="54" t="s">
        <v>13</v>
      </c>
      <c r="NM23" s="53" t="s">
        <v>4</v>
      </c>
      <c r="NN23" s="54" t="s">
        <v>3</v>
      </c>
      <c r="NO23" s="54" t="s">
        <v>4</v>
      </c>
      <c r="NP23" s="54" t="s">
        <v>5</v>
      </c>
      <c r="NQ23" s="54" t="s">
        <v>6</v>
      </c>
      <c r="NR23" s="54" t="s">
        <v>7</v>
      </c>
      <c r="NS23" s="54" t="s">
        <v>8</v>
      </c>
      <c r="NT23" s="54" t="s">
        <v>9</v>
      </c>
      <c r="NU23" s="54" t="s">
        <v>10</v>
      </c>
      <c r="NV23" s="54" t="s">
        <v>11</v>
      </c>
      <c r="NW23" s="54" t="s">
        <v>12</v>
      </c>
      <c r="NX23" s="54" t="s">
        <v>13</v>
      </c>
      <c r="NY23" s="53" t="s">
        <v>26</v>
      </c>
      <c r="NZ23" s="54" t="s">
        <v>3</v>
      </c>
      <c r="OA23" s="54" t="s">
        <v>4</v>
      </c>
      <c r="OB23" s="54" t="s">
        <v>5</v>
      </c>
      <c r="OC23" s="54" t="s">
        <v>6</v>
      </c>
      <c r="OD23" s="54" t="s">
        <v>7</v>
      </c>
      <c r="OE23" s="54" t="s">
        <v>8</v>
      </c>
      <c r="OF23" s="54" t="s">
        <v>9</v>
      </c>
      <c r="OG23" s="54" t="s">
        <v>10</v>
      </c>
      <c r="OH23" s="54" t="s">
        <v>11</v>
      </c>
      <c r="OI23" s="54" t="s">
        <v>12</v>
      </c>
      <c r="OJ23" s="54" t="s">
        <v>13</v>
      </c>
      <c r="OK23" s="53" t="s">
        <v>27</v>
      </c>
      <c r="OL23" s="54" t="s">
        <v>3</v>
      </c>
      <c r="OM23" s="54" t="s">
        <v>4</v>
      </c>
      <c r="ON23" s="54" t="s">
        <v>5</v>
      </c>
      <c r="OO23" s="54" t="s">
        <v>6</v>
      </c>
      <c r="OP23" s="54" t="s">
        <v>7</v>
      </c>
      <c r="OQ23" s="54" t="s">
        <v>8</v>
      </c>
      <c r="OR23" s="54" t="s">
        <v>9</v>
      </c>
      <c r="OS23" s="54" t="s">
        <v>10</v>
      </c>
      <c r="OT23" s="54" t="s">
        <v>11</v>
      </c>
      <c r="OU23" s="54" t="s">
        <v>12</v>
      </c>
      <c r="OV23" s="54" t="s">
        <v>13</v>
      </c>
      <c r="OW23" s="53" t="s">
        <v>28</v>
      </c>
      <c r="OX23" s="54" t="s">
        <v>3</v>
      </c>
      <c r="OY23" s="54" t="s">
        <v>4</v>
      </c>
      <c r="OZ23" s="54" t="s">
        <v>5</v>
      </c>
      <c r="PA23" s="54" t="s">
        <v>6</v>
      </c>
      <c r="PB23" s="54" t="s">
        <v>7</v>
      </c>
      <c r="PC23" s="54" t="s">
        <v>8</v>
      </c>
      <c r="PD23" s="54" t="s">
        <v>9</v>
      </c>
      <c r="PE23" s="54" t="s">
        <v>10</v>
      </c>
      <c r="PF23" s="54" t="s">
        <v>11</v>
      </c>
      <c r="PG23" s="54" t="s">
        <v>12</v>
      </c>
      <c r="PH23" s="54" t="s">
        <v>13</v>
      </c>
      <c r="PI23" s="53" t="s">
        <v>29</v>
      </c>
      <c r="PJ23" s="54" t="s">
        <v>3</v>
      </c>
      <c r="PK23" s="54" t="s">
        <v>4</v>
      </c>
      <c r="PL23" s="54" t="s">
        <v>5</v>
      </c>
      <c r="PM23" s="54" t="s">
        <v>6</v>
      </c>
      <c r="PN23" s="54" t="s">
        <v>7</v>
      </c>
      <c r="PO23" s="54" t="s">
        <v>8</v>
      </c>
      <c r="PP23" s="54" t="s">
        <v>9</v>
      </c>
      <c r="PQ23" s="54" t="s">
        <v>10</v>
      </c>
      <c r="PR23" s="54" t="s">
        <v>11</v>
      </c>
      <c r="PS23" s="54" t="s">
        <v>12</v>
      </c>
      <c r="PT23" s="54" t="s">
        <v>13</v>
      </c>
      <c r="PU23" s="53" t="s">
        <v>5</v>
      </c>
      <c r="PV23" s="54" t="s">
        <v>3</v>
      </c>
      <c r="PW23" s="54" t="s">
        <v>4</v>
      </c>
      <c r="PX23" s="54" t="s">
        <v>5</v>
      </c>
      <c r="PY23" s="54" t="s">
        <v>6</v>
      </c>
      <c r="PZ23" s="54" t="s">
        <v>7</v>
      </c>
      <c r="QA23" s="54" t="s">
        <v>8</v>
      </c>
      <c r="QB23" s="54" t="s">
        <v>9</v>
      </c>
      <c r="QC23" s="54" t="s">
        <v>10</v>
      </c>
      <c r="QD23" s="54" t="s">
        <v>11</v>
      </c>
      <c r="QE23" s="54" t="s">
        <v>12</v>
      </c>
      <c r="QF23" s="54" t="s">
        <v>13</v>
      </c>
      <c r="QG23" s="53" t="s">
        <v>30</v>
      </c>
      <c r="QH23" s="54" t="s">
        <v>3</v>
      </c>
      <c r="QI23" s="54" t="s">
        <v>4</v>
      </c>
      <c r="QJ23" s="54" t="s">
        <v>5</v>
      </c>
      <c r="QK23" s="54" t="s">
        <v>6</v>
      </c>
      <c r="QL23" s="54" t="s">
        <v>7</v>
      </c>
      <c r="QM23" s="54" t="s">
        <v>8</v>
      </c>
      <c r="QN23" s="54" t="s">
        <v>9</v>
      </c>
      <c r="QO23" s="54" t="s">
        <v>10</v>
      </c>
      <c r="QP23" s="54" t="s">
        <v>11</v>
      </c>
      <c r="QQ23" s="54" t="s">
        <v>12</v>
      </c>
      <c r="QR23" s="54" t="s">
        <v>13</v>
      </c>
      <c r="QS23" s="53" t="s">
        <v>31</v>
      </c>
      <c r="QT23" s="54" t="s">
        <v>3</v>
      </c>
      <c r="QU23" s="54" t="s">
        <v>4</v>
      </c>
      <c r="QV23" s="54" t="s">
        <v>5</v>
      </c>
      <c r="QW23" s="54" t="s">
        <v>6</v>
      </c>
      <c r="QX23" s="54" t="s">
        <v>7</v>
      </c>
      <c r="QY23" s="54" t="s">
        <v>8</v>
      </c>
      <c r="QZ23" s="54" t="s">
        <v>9</v>
      </c>
      <c r="RA23" s="54" t="s">
        <v>10</v>
      </c>
      <c r="RB23" s="54" t="s">
        <v>11</v>
      </c>
      <c r="RC23" s="54" t="s">
        <v>12</v>
      </c>
      <c r="RD23" s="54" t="s">
        <v>13</v>
      </c>
      <c r="RE23" s="53" t="s">
        <v>32</v>
      </c>
      <c r="RF23" s="54" t="s">
        <v>3</v>
      </c>
      <c r="RG23" s="54" t="s">
        <v>4</v>
      </c>
      <c r="RH23" s="54" t="s">
        <v>5</v>
      </c>
      <c r="RI23" s="54" t="s">
        <v>6</v>
      </c>
      <c r="RJ23" s="54" t="s">
        <v>7</v>
      </c>
      <c r="RK23" s="54" t="s">
        <v>8</v>
      </c>
      <c r="RL23" s="54" t="s">
        <v>9</v>
      </c>
      <c r="RM23" s="54" t="s">
        <v>10</v>
      </c>
      <c r="RN23" s="54" t="s">
        <v>11</v>
      </c>
      <c r="RO23" s="54" t="s">
        <v>12</v>
      </c>
      <c r="RP23" s="54" t="s">
        <v>13</v>
      </c>
      <c r="RQ23" s="53" t="s">
        <v>33</v>
      </c>
      <c r="RR23" s="54" t="s">
        <v>3</v>
      </c>
      <c r="RS23" s="54" t="s">
        <v>4</v>
      </c>
      <c r="RT23" s="54" t="s">
        <v>5</v>
      </c>
      <c r="RU23" s="54" t="s">
        <v>6</v>
      </c>
      <c r="RV23" s="54" t="s">
        <v>7</v>
      </c>
      <c r="RW23" s="54" t="s">
        <v>8</v>
      </c>
      <c r="RX23" s="54" t="s">
        <v>9</v>
      </c>
      <c r="RY23" s="54" t="s">
        <v>10</v>
      </c>
      <c r="RZ23" s="54" t="s">
        <v>11</v>
      </c>
      <c r="SA23" s="54" t="s">
        <v>12</v>
      </c>
      <c r="SB23" s="54" t="s">
        <v>13</v>
      </c>
      <c r="SC23" s="53" t="s">
        <v>6</v>
      </c>
      <c r="SD23" s="54" t="s">
        <v>3</v>
      </c>
      <c r="SE23" s="54" t="s">
        <v>4</v>
      </c>
      <c r="SF23" s="54" t="s">
        <v>5</v>
      </c>
      <c r="SG23" s="54" t="s">
        <v>6</v>
      </c>
      <c r="SH23" s="54" t="s">
        <v>7</v>
      </c>
      <c r="SI23" s="54" t="s">
        <v>8</v>
      </c>
      <c r="SJ23" s="54" t="s">
        <v>9</v>
      </c>
      <c r="SK23" s="54" t="s">
        <v>10</v>
      </c>
      <c r="SL23" s="54" t="s">
        <v>11</v>
      </c>
      <c r="SM23" s="54" t="s">
        <v>12</v>
      </c>
      <c r="SN23" s="54" t="s">
        <v>13</v>
      </c>
      <c r="SO23" s="53" t="s">
        <v>2</v>
      </c>
      <c r="SP23" s="54" t="s">
        <v>3</v>
      </c>
      <c r="SQ23" s="54" t="s">
        <v>4</v>
      </c>
      <c r="SR23" s="54" t="s">
        <v>5</v>
      </c>
      <c r="SS23" s="54" t="s">
        <v>6</v>
      </c>
      <c r="ST23" s="54" t="s">
        <v>7</v>
      </c>
      <c r="SU23" s="54" t="s">
        <v>8</v>
      </c>
      <c r="SV23" s="54" t="s">
        <v>9</v>
      </c>
      <c r="SW23" s="54" t="s">
        <v>10</v>
      </c>
      <c r="SX23" s="54" t="s">
        <v>11</v>
      </c>
      <c r="SY23" s="54" t="s">
        <v>12</v>
      </c>
      <c r="SZ23" s="54" t="s">
        <v>13</v>
      </c>
      <c r="TA23" s="53" t="s">
        <v>14</v>
      </c>
      <c r="TB23" s="54" t="s">
        <v>3</v>
      </c>
      <c r="TC23" s="54" t="s">
        <v>4</v>
      </c>
      <c r="TD23" s="54" t="s">
        <v>5</v>
      </c>
      <c r="TE23" s="54" t="s">
        <v>6</v>
      </c>
      <c r="TF23" s="54" t="s">
        <v>7</v>
      </c>
      <c r="TG23" s="54" t="s">
        <v>8</v>
      </c>
      <c r="TH23" s="54" t="s">
        <v>9</v>
      </c>
      <c r="TI23" s="54" t="s">
        <v>10</v>
      </c>
      <c r="TJ23" s="54" t="s">
        <v>11</v>
      </c>
      <c r="TK23" s="54" t="s">
        <v>12</v>
      </c>
      <c r="TL23" s="54" t="s">
        <v>13</v>
      </c>
      <c r="TM23" s="53" t="s">
        <v>15</v>
      </c>
      <c r="TN23" s="54" t="s">
        <v>3</v>
      </c>
      <c r="TO23" s="54" t="s">
        <v>4</v>
      </c>
      <c r="TP23" s="54" t="s">
        <v>5</v>
      </c>
      <c r="TQ23" s="54" t="s">
        <v>6</v>
      </c>
      <c r="TR23" s="54" t="s">
        <v>7</v>
      </c>
      <c r="TS23" s="54" t="s">
        <v>8</v>
      </c>
      <c r="TT23" s="54" t="s">
        <v>9</v>
      </c>
      <c r="TU23" s="54" t="s">
        <v>10</v>
      </c>
      <c r="TV23" s="54" t="s">
        <v>11</v>
      </c>
      <c r="TW23" s="54" t="s">
        <v>12</v>
      </c>
      <c r="TX23" s="54" t="s">
        <v>13</v>
      </c>
      <c r="TY23" s="53" t="s">
        <v>16</v>
      </c>
      <c r="TZ23" s="54" t="s">
        <v>3</v>
      </c>
      <c r="UA23" s="54" t="s">
        <v>4</v>
      </c>
      <c r="UB23" s="54" t="s">
        <v>5</v>
      </c>
      <c r="UC23" s="54" t="s">
        <v>6</v>
      </c>
      <c r="UD23" s="54" t="s">
        <v>7</v>
      </c>
      <c r="UE23" s="54" t="s">
        <v>8</v>
      </c>
      <c r="UF23" s="54" t="s">
        <v>9</v>
      </c>
      <c r="UG23" s="54" t="s">
        <v>10</v>
      </c>
      <c r="UH23" s="54" t="s">
        <v>11</v>
      </c>
      <c r="UI23" s="54" t="s">
        <v>12</v>
      </c>
      <c r="UJ23" s="54" t="s">
        <v>13</v>
      </c>
      <c r="UK23" s="53" t="s">
        <v>17</v>
      </c>
      <c r="UL23" s="54" t="s">
        <v>3</v>
      </c>
      <c r="UM23" s="54" t="s">
        <v>4</v>
      </c>
      <c r="UN23" s="54" t="s">
        <v>5</v>
      </c>
      <c r="UO23" s="54" t="s">
        <v>6</v>
      </c>
      <c r="UP23" s="54" t="s">
        <v>7</v>
      </c>
      <c r="UQ23" s="54" t="s">
        <v>8</v>
      </c>
      <c r="UR23" s="54" t="s">
        <v>9</v>
      </c>
      <c r="US23" s="54" t="s">
        <v>10</v>
      </c>
      <c r="UT23" s="54" t="s">
        <v>11</v>
      </c>
      <c r="UU23" s="54" t="s">
        <v>12</v>
      </c>
      <c r="UV23" s="54" t="s">
        <v>13</v>
      </c>
      <c r="UW23" s="53" t="s">
        <v>18</v>
      </c>
      <c r="UX23" s="54" t="s">
        <v>3</v>
      </c>
    </row>
    <row r="24" spans="2:1034" ht="25" customHeight="1" x14ac:dyDescent="0.2">
      <c r="Q24" s="35" t="s">
        <v>34</v>
      </c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8"/>
      <c r="DI24" s="31" t="s">
        <v>35</v>
      </c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  <c r="GI24" s="32"/>
      <c r="GJ24" s="32"/>
      <c r="GK24" s="32"/>
      <c r="GL24" s="32"/>
      <c r="GM24" s="32"/>
      <c r="GN24" s="32"/>
      <c r="GO24" s="32"/>
    </row>
    <row r="25" spans="2:1034" ht="25" customHeight="1" x14ac:dyDescent="0.2">
      <c r="B25" s="43" t="s">
        <v>70</v>
      </c>
      <c r="C25" s="44"/>
      <c r="D25" s="45"/>
      <c r="AC25" s="41" t="s">
        <v>71</v>
      </c>
      <c r="AD25" s="27"/>
      <c r="AE25" s="27"/>
      <c r="AF25" s="27"/>
      <c r="AG25" s="27"/>
      <c r="AH25" s="28"/>
      <c r="AW25" s="41" t="s">
        <v>71</v>
      </c>
      <c r="AX25" s="27"/>
      <c r="AY25" s="27"/>
      <c r="AZ25" s="27"/>
      <c r="BA25" s="27"/>
      <c r="BB25" s="28"/>
      <c r="BP25" s="41" t="s">
        <v>71</v>
      </c>
      <c r="BQ25" s="27"/>
      <c r="BR25" s="27"/>
      <c r="BS25" s="27"/>
      <c r="BT25" s="27"/>
      <c r="BU25" s="28"/>
      <c r="CK25" s="41" t="s">
        <v>71</v>
      </c>
      <c r="CL25" s="27"/>
      <c r="CM25" s="27"/>
      <c r="CN25" s="27"/>
      <c r="CO25" s="27"/>
      <c r="CP25" s="28"/>
      <c r="DC25" s="41" t="s">
        <v>71</v>
      </c>
      <c r="DD25" s="27"/>
      <c r="DE25" s="27"/>
      <c r="DF25" s="27"/>
      <c r="DG25" s="27"/>
      <c r="DH25" s="28"/>
      <c r="DX25" s="41" t="s">
        <v>71</v>
      </c>
      <c r="DY25" s="27"/>
      <c r="DZ25" s="27"/>
      <c r="EA25" s="27"/>
      <c r="EB25" s="27"/>
      <c r="EC25" s="28"/>
      <c r="ET25" s="41" t="s">
        <v>71</v>
      </c>
      <c r="EU25" s="27"/>
      <c r="EV25" s="27"/>
      <c r="EW25" s="27"/>
      <c r="EX25" s="27"/>
      <c r="EY25" s="28"/>
      <c r="VD25" s="2"/>
      <c r="VE25" s="2"/>
      <c r="AML25" s="1"/>
      <c r="AMM25" s="1"/>
    </row>
    <row r="26" spans="2:1034" ht="25" customHeight="1" x14ac:dyDescent="0.2">
      <c r="B26" s="49"/>
      <c r="C26" s="50"/>
      <c r="D26" s="51"/>
      <c r="AI26" s="26" t="s">
        <v>32</v>
      </c>
      <c r="AJ26" s="27"/>
      <c r="AK26" s="27"/>
      <c r="AL26" s="28"/>
      <c r="AM26" s="29" t="s">
        <v>72</v>
      </c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8"/>
      <c r="BC26" s="26" t="s">
        <v>33</v>
      </c>
      <c r="BD26" s="27"/>
      <c r="BE26" s="27"/>
      <c r="BF26" s="28"/>
      <c r="BG26" s="29" t="s">
        <v>73</v>
      </c>
      <c r="BH26" s="27"/>
      <c r="BI26" s="27"/>
      <c r="BJ26" s="27"/>
      <c r="BK26" s="27"/>
      <c r="BL26" s="27"/>
      <c r="BM26" s="27"/>
      <c r="BN26" s="27"/>
      <c r="BO26" s="27"/>
      <c r="BP26" s="27"/>
      <c r="BQ26" s="28"/>
      <c r="BV26" s="26" t="s">
        <v>6</v>
      </c>
      <c r="BW26" s="27"/>
      <c r="BX26" s="27"/>
      <c r="BY26" s="28"/>
      <c r="BZ26" s="29" t="s">
        <v>74</v>
      </c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8"/>
      <c r="CQ26" s="26" t="s">
        <v>2</v>
      </c>
      <c r="CR26" s="27"/>
      <c r="CS26" s="27"/>
      <c r="CT26" s="28"/>
      <c r="CU26" s="29" t="s">
        <v>75</v>
      </c>
      <c r="CV26" s="27"/>
      <c r="CW26" s="27"/>
      <c r="CX26" s="27"/>
      <c r="CY26" s="27"/>
      <c r="CZ26" s="27"/>
      <c r="DA26" s="27"/>
      <c r="DB26" s="27"/>
      <c r="DC26" s="27"/>
      <c r="DD26" s="28"/>
      <c r="DI26" s="26" t="s">
        <v>14</v>
      </c>
      <c r="DJ26" s="27"/>
      <c r="DK26" s="27"/>
      <c r="DL26" s="28"/>
      <c r="DM26" s="29" t="s">
        <v>75</v>
      </c>
      <c r="DN26" s="27"/>
      <c r="DO26" s="27"/>
      <c r="DP26" s="27"/>
      <c r="DQ26" s="27"/>
      <c r="DR26" s="27"/>
      <c r="DS26" s="27"/>
      <c r="DT26" s="27"/>
      <c r="DU26" s="27"/>
      <c r="DV26" s="27"/>
      <c r="DW26" s="28"/>
      <c r="ED26" s="26" t="s">
        <v>15</v>
      </c>
      <c r="EE26" s="27"/>
      <c r="EF26" s="27"/>
      <c r="EG26" s="28"/>
      <c r="EH26" s="29" t="s">
        <v>75</v>
      </c>
      <c r="EI26" s="27"/>
      <c r="EJ26" s="27"/>
      <c r="EK26" s="27"/>
      <c r="EL26" s="27"/>
      <c r="EM26" s="27"/>
      <c r="EN26" s="27"/>
      <c r="EO26" s="27"/>
      <c r="EP26" s="27"/>
      <c r="EQ26" s="27"/>
      <c r="ER26" s="28"/>
      <c r="EZ26" s="26" t="s">
        <v>76</v>
      </c>
      <c r="FA26" s="27"/>
      <c r="FB26" s="27"/>
      <c r="FC26" s="28"/>
      <c r="FD26" s="29" t="s">
        <v>75</v>
      </c>
      <c r="FE26" s="27"/>
      <c r="FF26" s="27"/>
      <c r="FG26" s="27"/>
      <c r="FH26" s="27"/>
      <c r="FI26" s="27"/>
      <c r="FJ26" s="27"/>
      <c r="FK26" s="27"/>
      <c r="FL26" s="27"/>
      <c r="FM26" s="27"/>
      <c r="FN26" s="28"/>
      <c r="VD26" s="2"/>
      <c r="VE26" s="2"/>
      <c r="AML26" s="1"/>
      <c r="AMM26" s="1"/>
    </row>
    <row r="27" spans="2:1034" ht="25" customHeight="1" x14ac:dyDescent="0.2">
      <c r="AI27" s="41" t="s">
        <v>77</v>
      </c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8"/>
      <c r="BC27" s="41" t="s">
        <v>77</v>
      </c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8"/>
      <c r="BV27" s="41" t="s">
        <v>77</v>
      </c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8"/>
      <c r="CQ27" s="41" t="s">
        <v>77</v>
      </c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8"/>
      <c r="DI27" s="41" t="s">
        <v>77</v>
      </c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8"/>
      <c r="ED27" s="41" t="s">
        <v>77</v>
      </c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8"/>
      <c r="EZ27" s="41" t="s">
        <v>77</v>
      </c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8"/>
      <c r="VD27" s="2"/>
      <c r="VE27" s="2"/>
      <c r="AML27" s="1"/>
      <c r="AMM27" s="1"/>
    </row>
    <row r="28" spans="2:1034" ht="25" customHeight="1" x14ac:dyDescent="0.2">
      <c r="AI28" s="29" t="s">
        <v>78</v>
      </c>
      <c r="AJ28" s="27"/>
      <c r="AK28" s="27"/>
      <c r="AL28" s="27"/>
      <c r="AM28" s="28"/>
      <c r="AN28" s="29" t="s">
        <v>78</v>
      </c>
      <c r="AO28" s="27"/>
      <c r="AP28" s="27"/>
      <c r="AQ28" s="28"/>
      <c r="BC28" s="29" t="s">
        <v>78</v>
      </c>
      <c r="BD28" s="27"/>
      <c r="BE28" s="27"/>
      <c r="BF28" s="27"/>
      <c r="BG28" s="28"/>
      <c r="BH28" s="29" t="s">
        <v>78</v>
      </c>
      <c r="BI28" s="27"/>
      <c r="BJ28" s="27"/>
      <c r="BK28" s="27"/>
      <c r="BL28" s="27"/>
      <c r="BM28" s="27"/>
      <c r="BN28" s="27"/>
      <c r="BO28" s="27"/>
      <c r="BP28" s="27"/>
      <c r="BQ28" s="28"/>
      <c r="BV28" s="29" t="s">
        <v>78</v>
      </c>
      <c r="BW28" s="27"/>
      <c r="BX28" s="27"/>
      <c r="BY28" s="27"/>
      <c r="BZ28" s="28"/>
      <c r="CA28" s="29" t="s">
        <v>78</v>
      </c>
      <c r="CB28" s="27"/>
      <c r="CC28" s="27"/>
      <c r="CD28" s="27"/>
      <c r="CE28" s="27"/>
      <c r="CF28" s="27"/>
      <c r="CG28" s="27"/>
      <c r="CH28" s="27"/>
      <c r="CI28" s="27"/>
      <c r="CJ28" s="28"/>
      <c r="CQ28" s="29" t="s">
        <v>78</v>
      </c>
      <c r="CR28" s="27"/>
      <c r="CS28" s="27"/>
      <c r="CT28" s="27"/>
      <c r="CU28" s="28"/>
      <c r="CV28" s="29" t="s">
        <v>78</v>
      </c>
      <c r="CW28" s="27"/>
      <c r="CX28" s="27"/>
      <c r="CY28" s="28"/>
      <c r="DI28" s="29" t="s">
        <v>78</v>
      </c>
      <c r="DJ28" s="27"/>
      <c r="DK28" s="27"/>
      <c r="DL28" s="27"/>
      <c r="DM28" s="28"/>
      <c r="DN28" s="29" t="s">
        <v>78</v>
      </c>
      <c r="DO28" s="27"/>
      <c r="DP28" s="27"/>
      <c r="DQ28" s="28"/>
      <c r="ED28" s="29" t="s">
        <v>78</v>
      </c>
      <c r="EE28" s="27"/>
      <c r="EF28" s="27"/>
      <c r="EG28" s="27"/>
      <c r="EH28" s="28"/>
      <c r="EI28" s="29" t="s">
        <v>78</v>
      </c>
      <c r="EJ28" s="27"/>
      <c r="EK28" s="27"/>
      <c r="EL28" s="28"/>
      <c r="EZ28" s="29" t="s">
        <v>78</v>
      </c>
      <c r="FA28" s="27"/>
      <c r="FB28" s="27"/>
      <c r="FC28" s="27"/>
      <c r="FD28" s="28"/>
      <c r="FE28" s="29" t="s">
        <v>78</v>
      </c>
      <c r="FF28" s="27"/>
      <c r="FG28" s="27"/>
      <c r="FH28" s="28"/>
      <c r="VD28" s="2"/>
      <c r="VE28" s="2"/>
      <c r="AML28" s="1"/>
      <c r="AMM28" s="1"/>
    </row>
    <row r="29" spans="2:1034" ht="25" customHeight="1" x14ac:dyDescent="0.2"/>
    <row r="30" spans="2:1034" ht="25" customHeight="1" x14ac:dyDescent="0.2"/>
    <row r="31" spans="2:1034" ht="25" customHeight="1" x14ac:dyDescent="0.2">
      <c r="W31" s="33" t="s">
        <v>34</v>
      </c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VA31" s="1"/>
      <c r="VB31" s="1"/>
      <c r="VC31" s="1"/>
      <c r="AMI31"/>
      <c r="AMJ31"/>
      <c r="AMK31"/>
    </row>
    <row r="32" spans="2:1034" ht="25" customHeight="1" x14ac:dyDescent="0.2">
      <c r="AR32" s="26" t="s">
        <v>32</v>
      </c>
      <c r="AS32" s="27"/>
      <c r="AT32" s="28"/>
      <c r="AU32" s="29" t="s">
        <v>79</v>
      </c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8"/>
      <c r="BW32" s="26" t="s">
        <v>33</v>
      </c>
      <c r="BX32" s="27"/>
      <c r="BY32" s="28"/>
      <c r="BZ32" s="29" t="s">
        <v>80</v>
      </c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8"/>
      <c r="CQ32" s="26" t="s">
        <v>6</v>
      </c>
      <c r="CR32" s="27"/>
      <c r="CS32" s="28"/>
      <c r="CT32" s="29" t="s">
        <v>81</v>
      </c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8"/>
      <c r="DH32" s="26" t="s">
        <v>2</v>
      </c>
      <c r="DI32" s="27"/>
      <c r="DJ32" s="28"/>
      <c r="DK32" s="29" t="s">
        <v>82</v>
      </c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8"/>
      <c r="DY32" s="26" t="s">
        <v>14</v>
      </c>
      <c r="DZ32" s="27"/>
      <c r="EA32" s="28"/>
      <c r="EB32" s="29" t="s">
        <v>82</v>
      </c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8"/>
      <c r="EU32" s="26" t="s">
        <v>15</v>
      </c>
      <c r="EV32" s="27"/>
      <c r="EW32" s="28"/>
      <c r="EX32" s="29" t="s">
        <v>83</v>
      </c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8"/>
      <c r="FO32" s="26" t="s">
        <v>76</v>
      </c>
      <c r="FP32" s="27"/>
      <c r="FQ32" s="28"/>
      <c r="FR32" s="29" t="s">
        <v>83</v>
      </c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8"/>
    </row>
    <row r="33" spans="2:1025" ht="25" customHeight="1" x14ac:dyDescent="0.2">
      <c r="AR33" s="30" t="s">
        <v>84</v>
      </c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8"/>
      <c r="BW33" s="30" t="s">
        <v>85</v>
      </c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8"/>
      <c r="CQ33" s="30" t="s">
        <v>86</v>
      </c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8"/>
      <c r="DH33" s="30" t="s">
        <v>87</v>
      </c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8"/>
      <c r="DY33" s="30" t="s">
        <v>88</v>
      </c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8"/>
      <c r="EU33" s="30" t="s">
        <v>89</v>
      </c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8"/>
      <c r="FO33" s="30" t="s">
        <v>89</v>
      </c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8"/>
    </row>
    <row r="34" spans="2:1025" ht="25" customHeight="1" x14ac:dyDescent="0.2">
      <c r="AR34" s="38"/>
      <c r="AS34" s="39"/>
      <c r="AT34" s="38"/>
      <c r="AU34" s="39"/>
      <c r="BA34" s="38"/>
      <c r="BB34" s="39"/>
      <c r="BC34" s="38"/>
      <c r="BD34" s="39"/>
      <c r="BE34" s="38"/>
      <c r="BF34" s="39"/>
      <c r="BG34" s="38"/>
      <c r="BH34" s="39"/>
      <c r="BI34" s="38"/>
      <c r="BJ34" s="39"/>
      <c r="BK34" s="38"/>
      <c r="BL34" s="39"/>
      <c r="BM34" s="38"/>
      <c r="BN34" s="39"/>
      <c r="BO34" s="38"/>
      <c r="BP34" s="39"/>
      <c r="BQ34" s="38"/>
      <c r="BR34" s="39"/>
      <c r="BS34" s="30"/>
      <c r="BT34" s="27"/>
      <c r="BU34" s="28"/>
      <c r="BV34" s="39"/>
      <c r="BW34" s="30"/>
      <c r="BX34" s="27"/>
      <c r="BY34" s="28"/>
      <c r="BZ34" s="39"/>
      <c r="CA34" s="30"/>
      <c r="CB34" s="27"/>
      <c r="CC34" s="27"/>
      <c r="CD34" s="27"/>
      <c r="CE34" s="27"/>
      <c r="CF34" s="27"/>
      <c r="CG34" s="27"/>
      <c r="CH34" s="27"/>
      <c r="CI34" s="27"/>
      <c r="CJ34" s="27"/>
      <c r="CK34" s="28"/>
      <c r="CL34" s="39"/>
      <c r="CM34" s="30"/>
      <c r="CN34" s="27"/>
      <c r="CO34" s="28"/>
      <c r="CP34" s="39"/>
      <c r="CQ34" s="38"/>
      <c r="CR34" s="39"/>
      <c r="CS34" s="30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8"/>
      <c r="DE34" s="39"/>
      <c r="DF34" s="38"/>
      <c r="DG34" s="39"/>
      <c r="DH34" s="30"/>
      <c r="DI34" s="27"/>
      <c r="DJ34" s="27"/>
      <c r="DK34" s="27"/>
      <c r="DL34" s="27"/>
      <c r="DM34" s="27"/>
      <c r="DN34" s="27"/>
      <c r="DO34" s="27"/>
      <c r="DP34" s="27"/>
      <c r="DQ34" s="28"/>
      <c r="DR34" s="39"/>
      <c r="DS34" s="30"/>
      <c r="DT34" s="27"/>
      <c r="DU34" s="27"/>
      <c r="DV34" s="27"/>
      <c r="DW34" s="28"/>
      <c r="DX34" s="39"/>
      <c r="DY34" s="38"/>
      <c r="DZ34" s="39"/>
      <c r="EA34" s="30"/>
      <c r="EB34" s="28"/>
      <c r="EC34" s="39"/>
      <c r="ED34" s="30"/>
      <c r="EE34" s="27"/>
      <c r="EF34" s="27"/>
      <c r="EG34" s="27"/>
      <c r="EH34" s="28"/>
      <c r="EI34" s="39"/>
      <c r="EJ34" s="30"/>
      <c r="EK34" s="27"/>
      <c r="EL34" s="27"/>
      <c r="EM34" s="27"/>
      <c r="EN34" s="27"/>
      <c r="EO34" s="27"/>
      <c r="EP34" s="27"/>
      <c r="EQ34" s="27"/>
      <c r="ER34" s="27"/>
      <c r="ES34" s="28"/>
      <c r="ET34" s="39"/>
      <c r="EU34" s="30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8"/>
      <c r="FN34" s="39"/>
      <c r="FO34" s="30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8"/>
    </row>
    <row r="35" spans="2:1025" ht="25" customHeight="1" x14ac:dyDescent="0.2"/>
    <row r="36" spans="2:1025" ht="25" customHeight="1" x14ac:dyDescent="0.2"/>
    <row r="37" spans="2:1025" ht="25" customHeight="1" x14ac:dyDescent="0.2"/>
    <row r="38" spans="2:1025" ht="25" customHeight="1" x14ac:dyDescent="0.2">
      <c r="BS38" s="35" t="s">
        <v>34</v>
      </c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7"/>
      <c r="FE38" s="52" t="s">
        <v>35</v>
      </c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  <c r="HG38" s="27"/>
      <c r="HH38" s="27"/>
      <c r="HI38" s="27"/>
      <c r="HJ38" s="27"/>
      <c r="HK38" s="27"/>
      <c r="HL38" s="27"/>
      <c r="HM38" s="27"/>
      <c r="HN38" s="27"/>
      <c r="HO38" s="27"/>
      <c r="HP38" s="27"/>
      <c r="HQ38" s="27"/>
      <c r="HR38" s="27"/>
      <c r="HS38" s="27"/>
      <c r="HT38" s="27"/>
      <c r="HU38" s="27"/>
      <c r="HV38" s="27"/>
      <c r="HW38" s="27"/>
      <c r="HX38" s="27"/>
      <c r="HY38" s="27"/>
      <c r="HZ38" s="27"/>
      <c r="IA38" s="27"/>
      <c r="IB38" s="27"/>
      <c r="IC38" s="27"/>
      <c r="ID38" s="27"/>
      <c r="IE38" s="27"/>
      <c r="IF38" s="27"/>
      <c r="IG38" s="27"/>
      <c r="IH38" s="27"/>
      <c r="II38" s="27"/>
      <c r="IJ38" s="27"/>
      <c r="IK38" s="27"/>
      <c r="IL38" s="27"/>
      <c r="IM38" s="27"/>
      <c r="IN38" s="27"/>
      <c r="IO38" s="27"/>
      <c r="IP38" s="27"/>
      <c r="IQ38" s="27"/>
      <c r="IR38" s="27"/>
      <c r="IS38" s="27"/>
      <c r="IT38" s="27"/>
      <c r="IU38" s="27"/>
      <c r="IV38" s="28"/>
      <c r="UY38" s="1"/>
      <c r="UZ38" s="1"/>
      <c r="VA38" s="1"/>
      <c r="VB38" s="1"/>
      <c r="VC38" s="1"/>
      <c r="AMG38"/>
      <c r="AMH38"/>
      <c r="AMI38"/>
      <c r="AMJ38"/>
      <c r="AMK38"/>
    </row>
    <row r="39" spans="2:1025" ht="25" customHeight="1" x14ac:dyDescent="0.2">
      <c r="B39" s="43" t="s">
        <v>90</v>
      </c>
      <c r="C39" s="44"/>
      <c r="D39" s="45"/>
      <c r="CD39" s="26" t="s">
        <v>7</v>
      </c>
      <c r="CE39" s="27"/>
      <c r="CF39" s="27"/>
      <c r="CG39" s="28"/>
      <c r="CH39" s="29" t="s">
        <v>91</v>
      </c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8"/>
      <c r="FD39" s="26" t="s">
        <v>8</v>
      </c>
      <c r="FE39" s="27"/>
      <c r="FF39" s="27"/>
      <c r="FG39" s="28"/>
      <c r="FH39" s="29" t="s">
        <v>92</v>
      </c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8"/>
      <c r="UT39" s="1"/>
      <c r="UU39" s="1"/>
      <c r="UV39" s="1"/>
      <c r="UW39" s="1"/>
      <c r="UX39" s="1"/>
      <c r="UY39" s="1"/>
      <c r="UZ39" s="1"/>
      <c r="VA39" s="1"/>
      <c r="VB39" s="1"/>
      <c r="VC39" s="1"/>
      <c r="AMB39"/>
      <c r="AMC39"/>
      <c r="AMD39"/>
      <c r="AME39"/>
      <c r="AMF39"/>
      <c r="AMG39"/>
      <c r="AMH39"/>
      <c r="AMI39"/>
      <c r="AMJ39"/>
      <c r="AMK39"/>
    </row>
    <row r="40" spans="2:1025" ht="25" customHeight="1" x14ac:dyDescent="0.2">
      <c r="B40" s="46"/>
      <c r="C40" s="47"/>
      <c r="D40" s="48"/>
      <c r="CD40" s="41" t="s">
        <v>71</v>
      </c>
      <c r="CE40" s="27"/>
      <c r="CF40" s="27"/>
      <c r="CG40" s="27"/>
      <c r="CH40" s="27"/>
      <c r="CI40" s="28"/>
      <c r="CJ40" s="41" t="s">
        <v>77</v>
      </c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8"/>
      <c r="DG40" s="42" t="s">
        <v>93</v>
      </c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8"/>
      <c r="FD40" s="41" t="s">
        <v>71</v>
      </c>
      <c r="FE40" s="27"/>
      <c r="FF40" s="27"/>
      <c r="FG40" s="27"/>
      <c r="FH40" s="27"/>
      <c r="FI40" s="28"/>
      <c r="FJ40" s="41" t="s">
        <v>77</v>
      </c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8"/>
      <c r="FV40" s="42" t="s">
        <v>93</v>
      </c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8"/>
      <c r="UT40" s="1"/>
      <c r="UU40" s="1"/>
      <c r="UV40" s="1"/>
      <c r="UW40" s="1"/>
      <c r="UX40" s="1"/>
      <c r="UY40" s="1"/>
      <c r="UZ40" s="1"/>
      <c r="VA40" s="1"/>
      <c r="VB40" s="1"/>
      <c r="VC40" s="1"/>
      <c r="AMB40"/>
      <c r="AMC40"/>
      <c r="AMD40"/>
      <c r="AME40"/>
      <c r="AMF40"/>
      <c r="AMG40"/>
      <c r="AMH40"/>
      <c r="AMI40"/>
      <c r="AMJ40"/>
      <c r="AMK40"/>
    </row>
    <row r="41" spans="2:1025" ht="25" customHeight="1" x14ac:dyDescent="0.2">
      <c r="B41" s="46"/>
      <c r="C41" s="47"/>
      <c r="D41" s="48"/>
      <c r="CJ41" s="42" t="s">
        <v>93</v>
      </c>
      <c r="CK41" s="28"/>
      <c r="FJ41" s="42" t="s">
        <v>93</v>
      </c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8"/>
      <c r="UT41" s="1"/>
      <c r="UU41" s="1"/>
      <c r="UV41" s="1"/>
      <c r="UW41" s="1"/>
      <c r="UX41" s="1"/>
      <c r="UY41" s="1"/>
      <c r="UZ41" s="1"/>
      <c r="VA41" s="1"/>
      <c r="VB41" s="1"/>
      <c r="VC41" s="1"/>
      <c r="AMB41"/>
      <c r="AMC41"/>
      <c r="AMD41"/>
      <c r="AME41"/>
      <c r="AMF41"/>
      <c r="AMG41"/>
      <c r="AMH41"/>
      <c r="AMI41"/>
      <c r="AMJ41"/>
      <c r="AMK41"/>
    </row>
    <row r="42" spans="2:1025" ht="25" customHeight="1" x14ac:dyDescent="0.2">
      <c r="B42" s="46"/>
      <c r="C42" s="47"/>
      <c r="D42" s="48"/>
    </row>
    <row r="43" spans="2:1025" ht="25" customHeight="1" x14ac:dyDescent="0.2">
      <c r="B43" s="46"/>
      <c r="C43" s="47"/>
      <c r="D43" s="48"/>
      <c r="DB43" s="26" t="s">
        <v>94</v>
      </c>
      <c r="DC43" s="27"/>
      <c r="DD43" s="27"/>
      <c r="DE43" s="28"/>
      <c r="DF43" s="29" t="s">
        <v>95</v>
      </c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8"/>
      <c r="FP43" s="26" t="s">
        <v>96</v>
      </c>
      <c r="FQ43" s="27"/>
      <c r="FR43" s="27"/>
      <c r="FS43" s="28"/>
      <c r="FT43" s="29" t="s">
        <v>92</v>
      </c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8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AMA43"/>
      <c r="AMB43"/>
      <c r="AMC43"/>
      <c r="AMD43"/>
      <c r="AME43"/>
      <c r="AMF43"/>
      <c r="AMG43"/>
      <c r="AMH43"/>
      <c r="AMI43"/>
      <c r="AMJ43"/>
      <c r="AMK43"/>
    </row>
    <row r="44" spans="2:1025" ht="25" customHeight="1" x14ac:dyDescent="0.2">
      <c r="B44" s="49"/>
      <c r="C44" s="50"/>
      <c r="D44" s="51"/>
      <c r="DB44" s="41" t="s">
        <v>71</v>
      </c>
      <c r="DC44" s="27"/>
      <c r="DD44" s="27"/>
      <c r="DE44" s="27"/>
      <c r="DF44" s="27"/>
      <c r="DG44" s="28"/>
      <c r="DH44" s="41" t="s">
        <v>77</v>
      </c>
      <c r="DI44" s="27"/>
      <c r="DJ44" s="27"/>
      <c r="DK44" s="27"/>
      <c r="DL44" s="27"/>
      <c r="DM44" s="27"/>
      <c r="DN44" s="27"/>
      <c r="DO44" s="27"/>
      <c r="DP44" s="27"/>
      <c r="DQ44" s="28"/>
      <c r="DR44" s="42" t="s">
        <v>93</v>
      </c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8"/>
      <c r="FP44" s="41" t="s">
        <v>71</v>
      </c>
      <c r="FQ44" s="27"/>
      <c r="FR44" s="27"/>
      <c r="FS44" s="27"/>
      <c r="FT44" s="27"/>
      <c r="FU44" s="28"/>
      <c r="FV44" s="41" t="s">
        <v>77</v>
      </c>
      <c r="FW44" s="27"/>
      <c r="FX44" s="27"/>
      <c r="FY44" s="27"/>
      <c r="FZ44" s="27"/>
      <c r="GA44" s="27"/>
      <c r="GB44" s="27"/>
      <c r="GC44" s="27"/>
      <c r="GD44" s="27"/>
      <c r="GE44" s="28"/>
      <c r="GF44" s="42" t="s">
        <v>93</v>
      </c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8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AMA44"/>
      <c r="AMB44"/>
      <c r="AMC44"/>
      <c r="AMD44"/>
      <c r="AME44"/>
      <c r="AMF44"/>
      <c r="AMG44"/>
      <c r="AMH44"/>
      <c r="AMI44"/>
      <c r="AMJ44"/>
      <c r="AMK44"/>
    </row>
    <row r="45" spans="2:1025" ht="25" customHeight="1" x14ac:dyDescent="0.2">
      <c r="DH45" s="42" t="s">
        <v>93</v>
      </c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8"/>
      <c r="FV45" s="42" t="s">
        <v>93</v>
      </c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8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AMA45"/>
      <c r="AMB45"/>
      <c r="AMC45"/>
      <c r="AMD45"/>
      <c r="AME45"/>
      <c r="AMF45"/>
      <c r="AMG45"/>
      <c r="AMH45"/>
      <c r="AMI45"/>
      <c r="AMJ45"/>
      <c r="AMK45"/>
    </row>
    <row r="46" spans="2:1025" ht="25" customHeight="1" x14ac:dyDescent="0.2"/>
    <row r="47" spans="2:1025" ht="25" customHeight="1" x14ac:dyDescent="0.2">
      <c r="DN47" s="26" t="s">
        <v>97</v>
      </c>
      <c r="DO47" s="27"/>
      <c r="DP47" s="27"/>
      <c r="DQ47" s="28"/>
      <c r="DR47" s="29" t="s">
        <v>98</v>
      </c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8"/>
      <c r="GA47" s="26" t="s">
        <v>99</v>
      </c>
      <c r="GB47" s="27"/>
      <c r="GC47" s="27"/>
      <c r="GD47" s="28"/>
      <c r="GE47" s="29" t="s">
        <v>92</v>
      </c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8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AMA47"/>
      <c r="AMB47"/>
      <c r="AMC47"/>
      <c r="AMD47"/>
      <c r="AME47"/>
      <c r="AMF47"/>
      <c r="AMG47"/>
      <c r="AMH47"/>
      <c r="AMI47"/>
      <c r="AMJ47"/>
      <c r="AMK47"/>
    </row>
    <row r="48" spans="2:1025" ht="25" customHeight="1" x14ac:dyDescent="0.2">
      <c r="DN48" s="41" t="s">
        <v>71</v>
      </c>
      <c r="DO48" s="27"/>
      <c r="DP48" s="27"/>
      <c r="DQ48" s="27"/>
      <c r="DR48" s="27"/>
      <c r="DS48" s="28"/>
      <c r="DT48" s="41" t="s">
        <v>77</v>
      </c>
      <c r="DU48" s="27"/>
      <c r="DV48" s="27"/>
      <c r="DW48" s="27"/>
      <c r="DX48" s="27"/>
      <c r="DY48" s="27"/>
      <c r="DZ48" s="27"/>
      <c r="EA48" s="27"/>
      <c r="EB48" s="27"/>
      <c r="EC48" s="28"/>
      <c r="ED48" s="42" t="s">
        <v>93</v>
      </c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  <c r="EX48" s="27"/>
      <c r="EY48" s="27"/>
      <c r="EZ48" s="27"/>
      <c r="FA48" s="28"/>
      <c r="GA48" s="41" t="s">
        <v>71</v>
      </c>
      <c r="GB48" s="27"/>
      <c r="GC48" s="27"/>
      <c r="GD48" s="27"/>
      <c r="GE48" s="27"/>
      <c r="GF48" s="28"/>
      <c r="GG48" s="41" t="s">
        <v>77</v>
      </c>
      <c r="GH48" s="27"/>
      <c r="GI48" s="27"/>
      <c r="GJ48" s="27"/>
      <c r="GK48" s="27"/>
      <c r="GL48" s="27"/>
      <c r="GM48" s="27"/>
      <c r="GN48" s="27"/>
      <c r="GO48" s="27"/>
      <c r="GP48" s="28"/>
      <c r="GQ48" s="42" t="s">
        <v>93</v>
      </c>
      <c r="GR48" s="27"/>
      <c r="GS48" s="27"/>
      <c r="GT48" s="27"/>
      <c r="GU48" s="27"/>
      <c r="GV48" s="27"/>
      <c r="GW48" s="27"/>
      <c r="GX48" s="27"/>
      <c r="GY48" s="27"/>
      <c r="GZ48" s="27"/>
      <c r="HA48" s="27"/>
      <c r="HB48" s="27"/>
      <c r="HC48" s="27"/>
      <c r="HD48" s="27"/>
      <c r="HE48" s="27"/>
      <c r="HF48" s="27"/>
      <c r="HG48" s="27"/>
      <c r="HH48" s="27"/>
      <c r="HI48" s="27"/>
      <c r="HJ48" s="27"/>
      <c r="HK48" s="27"/>
      <c r="HL48" s="27"/>
      <c r="HM48" s="27"/>
      <c r="HN48" s="28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AMA48"/>
      <c r="AMB48"/>
      <c r="AMC48"/>
      <c r="AMD48"/>
      <c r="AME48"/>
      <c r="AMF48"/>
      <c r="AMG48"/>
      <c r="AMH48"/>
      <c r="AMI48"/>
      <c r="AMJ48"/>
      <c r="AMK48"/>
    </row>
    <row r="49" spans="78:1025" ht="25" customHeight="1" x14ac:dyDescent="0.2">
      <c r="DT49" s="42" t="s">
        <v>93</v>
      </c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8"/>
      <c r="GG49" s="42" t="s">
        <v>93</v>
      </c>
      <c r="GH49" s="27"/>
      <c r="GI49" s="27"/>
      <c r="GJ49" s="27"/>
      <c r="GK49" s="27"/>
      <c r="GL49" s="27"/>
      <c r="GM49" s="27"/>
      <c r="GN49" s="27"/>
      <c r="GO49" s="27"/>
      <c r="GP49" s="27"/>
      <c r="GQ49" s="27"/>
      <c r="GR49" s="27"/>
      <c r="GS49" s="27"/>
      <c r="GT49" s="27"/>
      <c r="GU49" s="27"/>
      <c r="GV49" s="27"/>
      <c r="GW49" s="27"/>
      <c r="GX49" s="27"/>
      <c r="GY49" s="27"/>
      <c r="GZ49" s="27"/>
      <c r="HA49" s="27"/>
      <c r="HB49" s="27"/>
      <c r="HC49" s="27"/>
      <c r="HD49" s="28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AMA49"/>
      <c r="AMB49"/>
      <c r="AMC49"/>
      <c r="AMD49"/>
      <c r="AME49"/>
      <c r="AMF49"/>
      <c r="AMG49"/>
      <c r="AMH49"/>
      <c r="AMI49"/>
      <c r="AMJ49"/>
      <c r="AMK49"/>
    </row>
    <row r="50" spans="78:1025" ht="25" customHeight="1" x14ac:dyDescent="0.2"/>
    <row r="51" spans="78:1025" ht="25" customHeight="1" x14ac:dyDescent="0.2">
      <c r="EC51" s="26" t="s">
        <v>100</v>
      </c>
      <c r="ED51" s="27"/>
      <c r="EE51" s="27"/>
      <c r="EF51" s="28"/>
      <c r="EG51" s="29" t="s">
        <v>101</v>
      </c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7"/>
      <c r="FO51" s="27"/>
      <c r="FP51" s="28"/>
      <c r="GL51" s="26" t="s">
        <v>102</v>
      </c>
      <c r="GM51" s="27"/>
      <c r="GN51" s="27"/>
      <c r="GO51" s="28"/>
      <c r="GP51" s="29" t="s">
        <v>92</v>
      </c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  <c r="HG51" s="27"/>
      <c r="HH51" s="27"/>
      <c r="HI51" s="27"/>
      <c r="HJ51" s="27"/>
      <c r="HK51" s="27"/>
      <c r="HL51" s="27"/>
      <c r="HM51" s="27"/>
      <c r="HN51" s="27"/>
      <c r="HO51" s="27"/>
      <c r="HP51" s="27"/>
      <c r="HQ51" s="27"/>
      <c r="HR51" s="27"/>
      <c r="HS51" s="27"/>
      <c r="HT51" s="27"/>
      <c r="HU51" s="27"/>
      <c r="HV51" s="27"/>
      <c r="HW51" s="27"/>
      <c r="HX51" s="27"/>
      <c r="HY51" s="28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AMA51"/>
      <c r="AMB51"/>
      <c r="AMC51"/>
      <c r="AMD51"/>
      <c r="AME51"/>
      <c r="AMF51"/>
      <c r="AMG51"/>
      <c r="AMH51"/>
      <c r="AMI51"/>
      <c r="AMJ51"/>
      <c r="AMK51"/>
    </row>
    <row r="52" spans="78:1025" ht="25" customHeight="1" x14ac:dyDescent="0.2">
      <c r="EC52" s="41" t="s">
        <v>71</v>
      </c>
      <c r="ED52" s="27"/>
      <c r="EE52" s="27"/>
      <c r="EF52" s="27"/>
      <c r="EG52" s="27"/>
      <c r="EH52" s="28"/>
      <c r="EI52" s="41" t="s">
        <v>77</v>
      </c>
      <c r="EJ52" s="27"/>
      <c r="EK52" s="27"/>
      <c r="EL52" s="27"/>
      <c r="EM52" s="27"/>
      <c r="EN52" s="27"/>
      <c r="EO52" s="27"/>
      <c r="EP52" s="27"/>
      <c r="EQ52" s="27"/>
      <c r="ER52" s="28"/>
      <c r="ES52" s="42" t="s">
        <v>93</v>
      </c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7"/>
      <c r="FO52" s="27"/>
      <c r="FP52" s="28"/>
      <c r="GL52" s="41" t="s">
        <v>71</v>
      </c>
      <c r="GM52" s="27"/>
      <c r="GN52" s="27"/>
      <c r="GO52" s="27"/>
      <c r="GP52" s="27"/>
      <c r="GQ52" s="28"/>
      <c r="GR52" s="41" t="s">
        <v>77</v>
      </c>
      <c r="GS52" s="27"/>
      <c r="GT52" s="27"/>
      <c r="GU52" s="27"/>
      <c r="GV52" s="27"/>
      <c r="GW52" s="27"/>
      <c r="GX52" s="27"/>
      <c r="GY52" s="27"/>
      <c r="GZ52" s="27"/>
      <c r="HA52" s="28"/>
      <c r="HB52" s="42" t="s">
        <v>93</v>
      </c>
      <c r="HC52" s="27"/>
      <c r="HD52" s="27"/>
      <c r="HE52" s="27"/>
      <c r="HF52" s="27"/>
      <c r="HG52" s="27"/>
      <c r="HH52" s="27"/>
      <c r="HI52" s="27"/>
      <c r="HJ52" s="27"/>
      <c r="HK52" s="27"/>
      <c r="HL52" s="27"/>
      <c r="HM52" s="27"/>
      <c r="HN52" s="27"/>
      <c r="HO52" s="27"/>
      <c r="HP52" s="27"/>
      <c r="HQ52" s="27"/>
      <c r="HR52" s="27"/>
      <c r="HS52" s="27"/>
      <c r="HT52" s="27"/>
      <c r="HU52" s="27"/>
      <c r="HV52" s="27"/>
      <c r="HW52" s="27"/>
      <c r="HX52" s="27"/>
      <c r="HY52" s="28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AMA52"/>
      <c r="AMB52"/>
      <c r="AMC52"/>
      <c r="AMD52"/>
      <c r="AME52"/>
      <c r="AMF52"/>
      <c r="AMG52"/>
      <c r="AMH52"/>
      <c r="AMI52"/>
      <c r="AMJ52"/>
      <c r="AMK52"/>
    </row>
    <row r="53" spans="78:1025" ht="25" customHeight="1" x14ac:dyDescent="0.2">
      <c r="EI53" s="42" t="s">
        <v>93</v>
      </c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8"/>
      <c r="GR53" s="42" t="s">
        <v>93</v>
      </c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  <c r="HG53" s="27"/>
      <c r="HH53" s="27"/>
      <c r="HI53" s="27"/>
      <c r="HJ53" s="27"/>
      <c r="HK53" s="27"/>
      <c r="HL53" s="27"/>
      <c r="HM53" s="27"/>
      <c r="HN53" s="27"/>
      <c r="HO53" s="28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AMA53"/>
      <c r="AMB53"/>
      <c r="AMC53"/>
      <c r="AMD53"/>
      <c r="AME53"/>
      <c r="AMF53"/>
      <c r="AMG53"/>
      <c r="AMH53"/>
      <c r="AMI53"/>
      <c r="AMJ53"/>
      <c r="AMK53"/>
    </row>
    <row r="54" spans="78:1025" ht="25" customHeight="1" x14ac:dyDescent="0.2"/>
    <row r="55" spans="78:1025" ht="25" customHeight="1" x14ac:dyDescent="0.2">
      <c r="EQ55" s="26" t="s">
        <v>103</v>
      </c>
      <c r="ER55" s="27"/>
      <c r="ES55" s="27"/>
      <c r="ET55" s="28"/>
      <c r="EU55" s="29" t="s">
        <v>92</v>
      </c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8"/>
      <c r="GY55" s="26" t="s">
        <v>104</v>
      </c>
      <c r="GZ55" s="27"/>
      <c r="HA55" s="27"/>
      <c r="HB55" s="28"/>
      <c r="HC55" s="29" t="s">
        <v>105</v>
      </c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8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</row>
    <row r="56" spans="78:1025" ht="25" customHeight="1" x14ac:dyDescent="0.2">
      <c r="EQ56" s="41" t="s">
        <v>71</v>
      </c>
      <c r="ER56" s="27"/>
      <c r="ES56" s="27"/>
      <c r="ET56" s="27"/>
      <c r="EU56" s="27"/>
      <c r="EV56" s="28"/>
      <c r="EW56" s="41" t="s">
        <v>77</v>
      </c>
      <c r="EX56" s="27"/>
      <c r="EY56" s="27"/>
      <c r="EZ56" s="27"/>
      <c r="FA56" s="27"/>
      <c r="FB56" s="27"/>
      <c r="FC56" s="27"/>
      <c r="FD56" s="27"/>
      <c r="FE56" s="27"/>
      <c r="FF56" s="27"/>
      <c r="FG56" s="28"/>
      <c r="FH56" s="42" t="s">
        <v>93</v>
      </c>
      <c r="FI56" s="27"/>
      <c r="FJ56" s="27"/>
      <c r="FK56" s="27"/>
      <c r="FL56" s="27"/>
      <c r="FM56" s="27"/>
      <c r="FN56" s="27"/>
      <c r="FO56" s="27"/>
      <c r="FP56" s="27"/>
      <c r="FQ56" s="27"/>
      <c r="FR56" s="27"/>
      <c r="FS56" s="27"/>
      <c r="FT56" s="27"/>
      <c r="FU56" s="27"/>
      <c r="FV56" s="27"/>
      <c r="FW56" s="27"/>
      <c r="FX56" s="27"/>
      <c r="FY56" s="27"/>
      <c r="FZ56" s="27"/>
      <c r="GA56" s="27"/>
      <c r="GB56" s="27"/>
      <c r="GC56" s="27"/>
      <c r="GD56" s="27"/>
      <c r="GE56" s="28"/>
      <c r="GY56" s="41" t="s">
        <v>71</v>
      </c>
      <c r="GZ56" s="27"/>
      <c r="HA56" s="27"/>
      <c r="HB56" s="27"/>
      <c r="HC56" s="27"/>
      <c r="HD56" s="28"/>
      <c r="HE56" s="41" t="s">
        <v>77</v>
      </c>
      <c r="HF56" s="27"/>
      <c r="HG56" s="27"/>
      <c r="HH56" s="27"/>
      <c r="HI56" s="27"/>
      <c r="HJ56" s="27"/>
      <c r="HK56" s="27"/>
      <c r="HL56" s="27"/>
      <c r="HM56" s="27"/>
      <c r="HN56" s="27"/>
      <c r="HO56" s="27"/>
      <c r="HP56" s="28"/>
      <c r="HQ56" s="42" t="s">
        <v>93</v>
      </c>
      <c r="HR56" s="27"/>
      <c r="HS56" s="27"/>
      <c r="HT56" s="27"/>
      <c r="HU56" s="27"/>
      <c r="HV56" s="27"/>
      <c r="HW56" s="27"/>
      <c r="HX56" s="27"/>
      <c r="HY56" s="27"/>
      <c r="HZ56" s="27"/>
      <c r="IA56" s="27"/>
      <c r="IB56" s="27"/>
      <c r="IC56" s="27"/>
      <c r="ID56" s="27"/>
      <c r="IE56" s="27"/>
      <c r="IF56" s="27"/>
      <c r="IG56" s="27"/>
      <c r="IH56" s="27"/>
      <c r="II56" s="27"/>
      <c r="IJ56" s="27"/>
      <c r="IK56" s="27"/>
      <c r="IL56" s="27"/>
      <c r="IM56" s="27"/>
      <c r="IN56" s="28"/>
      <c r="UQ56" s="1"/>
      <c r="UR56" s="1"/>
      <c r="US56" s="1"/>
      <c r="UT56" s="1"/>
      <c r="UU56" s="1"/>
      <c r="UV56" s="1"/>
      <c r="UW56" s="1"/>
      <c r="UX56" s="1"/>
      <c r="UY56" s="1"/>
      <c r="UZ56" s="1"/>
      <c r="VA56" s="1"/>
      <c r="VB56" s="1"/>
      <c r="VC56" s="1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</row>
    <row r="57" spans="78:1025" ht="25" customHeight="1" x14ac:dyDescent="0.2">
      <c r="EW57" s="42" t="s">
        <v>93</v>
      </c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8"/>
      <c r="HE57" s="42" t="s">
        <v>93</v>
      </c>
      <c r="HF57" s="27"/>
      <c r="HG57" s="27"/>
      <c r="HH57" s="27"/>
      <c r="HI57" s="27"/>
      <c r="HJ57" s="27"/>
      <c r="HK57" s="27"/>
      <c r="HL57" s="27"/>
      <c r="HM57" s="27"/>
      <c r="HN57" s="27"/>
      <c r="HO57" s="27"/>
      <c r="HP57" s="27"/>
      <c r="HQ57" s="27"/>
      <c r="HR57" s="27"/>
      <c r="HS57" s="27"/>
      <c r="HT57" s="27"/>
      <c r="HU57" s="27"/>
      <c r="HV57" s="27"/>
      <c r="HW57" s="27"/>
      <c r="HX57" s="27"/>
      <c r="HY57" s="27"/>
      <c r="HZ57" s="27"/>
      <c r="IA57" s="27"/>
      <c r="IB57" s="28"/>
      <c r="UQ57" s="1"/>
      <c r="UR57" s="1"/>
      <c r="US57" s="1"/>
      <c r="UT57" s="1"/>
      <c r="UU57" s="1"/>
      <c r="UV57" s="1"/>
      <c r="UW57" s="1"/>
      <c r="UX57" s="1"/>
      <c r="UY57" s="1"/>
      <c r="UZ57" s="1"/>
      <c r="VA57" s="1"/>
      <c r="VB57" s="1"/>
      <c r="VC57" s="1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</row>
    <row r="58" spans="78:1025" ht="25" customHeight="1" x14ac:dyDescent="0.2"/>
    <row r="59" spans="78:1025" ht="25" customHeight="1" x14ac:dyDescent="0.2">
      <c r="BZ59" s="35" t="s">
        <v>34</v>
      </c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8"/>
      <c r="FR59" s="52" t="s">
        <v>35</v>
      </c>
      <c r="FS59" s="27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  <c r="HG59" s="27"/>
      <c r="HH59" s="27"/>
      <c r="HI59" s="27"/>
      <c r="HJ59" s="27"/>
      <c r="HK59" s="27"/>
      <c r="HL59" s="27"/>
      <c r="HM59" s="27"/>
      <c r="HN59" s="27"/>
      <c r="HO59" s="27"/>
      <c r="HP59" s="27"/>
      <c r="HQ59" s="27"/>
      <c r="HR59" s="27"/>
      <c r="HS59" s="27"/>
      <c r="HT59" s="27"/>
      <c r="HU59" s="27"/>
      <c r="HV59" s="27"/>
      <c r="HW59" s="27"/>
      <c r="HX59" s="27"/>
      <c r="HY59" s="27"/>
      <c r="HZ59" s="27"/>
      <c r="IA59" s="27"/>
      <c r="IB59" s="27"/>
      <c r="IC59" s="27"/>
      <c r="ID59" s="27"/>
      <c r="IE59" s="27"/>
      <c r="IF59" s="27"/>
      <c r="IG59" s="27"/>
      <c r="IH59" s="27"/>
      <c r="II59" s="27"/>
      <c r="IJ59" s="27"/>
      <c r="IK59" s="27"/>
      <c r="IL59" s="27"/>
      <c r="IM59" s="27"/>
      <c r="IN59" s="27"/>
      <c r="IO59" s="27"/>
      <c r="IP59" s="27"/>
      <c r="IQ59" s="27"/>
      <c r="IR59" s="27"/>
      <c r="IS59" s="27"/>
      <c r="IT59" s="27"/>
      <c r="IU59" s="27"/>
      <c r="IV59" s="27"/>
      <c r="IW59" s="27"/>
      <c r="IX59" s="27"/>
      <c r="IY59" s="27"/>
      <c r="IZ59" s="27"/>
      <c r="JA59" s="27"/>
      <c r="JB59" s="27"/>
      <c r="JC59" s="27"/>
      <c r="JD59" s="27"/>
      <c r="JE59" s="27"/>
      <c r="JF59" s="27"/>
      <c r="JG59" s="28"/>
    </row>
    <row r="60" spans="78:1025" ht="25" customHeight="1" x14ac:dyDescent="0.2">
      <c r="CL60" s="26" t="s">
        <v>7</v>
      </c>
      <c r="CM60" s="27"/>
      <c r="CN60" s="28"/>
      <c r="CO60" s="29" t="s">
        <v>106</v>
      </c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8"/>
      <c r="DZ60" s="26" t="s">
        <v>94</v>
      </c>
      <c r="EA60" s="27"/>
      <c r="EB60" s="28"/>
      <c r="EC60" s="29" t="s">
        <v>107</v>
      </c>
      <c r="ED60" s="27"/>
      <c r="EE60" s="27"/>
      <c r="EF60" s="27"/>
      <c r="EG60" s="27"/>
      <c r="EH60" s="27"/>
      <c r="EI60" s="28"/>
      <c r="EL60" s="26" t="s">
        <v>97</v>
      </c>
      <c r="EM60" s="27"/>
      <c r="EN60" s="28"/>
      <c r="EO60" s="29" t="s">
        <v>108</v>
      </c>
      <c r="EP60" s="27"/>
      <c r="EQ60" s="27"/>
      <c r="ER60" s="27"/>
      <c r="ES60" s="27"/>
      <c r="ET60" s="27"/>
      <c r="EU60" s="27"/>
      <c r="EV60" s="27"/>
      <c r="EW60" s="27"/>
      <c r="EX60" s="27"/>
      <c r="EY60" s="27"/>
      <c r="EZ60" s="27"/>
      <c r="FA60" s="28"/>
      <c r="FG60" s="26" t="s">
        <v>100</v>
      </c>
      <c r="FH60" s="27"/>
      <c r="FI60" s="28"/>
      <c r="FJ60" s="29" t="s">
        <v>109</v>
      </c>
      <c r="FK60" s="27"/>
      <c r="FL60" s="27"/>
      <c r="FM60" s="27"/>
      <c r="FN60" s="27"/>
      <c r="FO60" s="27"/>
      <c r="FP60" s="28"/>
      <c r="FU60" s="26" t="s">
        <v>103</v>
      </c>
      <c r="FV60" s="27"/>
      <c r="FW60" s="28"/>
      <c r="FX60" s="29" t="s">
        <v>110</v>
      </c>
      <c r="FY60" s="27"/>
      <c r="FZ60" s="27"/>
      <c r="GA60" s="27"/>
      <c r="GB60" s="27"/>
      <c r="GC60" s="27"/>
      <c r="GD60" s="27"/>
      <c r="GE60" s="28"/>
      <c r="GH60" s="26" t="s">
        <v>8</v>
      </c>
      <c r="GI60" s="27"/>
      <c r="GJ60" s="28"/>
      <c r="GK60" s="29" t="s">
        <v>111</v>
      </c>
      <c r="GL60" s="27"/>
      <c r="GM60" s="27"/>
      <c r="GN60" s="27"/>
      <c r="GO60" s="27"/>
      <c r="GP60" s="27"/>
      <c r="GQ60" s="27"/>
      <c r="GR60" s="27"/>
      <c r="GS60" s="28"/>
      <c r="GU60" s="26" t="s">
        <v>96</v>
      </c>
      <c r="GV60" s="27"/>
      <c r="GW60" s="28"/>
      <c r="GX60" s="29" t="s">
        <v>112</v>
      </c>
      <c r="GY60" s="27"/>
      <c r="GZ60" s="27"/>
      <c r="HA60" s="27"/>
      <c r="HB60" s="27"/>
      <c r="HC60" s="27"/>
      <c r="HD60" s="28"/>
      <c r="HF60" s="26" t="s">
        <v>99</v>
      </c>
      <c r="HG60" s="27"/>
      <c r="HH60" s="28"/>
      <c r="HI60" s="29" t="s">
        <v>112</v>
      </c>
      <c r="HJ60" s="27"/>
      <c r="HK60" s="27"/>
      <c r="HL60" s="27"/>
      <c r="HM60" s="27"/>
      <c r="HN60" s="27"/>
      <c r="HO60" s="28"/>
      <c r="HQ60" s="26" t="s">
        <v>102</v>
      </c>
      <c r="HR60" s="27"/>
      <c r="HS60" s="28"/>
      <c r="HT60" s="29" t="s">
        <v>112</v>
      </c>
      <c r="HU60" s="27"/>
      <c r="HV60" s="27"/>
      <c r="HW60" s="27"/>
      <c r="HX60" s="27"/>
      <c r="HY60" s="27"/>
      <c r="HZ60" s="28"/>
      <c r="IF60" s="26" t="s">
        <v>104</v>
      </c>
      <c r="IG60" s="27"/>
      <c r="IH60" s="28"/>
      <c r="II60" s="29" t="s">
        <v>113</v>
      </c>
      <c r="IJ60" s="27"/>
      <c r="IK60" s="27"/>
      <c r="IL60" s="27"/>
      <c r="IM60" s="27"/>
      <c r="IN60" s="27"/>
      <c r="IO60" s="27"/>
      <c r="IP60" s="27"/>
      <c r="IQ60" s="28"/>
      <c r="UT60" s="1"/>
      <c r="UU60" s="1"/>
      <c r="UV60" s="1"/>
      <c r="UW60" s="1"/>
      <c r="UX60" s="1"/>
      <c r="UY60" s="1"/>
      <c r="UZ60" s="1"/>
      <c r="VA60" s="1"/>
      <c r="VB60" s="1"/>
      <c r="VC60" s="1"/>
      <c r="AMB60"/>
      <c r="AMC60"/>
      <c r="AMD60"/>
      <c r="AME60"/>
      <c r="AMF60"/>
      <c r="AMG60"/>
      <c r="AMH60"/>
      <c r="AMI60"/>
      <c r="AMJ60"/>
      <c r="AMK60"/>
    </row>
    <row r="61" spans="78:1025" ht="25" customHeight="1" x14ac:dyDescent="0.2">
      <c r="CL61" s="30" t="s">
        <v>114</v>
      </c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8"/>
      <c r="DZ61" s="30" t="s">
        <v>89</v>
      </c>
      <c r="EA61" s="27"/>
      <c r="EB61" s="27"/>
      <c r="EC61" s="27"/>
      <c r="ED61" s="27"/>
      <c r="EE61" s="27"/>
      <c r="EF61" s="27"/>
      <c r="EG61" s="27"/>
      <c r="EH61" s="27"/>
      <c r="EI61" s="28"/>
      <c r="EL61" s="30" t="s">
        <v>115</v>
      </c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8"/>
      <c r="FG61" s="30" t="s">
        <v>116</v>
      </c>
      <c r="FH61" s="27"/>
      <c r="FI61" s="27"/>
      <c r="FJ61" s="27"/>
      <c r="FK61" s="27"/>
      <c r="FL61" s="27"/>
      <c r="FM61" s="27"/>
      <c r="FN61" s="27"/>
      <c r="FO61" s="27"/>
      <c r="FP61" s="28"/>
      <c r="FU61" s="30" t="s">
        <v>117</v>
      </c>
      <c r="FV61" s="27"/>
      <c r="FW61" s="27"/>
      <c r="FX61" s="27"/>
      <c r="FY61" s="27"/>
      <c r="FZ61" s="27"/>
      <c r="GA61" s="27"/>
      <c r="GB61" s="27"/>
      <c r="GC61" s="27"/>
      <c r="GD61" s="27"/>
      <c r="GE61" s="28"/>
      <c r="GH61" s="30" t="s">
        <v>118</v>
      </c>
      <c r="GI61" s="27"/>
      <c r="GJ61" s="27"/>
      <c r="GK61" s="27"/>
      <c r="GL61" s="27"/>
      <c r="GM61" s="27"/>
      <c r="GN61" s="27"/>
      <c r="GO61" s="27"/>
      <c r="GP61" s="27"/>
      <c r="GQ61" s="27"/>
      <c r="GR61" s="27"/>
      <c r="GS61" s="28"/>
      <c r="GU61" s="30" t="s">
        <v>119</v>
      </c>
      <c r="GV61" s="27"/>
      <c r="GW61" s="27"/>
      <c r="GX61" s="27"/>
      <c r="GY61" s="27"/>
      <c r="GZ61" s="27"/>
      <c r="HA61" s="27"/>
      <c r="HB61" s="27"/>
      <c r="HC61" s="27"/>
      <c r="HD61" s="28"/>
      <c r="HF61" s="30" t="s">
        <v>119</v>
      </c>
      <c r="HG61" s="27"/>
      <c r="HH61" s="27"/>
      <c r="HI61" s="27"/>
      <c r="HJ61" s="27"/>
      <c r="HK61" s="27"/>
      <c r="HL61" s="27"/>
      <c r="HM61" s="27"/>
      <c r="HN61" s="27"/>
      <c r="HO61" s="28"/>
      <c r="HQ61" s="30" t="s">
        <v>119</v>
      </c>
      <c r="HR61" s="27"/>
      <c r="HS61" s="27"/>
      <c r="HT61" s="27"/>
      <c r="HU61" s="27"/>
      <c r="HV61" s="27"/>
      <c r="HW61" s="27"/>
      <c r="HX61" s="27"/>
      <c r="HY61" s="27"/>
      <c r="HZ61" s="28"/>
      <c r="IF61" s="30" t="s">
        <v>120</v>
      </c>
      <c r="IG61" s="27"/>
      <c r="IH61" s="27"/>
      <c r="II61" s="27"/>
      <c r="IJ61" s="27"/>
      <c r="IK61" s="27"/>
      <c r="IL61" s="27"/>
      <c r="IM61" s="27"/>
      <c r="IN61" s="27"/>
      <c r="IO61" s="27"/>
      <c r="IP61" s="27"/>
      <c r="IQ61" s="28"/>
      <c r="UT61" s="1"/>
      <c r="UU61" s="1"/>
      <c r="UV61" s="1"/>
      <c r="UW61" s="1"/>
      <c r="UX61" s="1"/>
      <c r="UY61" s="1"/>
      <c r="UZ61" s="1"/>
      <c r="VA61" s="1"/>
      <c r="VB61" s="1"/>
      <c r="VC61" s="1"/>
      <c r="AMB61"/>
      <c r="AMC61"/>
      <c r="AMD61"/>
      <c r="AME61"/>
      <c r="AMF61"/>
      <c r="AMG61"/>
      <c r="AMH61"/>
      <c r="AMI61"/>
      <c r="AMJ61"/>
      <c r="AMK61"/>
    </row>
    <row r="62" spans="78:1025" ht="25" customHeight="1" x14ac:dyDescent="0.2">
      <c r="CL62" s="38"/>
      <c r="CM62" s="39"/>
      <c r="CN62" s="38"/>
      <c r="CO62" s="39"/>
      <c r="CP62" s="30"/>
      <c r="CQ62" s="27"/>
      <c r="CR62" s="27"/>
      <c r="CS62" s="27"/>
      <c r="CT62" s="28"/>
      <c r="CU62" s="39"/>
      <c r="CV62" s="38"/>
      <c r="CW62" s="39"/>
      <c r="CX62" s="30"/>
      <c r="CY62" s="27"/>
      <c r="CZ62" s="27"/>
      <c r="DA62" s="27"/>
      <c r="DB62" s="27"/>
      <c r="DC62" s="27"/>
      <c r="DD62" s="27"/>
      <c r="DE62" s="28"/>
      <c r="DF62" s="40"/>
      <c r="DG62" s="27"/>
      <c r="DH62" s="27"/>
      <c r="DI62" s="27"/>
      <c r="DJ62" s="28"/>
      <c r="DV62" s="30"/>
      <c r="DW62" s="27"/>
      <c r="DX62" s="28"/>
      <c r="DY62" s="39"/>
      <c r="DZ62" s="30"/>
      <c r="EA62" s="27"/>
      <c r="EB62" s="27"/>
      <c r="EC62" s="27"/>
      <c r="ED62" s="27"/>
      <c r="EE62" s="27"/>
      <c r="EF62" s="27"/>
      <c r="EG62" s="27"/>
      <c r="EH62" s="27"/>
      <c r="EI62" s="28"/>
      <c r="EJ62" s="39"/>
      <c r="EL62" s="30"/>
      <c r="EM62" s="27"/>
      <c r="EN62" s="27"/>
      <c r="EO62" s="27"/>
      <c r="EP62" s="28"/>
      <c r="EQ62" s="40"/>
      <c r="ER62" s="27"/>
      <c r="ES62" s="27"/>
      <c r="ET62" s="27"/>
      <c r="EU62" s="28"/>
      <c r="EW62" s="30"/>
      <c r="EX62" s="27"/>
      <c r="EY62" s="27"/>
      <c r="EZ62" s="27"/>
      <c r="FA62" s="28"/>
      <c r="FB62" s="40"/>
      <c r="FC62" s="27"/>
      <c r="FD62" s="27"/>
      <c r="FE62" s="27"/>
      <c r="FF62" s="28"/>
      <c r="FG62" s="30"/>
      <c r="FH62" s="28"/>
      <c r="FI62" s="39"/>
      <c r="FJ62" s="30"/>
      <c r="FK62" s="27"/>
      <c r="FL62" s="27"/>
      <c r="FM62" s="27"/>
      <c r="FN62" s="27"/>
      <c r="FO62" s="27"/>
      <c r="FP62" s="28"/>
      <c r="FQ62" s="39"/>
      <c r="FU62" s="38"/>
      <c r="FV62" s="39"/>
      <c r="FW62" s="30"/>
      <c r="FX62" s="27"/>
      <c r="FY62" s="27"/>
      <c r="FZ62" s="27"/>
      <c r="GA62" s="27"/>
      <c r="GB62" s="27"/>
      <c r="GC62" s="27"/>
      <c r="GD62" s="27"/>
      <c r="GE62" s="28"/>
      <c r="GF62" s="39"/>
      <c r="GH62" s="38"/>
      <c r="GI62" s="39"/>
      <c r="GJ62" s="30"/>
      <c r="GK62" s="27"/>
      <c r="GL62" s="27"/>
      <c r="GM62" s="27"/>
      <c r="GN62" s="27"/>
      <c r="GO62" s="27"/>
      <c r="GP62" s="27"/>
      <c r="GQ62" s="27"/>
      <c r="GR62" s="27"/>
      <c r="GS62" s="28"/>
      <c r="GT62" s="39"/>
      <c r="GU62" s="30"/>
      <c r="GV62" s="27"/>
      <c r="GW62" s="27"/>
      <c r="GX62" s="27"/>
      <c r="GY62" s="27"/>
      <c r="GZ62" s="27"/>
      <c r="HA62" s="27"/>
      <c r="HB62" s="27"/>
      <c r="HC62" s="27"/>
      <c r="HD62" s="28"/>
      <c r="HE62" s="39"/>
      <c r="HF62" s="30"/>
      <c r="HG62" s="27"/>
      <c r="HH62" s="27"/>
      <c r="HI62" s="27"/>
      <c r="HJ62" s="27"/>
      <c r="HK62" s="27"/>
      <c r="HL62" s="27"/>
      <c r="HM62" s="27"/>
      <c r="HN62" s="27"/>
      <c r="HO62" s="28"/>
      <c r="HP62" s="39"/>
      <c r="HQ62" s="30"/>
      <c r="HR62" s="27"/>
      <c r="HS62" s="27"/>
      <c r="HT62" s="27"/>
      <c r="HU62" s="27"/>
      <c r="HV62" s="27"/>
      <c r="HW62" s="27"/>
      <c r="HX62" s="27"/>
      <c r="HY62" s="27"/>
      <c r="HZ62" s="28"/>
      <c r="IA62" s="40"/>
      <c r="IB62" s="27"/>
      <c r="IC62" s="27"/>
      <c r="ID62" s="27"/>
      <c r="IE62" s="28"/>
      <c r="IF62" s="30"/>
      <c r="IG62" s="28"/>
      <c r="IH62" s="39"/>
      <c r="II62" s="38"/>
      <c r="IJ62" s="39"/>
      <c r="IK62" s="30"/>
      <c r="IL62" s="27"/>
      <c r="IM62" s="27"/>
      <c r="IN62" s="27"/>
      <c r="IO62" s="27"/>
      <c r="IP62" s="27"/>
      <c r="IQ62" s="28"/>
      <c r="UT62" s="1"/>
      <c r="UU62" s="1"/>
      <c r="UV62" s="1"/>
      <c r="UW62" s="1"/>
      <c r="UX62" s="1"/>
      <c r="UY62" s="1"/>
      <c r="UZ62" s="1"/>
      <c r="VA62" s="1"/>
      <c r="VB62" s="1"/>
      <c r="VC62" s="1"/>
      <c r="AMB62"/>
      <c r="AMC62"/>
      <c r="AMD62"/>
      <c r="AME62"/>
      <c r="AMF62"/>
      <c r="AMG62"/>
      <c r="AMH62"/>
      <c r="AMI62"/>
      <c r="AMJ62"/>
      <c r="AMK62"/>
    </row>
    <row r="63" spans="78:1025" ht="25" customHeight="1" x14ac:dyDescent="0.2">
      <c r="FG63" s="26" t="s">
        <v>100</v>
      </c>
      <c r="FH63" s="27"/>
      <c r="FI63" s="28"/>
      <c r="FJ63" s="29" t="s">
        <v>121</v>
      </c>
      <c r="FK63" s="27"/>
      <c r="FL63" s="27"/>
      <c r="FM63" s="27"/>
      <c r="FN63" s="28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AMA63"/>
      <c r="AMB63"/>
      <c r="AMC63"/>
      <c r="AMD63"/>
      <c r="AME63"/>
      <c r="AMF63"/>
      <c r="AMG63"/>
      <c r="AMH63"/>
      <c r="AMI63"/>
      <c r="AMJ63"/>
      <c r="AMK63"/>
    </row>
    <row r="64" spans="78:1025" ht="25" customHeight="1" x14ac:dyDescent="0.2">
      <c r="FG64" s="30" t="s">
        <v>86</v>
      </c>
      <c r="FH64" s="27"/>
      <c r="FI64" s="27"/>
      <c r="FJ64" s="27"/>
      <c r="FK64" s="27"/>
      <c r="FL64" s="27"/>
      <c r="FM64" s="27"/>
      <c r="FN64" s="28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AMA64"/>
      <c r="AMB64"/>
      <c r="AMC64"/>
      <c r="AMD64"/>
      <c r="AME64"/>
      <c r="AMF64"/>
      <c r="AMG64"/>
      <c r="AMH64"/>
      <c r="AMI64"/>
      <c r="AMJ64"/>
      <c r="AMK64"/>
    </row>
    <row r="65" spans="163:1025" ht="25" customHeight="1" x14ac:dyDescent="0.2">
      <c r="FG65" s="30"/>
      <c r="FH65" s="27"/>
      <c r="FI65" s="27"/>
      <c r="FJ65" s="27"/>
      <c r="FK65" s="27"/>
      <c r="FL65" s="27"/>
      <c r="FM65" s="27"/>
      <c r="FN65" s="28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AMA65"/>
      <c r="AMB65"/>
      <c r="AMC65"/>
      <c r="AMD65"/>
      <c r="AME65"/>
      <c r="AMF65"/>
      <c r="AMG65"/>
      <c r="AMH65"/>
      <c r="AMI65"/>
      <c r="AMJ65"/>
      <c r="AMK65"/>
    </row>
    <row r="66" spans="163:1025" ht="25" customHeight="1" x14ac:dyDescent="0.2">
      <c r="FG66" s="26" t="s">
        <v>100</v>
      </c>
      <c r="FH66" s="27"/>
      <c r="FI66" s="28"/>
      <c r="FJ66" s="29" t="s">
        <v>121</v>
      </c>
      <c r="FK66" s="27"/>
      <c r="FL66" s="27"/>
      <c r="FM66" s="27"/>
      <c r="FN66" s="28"/>
      <c r="US66" s="1"/>
      <c r="UT66" s="1"/>
      <c r="UU66" s="1"/>
      <c r="UV66" s="1"/>
      <c r="UW66" s="1"/>
      <c r="UX66" s="1"/>
      <c r="UY66" s="1"/>
      <c r="UZ66" s="1"/>
      <c r="VA66" s="1"/>
      <c r="VB66" s="1"/>
      <c r="VC66" s="1"/>
      <c r="AMA66"/>
      <c r="AMB66"/>
      <c r="AMC66"/>
      <c r="AMD66"/>
      <c r="AME66"/>
      <c r="AMF66"/>
      <c r="AMG66"/>
      <c r="AMH66"/>
      <c r="AMI66"/>
      <c r="AMJ66"/>
      <c r="AMK66"/>
    </row>
    <row r="67" spans="163:1025" ht="25" customHeight="1" x14ac:dyDescent="0.2">
      <c r="FG67" s="30" t="s">
        <v>86</v>
      </c>
      <c r="FH67" s="27"/>
      <c r="FI67" s="27"/>
      <c r="FJ67" s="27"/>
      <c r="FK67" s="27"/>
      <c r="FL67" s="27"/>
      <c r="FM67" s="27"/>
      <c r="FN67" s="28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AMA67"/>
      <c r="AMB67"/>
      <c r="AMC67"/>
      <c r="AMD67"/>
      <c r="AME67"/>
      <c r="AMF67"/>
      <c r="AMG67"/>
      <c r="AMH67"/>
      <c r="AMI67"/>
      <c r="AMJ67"/>
      <c r="AMK67"/>
    </row>
    <row r="68" spans="163:1025" ht="25" customHeight="1" x14ac:dyDescent="0.2">
      <c r="FG68" s="30"/>
      <c r="FH68" s="27"/>
      <c r="FI68" s="27"/>
      <c r="FJ68" s="27"/>
      <c r="FK68" s="27"/>
      <c r="FL68" s="27"/>
      <c r="FM68" s="27"/>
      <c r="FN68" s="28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AMA68"/>
      <c r="AMB68"/>
      <c r="AMC68"/>
      <c r="AMD68"/>
      <c r="AME68"/>
      <c r="AMF68"/>
      <c r="AMG68"/>
      <c r="AMH68"/>
      <c r="AMI68"/>
      <c r="AMJ68"/>
      <c r="AMK68"/>
    </row>
    <row r="69" spans="163:1025" ht="25" customHeight="1" x14ac:dyDescent="0.2"/>
    <row r="70" spans="163:1025" ht="25" customHeight="1" x14ac:dyDescent="0.2"/>
    <row r="71" spans="163:1025" ht="25" customHeight="1" x14ac:dyDescent="0.2"/>
    <row r="72" spans="163:1025" ht="25" customHeight="1" x14ac:dyDescent="0.2"/>
    <row r="73" spans="163:1025" ht="25" customHeight="1" x14ac:dyDescent="0.2"/>
    <row r="74" spans="163:1025" ht="25" customHeight="1" x14ac:dyDescent="0.2"/>
    <row r="75" spans="163:1025" ht="25" customHeight="1" x14ac:dyDescent="0.2"/>
    <row r="76" spans="163:1025" ht="25" customHeight="1" x14ac:dyDescent="0.2"/>
    <row r="77" spans="163:1025" ht="25" customHeight="1" x14ac:dyDescent="0.2"/>
    <row r="78" spans="163:1025" ht="25" customHeight="1" x14ac:dyDescent="0.2"/>
    <row r="79" spans="163:1025" ht="25" customHeight="1" x14ac:dyDescent="0.2"/>
    <row r="80" spans="163:1025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  <row r="101" ht="25" customHeight="1" x14ac:dyDescent="0.2"/>
    <row r="102" ht="25" customHeight="1" x14ac:dyDescent="0.2"/>
    <row r="103" ht="25" customHeight="1" x14ac:dyDescent="0.2"/>
    <row r="104" ht="25" customHeight="1" x14ac:dyDescent="0.2"/>
    <row r="105" ht="25" customHeight="1" x14ac:dyDescent="0.2"/>
    <row r="106" ht="25" customHeight="1" x14ac:dyDescent="0.2"/>
    <row r="107" ht="25" customHeight="1" x14ac:dyDescent="0.2"/>
    <row r="108" ht="25" customHeight="1" x14ac:dyDescent="0.2"/>
    <row r="109" ht="25" customHeight="1" x14ac:dyDescent="0.2"/>
    <row r="110" ht="25" customHeight="1" x14ac:dyDescent="0.2"/>
    <row r="111" ht="25" customHeight="1" x14ac:dyDescent="0.2"/>
    <row r="112" ht="25" customHeight="1" x14ac:dyDescent="0.2"/>
    <row r="113" ht="25" customHeight="1" x14ac:dyDescent="0.2"/>
    <row r="114" ht="25" customHeight="1" x14ac:dyDescent="0.2"/>
    <row r="115" ht="25" customHeight="1" x14ac:dyDescent="0.2"/>
    <row r="116" ht="25" customHeight="1" x14ac:dyDescent="0.2"/>
    <row r="117" ht="25" customHeight="1" x14ac:dyDescent="0.2"/>
    <row r="118" ht="25" customHeight="1" x14ac:dyDescent="0.2"/>
    <row r="119" ht="25" customHeight="1" x14ac:dyDescent="0.2"/>
    <row r="120" ht="25" customHeight="1" x14ac:dyDescent="0.2"/>
    <row r="121" ht="25" customHeight="1" x14ac:dyDescent="0.2"/>
    <row r="122" ht="25" customHeight="1" x14ac:dyDescent="0.2"/>
    <row r="123" ht="25" customHeight="1" x14ac:dyDescent="0.2"/>
    <row r="124" ht="25" customHeight="1" x14ac:dyDescent="0.2"/>
    <row r="125" ht="25" customHeight="1" x14ac:dyDescent="0.2"/>
    <row r="126" ht="25" customHeight="1" x14ac:dyDescent="0.2"/>
    <row r="127" ht="25" customHeight="1" x14ac:dyDescent="0.2"/>
    <row r="128" ht="25" customHeight="1" x14ac:dyDescent="0.2"/>
    <row r="129" ht="25" customHeight="1" x14ac:dyDescent="0.2"/>
    <row r="130" ht="25" customHeight="1" x14ac:dyDescent="0.2"/>
    <row r="131" ht="25" customHeight="1" x14ac:dyDescent="0.2"/>
    <row r="132" ht="25" customHeight="1" x14ac:dyDescent="0.2"/>
    <row r="133" ht="25" customHeight="1" x14ac:dyDescent="0.2"/>
    <row r="134" ht="25" customHeight="1" x14ac:dyDescent="0.2"/>
    <row r="135" ht="25" customHeight="1" x14ac:dyDescent="0.2"/>
    <row r="136" ht="25" customHeight="1" x14ac:dyDescent="0.2"/>
    <row r="137" ht="25" customHeight="1" x14ac:dyDescent="0.2"/>
    <row r="138" ht="25" customHeight="1" x14ac:dyDescent="0.2"/>
    <row r="139" ht="25" customHeight="1" x14ac:dyDescent="0.2"/>
    <row r="140" ht="25" customHeight="1" x14ac:dyDescent="0.2"/>
    <row r="141" ht="25" customHeight="1" x14ac:dyDescent="0.2"/>
    <row r="142" ht="25" customHeight="1" x14ac:dyDescent="0.2"/>
    <row r="143" ht="25" customHeight="1" x14ac:dyDescent="0.2"/>
    <row r="144" ht="25" customHeight="1" x14ac:dyDescent="0.2"/>
    <row r="145" ht="25" customHeight="1" x14ac:dyDescent="0.2"/>
    <row r="146" ht="25" customHeight="1" x14ac:dyDescent="0.2"/>
    <row r="147" ht="25" customHeight="1" x14ac:dyDescent="0.2"/>
    <row r="148" ht="25" customHeight="1" x14ac:dyDescent="0.2"/>
    <row r="149" ht="25" customHeight="1" x14ac:dyDescent="0.2"/>
    <row r="150" ht="25" customHeight="1" x14ac:dyDescent="0.2"/>
    <row r="151" ht="25" customHeight="1" x14ac:dyDescent="0.2"/>
    <row r="152" ht="25" customHeight="1" x14ac:dyDescent="0.2"/>
    <row r="153" ht="25" customHeight="1" x14ac:dyDescent="0.2"/>
    <row r="154" ht="25" customHeight="1" x14ac:dyDescent="0.2"/>
    <row r="155" ht="25" customHeight="1" x14ac:dyDescent="0.2"/>
    <row r="156" ht="25" customHeight="1" x14ac:dyDescent="0.2"/>
    <row r="157" ht="25" customHeight="1" x14ac:dyDescent="0.2"/>
    <row r="158" ht="25" customHeight="1" x14ac:dyDescent="0.2"/>
    <row r="159" ht="25" customHeight="1" x14ac:dyDescent="0.2"/>
    <row r="160" ht="25" customHeight="1" x14ac:dyDescent="0.2"/>
    <row r="161" ht="25" customHeight="1" x14ac:dyDescent="0.2"/>
    <row r="162" ht="25" customHeight="1" x14ac:dyDescent="0.2"/>
    <row r="163" ht="25" customHeight="1" x14ac:dyDescent="0.2"/>
    <row r="164" ht="25" customHeight="1" x14ac:dyDescent="0.2"/>
    <row r="165" ht="25" customHeight="1" x14ac:dyDescent="0.2"/>
    <row r="166" ht="25" customHeight="1" x14ac:dyDescent="0.2"/>
    <row r="167" ht="25" customHeight="1" x14ac:dyDescent="0.2"/>
    <row r="168" ht="25" customHeight="1" x14ac:dyDescent="0.2"/>
    <row r="169" ht="25" customHeight="1" x14ac:dyDescent="0.2"/>
    <row r="170" ht="25" customHeight="1" x14ac:dyDescent="0.2"/>
    <row r="171" ht="25" customHeight="1" x14ac:dyDescent="0.2"/>
    <row r="172" ht="25" customHeight="1" x14ac:dyDescent="0.2"/>
    <row r="173" ht="25" customHeight="1" x14ac:dyDescent="0.2"/>
    <row r="174" ht="25" customHeight="1" x14ac:dyDescent="0.2"/>
    <row r="175" ht="25" customHeight="1" x14ac:dyDescent="0.2"/>
    <row r="176" ht="25" customHeight="1" x14ac:dyDescent="0.2"/>
    <row r="177" ht="25" customHeight="1" x14ac:dyDescent="0.2"/>
    <row r="178" ht="25" customHeight="1" x14ac:dyDescent="0.2"/>
    <row r="179" ht="25" customHeight="1" x14ac:dyDescent="0.2"/>
    <row r="180" ht="25" customHeight="1" x14ac:dyDescent="0.2"/>
    <row r="181" ht="25" customHeight="1" x14ac:dyDescent="0.2"/>
    <row r="182" ht="25" customHeight="1" x14ac:dyDescent="0.2"/>
    <row r="183" ht="25" customHeight="1" x14ac:dyDescent="0.2"/>
    <row r="184" ht="25" customHeight="1" x14ac:dyDescent="0.2"/>
    <row r="185" ht="25" customHeight="1" x14ac:dyDescent="0.2"/>
    <row r="186" ht="25" customHeight="1" x14ac:dyDescent="0.2"/>
    <row r="187" ht="25" customHeight="1" x14ac:dyDescent="0.2"/>
    <row r="188" ht="25" customHeight="1" x14ac:dyDescent="0.2"/>
    <row r="189" ht="25" customHeight="1" x14ac:dyDescent="0.2"/>
    <row r="190" ht="25" customHeight="1" x14ac:dyDescent="0.2"/>
    <row r="191" ht="25" customHeight="1" x14ac:dyDescent="0.2"/>
    <row r="192" ht="25" customHeight="1" x14ac:dyDescent="0.2"/>
    <row r="193" ht="25" customHeight="1" x14ac:dyDescent="0.2"/>
    <row r="194" ht="25" customHeight="1" x14ac:dyDescent="0.2"/>
    <row r="195" ht="25" customHeight="1" x14ac:dyDescent="0.2"/>
    <row r="196" ht="25" customHeight="1" x14ac:dyDescent="0.2"/>
    <row r="197" ht="25" customHeight="1" x14ac:dyDescent="0.2"/>
    <row r="198" ht="25" customHeight="1" x14ac:dyDescent="0.2"/>
    <row r="199" ht="25" customHeight="1" x14ac:dyDescent="0.2"/>
    <row r="200" ht="25" customHeight="1" x14ac:dyDescent="0.2"/>
    <row r="201" ht="25" customHeight="1" x14ac:dyDescent="0.2"/>
    <row r="202" ht="25" customHeight="1" x14ac:dyDescent="0.2"/>
    <row r="203" ht="25" customHeight="1" x14ac:dyDescent="0.2"/>
    <row r="204" ht="25" customHeight="1" x14ac:dyDescent="0.2"/>
    <row r="205" ht="25" customHeight="1" x14ac:dyDescent="0.2"/>
    <row r="206" ht="25" customHeight="1" x14ac:dyDescent="0.2"/>
    <row r="207" ht="25" customHeight="1" x14ac:dyDescent="0.2"/>
    <row r="208" ht="25" customHeight="1" x14ac:dyDescent="0.2"/>
    <row r="209" ht="25" customHeight="1" x14ac:dyDescent="0.2"/>
    <row r="210" ht="25" customHeight="1" x14ac:dyDescent="0.2"/>
    <row r="211" ht="25" customHeight="1" x14ac:dyDescent="0.2"/>
    <row r="212" ht="25" customHeight="1" x14ac:dyDescent="0.2"/>
    <row r="213" ht="25" customHeight="1" x14ac:dyDescent="0.2"/>
    <row r="214" ht="25" customHeight="1" x14ac:dyDescent="0.2"/>
    <row r="215" ht="25" customHeight="1" x14ac:dyDescent="0.2"/>
    <row r="216" ht="25" customHeight="1" x14ac:dyDescent="0.2"/>
    <row r="217" ht="25" customHeight="1" x14ac:dyDescent="0.2"/>
    <row r="218" ht="25" customHeight="1" x14ac:dyDescent="0.2"/>
    <row r="219" ht="25" customHeight="1" x14ac:dyDescent="0.2"/>
  </sheetData>
  <mergeCells count="1543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TZ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UR1"/>
    <mergeCell ref="US1"/>
    <mergeCell ref="UT1"/>
    <mergeCell ref="UU1"/>
    <mergeCell ref="UV1"/>
    <mergeCell ref="UW1"/>
    <mergeCell ref="UX1"/>
    <mergeCell ref="ES2:JN2"/>
    <mergeCell ref="B3:D4"/>
    <mergeCell ref="AE3:AJ3"/>
    <mergeCell ref="AK3:BE3"/>
    <mergeCell ref="AE4:AO4"/>
    <mergeCell ref="AP4:AS4"/>
    <mergeCell ref="AT4:AY4"/>
    <mergeCell ref="AZ4"/>
    <mergeCell ref="BA4:BC4"/>
    <mergeCell ref="BD4:BE4"/>
    <mergeCell ref="BT3:BY3"/>
    <mergeCell ref="BZ3:CR3"/>
    <mergeCell ref="BT4:CA4"/>
    <mergeCell ref="CB4:CF4"/>
    <mergeCell ref="CG4:CL4"/>
    <mergeCell ref="CM4"/>
    <mergeCell ref="CN4:CP4"/>
    <mergeCell ref="CQ4:CR4"/>
    <mergeCell ref="DG3:DM3"/>
    <mergeCell ref="DN3:EE3"/>
    <mergeCell ref="DG4:DN4"/>
    <mergeCell ref="DO4:DR4"/>
    <mergeCell ref="DS4:DY4"/>
    <mergeCell ref="DZ4"/>
    <mergeCell ref="UA1"/>
    <mergeCell ref="EA4:EC4"/>
    <mergeCell ref="ED4:EE4"/>
    <mergeCell ref="EX3:FD3"/>
    <mergeCell ref="FE3:FV3"/>
    <mergeCell ref="EX4:FE4"/>
    <mergeCell ref="FF4:FI4"/>
    <mergeCell ref="FJ4:FP4"/>
    <mergeCell ref="FQ4"/>
    <mergeCell ref="FR4:FT4"/>
    <mergeCell ref="FU4:FV4"/>
    <mergeCell ref="B7:D8"/>
    <mergeCell ref="BA7:BF7"/>
    <mergeCell ref="BG7:BY7"/>
    <mergeCell ref="BA8:BH8"/>
    <mergeCell ref="BI8:BL8"/>
    <mergeCell ref="BM8:BS8"/>
    <mergeCell ref="BT8"/>
    <mergeCell ref="BU8:BW8"/>
    <mergeCell ref="BX8:BY8"/>
    <mergeCell ref="CO7:CT7"/>
    <mergeCell ref="CU7:DM7"/>
    <mergeCell ref="CO8:CV8"/>
    <mergeCell ref="CW8:DA8"/>
    <mergeCell ref="DB8:DG8"/>
    <mergeCell ref="DH8"/>
    <mergeCell ref="DI8:DK8"/>
    <mergeCell ref="DL8:DM8"/>
    <mergeCell ref="EB7:EH7"/>
    <mergeCell ref="EI7:EZ7"/>
    <mergeCell ref="EB8:EI8"/>
    <mergeCell ref="EJ8:EM8"/>
    <mergeCell ref="EN8:ET8"/>
    <mergeCell ref="GE7:GJ7"/>
    <mergeCell ref="GK7:HD7"/>
    <mergeCell ref="GE8:GP8"/>
    <mergeCell ref="GQ8:GT8"/>
    <mergeCell ref="EU8"/>
    <mergeCell ref="EV8:EX8"/>
    <mergeCell ref="EY8:EZ8"/>
    <mergeCell ref="FS19:FX19"/>
    <mergeCell ref="FY19:GR19"/>
    <mergeCell ref="FS20:GD20"/>
    <mergeCell ref="GE20:GH20"/>
    <mergeCell ref="GI20:GL20"/>
    <mergeCell ref="GM20"/>
    <mergeCell ref="GN20:GP20"/>
    <mergeCell ref="GQ20:GR20"/>
    <mergeCell ref="HA19:HF19"/>
    <mergeCell ref="HG19:HZ19"/>
    <mergeCell ref="HA20:HL20"/>
    <mergeCell ref="HM20:HP20"/>
    <mergeCell ref="HQ20:HT20"/>
    <mergeCell ref="HU20"/>
    <mergeCell ref="HV20:HX20"/>
    <mergeCell ref="HY20:HZ20"/>
    <mergeCell ref="B11:D12"/>
    <mergeCell ref="CB11:CI12"/>
    <mergeCell ref="HV11:IK12"/>
    <mergeCell ref="B15:D16"/>
    <mergeCell ref="CU15:CZ15"/>
    <mergeCell ref="DA15:DT15"/>
    <mergeCell ref="CU16:DF16"/>
    <mergeCell ref="DG16:DJ16"/>
    <mergeCell ref="DK16:DN16"/>
    <mergeCell ref="DO16"/>
    <mergeCell ref="DP16:DR16"/>
    <mergeCell ref="DS16:DT16"/>
    <mergeCell ref="EJ15:EO15"/>
    <mergeCell ref="EP15:FD15"/>
    <mergeCell ref="EJ16:EP16"/>
    <mergeCell ref="EQ16:ET16"/>
    <mergeCell ref="EU16:EX16"/>
    <mergeCell ref="EY16"/>
    <mergeCell ref="EZ16:FB16"/>
    <mergeCell ref="FC16:FD16"/>
    <mergeCell ref="FF15:FK15"/>
    <mergeCell ref="FL15:GE15"/>
    <mergeCell ref="FF16:FQ16"/>
    <mergeCell ref="FR16:FU16"/>
    <mergeCell ref="FV16:FY16"/>
    <mergeCell ref="FZ16"/>
    <mergeCell ref="GA16:GC16"/>
    <mergeCell ref="GD16:GE16"/>
    <mergeCell ref="GU8:GX8"/>
    <mergeCell ref="GY8"/>
    <mergeCell ref="GZ8:HB8"/>
    <mergeCell ref="HC8:HD8"/>
    <mergeCell ref="HN7:HS7"/>
    <mergeCell ref="HT7:IM7"/>
    <mergeCell ref="HN8:HY8"/>
    <mergeCell ref="HZ8:IC8"/>
    <mergeCell ref="ID8:IG8"/>
    <mergeCell ref="IH8"/>
    <mergeCell ref="II8:IK8"/>
    <mergeCell ref="IL8:IM8"/>
    <mergeCell ref="B19:D20"/>
    <mergeCell ref="DV19:EA19"/>
    <mergeCell ref="EB19:EP19"/>
    <mergeCell ref="DV20:EB20"/>
    <mergeCell ref="EC20:EF20"/>
    <mergeCell ref="EG20:EJ20"/>
    <mergeCell ref="EK20"/>
    <mergeCell ref="EL20:EN20"/>
    <mergeCell ref="EO20:EP20"/>
    <mergeCell ref="ER19:EW19"/>
    <mergeCell ref="EX19:FQ19"/>
    <mergeCell ref="ER20:FC20"/>
    <mergeCell ref="FD20:FG20"/>
    <mergeCell ref="FH20:FK20"/>
    <mergeCell ref="FL20"/>
    <mergeCell ref="FM20:FO20"/>
    <mergeCell ref="FP20:FQ20"/>
    <mergeCell ref="GP15:GU15"/>
    <mergeCell ref="GV15:HO15"/>
    <mergeCell ref="GP16:HA16"/>
    <mergeCell ref="HB16:HE16"/>
    <mergeCell ref="HF16:HI16"/>
    <mergeCell ref="HJ16"/>
    <mergeCell ref="HK16:HM16"/>
    <mergeCell ref="HN16:HO16"/>
    <mergeCell ref="C23"/>
    <mergeCell ref="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P23"/>
    <mergeCell ref="Q23"/>
    <mergeCell ref="R23"/>
    <mergeCell ref="S23"/>
    <mergeCell ref="T23"/>
    <mergeCell ref="U23"/>
    <mergeCell ref="V23"/>
    <mergeCell ref="W23"/>
    <mergeCell ref="X23"/>
    <mergeCell ref="Y23"/>
    <mergeCell ref="Z23"/>
    <mergeCell ref="AA23"/>
    <mergeCell ref="AB23"/>
    <mergeCell ref="AC23"/>
    <mergeCell ref="AD23"/>
    <mergeCell ref="AE23"/>
    <mergeCell ref="AF23"/>
    <mergeCell ref="AG23"/>
    <mergeCell ref="AH23"/>
    <mergeCell ref="AI23"/>
    <mergeCell ref="AJ23"/>
    <mergeCell ref="AK23"/>
    <mergeCell ref="AL23"/>
    <mergeCell ref="AM23"/>
    <mergeCell ref="AN23"/>
    <mergeCell ref="AO23"/>
    <mergeCell ref="AP23"/>
    <mergeCell ref="AQ23"/>
    <mergeCell ref="AR23"/>
    <mergeCell ref="AS23"/>
    <mergeCell ref="AT23"/>
    <mergeCell ref="AU23"/>
    <mergeCell ref="AV23"/>
    <mergeCell ref="AW23"/>
    <mergeCell ref="AX23"/>
    <mergeCell ref="AY23"/>
    <mergeCell ref="AZ23"/>
    <mergeCell ref="BA23"/>
    <mergeCell ref="BB23"/>
    <mergeCell ref="BC23"/>
    <mergeCell ref="BD23"/>
    <mergeCell ref="BE23"/>
    <mergeCell ref="BF23"/>
    <mergeCell ref="BG23"/>
    <mergeCell ref="BH23"/>
    <mergeCell ref="BI23"/>
    <mergeCell ref="BJ23"/>
    <mergeCell ref="BK23"/>
    <mergeCell ref="BL23"/>
    <mergeCell ref="BM23"/>
    <mergeCell ref="BN23"/>
    <mergeCell ref="BO23"/>
    <mergeCell ref="BP23"/>
    <mergeCell ref="BQ23"/>
    <mergeCell ref="BR23"/>
    <mergeCell ref="BS23"/>
    <mergeCell ref="BT23"/>
    <mergeCell ref="BU23"/>
    <mergeCell ref="BV23"/>
    <mergeCell ref="BW23"/>
    <mergeCell ref="BX23"/>
    <mergeCell ref="BY23"/>
    <mergeCell ref="BZ23"/>
    <mergeCell ref="CA23"/>
    <mergeCell ref="CB23"/>
    <mergeCell ref="CC23"/>
    <mergeCell ref="CD23"/>
    <mergeCell ref="CE23"/>
    <mergeCell ref="CF23"/>
    <mergeCell ref="CG23"/>
    <mergeCell ref="CH23"/>
    <mergeCell ref="CI23"/>
    <mergeCell ref="CJ23"/>
    <mergeCell ref="CK23"/>
    <mergeCell ref="CL23"/>
    <mergeCell ref="CM23"/>
    <mergeCell ref="CN23"/>
    <mergeCell ref="CO23"/>
    <mergeCell ref="CP23"/>
    <mergeCell ref="CQ23"/>
    <mergeCell ref="CR23"/>
    <mergeCell ref="CS23"/>
    <mergeCell ref="CT23"/>
    <mergeCell ref="CU23"/>
    <mergeCell ref="CV23"/>
    <mergeCell ref="CW23"/>
    <mergeCell ref="CX23"/>
    <mergeCell ref="CY23"/>
    <mergeCell ref="CZ23"/>
    <mergeCell ref="DA23"/>
    <mergeCell ref="DB23"/>
    <mergeCell ref="DC23"/>
    <mergeCell ref="DD23"/>
    <mergeCell ref="DE23"/>
    <mergeCell ref="DF23"/>
    <mergeCell ref="DG23"/>
    <mergeCell ref="DH23"/>
    <mergeCell ref="DI23"/>
    <mergeCell ref="DJ23"/>
    <mergeCell ref="DK23"/>
    <mergeCell ref="DL23"/>
    <mergeCell ref="DM23"/>
    <mergeCell ref="DN23"/>
    <mergeCell ref="DO23"/>
    <mergeCell ref="DP23"/>
    <mergeCell ref="DQ23"/>
    <mergeCell ref="DR23"/>
    <mergeCell ref="DS23"/>
    <mergeCell ref="DT23"/>
    <mergeCell ref="DU23"/>
    <mergeCell ref="DV23"/>
    <mergeCell ref="DW23"/>
    <mergeCell ref="DX23"/>
    <mergeCell ref="DY23"/>
    <mergeCell ref="DZ23"/>
    <mergeCell ref="EA23"/>
    <mergeCell ref="EB23"/>
    <mergeCell ref="EC23"/>
    <mergeCell ref="ED23"/>
    <mergeCell ref="EE23"/>
    <mergeCell ref="EF23"/>
    <mergeCell ref="EG23"/>
    <mergeCell ref="EH23"/>
    <mergeCell ref="EI23"/>
    <mergeCell ref="EJ23"/>
    <mergeCell ref="EK23"/>
    <mergeCell ref="EL23"/>
    <mergeCell ref="EM23"/>
    <mergeCell ref="EN23"/>
    <mergeCell ref="EO23"/>
    <mergeCell ref="EP23"/>
    <mergeCell ref="EQ23"/>
    <mergeCell ref="ER23"/>
    <mergeCell ref="ES23"/>
    <mergeCell ref="ET23"/>
    <mergeCell ref="EU23"/>
    <mergeCell ref="EV23"/>
    <mergeCell ref="EW23"/>
    <mergeCell ref="EX23"/>
    <mergeCell ref="EY23"/>
    <mergeCell ref="EZ23"/>
    <mergeCell ref="FA23"/>
    <mergeCell ref="FB23"/>
    <mergeCell ref="FC23"/>
    <mergeCell ref="FD23"/>
    <mergeCell ref="FE23"/>
    <mergeCell ref="FF23"/>
    <mergeCell ref="FG23"/>
    <mergeCell ref="FH23"/>
    <mergeCell ref="FI23"/>
    <mergeCell ref="FJ23"/>
    <mergeCell ref="FK23"/>
    <mergeCell ref="FL23"/>
    <mergeCell ref="FM23"/>
    <mergeCell ref="FN23"/>
    <mergeCell ref="FO23"/>
    <mergeCell ref="FP23"/>
    <mergeCell ref="FQ23"/>
    <mergeCell ref="FR23"/>
    <mergeCell ref="FS23"/>
    <mergeCell ref="FT23"/>
    <mergeCell ref="FU23"/>
    <mergeCell ref="FV23"/>
    <mergeCell ref="FW23"/>
    <mergeCell ref="FX23"/>
    <mergeCell ref="FY23"/>
    <mergeCell ref="FZ23"/>
    <mergeCell ref="GA23"/>
    <mergeCell ref="GB23"/>
    <mergeCell ref="GC23"/>
    <mergeCell ref="GD23"/>
    <mergeCell ref="GE23"/>
    <mergeCell ref="GF23"/>
    <mergeCell ref="GG23"/>
    <mergeCell ref="GH23"/>
    <mergeCell ref="GI23"/>
    <mergeCell ref="GJ23"/>
    <mergeCell ref="GK23"/>
    <mergeCell ref="GL23"/>
    <mergeCell ref="GM23"/>
    <mergeCell ref="GN23"/>
    <mergeCell ref="GO23"/>
    <mergeCell ref="GP23"/>
    <mergeCell ref="GQ23"/>
    <mergeCell ref="GR23"/>
    <mergeCell ref="GS23"/>
    <mergeCell ref="GT23"/>
    <mergeCell ref="GU23"/>
    <mergeCell ref="GV23"/>
    <mergeCell ref="GW23"/>
    <mergeCell ref="GX23"/>
    <mergeCell ref="GY23"/>
    <mergeCell ref="GZ23"/>
    <mergeCell ref="HA23"/>
    <mergeCell ref="HB23"/>
    <mergeCell ref="HC23"/>
    <mergeCell ref="HD23"/>
    <mergeCell ref="HE23"/>
    <mergeCell ref="HF23"/>
    <mergeCell ref="HG23"/>
    <mergeCell ref="HH23"/>
    <mergeCell ref="HI23"/>
    <mergeCell ref="HJ23"/>
    <mergeCell ref="HK23"/>
    <mergeCell ref="HL23"/>
    <mergeCell ref="HM23"/>
    <mergeCell ref="HN23"/>
    <mergeCell ref="HO23"/>
    <mergeCell ref="HP23"/>
    <mergeCell ref="HQ23"/>
    <mergeCell ref="HR23"/>
    <mergeCell ref="HS23"/>
    <mergeCell ref="HT23"/>
    <mergeCell ref="HU23"/>
    <mergeCell ref="HV23"/>
    <mergeCell ref="HW23"/>
    <mergeCell ref="HX23"/>
    <mergeCell ref="HY23"/>
    <mergeCell ref="HZ23"/>
    <mergeCell ref="IA23"/>
    <mergeCell ref="IB23"/>
    <mergeCell ref="IC23"/>
    <mergeCell ref="ID23"/>
    <mergeCell ref="IE23"/>
    <mergeCell ref="IF23"/>
    <mergeCell ref="IG23"/>
    <mergeCell ref="IH23"/>
    <mergeCell ref="II23"/>
    <mergeCell ref="IJ23"/>
    <mergeCell ref="IK23"/>
    <mergeCell ref="IL23"/>
    <mergeCell ref="IM23"/>
    <mergeCell ref="IN23"/>
    <mergeCell ref="IO23"/>
    <mergeCell ref="IP23"/>
    <mergeCell ref="IQ23"/>
    <mergeCell ref="IR23"/>
    <mergeCell ref="IS23"/>
    <mergeCell ref="IT23"/>
    <mergeCell ref="IU23"/>
    <mergeCell ref="IV23"/>
    <mergeCell ref="IW23"/>
    <mergeCell ref="IX23"/>
    <mergeCell ref="IY23"/>
    <mergeCell ref="IZ23"/>
    <mergeCell ref="JA23"/>
    <mergeCell ref="JB23"/>
    <mergeCell ref="JC23"/>
    <mergeCell ref="JD23"/>
    <mergeCell ref="JE23"/>
    <mergeCell ref="JF23"/>
    <mergeCell ref="JG23"/>
    <mergeCell ref="JH23"/>
    <mergeCell ref="JI23"/>
    <mergeCell ref="JJ23"/>
    <mergeCell ref="JK23"/>
    <mergeCell ref="JL23"/>
    <mergeCell ref="JM23"/>
    <mergeCell ref="JN23"/>
    <mergeCell ref="JO23"/>
    <mergeCell ref="JP23"/>
    <mergeCell ref="JQ23"/>
    <mergeCell ref="JR23"/>
    <mergeCell ref="JS23"/>
    <mergeCell ref="JT23"/>
    <mergeCell ref="JU23"/>
    <mergeCell ref="JV23"/>
    <mergeCell ref="JW23"/>
    <mergeCell ref="JX23"/>
    <mergeCell ref="JY23"/>
    <mergeCell ref="JZ23"/>
    <mergeCell ref="KA23"/>
    <mergeCell ref="KB23"/>
    <mergeCell ref="KC23"/>
    <mergeCell ref="KD23"/>
    <mergeCell ref="KE23"/>
    <mergeCell ref="KF23"/>
    <mergeCell ref="KG23"/>
    <mergeCell ref="KH23"/>
    <mergeCell ref="KI23"/>
    <mergeCell ref="KJ23"/>
    <mergeCell ref="KK23"/>
    <mergeCell ref="KL23"/>
    <mergeCell ref="KM23"/>
    <mergeCell ref="KN23"/>
    <mergeCell ref="KO23"/>
    <mergeCell ref="KP23"/>
    <mergeCell ref="KQ23"/>
    <mergeCell ref="KR23"/>
    <mergeCell ref="KS23"/>
    <mergeCell ref="KT23"/>
    <mergeCell ref="KU23"/>
    <mergeCell ref="KV23"/>
    <mergeCell ref="KW23"/>
    <mergeCell ref="KX23"/>
    <mergeCell ref="KY23"/>
    <mergeCell ref="KZ23"/>
    <mergeCell ref="LA23"/>
    <mergeCell ref="LB23"/>
    <mergeCell ref="LC23"/>
    <mergeCell ref="LD23"/>
    <mergeCell ref="LE23"/>
    <mergeCell ref="LF23"/>
    <mergeCell ref="LG23"/>
    <mergeCell ref="LH23"/>
    <mergeCell ref="LI23"/>
    <mergeCell ref="LJ23"/>
    <mergeCell ref="LK23"/>
    <mergeCell ref="LL23"/>
    <mergeCell ref="LM23"/>
    <mergeCell ref="LN23"/>
    <mergeCell ref="LO23"/>
    <mergeCell ref="LP23"/>
    <mergeCell ref="LQ23"/>
    <mergeCell ref="LR23"/>
    <mergeCell ref="LS23"/>
    <mergeCell ref="LT23"/>
    <mergeCell ref="LU23"/>
    <mergeCell ref="LV23"/>
    <mergeCell ref="LW23"/>
    <mergeCell ref="LX23"/>
    <mergeCell ref="LY23"/>
    <mergeCell ref="LZ23"/>
    <mergeCell ref="MA23"/>
    <mergeCell ref="MB23"/>
    <mergeCell ref="MC23"/>
    <mergeCell ref="MD23"/>
    <mergeCell ref="ME23"/>
    <mergeCell ref="MF23"/>
    <mergeCell ref="MG23"/>
    <mergeCell ref="MH23"/>
    <mergeCell ref="MI23"/>
    <mergeCell ref="MJ23"/>
    <mergeCell ref="MK23"/>
    <mergeCell ref="ML23"/>
    <mergeCell ref="MM23"/>
    <mergeCell ref="MN23"/>
    <mergeCell ref="MO23"/>
    <mergeCell ref="MP23"/>
    <mergeCell ref="MQ23"/>
    <mergeCell ref="MR23"/>
    <mergeCell ref="MS23"/>
    <mergeCell ref="MT23"/>
    <mergeCell ref="MU23"/>
    <mergeCell ref="MV23"/>
    <mergeCell ref="MW23"/>
    <mergeCell ref="MX23"/>
    <mergeCell ref="MY23"/>
    <mergeCell ref="MZ23"/>
    <mergeCell ref="NA23"/>
    <mergeCell ref="NB23"/>
    <mergeCell ref="NC23"/>
    <mergeCell ref="ND23"/>
    <mergeCell ref="NE23"/>
    <mergeCell ref="NF23"/>
    <mergeCell ref="NG23"/>
    <mergeCell ref="NH23"/>
    <mergeCell ref="NI23"/>
    <mergeCell ref="NJ23"/>
    <mergeCell ref="NK23"/>
    <mergeCell ref="NL23"/>
    <mergeCell ref="NM23"/>
    <mergeCell ref="NN23"/>
    <mergeCell ref="NO23"/>
    <mergeCell ref="NP23"/>
    <mergeCell ref="NQ23"/>
    <mergeCell ref="NR23"/>
    <mergeCell ref="NS23"/>
    <mergeCell ref="NT23"/>
    <mergeCell ref="NU23"/>
    <mergeCell ref="NV23"/>
    <mergeCell ref="NW23"/>
    <mergeCell ref="NX23"/>
    <mergeCell ref="NY23"/>
    <mergeCell ref="NZ23"/>
    <mergeCell ref="OA23"/>
    <mergeCell ref="OB23"/>
    <mergeCell ref="OC23"/>
    <mergeCell ref="OD23"/>
    <mergeCell ref="OE23"/>
    <mergeCell ref="OF23"/>
    <mergeCell ref="OG23"/>
    <mergeCell ref="OH23"/>
    <mergeCell ref="OI23"/>
    <mergeCell ref="OJ23"/>
    <mergeCell ref="OK23"/>
    <mergeCell ref="OL23"/>
    <mergeCell ref="OM23"/>
    <mergeCell ref="ON23"/>
    <mergeCell ref="OO23"/>
    <mergeCell ref="OP23"/>
    <mergeCell ref="OQ23"/>
    <mergeCell ref="OR23"/>
    <mergeCell ref="OS23"/>
    <mergeCell ref="OT23"/>
    <mergeCell ref="OU23"/>
    <mergeCell ref="OV23"/>
    <mergeCell ref="OW23"/>
    <mergeCell ref="OX23"/>
    <mergeCell ref="OY23"/>
    <mergeCell ref="OZ23"/>
    <mergeCell ref="PA23"/>
    <mergeCell ref="PB23"/>
    <mergeCell ref="PC23"/>
    <mergeCell ref="PD23"/>
    <mergeCell ref="PE23"/>
    <mergeCell ref="PF23"/>
    <mergeCell ref="PG23"/>
    <mergeCell ref="PH23"/>
    <mergeCell ref="PI23"/>
    <mergeCell ref="PJ23"/>
    <mergeCell ref="PK23"/>
    <mergeCell ref="PL23"/>
    <mergeCell ref="PM23"/>
    <mergeCell ref="PN23"/>
    <mergeCell ref="PO23"/>
    <mergeCell ref="PP23"/>
    <mergeCell ref="PQ23"/>
    <mergeCell ref="PR23"/>
    <mergeCell ref="PS23"/>
    <mergeCell ref="PT23"/>
    <mergeCell ref="PU23"/>
    <mergeCell ref="PV23"/>
    <mergeCell ref="PW23"/>
    <mergeCell ref="PX23"/>
    <mergeCell ref="PY23"/>
    <mergeCell ref="PZ23"/>
    <mergeCell ref="QA23"/>
    <mergeCell ref="QB23"/>
    <mergeCell ref="QC23"/>
    <mergeCell ref="QD23"/>
    <mergeCell ref="QE23"/>
    <mergeCell ref="QF23"/>
    <mergeCell ref="QG23"/>
    <mergeCell ref="QH23"/>
    <mergeCell ref="QI23"/>
    <mergeCell ref="QJ23"/>
    <mergeCell ref="QK23"/>
    <mergeCell ref="QL23"/>
    <mergeCell ref="QM23"/>
    <mergeCell ref="QN23"/>
    <mergeCell ref="QO23"/>
    <mergeCell ref="QP23"/>
    <mergeCell ref="QQ23"/>
    <mergeCell ref="QR23"/>
    <mergeCell ref="QS23"/>
    <mergeCell ref="QT23"/>
    <mergeCell ref="QU23"/>
    <mergeCell ref="QV23"/>
    <mergeCell ref="QW23"/>
    <mergeCell ref="QX23"/>
    <mergeCell ref="QY23"/>
    <mergeCell ref="QZ23"/>
    <mergeCell ref="RA23"/>
    <mergeCell ref="RB23"/>
    <mergeCell ref="RC23"/>
    <mergeCell ref="RD23"/>
    <mergeCell ref="RE23"/>
    <mergeCell ref="RF23"/>
    <mergeCell ref="RG23"/>
    <mergeCell ref="RH23"/>
    <mergeCell ref="RI23"/>
    <mergeCell ref="RJ23"/>
    <mergeCell ref="RK23"/>
    <mergeCell ref="RL23"/>
    <mergeCell ref="RM23"/>
    <mergeCell ref="RN23"/>
    <mergeCell ref="RO23"/>
    <mergeCell ref="RP23"/>
    <mergeCell ref="RQ23"/>
    <mergeCell ref="RR23"/>
    <mergeCell ref="RS23"/>
    <mergeCell ref="RT23"/>
    <mergeCell ref="RU23"/>
    <mergeCell ref="RV23"/>
    <mergeCell ref="RW23"/>
    <mergeCell ref="RX23"/>
    <mergeCell ref="RY23"/>
    <mergeCell ref="RZ23"/>
    <mergeCell ref="SA23"/>
    <mergeCell ref="SB23"/>
    <mergeCell ref="SC23"/>
    <mergeCell ref="SD23"/>
    <mergeCell ref="SE23"/>
    <mergeCell ref="SF23"/>
    <mergeCell ref="SG23"/>
    <mergeCell ref="SH23"/>
    <mergeCell ref="SI23"/>
    <mergeCell ref="SJ23"/>
    <mergeCell ref="SK23"/>
    <mergeCell ref="SL23"/>
    <mergeCell ref="SM23"/>
    <mergeCell ref="SN23"/>
    <mergeCell ref="SO23"/>
    <mergeCell ref="SP23"/>
    <mergeCell ref="SQ23"/>
    <mergeCell ref="SR23"/>
    <mergeCell ref="SS23"/>
    <mergeCell ref="ST23"/>
    <mergeCell ref="SU23"/>
    <mergeCell ref="SV23"/>
    <mergeCell ref="SW23"/>
    <mergeCell ref="SX23"/>
    <mergeCell ref="SY23"/>
    <mergeCell ref="SZ23"/>
    <mergeCell ref="TA23"/>
    <mergeCell ref="TB23"/>
    <mergeCell ref="UD23"/>
    <mergeCell ref="UE23"/>
    <mergeCell ref="UF23"/>
    <mergeCell ref="UG23"/>
    <mergeCell ref="UH23"/>
    <mergeCell ref="UI23"/>
    <mergeCell ref="UJ23"/>
    <mergeCell ref="TC23"/>
    <mergeCell ref="TD23"/>
    <mergeCell ref="TE23"/>
    <mergeCell ref="TF23"/>
    <mergeCell ref="TG23"/>
    <mergeCell ref="TH23"/>
    <mergeCell ref="TI23"/>
    <mergeCell ref="TJ23"/>
    <mergeCell ref="TK23"/>
    <mergeCell ref="TL23"/>
    <mergeCell ref="TM23"/>
    <mergeCell ref="TN23"/>
    <mergeCell ref="TO23"/>
    <mergeCell ref="TP23"/>
    <mergeCell ref="TQ23"/>
    <mergeCell ref="TR23"/>
    <mergeCell ref="TS23"/>
    <mergeCell ref="UK23"/>
    <mergeCell ref="UL23"/>
    <mergeCell ref="UM23"/>
    <mergeCell ref="UN23"/>
    <mergeCell ref="UO23"/>
    <mergeCell ref="UP23"/>
    <mergeCell ref="UQ23"/>
    <mergeCell ref="UR23"/>
    <mergeCell ref="US23"/>
    <mergeCell ref="UT23"/>
    <mergeCell ref="UU23"/>
    <mergeCell ref="UV23"/>
    <mergeCell ref="UW23"/>
    <mergeCell ref="UX23"/>
    <mergeCell ref="Q24:DH24"/>
    <mergeCell ref="B25:D26"/>
    <mergeCell ref="AC25:AH25"/>
    <mergeCell ref="AI26:AL26"/>
    <mergeCell ref="AM26:AX26"/>
    <mergeCell ref="DX25:EC25"/>
    <mergeCell ref="ED26:EG26"/>
    <mergeCell ref="EH26:ER26"/>
    <mergeCell ref="TT23"/>
    <mergeCell ref="TU23"/>
    <mergeCell ref="TV23"/>
    <mergeCell ref="TW23"/>
    <mergeCell ref="TX23"/>
    <mergeCell ref="TY23"/>
    <mergeCell ref="TZ23"/>
    <mergeCell ref="UA23"/>
    <mergeCell ref="UB23"/>
    <mergeCell ref="UC23"/>
    <mergeCell ref="AI28:AM28"/>
    <mergeCell ref="AN28:AQ28"/>
    <mergeCell ref="BC28:BG28"/>
    <mergeCell ref="BH28:BQ28"/>
    <mergeCell ref="BV28:BZ28"/>
    <mergeCell ref="CA28:CJ28"/>
    <mergeCell ref="CQ28:CU28"/>
    <mergeCell ref="CV28:CY28"/>
    <mergeCell ref="DI28:DM28"/>
    <mergeCell ref="DN28:DQ28"/>
    <mergeCell ref="ED28:EH28"/>
    <mergeCell ref="EI28:EL28"/>
    <mergeCell ref="EZ28:FD28"/>
    <mergeCell ref="FE28:FH28"/>
    <mergeCell ref="AI27:AX27"/>
    <mergeCell ref="AW25:BB25"/>
    <mergeCell ref="BC26:BF26"/>
    <mergeCell ref="BG26:BQ26"/>
    <mergeCell ref="BC27:BQ27"/>
    <mergeCell ref="BP25:BU25"/>
    <mergeCell ref="BV26:BY26"/>
    <mergeCell ref="BZ26:CK26"/>
    <mergeCell ref="BV27:CK27"/>
    <mergeCell ref="CK25:CP25"/>
    <mergeCell ref="CQ26:CT26"/>
    <mergeCell ref="CU26:DD26"/>
    <mergeCell ref="CQ27:DD27"/>
    <mergeCell ref="DC25:DH25"/>
    <mergeCell ref="DI26:DL26"/>
    <mergeCell ref="DM26:DW26"/>
    <mergeCell ref="DI27:DW27"/>
    <mergeCell ref="BD34"/>
    <mergeCell ref="BF34"/>
    <mergeCell ref="BH34"/>
    <mergeCell ref="BJ34"/>
    <mergeCell ref="BL34"/>
    <mergeCell ref="BN34"/>
    <mergeCell ref="BP34"/>
    <mergeCell ref="BR34"/>
    <mergeCell ref="BW32:BY32"/>
    <mergeCell ref="BZ32:CO32"/>
    <mergeCell ref="BW33:CO33"/>
    <mergeCell ref="BW34:BY34"/>
    <mergeCell ref="ED27:ER27"/>
    <mergeCell ref="ET25:EY25"/>
    <mergeCell ref="EZ26:FC26"/>
    <mergeCell ref="FD26:FN26"/>
    <mergeCell ref="EZ27:FN27"/>
    <mergeCell ref="CQ32:CS32"/>
    <mergeCell ref="CT32:DF32"/>
    <mergeCell ref="CQ33:DF33"/>
    <mergeCell ref="CQ34"/>
    <mergeCell ref="CS34:DD34"/>
    <mergeCell ref="DF34"/>
    <mergeCell ref="CR34"/>
    <mergeCell ref="DE34"/>
    <mergeCell ref="DH32:DJ32"/>
    <mergeCell ref="DK32:DW32"/>
    <mergeCell ref="DH33:DW33"/>
    <mergeCell ref="DH34:DQ34"/>
    <mergeCell ref="DS34:DW34"/>
    <mergeCell ref="DR34"/>
    <mergeCell ref="AR32:AT32"/>
    <mergeCell ref="AU32:BU32"/>
    <mergeCell ref="AR33:BU33"/>
    <mergeCell ref="AR34"/>
    <mergeCell ref="AT34"/>
    <mergeCell ref="BA34"/>
    <mergeCell ref="BC34"/>
    <mergeCell ref="BE34"/>
    <mergeCell ref="BG34"/>
    <mergeCell ref="BI34"/>
    <mergeCell ref="BK34"/>
    <mergeCell ref="BM34"/>
    <mergeCell ref="BO34"/>
    <mergeCell ref="BQ34"/>
    <mergeCell ref="BS34:BU34"/>
    <mergeCell ref="AS34"/>
    <mergeCell ref="AU34"/>
    <mergeCell ref="BB34"/>
    <mergeCell ref="DY32:EA32"/>
    <mergeCell ref="EB32:ES32"/>
    <mergeCell ref="DY33:ES33"/>
    <mergeCell ref="DY34"/>
    <mergeCell ref="EA34:EB34"/>
    <mergeCell ref="ED34:EH34"/>
    <mergeCell ref="EJ34:ES34"/>
    <mergeCell ref="DZ34"/>
    <mergeCell ref="EC34"/>
    <mergeCell ref="EI34"/>
    <mergeCell ref="EU32:EW32"/>
    <mergeCell ref="EX32:FM32"/>
    <mergeCell ref="EU33:FM33"/>
    <mergeCell ref="EU34:FM34"/>
    <mergeCell ref="FO32:FQ32"/>
    <mergeCell ref="FR32:GG32"/>
    <mergeCell ref="FO33:GG33"/>
    <mergeCell ref="FO34:GG34"/>
    <mergeCell ref="BV34"/>
    <mergeCell ref="CP34"/>
    <mergeCell ref="DG34"/>
    <mergeCell ref="DX34"/>
    <mergeCell ref="ET34"/>
    <mergeCell ref="FN34"/>
    <mergeCell ref="FE38:IV38"/>
    <mergeCell ref="CD39:CG39"/>
    <mergeCell ref="CH39:DX39"/>
    <mergeCell ref="CD40:CI40"/>
    <mergeCell ref="CJ40:DF40"/>
    <mergeCell ref="DG40:DX40"/>
    <mergeCell ref="CJ41:CK41"/>
    <mergeCell ref="FD39:FG39"/>
    <mergeCell ref="FH39:GS39"/>
    <mergeCell ref="FD40:FI40"/>
    <mergeCell ref="FJ40:FU40"/>
    <mergeCell ref="FV40:GS40"/>
    <mergeCell ref="FJ41:GG41"/>
    <mergeCell ref="CA34:CK34"/>
    <mergeCell ref="CM34:CO34"/>
    <mergeCell ref="BZ34"/>
    <mergeCell ref="CL34"/>
    <mergeCell ref="GL52:GQ52"/>
    <mergeCell ref="GR52:HA52"/>
    <mergeCell ref="HB52:HY52"/>
    <mergeCell ref="GR53:HO53"/>
    <mergeCell ref="DB43:DE43"/>
    <mergeCell ref="DF43:EI43"/>
    <mergeCell ref="DB44:DG44"/>
    <mergeCell ref="DH44:DQ44"/>
    <mergeCell ref="DR44:EI44"/>
    <mergeCell ref="DH45:DY45"/>
    <mergeCell ref="FP43:FS43"/>
    <mergeCell ref="FT43:HC43"/>
    <mergeCell ref="FP44:FU44"/>
    <mergeCell ref="FV44:GE44"/>
    <mergeCell ref="GF44:HC44"/>
    <mergeCell ref="FV45:GS45"/>
    <mergeCell ref="DN47:DQ47"/>
    <mergeCell ref="DR47:FA47"/>
    <mergeCell ref="DN48:DS48"/>
    <mergeCell ref="DT48:EC48"/>
    <mergeCell ref="ED48:FA48"/>
    <mergeCell ref="GY55:HB55"/>
    <mergeCell ref="HC55:IN55"/>
    <mergeCell ref="GY56:HD56"/>
    <mergeCell ref="HE56:HP56"/>
    <mergeCell ref="HQ56:IN56"/>
    <mergeCell ref="HE57:IB57"/>
    <mergeCell ref="B39:D44"/>
    <mergeCell ref="BZ59:FQ59"/>
    <mergeCell ref="FR59:JG59"/>
    <mergeCell ref="CL60:CN60"/>
    <mergeCell ref="CO60:DX60"/>
    <mergeCell ref="EO60:FA60"/>
    <mergeCell ref="FG60:FI60"/>
    <mergeCell ref="FJ60:FP60"/>
    <mergeCell ref="GX60:HD60"/>
    <mergeCell ref="HF60:HH60"/>
    <mergeCell ref="HI60:HO60"/>
    <mergeCell ref="DT49:EK49"/>
    <mergeCell ref="GA47:GD47"/>
    <mergeCell ref="GE47:HN47"/>
    <mergeCell ref="GA48:GF48"/>
    <mergeCell ref="GG48:GP48"/>
    <mergeCell ref="GQ48:HN48"/>
    <mergeCell ref="GG49:HD49"/>
    <mergeCell ref="EC51:EF51"/>
    <mergeCell ref="EG51:FP51"/>
    <mergeCell ref="EC52:EH52"/>
    <mergeCell ref="EI52:ER52"/>
    <mergeCell ref="ES52:FP52"/>
    <mergeCell ref="EI53:FF53"/>
    <mergeCell ref="GL51:GO51"/>
    <mergeCell ref="GP51:HY51"/>
    <mergeCell ref="CW62"/>
    <mergeCell ref="DF62:DJ62"/>
    <mergeCell ref="DZ60:EB60"/>
    <mergeCell ref="EC60:EI60"/>
    <mergeCell ref="DZ61:EI61"/>
    <mergeCell ref="DZ62:EI62"/>
    <mergeCell ref="EL60:EN60"/>
    <mergeCell ref="EL61:FA61"/>
    <mergeCell ref="EL62:EP62"/>
    <mergeCell ref="EW62:FA62"/>
    <mergeCell ref="EQ62:EU62"/>
    <mergeCell ref="EQ55:ET55"/>
    <mergeCell ref="EU55:GE55"/>
    <mergeCell ref="EQ56:EV56"/>
    <mergeCell ref="EW56:FG56"/>
    <mergeCell ref="FH56:GE56"/>
    <mergeCell ref="EW57:FT57"/>
    <mergeCell ref="IF60:IH60"/>
    <mergeCell ref="II60:IQ60"/>
    <mergeCell ref="IF61:IQ61"/>
    <mergeCell ref="IF62:IG62"/>
    <mergeCell ref="II62"/>
    <mergeCell ref="IK62:IQ62"/>
    <mergeCell ref="IH62"/>
    <mergeCell ref="IJ62"/>
    <mergeCell ref="DY62"/>
    <mergeCell ref="EJ62"/>
    <mergeCell ref="FB62:FF62"/>
    <mergeCell ref="FQ62"/>
    <mergeCell ref="GF62"/>
    <mergeCell ref="GT62"/>
    <mergeCell ref="HE62"/>
    <mergeCell ref="HP62"/>
    <mergeCell ref="IA62:IE62"/>
    <mergeCell ref="FG61:FP61"/>
    <mergeCell ref="FG62:FH62"/>
    <mergeCell ref="FJ62:FP62"/>
    <mergeCell ref="FI62"/>
    <mergeCell ref="FU60:FW60"/>
    <mergeCell ref="FX60:GE60"/>
    <mergeCell ref="FU61:GE61"/>
    <mergeCell ref="FU62"/>
    <mergeCell ref="FW62:GE62"/>
    <mergeCell ref="FV62"/>
    <mergeCell ref="GH60:GJ60"/>
    <mergeCell ref="GK60:GS60"/>
    <mergeCell ref="GH61:GS61"/>
    <mergeCell ref="GH62"/>
    <mergeCell ref="GJ62:GS62"/>
    <mergeCell ref="FG63:FI63"/>
    <mergeCell ref="FJ63:FN63"/>
    <mergeCell ref="FG64:FN64"/>
    <mergeCell ref="FG65:FN65"/>
    <mergeCell ref="FG66:FI66"/>
    <mergeCell ref="FJ66:FN66"/>
    <mergeCell ref="FG67:FN67"/>
    <mergeCell ref="FG68:FN68"/>
    <mergeCell ref="DI24:GO24"/>
    <mergeCell ref="W31:GO31"/>
    <mergeCell ref="W2:ER2"/>
    <mergeCell ref="BS38:FD38"/>
    <mergeCell ref="HF61:HO61"/>
    <mergeCell ref="HF62:HO62"/>
    <mergeCell ref="HQ60:HS60"/>
    <mergeCell ref="HT60:HZ60"/>
    <mergeCell ref="HQ61:HZ61"/>
    <mergeCell ref="HQ62:HZ62"/>
    <mergeCell ref="GI62"/>
    <mergeCell ref="GU60:GW60"/>
    <mergeCell ref="GU61:HD61"/>
    <mergeCell ref="GU62:HD62"/>
    <mergeCell ref="CL61:DX61"/>
    <mergeCell ref="CL62"/>
    <mergeCell ref="CN62"/>
    <mergeCell ref="CP62:CT62"/>
    <mergeCell ref="CV62"/>
    <mergeCell ref="CX62:DE62"/>
    <mergeCell ref="DV62:DX62"/>
    <mergeCell ref="CM62"/>
    <mergeCell ref="CO62"/>
    <mergeCell ref="CU6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50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9" t="s">
        <v>257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2:14" ht="30" customHeight="1" x14ac:dyDescent="0.2">
      <c r="B3" s="70">
        <v>44594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</row>
    <row r="4" spans="2:14" ht="28" customHeight="1" x14ac:dyDescent="0.2">
      <c r="B4" s="22" t="s">
        <v>258</v>
      </c>
      <c r="C4" s="71" t="s">
        <v>259</v>
      </c>
      <c r="D4" s="67"/>
      <c r="E4" s="67"/>
      <c r="F4" s="67"/>
      <c r="G4" s="67"/>
      <c r="H4" s="67"/>
      <c r="I4" s="22" t="s">
        <v>260</v>
      </c>
      <c r="J4" s="22" t="s">
        <v>261</v>
      </c>
      <c r="K4" s="22" t="s">
        <v>262</v>
      </c>
      <c r="L4" s="22" t="s">
        <v>263</v>
      </c>
      <c r="M4" s="71" t="s">
        <v>264</v>
      </c>
      <c r="N4" s="67"/>
    </row>
    <row r="5" spans="2:14" ht="22" customHeight="1" x14ac:dyDescent="0.2">
      <c r="B5" s="23">
        <v>1</v>
      </c>
      <c r="C5" s="68" t="s">
        <v>174</v>
      </c>
      <c r="D5" s="67"/>
      <c r="E5" s="67"/>
      <c r="F5" s="67"/>
      <c r="G5" s="67"/>
      <c r="H5" s="67"/>
      <c r="I5" s="24">
        <v>8</v>
      </c>
      <c r="J5" s="24">
        <v>30</v>
      </c>
      <c r="K5" s="24">
        <v>19</v>
      </c>
      <c r="L5" s="24"/>
      <c r="M5" s="68" t="s">
        <v>265</v>
      </c>
      <c r="N5" s="67"/>
    </row>
    <row r="6" spans="2:14" ht="22" customHeight="1" x14ac:dyDescent="0.2">
      <c r="B6" s="23">
        <v>2</v>
      </c>
      <c r="C6" s="68" t="s">
        <v>161</v>
      </c>
      <c r="D6" s="67"/>
      <c r="E6" s="67"/>
      <c r="F6" s="67"/>
      <c r="G6" s="67"/>
      <c r="H6" s="67"/>
      <c r="I6" s="24">
        <v>8</v>
      </c>
      <c r="J6" s="24">
        <v>3</v>
      </c>
      <c r="K6" s="24">
        <v>3</v>
      </c>
      <c r="L6" s="24"/>
      <c r="M6" s="68" t="s">
        <v>266</v>
      </c>
      <c r="N6" s="67"/>
    </row>
    <row r="7" spans="2:14" ht="22" customHeight="1" x14ac:dyDescent="0.2">
      <c r="B7" s="23">
        <v>3</v>
      </c>
      <c r="C7" s="68" t="s">
        <v>164</v>
      </c>
      <c r="D7" s="67"/>
      <c r="E7" s="67"/>
      <c r="F7" s="67"/>
      <c r="G7" s="67"/>
      <c r="H7" s="67"/>
      <c r="I7" s="24">
        <v>8</v>
      </c>
      <c r="J7" s="24">
        <v>222</v>
      </c>
      <c r="K7" s="24">
        <v>278</v>
      </c>
      <c r="L7" s="24"/>
      <c r="M7" s="68" t="s">
        <v>267</v>
      </c>
      <c r="N7" s="67"/>
    </row>
    <row r="8" spans="2:14" ht="22" customHeight="1" x14ac:dyDescent="0.2">
      <c r="B8" s="23">
        <v>4</v>
      </c>
      <c r="C8" s="68" t="s">
        <v>165</v>
      </c>
      <c r="D8" s="67"/>
      <c r="E8" s="67"/>
      <c r="F8" s="67"/>
      <c r="G8" s="67"/>
      <c r="H8" s="67"/>
      <c r="I8" s="24">
        <v>8</v>
      </c>
      <c r="J8" s="24">
        <v>610</v>
      </c>
      <c r="K8" s="24">
        <v>763</v>
      </c>
      <c r="L8" s="24"/>
      <c r="M8" s="68" t="s">
        <v>268</v>
      </c>
      <c r="N8" s="67"/>
    </row>
    <row r="9" spans="2:14" ht="22" customHeight="1" x14ac:dyDescent="0.2">
      <c r="B9" s="23">
        <v>5</v>
      </c>
      <c r="C9" s="68" t="s">
        <v>158</v>
      </c>
      <c r="D9" s="67"/>
      <c r="E9" s="67"/>
      <c r="F9" s="67"/>
      <c r="G9" s="67"/>
      <c r="H9" s="67"/>
      <c r="I9" s="24">
        <v>8</v>
      </c>
      <c r="J9" s="24">
        <v>52</v>
      </c>
      <c r="K9" s="24">
        <v>52</v>
      </c>
      <c r="L9" s="24"/>
      <c r="M9" s="68" t="s">
        <v>269</v>
      </c>
      <c r="N9" s="67"/>
    </row>
    <row r="10" spans="2:14" ht="22" customHeight="1" x14ac:dyDescent="0.2">
      <c r="B10" s="23">
        <v>6</v>
      </c>
      <c r="C10" s="68" t="s">
        <v>156</v>
      </c>
      <c r="D10" s="67"/>
      <c r="E10" s="67"/>
      <c r="F10" s="67"/>
      <c r="G10" s="67"/>
      <c r="H10" s="67"/>
      <c r="I10" s="24">
        <v>2</v>
      </c>
      <c r="J10" s="24">
        <v>58</v>
      </c>
      <c r="K10" s="24">
        <v>29</v>
      </c>
      <c r="L10" s="24"/>
      <c r="M10" s="68" t="s">
        <v>270</v>
      </c>
      <c r="N10" s="67"/>
    </row>
    <row r="11" spans="2:14" ht="22" customHeight="1" x14ac:dyDescent="0.2">
      <c r="B11" s="23">
        <v>7</v>
      </c>
      <c r="C11" s="68" t="s">
        <v>175</v>
      </c>
      <c r="D11" s="67"/>
      <c r="E11" s="67"/>
      <c r="F11" s="67"/>
      <c r="G11" s="67"/>
      <c r="H11" s="67"/>
      <c r="I11" s="24">
        <v>8</v>
      </c>
      <c r="J11" s="24">
        <v>950</v>
      </c>
      <c r="K11" s="24">
        <v>950</v>
      </c>
      <c r="L11" s="24"/>
      <c r="M11" s="68" t="s">
        <v>271</v>
      </c>
      <c r="N11" s="67"/>
    </row>
    <row r="12" spans="2:14" ht="22" customHeight="1" x14ac:dyDescent="0.2">
      <c r="B12" s="23">
        <v>8</v>
      </c>
      <c r="C12" s="68" t="s">
        <v>162</v>
      </c>
      <c r="D12" s="67"/>
      <c r="E12" s="67"/>
      <c r="F12" s="67"/>
      <c r="G12" s="67"/>
      <c r="H12" s="67"/>
      <c r="I12" s="24">
        <v>8</v>
      </c>
      <c r="J12" s="24">
        <v>22</v>
      </c>
      <c r="K12" s="24">
        <v>28</v>
      </c>
      <c r="L12" s="24"/>
      <c r="M12" s="68" t="s">
        <v>272</v>
      </c>
      <c r="N12" s="67"/>
    </row>
    <row r="13" spans="2:14" ht="22" customHeight="1" x14ac:dyDescent="0.2">
      <c r="B13" s="23">
        <v>9</v>
      </c>
      <c r="C13" s="68" t="s">
        <v>163</v>
      </c>
      <c r="D13" s="67"/>
      <c r="E13" s="67"/>
      <c r="F13" s="67"/>
      <c r="G13" s="67"/>
      <c r="H13" s="67"/>
      <c r="I13" s="24">
        <v>12</v>
      </c>
      <c r="J13" s="24">
        <v>113</v>
      </c>
      <c r="K13" s="24">
        <v>95</v>
      </c>
      <c r="L13" s="24"/>
      <c r="M13" s="68" t="s">
        <v>273</v>
      </c>
      <c r="N13" s="67"/>
    </row>
    <row r="14" spans="2:14" ht="22" customHeight="1" x14ac:dyDescent="0.2">
      <c r="B14" s="23">
        <v>10</v>
      </c>
      <c r="C14" s="68" t="s">
        <v>157</v>
      </c>
      <c r="D14" s="67"/>
      <c r="E14" s="67"/>
      <c r="F14" s="67"/>
      <c r="G14" s="67"/>
      <c r="H14" s="67"/>
      <c r="I14" s="24">
        <v>12</v>
      </c>
      <c r="J14" s="24">
        <v>42</v>
      </c>
      <c r="K14" s="24">
        <v>28</v>
      </c>
      <c r="L14" s="24"/>
      <c r="M14" s="68" t="s">
        <v>274</v>
      </c>
      <c r="N14" s="67"/>
    </row>
    <row r="15" spans="2:14" ht="22" customHeight="1" x14ac:dyDescent="0.2">
      <c r="B15" s="23">
        <v>11</v>
      </c>
      <c r="C15" s="68" t="s">
        <v>154</v>
      </c>
      <c r="D15" s="67"/>
      <c r="E15" s="67"/>
      <c r="F15" s="67"/>
      <c r="G15" s="67"/>
      <c r="H15" s="67"/>
      <c r="I15" s="24">
        <v>8</v>
      </c>
      <c r="J15" s="24">
        <v>23</v>
      </c>
      <c r="K15" s="24">
        <v>23</v>
      </c>
      <c r="L15" s="24"/>
      <c r="M15" s="68" t="s">
        <v>275</v>
      </c>
      <c r="N15" s="67"/>
    </row>
    <row r="16" spans="2:14" ht="22" customHeight="1" x14ac:dyDescent="0.2">
      <c r="B16" s="23">
        <v>12</v>
      </c>
      <c r="C16" s="68" t="s">
        <v>155</v>
      </c>
      <c r="D16" s="67"/>
      <c r="E16" s="67"/>
      <c r="F16" s="67"/>
      <c r="G16" s="67"/>
      <c r="H16" s="67"/>
      <c r="I16" s="24">
        <v>8</v>
      </c>
      <c r="J16" s="24">
        <v>60</v>
      </c>
      <c r="K16" s="24">
        <v>60</v>
      </c>
      <c r="L16" s="24"/>
      <c r="M16" s="68" t="s">
        <v>276</v>
      </c>
      <c r="N16" s="67"/>
    </row>
    <row r="17" spans="2:14" ht="22" customHeight="1" x14ac:dyDescent="0.2">
      <c r="B17" s="23">
        <v>13</v>
      </c>
      <c r="C17" s="68" t="s">
        <v>168</v>
      </c>
      <c r="D17" s="67"/>
      <c r="E17" s="67"/>
      <c r="F17" s="67"/>
      <c r="G17" s="67"/>
      <c r="H17" s="67"/>
      <c r="I17" s="24">
        <v>8</v>
      </c>
      <c r="J17" s="24">
        <v>654</v>
      </c>
      <c r="K17" s="24">
        <v>818</v>
      </c>
      <c r="L17" s="24"/>
      <c r="M17" s="68" t="s">
        <v>277</v>
      </c>
      <c r="N17" s="67"/>
    </row>
    <row r="18" spans="2:14" ht="22" customHeight="1" x14ac:dyDescent="0.2">
      <c r="B18" s="23">
        <v>14</v>
      </c>
      <c r="C18" s="68" t="s">
        <v>192</v>
      </c>
      <c r="D18" s="67"/>
      <c r="E18" s="67"/>
      <c r="F18" s="67"/>
      <c r="G18" s="67"/>
      <c r="H18" s="67"/>
      <c r="I18" s="24">
        <v>8</v>
      </c>
      <c r="J18" s="24">
        <v>324</v>
      </c>
      <c r="K18" s="24">
        <v>405</v>
      </c>
      <c r="L18" s="24"/>
      <c r="M18" s="68" t="s">
        <v>278</v>
      </c>
      <c r="N18" s="67"/>
    </row>
    <row r="19" spans="2:14" ht="22" customHeight="1" x14ac:dyDescent="0.2">
      <c r="B19" s="23">
        <v>15</v>
      </c>
      <c r="C19" s="68" t="s">
        <v>169</v>
      </c>
      <c r="D19" s="67"/>
      <c r="E19" s="67"/>
      <c r="F19" s="67"/>
      <c r="G19" s="67"/>
      <c r="H19" s="67"/>
      <c r="I19" s="24">
        <v>8</v>
      </c>
      <c r="J19" s="24">
        <v>3270</v>
      </c>
      <c r="K19" s="24">
        <v>4088</v>
      </c>
      <c r="L19" s="24"/>
      <c r="M19" s="68" t="s">
        <v>279</v>
      </c>
      <c r="N19" s="67"/>
    </row>
    <row r="20" spans="2:14" ht="22" customHeight="1" x14ac:dyDescent="0.2">
      <c r="B20" s="23">
        <v>16</v>
      </c>
      <c r="C20" s="68" t="s">
        <v>176</v>
      </c>
      <c r="D20" s="67"/>
      <c r="E20" s="67"/>
      <c r="F20" s="67"/>
      <c r="G20" s="67"/>
      <c r="H20" s="67"/>
      <c r="I20" s="24">
        <v>8</v>
      </c>
      <c r="J20" s="24">
        <v>870</v>
      </c>
      <c r="K20" s="24">
        <v>870</v>
      </c>
      <c r="L20" s="24"/>
      <c r="M20" s="68" t="s">
        <v>280</v>
      </c>
      <c r="N20" s="67"/>
    </row>
    <row r="21" spans="2:14" ht="22" customHeight="1" x14ac:dyDescent="0.2">
      <c r="B21" s="23">
        <v>17</v>
      </c>
      <c r="C21" s="68" t="s">
        <v>191</v>
      </c>
      <c r="D21" s="67"/>
      <c r="E21" s="67"/>
      <c r="F21" s="67"/>
      <c r="G21" s="67"/>
      <c r="H21" s="67"/>
      <c r="I21" s="24">
        <v>12</v>
      </c>
      <c r="J21" s="24">
        <v>126</v>
      </c>
      <c r="K21" s="24">
        <v>105</v>
      </c>
      <c r="L21" s="24"/>
      <c r="M21" s="68" t="s">
        <v>281</v>
      </c>
      <c r="N21" s="67"/>
    </row>
    <row r="22" spans="2:14" ht="22" customHeight="1" x14ac:dyDescent="0.2">
      <c r="B22" s="23">
        <v>18</v>
      </c>
      <c r="C22" s="68" t="s">
        <v>190</v>
      </c>
      <c r="D22" s="67"/>
      <c r="E22" s="67"/>
      <c r="F22" s="67"/>
      <c r="G22" s="67"/>
      <c r="H22" s="67"/>
      <c r="I22" s="24">
        <v>12</v>
      </c>
      <c r="J22" s="24">
        <v>63</v>
      </c>
      <c r="K22" s="24">
        <v>42</v>
      </c>
      <c r="L22" s="24"/>
      <c r="M22" s="68" t="s">
        <v>282</v>
      </c>
      <c r="N22" s="67"/>
    </row>
    <row r="23" spans="2:14" ht="22" customHeight="1" x14ac:dyDescent="0.2">
      <c r="B23" s="23">
        <v>19</v>
      </c>
      <c r="C23" s="68" t="s">
        <v>150</v>
      </c>
      <c r="D23" s="67"/>
      <c r="E23" s="67"/>
      <c r="F23" s="67"/>
      <c r="G23" s="67"/>
      <c r="H23" s="67"/>
      <c r="I23" s="24">
        <v>8</v>
      </c>
      <c r="J23" s="24">
        <v>100</v>
      </c>
      <c r="K23" s="24">
        <v>100</v>
      </c>
      <c r="L23" s="24"/>
      <c r="M23" s="68" t="s">
        <v>283</v>
      </c>
      <c r="N23" s="67"/>
    </row>
    <row r="24" spans="2:14" ht="22" customHeight="1" x14ac:dyDescent="0.2">
      <c r="B24" s="23">
        <v>20</v>
      </c>
      <c r="C24" s="68" t="s">
        <v>149</v>
      </c>
      <c r="D24" s="67"/>
      <c r="E24" s="67"/>
      <c r="F24" s="67"/>
      <c r="G24" s="67"/>
      <c r="H24" s="67"/>
      <c r="I24" s="24">
        <v>8</v>
      </c>
      <c r="J24" s="24">
        <v>20</v>
      </c>
      <c r="K24" s="24">
        <v>20</v>
      </c>
      <c r="L24" s="24"/>
      <c r="M24" s="68" t="s">
        <v>284</v>
      </c>
      <c r="N24" s="67"/>
    </row>
    <row r="29" spans="2:14" ht="30" customHeight="1" x14ac:dyDescent="0.2">
      <c r="B29" s="69" t="s">
        <v>285</v>
      </c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</row>
    <row r="30" spans="2:14" ht="30" customHeight="1" x14ac:dyDescent="0.2">
      <c r="B30" s="70">
        <v>44594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</row>
    <row r="31" spans="2:14" ht="28" customHeight="1" x14ac:dyDescent="0.2">
      <c r="B31" s="22" t="s">
        <v>258</v>
      </c>
      <c r="C31" s="71" t="s">
        <v>259</v>
      </c>
      <c r="D31" s="67"/>
      <c r="E31" s="67"/>
      <c r="F31" s="67"/>
      <c r="G31" s="67"/>
      <c r="H31" s="67"/>
      <c r="I31" s="22" t="s">
        <v>260</v>
      </c>
      <c r="J31" s="22" t="s">
        <v>261</v>
      </c>
      <c r="K31" s="22" t="s">
        <v>262</v>
      </c>
      <c r="L31" s="22" t="s">
        <v>263</v>
      </c>
      <c r="M31" s="71" t="s">
        <v>264</v>
      </c>
      <c r="N31" s="67"/>
    </row>
    <row r="32" spans="2:14" ht="22" customHeight="1" x14ac:dyDescent="0.2">
      <c r="B32" s="23">
        <v>1</v>
      </c>
      <c r="C32" s="68" t="s">
        <v>194</v>
      </c>
      <c r="D32" s="67"/>
      <c r="E32" s="67"/>
      <c r="F32" s="67"/>
      <c r="G32" s="67"/>
      <c r="H32" s="67"/>
      <c r="I32" s="24">
        <v>9</v>
      </c>
      <c r="J32" s="24">
        <v>1300</v>
      </c>
      <c r="K32" s="24">
        <v>723</v>
      </c>
      <c r="L32" s="24"/>
      <c r="M32" s="68" t="s">
        <v>286</v>
      </c>
      <c r="N32" s="67"/>
    </row>
    <row r="33" spans="2:14" ht="22" customHeight="1" x14ac:dyDescent="0.2">
      <c r="B33" s="23">
        <v>2</v>
      </c>
      <c r="C33" s="68" t="s">
        <v>217</v>
      </c>
      <c r="D33" s="67"/>
      <c r="E33" s="67"/>
      <c r="F33" s="67"/>
      <c r="G33" s="67"/>
      <c r="H33" s="67"/>
      <c r="I33" s="24">
        <v>8</v>
      </c>
      <c r="J33" s="24">
        <v>550</v>
      </c>
      <c r="K33" s="24">
        <v>58</v>
      </c>
      <c r="L33" s="24"/>
      <c r="M33" s="68" t="s">
        <v>287</v>
      </c>
      <c r="N33" s="67"/>
    </row>
    <row r="34" spans="2:14" ht="22" customHeight="1" x14ac:dyDescent="0.2">
      <c r="B34" s="23">
        <v>3</v>
      </c>
      <c r="C34" s="68" t="s">
        <v>215</v>
      </c>
      <c r="D34" s="67"/>
      <c r="E34" s="67"/>
      <c r="F34" s="67"/>
      <c r="G34" s="67"/>
      <c r="H34" s="67"/>
      <c r="I34" s="24">
        <v>8</v>
      </c>
      <c r="J34" s="24">
        <v>200</v>
      </c>
      <c r="K34" s="24">
        <v>21</v>
      </c>
      <c r="L34" s="24"/>
      <c r="M34" s="68" t="s">
        <v>288</v>
      </c>
      <c r="N34" s="67"/>
    </row>
    <row r="35" spans="2:14" ht="22" customHeight="1" x14ac:dyDescent="0.2">
      <c r="B35" s="23">
        <v>4</v>
      </c>
      <c r="C35" s="68" t="s">
        <v>202</v>
      </c>
      <c r="D35" s="67"/>
      <c r="E35" s="67"/>
      <c r="F35" s="67"/>
      <c r="G35" s="67"/>
      <c r="H35" s="67"/>
      <c r="I35" s="24">
        <v>2</v>
      </c>
      <c r="J35" s="24">
        <v>240</v>
      </c>
      <c r="K35" s="24">
        <v>40</v>
      </c>
      <c r="L35" s="24"/>
      <c r="M35" s="68" t="s">
        <v>289</v>
      </c>
      <c r="N35" s="67"/>
    </row>
    <row r="36" spans="2:14" ht="22" customHeight="1" x14ac:dyDescent="0.2">
      <c r="B36" s="23">
        <v>5</v>
      </c>
      <c r="C36" s="68" t="s">
        <v>204</v>
      </c>
      <c r="D36" s="67"/>
      <c r="E36" s="67"/>
      <c r="F36" s="67"/>
      <c r="G36" s="67"/>
      <c r="H36" s="67"/>
      <c r="I36" s="24">
        <v>8</v>
      </c>
      <c r="J36" s="24">
        <v>133</v>
      </c>
      <c r="K36" s="24">
        <v>37</v>
      </c>
      <c r="L36" s="24"/>
      <c r="M36" s="68" t="s">
        <v>290</v>
      </c>
      <c r="N36" s="67"/>
    </row>
    <row r="37" spans="2:14" ht="22" customHeight="1" x14ac:dyDescent="0.2">
      <c r="B37" s="23">
        <v>6</v>
      </c>
      <c r="C37" s="68" t="s">
        <v>206</v>
      </c>
      <c r="D37" s="67"/>
      <c r="E37" s="67"/>
      <c r="F37" s="67"/>
      <c r="G37" s="67"/>
      <c r="H37" s="67"/>
      <c r="I37" s="24">
        <v>8</v>
      </c>
      <c r="J37" s="24">
        <v>477</v>
      </c>
      <c r="K37" s="24">
        <v>130</v>
      </c>
      <c r="L37" s="24"/>
      <c r="M37" s="68" t="s">
        <v>291</v>
      </c>
      <c r="N37" s="67"/>
    </row>
    <row r="38" spans="2:14" ht="22" customHeight="1" x14ac:dyDescent="0.2">
      <c r="B38" s="23">
        <v>7</v>
      </c>
      <c r="C38" s="68" t="s">
        <v>209</v>
      </c>
      <c r="D38" s="67"/>
      <c r="E38" s="67"/>
      <c r="F38" s="67"/>
      <c r="G38" s="67"/>
      <c r="H38" s="67"/>
      <c r="I38" s="24">
        <v>8</v>
      </c>
      <c r="J38" s="24">
        <v>120</v>
      </c>
      <c r="K38" s="24">
        <v>54</v>
      </c>
      <c r="L38" s="24"/>
      <c r="M38" s="68" t="s">
        <v>292</v>
      </c>
      <c r="N38" s="67"/>
    </row>
    <row r="39" spans="2:14" ht="22" customHeight="1" x14ac:dyDescent="0.2">
      <c r="B39" s="23">
        <v>8</v>
      </c>
      <c r="C39" s="68" t="s">
        <v>210</v>
      </c>
      <c r="D39" s="67"/>
      <c r="E39" s="67"/>
      <c r="F39" s="67"/>
      <c r="G39" s="67"/>
      <c r="H39" s="67"/>
      <c r="I39" s="24">
        <v>8</v>
      </c>
      <c r="J39" s="24">
        <v>730</v>
      </c>
      <c r="K39" s="24">
        <v>326</v>
      </c>
      <c r="L39" s="24"/>
      <c r="M39" s="68" t="s">
        <v>293</v>
      </c>
      <c r="N39" s="67"/>
    </row>
    <row r="40" spans="2:14" ht="22" customHeight="1" x14ac:dyDescent="0.2">
      <c r="B40" s="23">
        <v>9</v>
      </c>
      <c r="C40" s="68" t="s">
        <v>184</v>
      </c>
      <c r="D40" s="67"/>
      <c r="E40" s="67"/>
      <c r="F40" s="67"/>
      <c r="G40" s="67"/>
      <c r="H40" s="67"/>
      <c r="I40" s="24">
        <v>10</v>
      </c>
      <c r="J40" s="24">
        <v>200</v>
      </c>
      <c r="K40" s="24">
        <v>167</v>
      </c>
      <c r="L40" s="24"/>
      <c r="M40" s="68" t="s">
        <v>294</v>
      </c>
      <c r="N40" s="67"/>
    </row>
    <row r="41" spans="2:14" ht="22" customHeight="1" x14ac:dyDescent="0.2">
      <c r="B41" s="23">
        <v>10</v>
      </c>
      <c r="C41" s="68" t="s">
        <v>183</v>
      </c>
      <c r="D41" s="67"/>
      <c r="E41" s="67"/>
      <c r="F41" s="67"/>
      <c r="G41" s="67"/>
      <c r="H41" s="67"/>
      <c r="I41" s="24">
        <v>10</v>
      </c>
      <c r="J41" s="24">
        <v>50</v>
      </c>
      <c r="K41" s="24">
        <v>42</v>
      </c>
      <c r="L41" s="24"/>
      <c r="M41" s="68" t="s">
        <v>295</v>
      </c>
      <c r="N41" s="67"/>
    </row>
    <row r="42" spans="2:14" ht="22" customHeight="1" x14ac:dyDescent="0.2">
      <c r="B42" s="23">
        <v>11</v>
      </c>
      <c r="C42" s="68" t="s">
        <v>182</v>
      </c>
      <c r="D42" s="67"/>
      <c r="E42" s="67"/>
      <c r="F42" s="67"/>
      <c r="G42" s="67"/>
      <c r="H42" s="67"/>
      <c r="I42" s="24">
        <v>10</v>
      </c>
      <c r="J42" s="24">
        <v>2</v>
      </c>
      <c r="K42" s="24">
        <v>2</v>
      </c>
      <c r="L42" s="24"/>
      <c r="M42" s="68" t="s">
        <v>296</v>
      </c>
      <c r="N42" s="67"/>
    </row>
    <row r="43" spans="2:14" ht="22" customHeight="1" x14ac:dyDescent="0.2">
      <c r="B43" s="23">
        <v>12</v>
      </c>
      <c r="C43" s="68" t="s">
        <v>211</v>
      </c>
      <c r="D43" s="67"/>
      <c r="E43" s="67"/>
      <c r="F43" s="67"/>
      <c r="G43" s="67"/>
      <c r="H43" s="67"/>
      <c r="I43" s="24">
        <v>8</v>
      </c>
      <c r="J43" s="24">
        <v>33</v>
      </c>
      <c r="K43" s="24">
        <v>15</v>
      </c>
      <c r="L43" s="24"/>
      <c r="M43" s="68" t="s">
        <v>297</v>
      </c>
      <c r="N43" s="67"/>
    </row>
    <row r="44" spans="2:14" ht="22" customHeight="1" x14ac:dyDescent="0.2">
      <c r="B44" s="23">
        <v>13</v>
      </c>
      <c r="C44" s="68" t="s">
        <v>189</v>
      </c>
      <c r="D44" s="67"/>
      <c r="E44" s="67"/>
      <c r="F44" s="67"/>
      <c r="G44" s="67"/>
      <c r="H44" s="67"/>
      <c r="I44" s="24">
        <v>9</v>
      </c>
      <c r="J44" s="24">
        <v>230</v>
      </c>
      <c r="K44" s="24">
        <v>128</v>
      </c>
      <c r="L44" s="24"/>
      <c r="M44" s="68" t="s">
        <v>298</v>
      </c>
      <c r="N44" s="67"/>
    </row>
    <row r="45" spans="2:14" ht="22" customHeight="1" x14ac:dyDescent="0.2">
      <c r="B45" s="23">
        <v>14</v>
      </c>
      <c r="C45" s="68" t="s">
        <v>212</v>
      </c>
      <c r="D45" s="67"/>
      <c r="E45" s="67"/>
      <c r="F45" s="67"/>
      <c r="G45" s="67"/>
      <c r="H45" s="67"/>
      <c r="I45" s="24">
        <v>8</v>
      </c>
      <c r="J45" s="24">
        <v>3400</v>
      </c>
      <c r="K45" s="24">
        <v>1518</v>
      </c>
      <c r="L45" s="24"/>
      <c r="M45" s="68" t="s">
        <v>299</v>
      </c>
      <c r="N45" s="67"/>
    </row>
    <row r="46" spans="2:14" ht="22" customHeight="1" x14ac:dyDescent="0.2">
      <c r="B46" s="23">
        <v>15</v>
      </c>
      <c r="C46" s="68" t="s">
        <v>197</v>
      </c>
      <c r="D46" s="67"/>
      <c r="E46" s="67"/>
      <c r="F46" s="67"/>
      <c r="G46" s="67"/>
      <c r="H46" s="67"/>
      <c r="I46" s="24">
        <v>6</v>
      </c>
      <c r="J46" s="24">
        <v>400</v>
      </c>
      <c r="K46" s="24">
        <v>181</v>
      </c>
      <c r="L46" s="24"/>
      <c r="M46" s="68" t="s">
        <v>300</v>
      </c>
      <c r="N46" s="67"/>
    </row>
    <row r="47" spans="2:14" ht="22" customHeight="1" x14ac:dyDescent="0.2">
      <c r="B47" s="23">
        <v>16</v>
      </c>
      <c r="C47" s="68" t="s">
        <v>216</v>
      </c>
      <c r="D47" s="67"/>
      <c r="E47" s="67"/>
      <c r="F47" s="67"/>
      <c r="G47" s="67"/>
      <c r="H47" s="67"/>
      <c r="I47" s="24">
        <v>8</v>
      </c>
      <c r="J47" s="24">
        <v>100</v>
      </c>
      <c r="K47" s="24">
        <v>11</v>
      </c>
      <c r="L47" s="24"/>
      <c r="M47" s="68" t="s">
        <v>301</v>
      </c>
      <c r="N47" s="67"/>
    </row>
    <row r="48" spans="2:14" ht="22" customHeight="1" x14ac:dyDescent="0.2">
      <c r="B48" s="23">
        <v>17</v>
      </c>
      <c r="C48" s="68" t="s">
        <v>186</v>
      </c>
      <c r="D48" s="67"/>
      <c r="E48" s="67"/>
      <c r="F48" s="67"/>
      <c r="G48" s="67"/>
      <c r="H48" s="67"/>
      <c r="I48" s="24">
        <v>10</v>
      </c>
      <c r="J48" s="24">
        <v>18</v>
      </c>
      <c r="K48" s="24">
        <v>15</v>
      </c>
      <c r="L48" s="24"/>
      <c r="M48" s="68" t="s">
        <v>302</v>
      </c>
      <c r="N48" s="67"/>
    </row>
    <row r="49" spans="2:14" ht="22" customHeight="1" x14ac:dyDescent="0.2">
      <c r="B49" s="23">
        <v>18</v>
      </c>
      <c r="C49" s="68" t="s">
        <v>187</v>
      </c>
      <c r="D49" s="67"/>
      <c r="E49" s="67"/>
      <c r="F49" s="67"/>
      <c r="G49" s="67"/>
      <c r="H49" s="67"/>
      <c r="I49" s="24">
        <v>10</v>
      </c>
      <c r="J49" s="24">
        <v>350</v>
      </c>
      <c r="K49" s="24">
        <v>292</v>
      </c>
      <c r="L49" s="24"/>
      <c r="M49" s="68" t="s">
        <v>303</v>
      </c>
      <c r="N49" s="67"/>
    </row>
    <row r="50" spans="2:14" ht="22" customHeight="1" x14ac:dyDescent="0.2">
      <c r="B50" s="23">
        <v>19</v>
      </c>
      <c r="C50" s="66" t="s">
        <v>222</v>
      </c>
      <c r="D50" s="67"/>
      <c r="E50" s="67"/>
      <c r="F50" s="67"/>
      <c r="G50" s="67"/>
      <c r="H50" s="67"/>
      <c r="I50" s="25">
        <v>2</v>
      </c>
      <c r="J50" s="25">
        <v>10</v>
      </c>
      <c r="K50" s="25">
        <v>8</v>
      </c>
      <c r="L50" s="25"/>
      <c r="M50" s="66" t="s">
        <v>304</v>
      </c>
      <c r="N50" s="67"/>
    </row>
  </sheetData>
  <mergeCells count="86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H23"/>
    <mergeCell ref="M23:N23"/>
    <mergeCell ref="C24:H24"/>
    <mergeCell ref="M24:N24"/>
    <mergeCell ref="B29:N29"/>
    <mergeCell ref="B30:N30"/>
    <mergeCell ref="C31:H31"/>
    <mergeCell ref="M31:N31"/>
    <mergeCell ref="C32:H32"/>
    <mergeCell ref="M32:N32"/>
    <mergeCell ref="C33:H33"/>
    <mergeCell ref="M33:N33"/>
    <mergeCell ref="C34:H34"/>
    <mergeCell ref="M34:N34"/>
    <mergeCell ref="C35:H35"/>
    <mergeCell ref="M35:N35"/>
    <mergeCell ref="C36:H36"/>
    <mergeCell ref="M36:N36"/>
    <mergeCell ref="C37:H37"/>
    <mergeCell ref="M37:N37"/>
    <mergeCell ref="C38:H38"/>
    <mergeCell ref="M38:N38"/>
    <mergeCell ref="C39:H39"/>
    <mergeCell ref="M39:N39"/>
    <mergeCell ref="C40:H40"/>
    <mergeCell ref="M40:N40"/>
    <mergeCell ref="C41:H41"/>
    <mergeCell ref="M41:N41"/>
    <mergeCell ref="C42:H42"/>
    <mergeCell ref="M42:N42"/>
    <mergeCell ref="C43:H43"/>
    <mergeCell ref="M43:N43"/>
    <mergeCell ref="C44:H44"/>
    <mergeCell ref="M44:N44"/>
    <mergeCell ref="C45:H45"/>
    <mergeCell ref="M45:N45"/>
    <mergeCell ref="C46:H46"/>
    <mergeCell ref="M46:N46"/>
    <mergeCell ref="C50:H50"/>
    <mergeCell ref="M50:N50"/>
    <mergeCell ref="C47:H47"/>
    <mergeCell ref="M47:N47"/>
    <mergeCell ref="C48:H48"/>
    <mergeCell ref="M48:N48"/>
    <mergeCell ref="C49:H49"/>
    <mergeCell ref="M49:N49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79"/>
  <sheetViews>
    <sheetView workbookViewId="0"/>
  </sheetViews>
  <sheetFormatPr baseColWidth="10" defaultColWidth="8.83203125" defaultRowHeight="15" x14ac:dyDescent="0.2"/>
  <cols>
    <col min="3" max="3" width="25" style="2" customWidth="1"/>
  </cols>
  <sheetData>
    <row r="2" spans="2:14" ht="30" customHeight="1" x14ac:dyDescent="0.2">
      <c r="B2" s="69" t="s">
        <v>257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</row>
    <row r="3" spans="2:14" ht="30" customHeight="1" x14ac:dyDescent="0.2">
      <c r="B3" s="70">
        <v>44594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</row>
    <row r="4" spans="2:14" ht="28" customHeight="1" x14ac:dyDescent="0.2">
      <c r="B4" s="22" t="s">
        <v>122</v>
      </c>
      <c r="C4" s="71" t="s">
        <v>259</v>
      </c>
      <c r="D4" s="67"/>
      <c r="E4" s="67"/>
      <c r="F4" s="67"/>
      <c r="G4" s="67"/>
      <c r="H4" s="67"/>
      <c r="I4" s="22" t="s">
        <v>260</v>
      </c>
      <c r="J4" s="22" t="s">
        <v>261</v>
      </c>
      <c r="K4" s="22" t="s">
        <v>262</v>
      </c>
      <c r="L4" s="22" t="s">
        <v>263</v>
      </c>
      <c r="M4" s="71" t="s">
        <v>264</v>
      </c>
      <c r="N4" s="67"/>
    </row>
    <row r="5" spans="2:14" ht="22" customHeight="1" x14ac:dyDescent="0.2">
      <c r="B5" s="23">
        <v>18</v>
      </c>
      <c r="C5" s="68" t="s">
        <v>149</v>
      </c>
      <c r="D5" s="67"/>
      <c r="E5" s="67"/>
      <c r="F5" s="67"/>
      <c r="G5" s="67"/>
      <c r="H5" s="67"/>
      <c r="I5" s="24">
        <v>8</v>
      </c>
      <c r="J5" s="24">
        <v>20</v>
      </c>
      <c r="K5" s="24">
        <v>20</v>
      </c>
      <c r="L5" s="24"/>
      <c r="M5" s="68" t="s">
        <v>284</v>
      </c>
      <c r="N5" s="67"/>
    </row>
    <row r="6" spans="2:14" ht="22" customHeight="1" x14ac:dyDescent="0.2">
      <c r="B6" s="23">
        <v>18</v>
      </c>
      <c r="C6" s="68" t="s">
        <v>150</v>
      </c>
      <c r="D6" s="67"/>
      <c r="E6" s="67"/>
      <c r="F6" s="67"/>
      <c r="G6" s="67"/>
      <c r="H6" s="67"/>
      <c r="I6" s="24">
        <v>8</v>
      </c>
      <c r="J6" s="24">
        <v>100</v>
      </c>
      <c r="K6" s="24">
        <v>100</v>
      </c>
      <c r="L6" s="24"/>
      <c r="M6" s="68" t="s">
        <v>283</v>
      </c>
      <c r="N6" s="67"/>
    </row>
    <row r="7" spans="2:14" ht="22" customHeight="1" x14ac:dyDescent="0.2">
      <c r="B7" s="23">
        <v>18</v>
      </c>
      <c r="C7" s="68" t="s">
        <v>154</v>
      </c>
      <c r="D7" s="67"/>
      <c r="E7" s="67"/>
      <c r="F7" s="67"/>
      <c r="G7" s="67"/>
      <c r="H7" s="67"/>
      <c r="I7" s="24">
        <v>8</v>
      </c>
      <c r="J7" s="24">
        <v>23</v>
      </c>
      <c r="K7" s="24">
        <v>23</v>
      </c>
      <c r="L7" s="24"/>
      <c r="M7" s="68" t="s">
        <v>275</v>
      </c>
      <c r="N7" s="67"/>
    </row>
    <row r="8" spans="2:14" ht="22" customHeight="1" x14ac:dyDescent="0.2">
      <c r="B8" s="23">
        <v>18</v>
      </c>
      <c r="C8" s="68" t="s">
        <v>155</v>
      </c>
      <c r="D8" s="67"/>
      <c r="E8" s="67"/>
      <c r="F8" s="67"/>
      <c r="G8" s="67"/>
      <c r="H8" s="67"/>
      <c r="I8" s="24">
        <v>8</v>
      </c>
      <c r="J8" s="24">
        <v>60</v>
      </c>
      <c r="K8" s="24">
        <v>60</v>
      </c>
      <c r="L8" s="24"/>
      <c r="M8" s="68" t="s">
        <v>276</v>
      </c>
      <c r="N8" s="67"/>
    </row>
    <row r="9" spans="2:14" ht="22" customHeight="1" x14ac:dyDescent="0.2">
      <c r="B9" s="23">
        <v>18</v>
      </c>
      <c r="C9" s="68" t="s">
        <v>156</v>
      </c>
      <c r="D9" s="67"/>
      <c r="E9" s="67"/>
      <c r="F9" s="67"/>
      <c r="G9" s="67"/>
      <c r="H9" s="67"/>
      <c r="I9" s="24">
        <v>2</v>
      </c>
      <c r="J9" s="24">
        <v>58</v>
      </c>
      <c r="K9" s="24">
        <v>29</v>
      </c>
      <c r="L9" s="24"/>
      <c r="M9" s="68" t="s">
        <v>270</v>
      </c>
      <c r="N9" s="67"/>
    </row>
    <row r="10" spans="2:14" ht="22" customHeight="1" x14ac:dyDescent="0.2">
      <c r="B10" s="23">
        <v>18</v>
      </c>
      <c r="C10" s="68" t="s">
        <v>157</v>
      </c>
      <c r="D10" s="67"/>
      <c r="E10" s="67"/>
      <c r="F10" s="67"/>
      <c r="G10" s="67"/>
      <c r="H10" s="67"/>
      <c r="I10" s="24">
        <v>12</v>
      </c>
      <c r="J10" s="24">
        <v>42</v>
      </c>
      <c r="K10" s="24">
        <v>28</v>
      </c>
      <c r="L10" s="24"/>
      <c r="M10" s="68" t="s">
        <v>274</v>
      </c>
      <c r="N10" s="67"/>
    </row>
    <row r="11" spans="2:14" ht="22" customHeight="1" x14ac:dyDescent="0.2">
      <c r="B11" s="23">
        <v>18</v>
      </c>
      <c r="C11" s="68" t="s">
        <v>158</v>
      </c>
      <c r="D11" s="67"/>
      <c r="E11" s="67"/>
      <c r="F11" s="67"/>
      <c r="G11" s="67"/>
      <c r="H11" s="67"/>
      <c r="I11" s="24">
        <v>8</v>
      </c>
      <c r="J11" s="24">
        <v>52</v>
      </c>
      <c r="K11" s="24">
        <v>52</v>
      </c>
      <c r="L11" s="24"/>
      <c r="M11" s="68" t="s">
        <v>269</v>
      </c>
      <c r="N11" s="67"/>
    </row>
    <row r="12" spans="2:14" ht="22" customHeight="1" x14ac:dyDescent="0.2">
      <c r="B12" s="23">
        <v>18</v>
      </c>
      <c r="C12" s="68" t="s">
        <v>161</v>
      </c>
      <c r="D12" s="67"/>
      <c r="E12" s="67"/>
      <c r="F12" s="67"/>
      <c r="G12" s="67"/>
      <c r="H12" s="67"/>
      <c r="I12" s="24">
        <v>8</v>
      </c>
      <c r="J12" s="24">
        <v>3</v>
      </c>
      <c r="K12" s="24">
        <v>3</v>
      </c>
      <c r="L12" s="24"/>
      <c r="M12" s="68" t="s">
        <v>266</v>
      </c>
      <c r="N12" s="67"/>
    </row>
    <row r="13" spans="2:14" ht="22" customHeight="1" x14ac:dyDescent="0.2">
      <c r="B13" s="23">
        <v>18</v>
      </c>
      <c r="C13" s="68" t="s">
        <v>162</v>
      </c>
      <c r="D13" s="67"/>
      <c r="E13" s="67"/>
      <c r="F13" s="67"/>
      <c r="G13" s="67"/>
      <c r="H13" s="67"/>
      <c r="I13" s="24">
        <v>8</v>
      </c>
      <c r="J13" s="24">
        <v>22</v>
      </c>
      <c r="K13" s="24">
        <v>28</v>
      </c>
      <c r="L13" s="24"/>
      <c r="M13" s="68" t="s">
        <v>272</v>
      </c>
      <c r="N13" s="67"/>
    </row>
    <row r="14" spans="2:14" ht="22" customHeight="1" x14ac:dyDescent="0.2">
      <c r="B14" s="23">
        <v>18</v>
      </c>
      <c r="C14" s="68" t="s">
        <v>163</v>
      </c>
      <c r="D14" s="67"/>
      <c r="E14" s="67"/>
      <c r="F14" s="67"/>
      <c r="G14" s="67"/>
      <c r="H14" s="67"/>
      <c r="I14" s="24">
        <v>12</v>
      </c>
      <c r="J14" s="24">
        <v>113</v>
      </c>
      <c r="K14" s="24">
        <v>95</v>
      </c>
      <c r="L14" s="24"/>
      <c r="M14" s="68" t="s">
        <v>273</v>
      </c>
      <c r="N14" s="67"/>
    </row>
    <row r="15" spans="2:14" ht="22" customHeight="1" x14ac:dyDescent="0.2">
      <c r="B15" s="23">
        <v>18</v>
      </c>
      <c r="C15" s="68" t="s">
        <v>164</v>
      </c>
      <c r="D15" s="67"/>
      <c r="E15" s="67"/>
      <c r="F15" s="67"/>
      <c r="G15" s="67"/>
      <c r="H15" s="67"/>
      <c r="I15" s="24">
        <v>8</v>
      </c>
      <c r="J15" s="24">
        <v>222</v>
      </c>
      <c r="K15" s="24">
        <v>278</v>
      </c>
      <c r="L15" s="24"/>
      <c r="M15" s="68" t="s">
        <v>267</v>
      </c>
      <c r="N15" s="67"/>
    </row>
    <row r="16" spans="2:14" ht="22" customHeight="1" x14ac:dyDescent="0.2">
      <c r="B16" s="23">
        <v>18</v>
      </c>
      <c r="C16" s="68" t="s">
        <v>165</v>
      </c>
      <c r="D16" s="67"/>
      <c r="E16" s="67"/>
      <c r="F16" s="67"/>
      <c r="G16" s="67"/>
      <c r="H16" s="67"/>
      <c r="I16" s="24">
        <v>8</v>
      </c>
      <c r="J16" s="24">
        <v>350</v>
      </c>
      <c r="K16" s="24">
        <v>438</v>
      </c>
      <c r="L16" s="24"/>
      <c r="M16" s="68" t="s">
        <v>268</v>
      </c>
      <c r="N16" s="67"/>
    </row>
    <row r="17" spans="2:14" x14ac:dyDescent="0.2">
      <c r="B17" s="23"/>
      <c r="C17" s="72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</row>
    <row r="18" spans="2:14" ht="22" customHeight="1" x14ac:dyDescent="0.2">
      <c r="B18" s="23">
        <v>19</v>
      </c>
      <c r="C18" s="68" t="s">
        <v>165</v>
      </c>
      <c r="D18" s="67"/>
      <c r="E18" s="67"/>
      <c r="F18" s="67"/>
      <c r="G18" s="67"/>
      <c r="H18" s="67"/>
      <c r="I18" s="24">
        <v>8</v>
      </c>
      <c r="J18" s="24">
        <v>260</v>
      </c>
      <c r="K18" s="24">
        <v>325</v>
      </c>
      <c r="L18" s="24"/>
      <c r="M18" s="68" t="s">
        <v>268</v>
      </c>
      <c r="N18" s="67"/>
    </row>
    <row r="19" spans="2:14" ht="22" customHeight="1" x14ac:dyDescent="0.2">
      <c r="B19" s="23">
        <v>19</v>
      </c>
      <c r="C19" s="68" t="s">
        <v>168</v>
      </c>
      <c r="D19" s="67"/>
      <c r="E19" s="67"/>
      <c r="F19" s="67"/>
      <c r="G19" s="67"/>
      <c r="H19" s="67"/>
      <c r="I19" s="24">
        <v>8</v>
      </c>
      <c r="J19" s="24">
        <v>654</v>
      </c>
      <c r="K19" s="24">
        <v>818</v>
      </c>
      <c r="L19" s="24"/>
      <c r="M19" s="68" t="s">
        <v>277</v>
      </c>
      <c r="N19" s="67"/>
    </row>
    <row r="20" spans="2:14" ht="22" customHeight="1" x14ac:dyDescent="0.2">
      <c r="B20" s="23">
        <v>19</v>
      </c>
      <c r="C20" s="68" t="s">
        <v>169</v>
      </c>
      <c r="D20" s="67"/>
      <c r="E20" s="67"/>
      <c r="F20" s="67"/>
      <c r="G20" s="67"/>
      <c r="H20" s="67"/>
      <c r="I20" s="24">
        <v>8</v>
      </c>
      <c r="J20" s="24">
        <v>170</v>
      </c>
      <c r="K20" s="24">
        <v>213</v>
      </c>
      <c r="L20" s="24"/>
      <c r="M20" s="68" t="s">
        <v>279</v>
      </c>
      <c r="N20" s="67"/>
    </row>
    <row r="21" spans="2:14" x14ac:dyDescent="0.2">
      <c r="B21" s="23"/>
      <c r="C21" s="72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</row>
    <row r="22" spans="2:14" ht="22" customHeight="1" x14ac:dyDescent="0.2">
      <c r="B22" s="23">
        <v>20</v>
      </c>
      <c r="C22" s="68" t="s">
        <v>174</v>
      </c>
      <c r="D22" s="67"/>
      <c r="E22" s="67"/>
      <c r="F22" s="67"/>
      <c r="G22" s="67"/>
      <c r="H22" s="67"/>
      <c r="I22" s="24">
        <v>8</v>
      </c>
      <c r="J22" s="24">
        <v>30</v>
      </c>
      <c r="K22" s="24">
        <v>19</v>
      </c>
      <c r="L22" s="24"/>
      <c r="M22" s="68" t="s">
        <v>265</v>
      </c>
      <c r="N22" s="67"/>
    </row>
    <row r="23" spans="2:14" ht="22" customHeight="1" x14ac:dyDescent="0.2">
      <c r="B23" s="23">
        <v>20</v>
      </c>
      <c r="C23" s="68" t="s">
        <v>175</v>
      </c>
      <c r="D23" s="67"/>
      <c r="E23" s="67"/>
      <c r="F23" s="67"/>
      <c r="G23" s="67"/>
      <c r="H23" s="67"/>
      <c r="I23" s="24">
        <v>8</v>
      </c>
      <c r="J23" s="24">
        <v>950</v>
      </c>
      <c r="K23" s="24">
        <v>950</v>
      </c>
      <c r="L23" s="24"/>
      <c r="M23" s="68" t="s">
        <v>271</v>
      </c>
      <c r="N23" s="67"/>
    </row>
    <row r="24" spans="2:14" ht="22" customHeight="1" x14ac:dyDescent="0.2">
      <c r="B24" s="23">
        <v>20</v>
      </c>
      <c r="C24" s="68" t="s">
        <v>176</v>
      </c>
      <c r="D24" s="67"/>
      <c r="E24" s="67"/>
      <c r="F24" s="67"/>
      <c r="G24" s="67"/>
      <c r="H24" s="67"/>
      <c r="I24" s="24">
        <v>8</v>
      </c>
      <c r="J24" s="24">
        <v>100</v>
      </c>
      <c r="K24" s="24">
        <v>100</v>
      </c>
      <c r="L24" s="24"/>
      <c r="M24" s="68" t="s">
        <v>280</v>
      </c>
      <c r="N24" s="67"/>
    </row>
    <row r="25" spans="2:14" x14ac:dyDescent="0.2">
      <c r="B25" s="23"/>
      <c r="C25" s="72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</row>
    <row r="26" spans="2:14" ht="22" customHeight="1" x14ac:dyDescent="0.2">
      <c r="B26" s="23">
        <v>21</v>
      </c>
      <c r="C26" s="68" t="s">
        <v>176</v>
      </c>
      <c r="D26" s="67"/>
      <c r="E26" s="67"/>
      <c r="F26" s="67"/>
      <c r="G26" s="67"/>
      <c r="H26" s="67"/>
      <c r="I26" s="24">
        <v>8</v>
      </c>
      <c r="J26" s="24">
        <v>770</v>
      </c>
      <c r="K26" s="24">
        <v>770</v>
      </c>
      <c r="L26" s="24"/>
      <c r="M26" s="68" t="s">
        <v>280</v>
      </c>
      <c r="N26" s="67"/>
    </row>
    <row r="27" spans="2:14" ht="22" customHeight="1" x14ac:dyDescent="0.2">
      <c r="B27" s="23">
        <v>21</v>
      </c>
      <c r="C27" s="68" t="s">
        <v>169</v>
      </c>
      <c r="D27" s="67"/>
      <c r="E27" s="67"/>
      <c r="F27" s="67"/>
      <c r="G27" s="67"/>
      <c r="H27" s="67"/>
      <c r="I27" s="24">
        <v>8</v>
      </c>
      <c r="J27" s="24">
        <v>300</v>
      </c>
      <c r="K27" s="24">
        <v>375</v>
      </c>
      <c r="L27" s="24"/>
      <c r="M27" s="68" t="s">
        <v>279</v>
      </c>
      <c r="N27" s="67"/>
    </row>
    <row r="28" spans="2:14" x14ac:dyDescent="0.2">
      <c r="B28" s="23"/>
      <c r="C28" s="72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</row>
    <row r="29" spans="2:14" ht="22" customHeight="1" x14ac:dyDescent="0.2">
      <c r="B29" s="23">
        <v>22</v>
      </c>
      <c r="C29" s="68" t="s">
        <v>190</v>
      </c>
      <c r="D29" s="67"/>
      <c r="E29" s="67"/>
      <c r="F29" s="67"/>
      <c r="G29" s="67"/>
      <c r="H29" s="67"/>
      <c r="I29" s="24">
        <v>12</v>
      </c>
      <c r="J29" s="24">
        <v>63</v>
      </c>
      <c r="K29" s="24">
        <v>42</v>
      </c>
      <c r="L29" s="24"/>
      <c r="M29" s="68" t="s">
        <v>282</v>
      </c>
      <c r="N29" s="67"/>
    </row>
    <row r="30" spans="2:14" ht="22" customHeight="1" x14ac:dyDescent="0.2">
      <c r="B30" s="23">
        <v>22</v>
      </c>
      <c r="C30" s="68" t="s">
        <v>191</v>
      </c>
      <c r="D30" s="67"/>
      <c r="E30" s="67"/>
      <c r="F30" s="67"/>
      <c r="G30" s="67"/>
      <c r="H30" s="67"/>
      <c r="I30" s="24">
        <v>12</v>
      </c>
      <c r="J30" s="24">
        <v>126</v>
      </c>
      <c r="K30" s="24">
        <v>105</v>
      </c>
      <c r="L30" s="24"/>
      <c r="M30" s="68" t="s">
        <v>281</v>
      </c>
      <c r="N30" s="67"/>
    </row>
    <row r="31" spans="2:14" ht="22" customHeight="1" x14ac:dyDescent="0.2">
      <c r="B31" s="23">
        <v>22</v>
      </c>
      <c r="C31" s="68" t="s">
        <v>192</v>
      </c>
      <c r="D31" s="67"/>
      <c r="E31" s="67"/>
      <c r="F31" s="67"/>
      <c r="G31" s="67"/>
      <c r="H31" s="67"/>
      <c r="I31" s="24">
        <v>8</v>
      </c>
      <c r="J31" s="24">
        <v>324</v>
      </c>
      <c r="K31" s="24">
        <v>405</v>
      </c>
      <c r="L31" s="24"/>
      <c r="M31" s="68" t="s">
        <v>278</v>
      </c>
      <c r="N31" s="67"/>
    </row>
    <row r="32" spans="2:14" ht="22" customHeight="1" x14ac:dyDescent="0.2">
      <c r="B32" s="23">
        <v>22</v>
      </c>
      <c r="C32" s="68" t="s">
        <v>169</v>
      </c>
      <c r="D32" s="67"/>
      <c r="E32" s="67"/>
      <c r="F32" s="67"/>
      <c r="G32" s="67"/>
      <c r="H32" s="67"/>
      <c r="I32" s="24">
        <v>8</v>
      </c>
      <c r="J32" s="24">
        <v>600</v>
      </c>
      <c r="K32" s="24">
        <v>750</v>
      </c>
      <c r="L32" s="24"/>
      <c r="M32" s="68" t="s">
        <v>279</v>
      </c>
      <c r="N32" s="67"/>
    </row>
    <row r="33" spans="2:14" x14ac:dyDescent="0.2">
      <c r="B33" s="23"/>
      <c r="C33" s="72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</row>
    <row r="34" spans="2:14" ht="22" customHeight="1" x14ac:dyDescent="0.2">
      <c r="B34" s="23">
        <v>23</v>
      </c>
      <c r="C34" s="68" t="s">
        <v>169</v>
      </c>
      <c r="D34" s="67"/>
      <c r="E34" s="67"/>
      <c r="F34" s="67"/>
      <c r="G34" s="67"/>
      <c r="H34" s="67"/>
      <c r="I34" s="24">
        <v>8</v>
      </c>
      <c r="J34" s="24">
        <v>1100</v>
      </c>
      <c r="K34" s="24">
        <v>1375</v>
      </c>
      <c r="L34" s="24"/>
      <c r="M34" s="68" t="s">
        <v>279</v>
      </c>
      <c r="N34" s="67"/>
    </row>
    <row r="35" spans="2:14" x14ac:dyDescent="0.2">
      <c r="B35" s="23"/>
      <c r="C35" s="72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</row>
    <row r="36" spans="2:14" ht="22" customHeight="1" x14ac:dyDescent="0.2">
      <c r="B36" s="23">
        <v>24</v>
      </c>
      <c r="C36" s="68" t="s">
        <v>169</v>
      </c>
      <c r="D36" s="67"/>
      <c r="E36" s="67"/>
      <c r="F36" s="67"/>
      <c r="G36" s="67"/>
      <c r="H36" s="67"/>
      <c r="I36" s="24">
        <v>8</v>
      </c>
      <c r="J36" s="24">
        <v>1100</v>
      </c>
      <c r="K36" s="24">
        <v>1375</v>
      </c>
      <c r="L36" s="24"/>
      <c r="M36" s="68" t="s">
        <v>279</v>
      </c>
      <c r="N36" s="67"/>
    </row>
    <row r="37" spans="2:14" x14ac:dyDescent="0.2">
      <c r="B37" s="23"/>
      <c r="C37" s="72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x14ac:dyDescent="0.2">
      <c r="B38" s="23"/>
      <c r="C38" s="72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</row>
    <row r="43" spans="2:14" ht="30" customHeight="1" x14ac:dyDescent="0.2">
      <c r="B43" s="69" t="s">
        <v>285</v>
      </c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</row>
    <row r="44" spans="2:14" ht="30" customHeight="1" x14ac:dyDescent="0.2">
      <c r="B44" s="70">
        <v>44594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</row>
    <row r="45" spans="2:14" ht="28" customHeight="1" x14ac:dyDescent="0.2">
      <c r="B45" s="22" t="s">
        <v>122</v>
      </c>
      <c r="C45" s="71" t="s">
        <v>259</v>
      </c>
      <c r="D45" s="67"/>
      <c r="E45" s="67"/>
      <c r="F45" s="67"/>
      <c r="G45" s="67"/>
      <c r="H45" s="67"/>
      <c r="I45" s="22" t="s">
        <v>260</v>
      </c>
      <c r="J45" s="22" t="s">
        <v>261</v>
      </c>
      <c r="K45" s="22" t="s">
        <v>262</v>
      </c>
      <c r="L45" s="22" t="s">
        <v>263</v>
      </c>
      <c r="M45" s="71" t="s">
        <v>264</v>
      </c>
      <c r="N45" s="67"/>
    </row>
    <row r="46" spans="2:14" ht="22" customHeight="1" x14ac:dyDescent="0.2">
      <c r="B46" s="23">
        <v>25</v>
      </c>
      <c r="C46" s="68" t="s">
        <v>182</v>
      </c>
      <c r="D46" s="67"/>
      <c r="E46" s="67"/>
      <c r="F46" s="67"/>
      <c r="G46" s="67"/>
      <c r="H46" s="67"/>
      <c r="I46" s="24">
        <v>10</v>
      </c>
      <c r="J46" s="24">
        <v>2</v>
      </c>
      <c r="K46" s="24">
        <v>2</v>
      </c>
      <c r="L46" s="24"/>
      <c r="M46" s="68" t="s">
        <v>296</v>
      </c>
      <c r="N46" s="67"/>
    </row>
    <row r="47" spans="2:14" ht="22" customHeight="1" x14ac:dyDescent="0.2">
      <c r="B47" s="23">
        <v>25</v>
      </c>
      <c r="C47" s="68" t="s">
        <v>183</v>
      </c>
      <c r="D47" s="67"/>
      <c r="E47" s="67"/>
      <c r="F47" s="67"/>
      <c r="G47" s="67"/>
      <c r="H47" s="67"/>
      <c r="I47" s="24">
        <v>10</v>
      </c>
      <c r="J47" s="24">
        <v>50</v>
      </c>
      <c r="K47" s="24">
        <v>42</v>
      </c>
      <c r="L47" s="24"/>
      <c r="M47" s="68" t="s">
        <v>295</v>
      </c>
      <c r="N47" s="67"/>
    </row>
    <row r="48" spans="2:14" ht="22" customHeight="1" x14ac:dyDescent="0.2">
      <c r="B48" s="23">
        <v>25</v>
      </c>
      <c r="C48" s="68" t="s">
        <v>184</v>
      </c>
      <c r="D48" s="67"/>
      <c r="E48" s="67"/>
      <c r="F48" s="67"/>
      <c r="G48" s="67"/>
      <c r="H48" s="67"/>
      <c r="I48" s="24">
        <v>10</v>
      </c>
      <c r="J48" s="24">
        <v>200</v>
      </c>
      <c r="K48" s="24">
        <v>167</v>
      </c>
      <c r="L48" s="24"/>
      <c r="M48" s="68" t="s">
        <v>294</v>
      </c>
      <c r="N48" s="67"/>
    </row>
    <row r="49" spans="2:14" ht="22" customHeight="1" x14ac:dyDescent="0.2">
      <c r="B49" s="23">
        <v>25</v>
      </c>
      <c r="C49" s="68" t="s">
        <v>186</v>
      </c>
      <c r="D49" s="67"/>
      <c r="E49" s="67"/>
      <c r="F49" s="67"/>
      <c r="G49" s="67"/>
      <c r="H49" s="67"/>
      <c r="I49" s="24">
        <v>10</v>
      </c>
      <c r="J49" s="24">
        <v>18</v>
      </c>
      <c r="K49" s="24">
        <v>15</v>
      </c>
      <c r="L49" s="24"/>
      <c r="M49" s="68" t="s">
        <v>302</v>
      </c>
      <c r="N49" s="67"/>
    </row>
    <row r="50" spans="2:14" ht="22" customHeight="1" x14ac:dyDescent="0.2">
      <c r="B50" s="23">
        <v>25</v>
      </c>
      <c r="C50" s="68" t="s">
        <v>187</v>
      </c>
      <c r="D50" s="67"/>
      <c r="E50" s="67"/>
      <c r="F50" s="67"/>
      <c r="G50" s="67"/>
      <c r="H50" s="67"/>
      <c r="I50" s="24">
        <v>10</v>
      </c>
      <c r="J50" s="24">
        <v>350</v>
      </c>
      <c r="K50" s="24">
        <v>292</v>
      </c>
      <c r="L50" s="24"/>
      <c r="M50" s="68" t="s">
        <v>303</v>
      </c>
      <c r="N50" s="67"/>
    </row>
    <row r="51" spans="2:14" ht="22" customHeight="1" x14ac:dyDescent="0.2">
      <c r="B51" s="23">
        <v>25</v>
      </c>
      <c r="C51" s="68" t="s">
        <v>189</v>
      </c>
      <c r="D51" s="67"/>
      <c r="E51" s="67"/>
      <c r="F51" s="67"/>
      <c r="G51" s="67"/>
      <c r="H51" s="67"/>
      <c r="I51" s="24">
        <v>9</v>
      </c>
      <c r="J51" s="24">
        <v>230</v>
      </c>
      <c r="K51" s="24">
        <v>128</v>
      </c>
      <c r="L51" s="24"/>
      <c r="M51" s="68" t="s">
        <v>298</v>
      </c>
      <c r="N51" s="67"/>
    </row>
    <row r="52" spans="2:14" x14ac:dyDescent="0.2">
      <c r="B52" s="23"/>
      <c r="C52" s="72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</row>
    <row r="53" spans="2:14" ht="22" customHeight="1" x14ac:dyDescent="0.2">
      <c r="B53" s="23">
        <v>26</v>
      </c>
      <c r="C53" s="68" t="s">
        <v>194</v>
      </c>
      <c r="D53" s="67"/>
      <c r="E53" s="67"/>
      <c r="F53" s="67"/>
      <c r="G53" s="67"/>
      <c r="H53" s="67"/>
      <c r="I53" s="24">
        <v>9</v>
      </c>
      <c r="J53" s="24">
        <v>850</v>
      </c>
      <c r="K53" s="24">
        <v>473</v>
      </c>
      <c r="L53" s="24"/>
      <c r="M53" s="68" t="s">
        <v>286</v>
      </c>
      <c r="N53" s="67"/>
    </row>
    <row r="54" spans="2:14" x14ac:dyDescent="0.2">
      <c r="B54" s="23"/>
      <c r="C54" s="72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</row>
    <row r="55" spans="2:14" ht="22" customHeight="1" x14ac:dyDescent="0.2">
      <c r="B55" s="23">
        <v>27</v>
      </c>
      <c r="C55" s="68" t="s">
        <v>194</v>
      </c>
      <c r="D55" s="67"/>
      <c r="E55" s="67"/>
      <c r="F55" s="67"/>
      <c r="G55" s="67"/>
      <c r="H55" s="67"/>
      <c r="I55" s="24">
        <v>9</v>
      </c>
      <c r="J55" s="24">
        <v>450</v>
      </c>
      <c r="K55" s="24">
        <v>250</v>
      </c>
      <c r="L55" s="24"/>
      <c r="M55" s="68" t="s">
        <v>286</v>
      </c>
      <c r="N55" s="67"/>
    </row>
    <row r="56" spans="2:14" ht="22" customHeight="1" x14ac:dyDescent="0.2">
      <c r="B56" s="23">
        <v>27</v>
      </c>
      <c r="C56" s="68" t="s">
        <v>197</v>
      </c>
      <c r="D56" s="67"/>
      <c r="E56" s="67"/>
      <c r="F56" s="67"/>
      <c r="G56" s="67"/>
      <c r="H56" s="67"/>
      <c r="I56" s="24">
        <v>6</v>
      </c>
      <c r="J56" s="24">
        <v>400</v>
      </c>
      <c r="K56" s="24">
        <v>181</v>
      </c>
      <c r="L56" s="24"/>
      <c r="M56" s="68" t="s">
        <v>300</v>
      </c>
      <c r="N56" s="67"/>
    </row>
    <row r="57" spans="2:14" x14ac:dyDescent="0.2">
      <c r="B57" s="23"/>
      <c r="C57" s="72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</row>
    <row r="58" spans="2:14" ht="22" customHeight="1" x14ac:dyDescent="0.2">
      <c r="B58" s="23">
        <v>28</v>
      </c>
      <c r="C58" s="68" t="s">
        <v>202</v>
      </c>
      <c r="D58" s="67"/>
      <c r="E58" s="67"/>
      <c r="F58" s="67"/>
      <c r="G58" s="67"/>
      <c r="H58" s="67"/>
      <c r="I58" s="24">
        <v>2</v>
      </c>
      <c r="J58" s="24">
        <v>240</v>
      </c>
      <c r="K58" s="24">
        <v>40</v>
      </c>
      <c r="L58" s="24"/>
      <c r="M58" s="68" t="s">
        <v>289</v>
      </c>
      <c r="N58" s="67"/>
    </row>
    <row r="59" spans="2:14" ht="22" customHeight="1" x14ac:dyDescent="0.2">
      <c r="B59" s="23">
        <v>28</v>
      </c>
      <c r="C59" s="68" t="s">
        <v>204</v>
      </c>
      <c r="D59" s="67"/>
      <c r="E59" s="67"/>
      <c r="F59" s="67"/>
      <c r="G59" s="67"/>
      <c r="H59" s="67"/>
      <c r="I59" s="24">
        <v>8</v>
      </c>
      <c r="J59" s="24">
        <v>133</v>
      </c>
      <c r="K59" s="24">
        <v>37</v>
      </c>
      <c r="L59" s="24"/>
      <c r="M59" s="68" t="s">
        <v>290</v>
      </c>
      <c r="N59" s="67"/>
    </row>
    <row r="60" spans="2:14" ht="22" customHeight="1" x14ac:dyDescent="0.2">
      <c r="B60" s="23">
        <v>28</v>
      </c>
      <c r="C60" s="68" t="s">
        <v>206</v>
      </c>
      <c r="D60" s="67"/>
      <c r="E60" s="67"/>
      <c r="F60" s="67"/>
      <c r="G60" s="67"/>
      <c r="H60" s="67"/>
      <c r="I60" s="24">
        <v>8</v>
      </c>
      <c r="J60" s="24">
        <v>477</v>
      </c>
      <c r="K60" s="24">
        <v>130</v>
      </c>
      <c r="L60" s="24"/>
      <c r="M60" s="68" t="s">
        <v>291</v>
      </c>
      <c r="N60" s="67"/>
    </row>
    <row r="61" spans="2:14" x14ac:dyDescent="0.2">
      <c r="B61" s="23"/>
      <c r="C61" s="72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</row>
    <row r="62" spans="2:14" ht="22" customHeight="1" x14ac:dyDescent="0.2">
      <c r="B62" s="23">
        <v>29</v>
      </c>
      <c r="C62" s="68" t="s">
        <v>209</v>
      </c>
      <c r="D62" s="67"/>
      <c r="E62" s="67"/>
      <c r="F62" s="67"/>
      <c r="G62" s="67"/>
      <c r="H62" s="67"/>
      <c r="I62" s="24">
        <v>8</v>
      </c>
      <c r="J62" s="24">
        <v>120</v>
      </c>
      <c r="K62" s="24">
        <v>54</v>
      </c>
      <c r="L62" s="24"/>
      <c r="M62" s="68" t="s">
        <v>292</v>
      </c>
      <c r="N62" s="67"/>
    </row>
    <row r="63" spans="2:14" ht="22" customHeight="1" x14ac:dyDescent="0.2">
      <c r="B63" s="23">
        <v>29</v>
      </c>
      <c r="C63" s="68" t="s">
        <v>210</v>
      </c>
      <c r="D63" s="67"/>
      <c r="E63" s="67"/>
      <c r="F63" s="67"/>
      <c r="G63" s="67"/>
      <c r="H63" s="67"/>
      <c r="I63" s="24">
        <v>8</v>
      </c>
      <c r="J63" s="24">
        <v>730</v>
      </c>
      <c r="K63" s="24">
        <v>326</v>
      </c>
      <c r="L63" s="24"/>
      <c r="M63" s="68" t="s">
        <v>293</v>
      </c>
      <c r="N63" s="67"/>
    </row>
    <row r="64" spans="2:14" x14ac:dyDescent="0.2">
      <c r="B64" s="23"/>
      <c r="C64" s="72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</row>
    <row r="65" spans="2:14" ht="22" customHeight="1" x14ac:dyDescent="0.2">
      <c r="B65" s="23">
        <v>30</v>
      </c>
      <c r="C65" s="68" t="s">
        <v>211</v>
      </c>
      <c r="D65" s="67"/>
      <c r="E65" s="67"/>
      <c r="F65" s="67"/>
      <c r="G65" s="67"/>
      <c r="H65" s="67"/>
      <c r="I65" s="24">
        <v>8</v>
      </c>
      <c r="J65" s="24">
        <v>33</v>
      </c>
      <c r="K65" s="24">
        <v>15</v>
      </c>
      <c r="L65" s="24"/>
      <c r="M65" s="68" t="s">
        <v>297</v>
      </c>
      <c r="N65" s="67"/>
    </row>
    <row r="66" spans="2:14" ht="22" customHeight="1" x14ac:dyDescent="0.2">
      <c r="B66" s="23">
        <v>30</v>
      </c>
      <c r="C66" s="68" t="s">
        <v>212</v>
      </c>
      <c r="D66" s="67"/>
      <c r="E66" s="67"/>
      <c r="F66" s="67"/>
      <c r="G66" s="67"/>
      <c r="H66" s="67"/>
      <c r="I66" s="24">
        <v>8</v>
      </c>
      <c r="J66" s="24">
        <v>850</v>
      </c>
      <c r="K66" s="24">
        <v>380</v>
      </c>
      <c r="L66" s="24"/>
      <c r="M66" s="68" t="s">
        <v>299</v>
      </c>
      <c r="N66" s="67"/>
    </row>
    <row r="67" spans="2:14" x14ac:dyDescent="0.2">
      <c r="B67" s="23"/>
      <c r="C67" s="72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</row>
    <row r="68" spans="2:14" ht="22" customHeight="1" x14ac:dyDescent="0.2">
      <c r="B68" s="23">
        <v>31</v>
      </c>
      <c r="C68" s="68" t="s">
        <v>212</v>
      </c>
      <c r="D68" s="67"/>
      <c r="E68" s="67"/>
      <c r="F68" s="67"/>
      <c r="G68" s="67"/>
      <c r="H68" s="67"/>
      <c r="I68" s="24">
        <v>8</v>
      </c>
      <c r="J68" s="24">
        <v>850</v>
      </c>
      <c r="K68" s="24">
        <v>380</v>
      </c>
      <c r="L68" s="24"/>
      <c r="M68" s="68" t="s">
        <v>299</v>
      </c>
      <c r="N68" s="67"/>
    </row>
    <row r="69" spans="2:14" x14ac:dyDescent="0.2">
      <c r="B69" s="23"/>
      <c r="C69" s="72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</row>
    <row r="70" spans="2:14" ht="22" customHeight="1" x14ac:dyDescent="0.2">
      <c r="B70" s="23">
        <v>32</v>
      </c>
      <c r="C70" s="68" t="s">
        <v>212</v>
      </c>
      <c r="D70" s="67"/>
      <c r="E70" s="67"/>
      <c r="F70" s="67"/>
      <c r="G70" s="67"/>
      <c r="H70" s="67"/>
      <c r="I70" s="24">
        <v>8</v>
      </c>
      <c r="J70" s="24">
        <v>850</v>
      </c>
      <c r="K70" s="24">
        <v>380</v>
      </c>
      <c r="L70" s="24"/>
      <c r="M70" s="68" t="s">
        <v>299</v>
      </c>
      <c r="N70" s="67"/>
    </row>
    <row r="71" spans="2:14" x14ac:dyDescent="0.2">
      <c r="B71" s="23"/>
      <c r="C71" s="72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</row>
    <row r="72" spans="2:14" ht="22" customHeight="1" x14ac:dyDescent="0.2">
      <c r="B72" s="23">
        <v>33</v>
      </c>
      <c r="C72" s="68" t="s">
        <v>212</v>
      </c>
      <c r="D72" s="67"/>
      <c r="E72" s="67"/>
      <c r="F72" s="67"/>
      <c r="G72" s="67"/>
      <c r="H72" s="67"/>
      <c r="I72" s="24">
        <v>8</v>
      </c>
      <c r="J72" s="24">
        <v>850</v>
      </c>
      <c r="K72" s="24">
        <v>380</v>
      </c>
      <c r="L72" s="24"/>
      <c r="M72" s="68" t="s">
        <v>299</v>
      </c>
      <c r="N72" s="67"/>
    </row>
    <row r="73" spans="2:14" x14ac:dyDescent="0.2">
      <c r="B73" s="23"/>
      <c r="C73" s="72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</row>
    <row r="74" spans="2:14" ht="22" customHeight="1" x14ac:dyDescent="0.2">
      <c r="B74" s="23">
        <v>34</v>
      </c>
      <c r="C74" s="68" t="s">
        <v>215</v>
      </c>
      <c r="D74" s="67"/>
      <c r="E74" s="67"/>
      <c r="F74" s="67"/>
      <c r="G74" s="67"/>
      <c r="H74" s="67"/>
      <c r="I74" s="24">
        <v>8</v>
      </c>
      <c r="J74" s="24">
        <v>200</v>
      </c>
      <c r="K74" s="24">
        <v>21</v>
      </c>
      <c r="L74" s="24"/>
      <c r="M74" s="68" t="s">
        <v>288</v>
      </c>
      <c r="N74" s="67"/>
    </row>
    <row r="75" spans="2:14" ht="22" customHeight="1" x14ac:dyDescent="0.2">
      <c r="B75" s="23">
        <v>34</v>
      </c>
      <c r="C75" s="68" t="s">
        <v>216</v>
      </c>
      <c r="D75" s="67"/>
      <c r="E75" s="67"/>
      <c r="F75" s="67"/>
      <c r="G75" s="67"/>
      <c r="H75" s="67"/>
      <c r="I75" s="24">
        <v>8</v>
      </c>
      <c r="J75" s="24">
        <v>100</v>
      </c>
      <c r="K75" s="24">
        <v>11</v>
      </c>
      <c r="L75" s="24"/>
      <c r="M75" s="68" t="s">
        <v>301</v>
      </c>
      <c r="N75" s="67"/>
    </row>
    <row r="76" spans="2:14" ht="22" customHeight="1" x14ac:dyDescent="0.2">
      <c r="B76" s="23">
        <v>34</v>
      </c>
      <c r="C76" s="68" t="s">
        <v>217</v>
      </c>
      <c r="D76" s="67"/>
      <c r="E76" s="67"/>
      <c r="F76" s="67"/>
      <c r="G76" s="67"/>
      <c r="H76" s="67"/>
      <c r="I76" s="24">
        <v>8</v>
      </c>
      <c r="J76" s="24">
        <v>550</v>
      </c>
      <c r="K76" s="24">
        <v>58</v>
      </c>
      <c r="L76" s="24"/>
      <c r="M76" s="68" t="s">
        <v>287</v>
      </c>
      <c r="N76" s="67"/>
    </row>
    <row r="77" spans="2:14" x14ac:dyDescent="0.2">
      <c r="B77" s="23"/>
      <c r="C77" s="72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4" ht="22" customHeight="1" x14ac:dyDescent="0.2">
      <c r="B78" s="23"/>
      <c r="C78" s="66" t="s">
        <v>222</v>
      </c>
      <c r="D78" s="67"/>
      <c r="E78" s="67"/>
      <c r="F78" s="67"/>
      <c r="G78" s="67"/>
      <c r="H78" s="67"/>
      <c r="I78" s="25">
        <v>2</v>
      </c>
      <c r="J78" s="25">
        <v>10</v>
      </c>
      <c r="K78" s="25">
        <v>8</v>
      </c>
      <c r="L78" s="25"/>
      <c r="M78" s="66" t="s">
        <v>304</v>
      </c>
      <c r="N78" s="67"/>
    </row>
    <row r="79" spans="2:14" x14ac:dyDescent="0.2">
      <c r="B79" s="23"/>
      <c r="C79" s="72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</row>
  </sheetData>
  <mergeCells count="125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N17"/>
    <mergeCell ref="C18:H18"/>
    <mergeCell ref="M18:N18"/>
    <mergeCell ref="C19:H19"/>
    <mergeCell ref="M19:N19"/>
    <mergeCell ref="C20:H20"/>
    <mergeCell ref="M20:N20"/>
    <mergeCell ref="C21:N21"/>
    <mergeCell ref="C22:H22"/>
    <mergeCell ref="M22:N22"/>
    <mergeCell ref="C23:H23"/>
    <mergeCell ref="M23:N23"/>
    <mergeCell ref="C24:H24"/>
    <mergeCell ref="M24:N24"/>
    <mergeCell ref="C25:N25"/>
    <mergeCell ref="C26:H26"/>
    <mergeCell ref="M26:N26"/>
    <mergeCell ref="C27:H27"/>
    <mergeCell ref="M27:N27"/>
    <mergeCell ref="C28:N28"/>
    <mergeCell ref="C29:H29"/>
    <mergeCell ref="M29:N29"/>
    <mergeCell ref="C30:H30"/>
    <mergeCell ref="M30:N30"/>
    <mergeCell ref="C31:H31"/>
    <mergeCell ref="M31:N31"/>
    <mergeCell ref="C32:H32"/>
    <mergeCell ref="M32:N32"/>
    <mergeCell ref="C33:N33"/>
    <mergeCell ref="C34:H34"/>
    <mergeCell ref="M34:N34"/>
    <mergeCell ref="C35:N35"/>
    <mergeCell ref="C36:H36"/>
    <mergeCell ref="M36:N36"/>
    <mergeCell ref="C37:N37"/>
    <mergeCell ref="C38:N38"/>
    <mergeCell ref="B43:N43"/>
    <mergeCell ref="B44:N44"/>
    <mergeCell ref="C45:H45"/>
    <mergeCell ref="M45:N45"/>
    <mergeCell ref="C46:H46"/>
    <mergeCell ref="M46:N46"/>
    <mergeCell ref="C47:H47"/>
    <mergeCell ref="M47:N47"/>
    <mergeCell ref="C48:H48"/>
    <mergeCell ref="M48:N48"/>
    <mergeCell ref="C49:H49"/>
    <mergeCell ref="M49:N49"/>
    <mergeCell ref="C50:H50"/>
    <mergeCell ref="M50:N50"/>
    <mergeCell ref="C51:H51"/>
    <mergeCell ref="M51:N51"/>
    <mergeCell ref="C52:N52"/>
    <mergeCell ref="C53:H53"/>
    <mergeCell ref="M53:N53"/>
    <mergeCell ref="C54:N54"/>
    <mergeCell ref="C55:H55"/>
    <mergeCell ref="M55:N55"/>
    <mergeCell ref="C56:H56"/>
    <mergeCell ref="M56:N56"/>
    <mergeCell ref="C57:N57"/>
    <mergeCell ref="C58:H58"/>
    <mergeCell ref="M58:N58"/>
    <mergeCell ref="C59:H59"/>
    <mergeCell ref="M59:N59"/>
    <mergeCell ref="C60:H60"/>
    <mergeCell ref="M60:N60"/>
    <mergeCell ref="C61:N61"/>
    <mergeCell ref="C62:H62"/>
    <mergeCell ref="M62:N62"/>
    <mergeCell ref="C63:H63"/>
    <mergeCell ref="M63:N63"/>
    <mergeCell ref="C64:N64"/>
    <mergeCell ref="C65:H65"/>
    <mergeCell ref="M65:N65"/>
    <mergeCell ref="C66:H66"/>
    <mergeCell ref="M66:N66"/>
    <mergeCell ref="C67:N67"/>
    <mergeCell ref="C68:H68"/>
    <mergeCell ref="M68:N68"/>
    <mergeCell ref="C69:N69"/>
    <mergeCell ref="C70:H70"/>
    <mergeCell ref="M70:N70"/>
    <mergeCell ref="C71:N71"/>
    <mergeCell ref="C77:N77"/>
    <mergeCell ref="C78:H78"/>
    <mergeCell ref="M78:N78"/>
    <mergeCell ref="C79:N79"/>
    <mergeCell ref="C72:H72"/>
    <mergeCell ref="M72:N72"/>
    <mergeCell ref="C73:N73"/>
    <mergeCell ref="C74:H74"/>
    <mergeCell ref="M74:N74"/>
    <mergeCell ref="C75:H75"/>
    <mergeCell ref="M75:N75"/>
    <mergeCell ref="C76:H76"/>
    <mergeCell ref="M76:N7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22"/>
  <sheetViews>
    <sheetView zoomScale="75" zoomScaleNormal="75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N36" sqref="N36"/>
    </sheetView>
  </sheetViews>
  <sheetFormatPr baseColWidth="10" defaultColWidth="8.83203125" defaultRowHeight="15" x14ac:dyDescent="0.2"/>
  <cols>
    <col min="1" max="1" width="8.5" style="3" customWidth="1"/>
    <col min="2" max="2" width="15" style="3" customWidth="1"/>
    <col min="3" max="7" width="10.33203125" style="3" customWidth="1"/>
    <col min="8" max="8" width="43.1640625" style="3" customWidth="1"/>
    <col min="9" max="9" width="10.33203125" style="3" customWidth="1"/>
    <col min="10" max="11" width="8.6640625" style="3" customWidth="1"/>
    <col min="12" max="12" width="8.6640625" style="4" customWidth="1"/>
    <col min="13" max="13" width="8.6640625" style="5" customWidth="1"/>
    <col min="14" max="14" width="8.6640625" style="6" customWidth="1"/>
    <col min="15" max="15" width="1.83203125" style="3" hidden="1" customWidth="1"/>
    <col min="16" max="17" width="5.5" style="3" hidden="1" customWidth="1"/>
    <col min="18" max="18" width="5" style="3" hidden="1" customWidth="1"/>
    <col min="19" max="19" width="7.5" style="3" hidden="1" customWidth="1"/>
    <col min="20" max="20" width="3.1640625" style="3" hidden="1" customWidth="1"/>
    <col min="21" max="21" width="4.5" style="3" hidden="1" customWidth="1"/>
    <col min="22" max="22" width="6.6640625" style="3" hidden="1" customWidth="1"/>
    <col min="23" max="23" width="8.83203125" style="3" hidden="1" customWidth="1"/>
    <col min="24" max="24" width="8.5" style="3" hidden="1" customWidth="1"/>
    <col min="25" max="1025" width="8.5" style="3" customWidth="1"/>
  </cols>
  <sheetData>
    <row r="1" spans="1:24" ht="34.5" customHeight="1" x14ac:dyDescent="0.2">
      <c r="A1" s="7" t="s">
        <v>122</v>
      </c>
      <c r="B1" s="8" t="s">
        <v>123</v>
      </c>
      <c r="C1" s="8" t="s">
        <v>124</v>
      </c>
      <c r="D1" s="8" t="s">
        <v>125</v>
      </c>
      <c r="E1" s="8" t="s">
        <v>126</v>
      </c>
      <c r="F1" s="8" t="s">
        <v>127</v>
      </c>
      <c r="G1" s="8" t="s">
        <v>128</v>
      </c>
      <c r="H1" s="8" t="s">
        <v>129</v>
      </c>
      <c r="I1" s="8" t="s">
        <v>130</v>
      </c>
      <c r="J1" s="8" t="s">
        <v>131</v>
      </c>
      <c r="K1" s="8" t="s">
        <v>132</v>
      </c>
      <c r="L1" s="8" t="s">
        <v>133</v>
      </c>
      <c r="M1" s="9" t="s">
        <v>134</v>
      </c>
      <c r="N1" s="9" t="s">
        <v>135</v>
      </c>
      <c r="O1" s="8" t="s">
        <v>136</v>
      </c>
      <c r="Q1" s="8" t="s">
        <v>137</v>
      </c>
      <c r="R1" s="8" t="s">
        <v>138</v>
      </c>
      <c r="S1" s="8">
        <v>0</v>
      </c>
      <c r="T1" s="7" t="s">
        <v>139</v>
      </c>
      <c r="U1" s="7" t="s">
        <v>140</v>
      </c>
      <c r="V1" s="7" t="s">
        <v>141</v>
      </c>
      <c r="W1" s="7" t="s">
        <v>142</v>
      </c>
      <c r="X1" s="10" t="s">
        <v>143</v>
      </c>
    </row>
    <row r="2" spans="1:24" ht="13.75" customHeight="1" x14ac:dyDescent="0.2">
      <c r="A2" s="11">
        <f t="shared" ref="A2:A33" ca="1" si="0">IF(O2="-", "", 1 + SUM(INDIRECT(ADDRESS(2,COLUMN(R2)) &amp; ":" &amp; ADDRESS(ROW(),COLUMN(R2)))))</f>
        <v>1</v>
      </c>
      <c r="B2" s="12" t="s">
        <v>144</v>
      </c>
      <c r="C2" s="11">
        <v>1050</v>
      </c>
      <c r="D2" s="11" t="s">
        <v>145</v>
      </c>
      <c r="E2" s="11" t="s">
        <v>146</v>
      </c>
      <c r="F2" s="11" t="s">
        <v>147</v>
      </c>
      <c r="G2" s="11" t="s">
        <v>148</v>
      </c>
      <c r="H2" s="11" t="s">
        <v>149</v>
      </c>
      <c r="I2" s="11">
        <v>20</v>
      </c>
      <c r="J2" s="4" t="str">
        <f t="shared" ref="J2:J33" ca="1" si="1">IF(M2="", IF(O2="","",X2+(INDIRECT("S" &amp; ROW() - 1) - S2)),IF(O2="", "", INDIRECT("S" &amp; ROW() - 1) - S2))</f>
        <v/>
      </c>
      <c r="K2" s="11">
        <v>1</v>
      </c>
      <c r="L2" s="11"/>
      <c r="M2" s="13"/>
      <c r="N2" s="13" t="str">
        <f t="shared" ref="N2:N33" ca="1" si="2">IF(M2="", IF(X2=0, "", X2), IF(V2 = "", "", IF(V2/U2 = 0, "", V2/U2)))</f>
        <v/>
      </c>
      <c r="P2" s="3">
        <f t="shared" ref="P2:P33" si="3">IF(O2 = "-", -W2,I2)</f>
        <v>20</v>
      </c>
      <c r="Q2" s="3">
        <f t="shared" ref="Q2:Q33" ca="1" si="4">IF(O2 = "-", SUM(INDIRECT(ADDRESS(2,COLUMN(P2)) &amp; ":" &amp; ADDRESS(ROW(),COLUMN(P2)))), 0)</f>
        <v>0</v>
      </c>
      <c r="R2" s="3">
        <f t="shared" ref="R2:R33" si="5">IF(O2="-",1,0)</f>
        <v>0</v>
      </c>
      <c r="S2" s="3">
        <f t="shared" ref="S2:S33" ca="1" si="6">IF(Q2 = 0, INDIRECT("S" &amp; ROW() - 1), Q2)</f>
        <v>0</v>
      </c>
      <c r="T2" s="3" t="str">
        <f>IF(H2="","",VLOOKUP(H2,'Вода SKU'!$A$1:$B$150,2,0))</f>
        <v>3.3, Альче, без лактозы</v>
      </c>
      <c r="U2" s="3">
        <f t="shared" ref="U2:U33" ca="1" si="7">IF(C2 = "", 8, IF(C2 = "-", 8000 / INDIRECT("C" &amp; ROW() - 1), 8000/C2))</f>
        <v>7.6190476190476186</v>
      </c>
      <c r="V2" s="3">
        <f t="shared" ref="V2:V33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3">
        <f t="shared" ref="W2:W33" ca="1" si="9">IF(V2 = "", "", V2/U2)</f>
        <v>0</v>
      </c>
      <c r="X2" s="3" t="str">
        <f t="shared" ref="X2:X33" ca="1" si="10">IF(O2="", "", MAX(ROUND(-(INDIRECT("S" &amp; ROW() - 1) - S2)/INDIRECT("C" &amp; ROW() - 1), 0), 1) * INDIRECT("C" &amp; ROW() - 1))</f>
        <v/>
      </c>
    </row>
    <row r="3" spans="1:24" ht="13.75" customHeight="1" x14ac:dyDescent="0.2">
      <c r="A3" s="11">
        <f t="shared" ca="1" si="0"/>
        <v>1</v>
      </c>
      <c r="B3" s="11" t="s">
        <v>144</v>
      </c>
      <c r="C3" s="11">
        <v>1050</v>
      </c>
      <c r="D3" s="11" t="s">
        <v>145</v>
      </c>
      <c r="E3" s="11" t="s">
        <v>146</v>
      </c>
      <c r="F3" s="11" t="s">
        <v>147</v>
      </c>
      <c r="G3" s="11" t="s">
        <v>148</v>
      </c>
      <c r="H3" s="11" t="s">
        <v>150</v>
      </c>
      <c r="I3" s="11">
        <v>100</v>
      </c>
      <c r="J3" s="4" t="str">
        <f t="shared" ca="1" si="1"/>
        <v/>
      </c>
      <c r="K3" s="11">
        <v>1</v>
      </c>
      <c r="L3" s="11"/>
      <c r="M3" s="14"/>
      <c r="N3" s="13" t="str">
        <f t="shared" ca="1" si="2"/>
        <v/>
      </c>
      <c r="P3" s="3">
        <f t="shared" si="3"/>
        <v>100</v>
      </c>
      <c r="Q3" s="3">
        <f t="shared" ca="1" si="4"/>
        <v>0</v>
      </c>
      <c r="R3" s="3">
        <f t="shared" si="5"/>
        <v>0</v>
      </c>
      <c r="S3" s="3">
        <f t="shared" ca="1" si="6"/>
        <v>0</v>
      </c>
      <c r="T3" s="3" t="str">
        <f>IF(H3="","",VLOOKUP(H3,'Вода SKU'!$A$1:$B$150,2,0))</f>
        <v>3.3, Альче, без лактозы</v>
      </c>
      <c r="U3" s="3">
        <f t="shared" ca="1" si="7"/>
        <v>7.6190476190476186</v>
      </c>
      <c r="V3" s="3">
        <f t="shared" si="8"/>
        <v>0</v>
      </c>
      <c r="W3" s="3">
        <f t="shared" ca="1" si="9"/>
        <v>0</v>
      </c>
      <c r="X3" s="3" t="str">
        <f t="shared" ca="1" si="10"/>
        <v/>
      </c>
    </row>
    <row r="4" spans="1:24" ht="13.75" customHeight="1" x14ac:dyDescent="0.2">
      <c r="A4" s="15">
        <f t="shared" ca="1" si="0"/>
        <v>1</v>
      </c>
      <c r="B4" s="15" t="s">
        <v>144</v>
      </c>
      <c r="C4" s="15">
        <v>1050</v>
      </c>
      <c r="D4" s="15" t="s">
        <v>151</v>
      </c>
      <c r="E4" s="15" t="s">
        <v>152</v>
      </c>
      <c r="F4" s="15" t="s">
        <v>153</v>
      </c>
      <c r="G4" s="15" t="s">
        <v>148</v>
      </c>
      <c r="H4" s="15" t="s">
        <v>154</v>
      </c>
      <c r="I4" s="15">
        <v>23</v>
      </c>
      <c r="J4" s="4" t="str">
        <f t="shared" ca="1" si="1"/>
        <v/>
      </c>
      <c r="K4" s="15">
        <v>1</v>
      </c>
      <c r="L4" s="15"/>
      <c r="M4" s="14"/>
      <c r="N4" s="13" t="str">
        <f t="shared" ca="1" si="2"/>
        <v/>
      </c>
      <c r="P4" s="3">
        <f t="shared" si="3"/>
        <v>23</v>
      </c>
      <c r="Q4" s="3">
        <f t="shared" ca="1" si="4"/>
        <v>0</v>
      </c>
      <c r="R4" s="3">
        <f t="shared" si="5"/>
        <v>0</v>
      </c>
      <c r="S4" s="3">
        <f t="shared" ca="1" si="6"/>
        <v>0</v>
      </c>
      <c r="T4" s="3" t="str">
        <f>IF(H4="","",VLOOKUP(H4,'Вода SKU'!$A$1:$B$150,2,0))</f>
        <v>3.3, Альче, без лактозы</v>
      </c>
      <c r="U4" s="3">
        <f t="shared" ca="1" si="7"/>
        <v>7.6190476190476186</v>
      </c>
      <c r="V4" s="3">
        <f t="shared" si="8"/>
        <v>0</v>
      </c>
      <c r="W4" s="3">
        <f t="shared" ca="1" si="9"/>
        <v>0</v>
      </c>
      <c r="X4" s="3" t="str">
        <f t="shared" ca="1" si="10"/>
        <v/>
      </c>
    </row>
    <row r="5" spans="1:24" ht="13.75" customHeight="1" x14ac:dyDescent="0.2">
      <c r="A5" s="15">
        <f t="shared" ca="1" si="0"/>
        <v>1</v>
      </c>
      <c r="B5" s="15" t="s">
        <v>144</v>
      </c>
      <c r="C5" s="15">
        <v>1050</v>
      </c>
      <c r="D5" s="15" t="s">
        <v>151</v>
      </c>
      <c r="E5" s="15" t="s">
        <v>152</v>
      </c>
      <c r="F5" s="15" t="s">
        <v>153</v>
      </c>
      <c r="G5" s="15" t="s">
        <v>148</v>
      </c>
      <c r="H5" s="15" t="s">
        <v>155</v>
      </c>
      <c r="I5" s="15">
        <v>60</v>
      </c>
      <c r="J5" s="4" t="str">
        <f t="shared" ca="1" si="1"/>
        <v/>
      </c>
      <c r="K5" s="15">
        <v>1</v>
      </c>
      <c r="L5" s="15"/>
      <c r="M5" s="14"/>
      <c r="N5" s="13" t="str">
        <f t="shared" ca="1" si="2"/>
        <v/>
      </c>
      <c r="P5" s="3">
        <f t="shared" si="3"/>
        <v>60</v>
      </c>
      <c r="Q5" s="3">
        <f t="shared" ca="1" si="4"/>
        <v>0</v>
      </c>
      <c r="R5" s="3">
        <f t="shared" si="5"/>
        <v>0</v>
      </c>
      <c r="S5" s="3">
        <f t="shared" ca="1" si="6"/>
        <v>0</v>
      </c>
      <c r="T5" s="3" t="str">
        <f>IF(H5="","",VLOOKUP(H5,'Вода SKU'!$A$1:$B$150,2,0))</f>
        <v>3.3, Альче, без лактозы</v>
      </c>
      <c r="U5" s="3">
        <f t="shared" ca="1" si="7"/>
        <v>7.6190476190476186</v>
      </c>
      <c r="V5" s="3">
        <f t="shared" si="8"/>
        <v>0</v>
      </c>
      <c r="W5" s="3">
        <f t="shared" ca="1" si="9"/>
        <v>0</v>
      </c>
      <c r="X5" s="3" t="str">
        <f t="shared" ca="1" si="10"/>
        <v/>
      </c>
    </row>
    <row r="6" spans="1:24" ht="13.75" customHeight="1" x14ac:dyDescent="0.2">
      <c r="A6" s="15">
        <f t="shared" ca="1" si="0"/>
        <v>1</v>
      </c>
      <c r="B6" s="15" t="s">
        <v>144</v>
      </c>
      <c r="C6" s="15">
        <v>1050</v>
      </c>
      <c r="D6" s="15" t="s">
        <v>151</v>
      </c>
      <c r="E6" s="15" t="s">
        <v>152</v>
      </c>
      <c r="F6" s="15" t="s">
        <v>153</v>
      </c>
      <c r="G6" s="15" t="s">
        <v>148</v>
      </c>
      <c r="H6" s="15" t="s">
        <v>156</v>
      </c>
      <c r="I6" s="15">
        <v>58</v>
      </c>
      <c r="J6" s="4" t="str">
        <f t="shared" ca="1" si="1"/>
        <v/>
      </c>
      <c r="K6" s="15">
        <v>1</v>
      </c>
      <c r="L6" s="15"/>
      <c r="M6" s="14"/>
      <c r="N6" s="13" t="str">
        <f t="shared" ca="1" si="2"/>
        <v/>
      </c>
      <c r="P6" s="3">
        <f t="shared" si="3"/>
        <v>58</v>
      </c>
      <c r="Q6" s="3">
        <f t="shared" ca="1" si="4"/>
        <v>0</v>
      </c>
      <c r="R6" s="3">
        <f t="shared" si="5"/>
        <v>0</v>
      </c>
      <c r="S6" s="3">
        <f t="shared" ca="1" si="6"/>
        <v>0</v>
      </c>
      <c r="T6" s="3" t="str">
        <f>IF(H6="","",VLOOKUP(H6,'Вода SKU'!$A$1:$B$150,2,0))</f>
        <v>3.3, Сакко</v>
      </c>
      <c r="U6" s="3">
        <f t="shared" ca="1" si="7"/>
        <v>7.6190476190476186</v>
      </c>
      <c r="V6" s="3">
        <f t="shared" si="8"/>
        <v>0</v>
      </c>
      <c r="W6" s="3">
        <f t="shared" ca="1" si="9"/>
        <v>0</v>
      </c>
      <c r="X6" s="3" t="str">
        <f t="shared" ca="1" si="10"/>
        <v/>
      </c>
    </row>
    <row r="7" spans="1:24" ht="13.75" customHeight="1" x14ac:dyDescent="0.2">
      <c r="A7" s="15">
        <f t="shared" ca="1" si="0"/>
        <v>1</v>
      </c>
      <c r="B7" s="15" t="s">
        <v>144</v>
      </c>
      <c r="C7" s="15">
        <v>1050</v>
      </c>
      <c r="D7" s="15" t="s">
        <v>151</v>
      </c>
      <c r="E7" s="15" t="s">
        <v>152</v>
      </c>
      <c r="F7" s="15" t="s">
        <v>153</v>
      </c>
      <c r="G7" s="15" t="s">
        <v>148</v>
      </c>
      <c r="H7" s="15" t="s">
        <v>157</v>
      </c>
      <c r="I7" s="15">
        <v>42</v>
      </c>
      <c r="J7" s="4" t="str">
        <f t="shared" ca="1" si="1"/>
        <v/>
      </c>
      <c r="K7" s="15">
        <v>1</v>
      </c>
      <c r="L7" s="15"/>
      <c r="M7" s="14"/>
      <c r="N7" s="13" t="str">
        <f t="shared" ca="1" si="2"/>
        <v/>
      </c>
      <c r="P7" s="3">
        <f t="shared" si="3"/>
        <v>42</v>
      </c>
      <c r="Q7" s="3">
        <f t="shared" ca="1" si="4"/>
        <v>0</v>
      </c>
      <c r="R7" s="3">
        <f t="shared" si="5"/>
        <v>0</v>
      </c>
      <c r="S7" s="3">
        <f t="shared" ca="1" si="6"/>
        <v>0</v>
      </c>
      <c r="T7" s="3" t="str">
        <f>IF(H7="","",VLOOKUP(H7,'Вода SKU'!$A$1:$B$150,2,0))</f>
        <v>3.3, Сакко</v>
      </c>
      <c r="U7" s="3">
        <f t="shared" ca="1" si="7"/>
        <v>7.6190476190476186</v>
      </c>
      <c r="V7" s="3">
        <f t="shared" si="8"/>
        <v>0</v>
      </c>
      <c r="W7" s="3">
        <f t="shared" ca="1" si="9"/>
        <v>0</v>
      </c>
      <c r="X7" s="3" t="str">
        <f t="shared" ca="1" si="10"/>
        <v/>
      </c>
    </row>
    <row r="8" spans="1:24" ht="13.75" customHeight="1" x14ac:dyDescent="0.2">
      <c r="A8" s="15">
        <f t="shared" ca="1" si="0"/>
        <v>1</v>
      </c>
      <c r="B8" s="15" t="s">
        <v>144</v>
      </c>
      <c r="C8" s="15">
        <v>1050</v>
      </c>
      <c r="D8" s="15" t="s">
        <v>151</v>
      </c>
      <c r="E8" s="15" t="s">
        <v>152</v>
      </c>
      <c r="F8" s="15" t="s">
        <v>153</v>
      </c>
      <c r="G8" s="15" t="s">
        <v>148</v>
      </c>
      <c r="H8" s="15" t="s">
        <v>158</v>
      </c>
      <c r="I8" s="15">
        <v>52</v>
      </c>
      <c r="J8" s="4" t="str">
        <f t="shared" ca="1" si="1"/>
        <v/>
      </c>
      <c r="K8" s="15">
        <v>1</v>
      </c>
      <c r="L8" s="15"/>
      <c r="M8" s="14"/>
      <c r="N8" s="13" t="str">
        <f t="shared" ca="1" si="2"/>
        <v/>
      </c>
      <c r="P8" s="3">
        <f t="shared" si="3"/>
        <v>52</v>
      </c>
      <c r="Q8" s="3">
        <f t="shared" ca="1" si="4"/>
        <v>0</v>
      </c>
      <c r="R8" s="3">
        <f t="shared" si="5"/>
        <v>0</v>
      </c>
      <c r="S8" s="3">
        <f t="shared" ca="1" si="6"/>
        <v>0</v>
      </c>
      <c r="T8" s="3" t="str">
        <f>IF(H8="","",VLOOKUP(H8,'Вода SKU'!$A$1:$B$150,2,0))</f>
        <v>3.3, Сакко</v>
      </c>
      <c r="U8" s="3">
        <f t="shared" ca="1" si="7"/>
        <v>7.6190476190476186</v>
      </c>
      <c r="V8" s="3">
        <f t="shared" si="8"/>
        <v>0</v>
      </c>
      <c r="W8" s="3">
        <f t="shared" ca="1" si="9"/>
        <v>0</v>
      </c>
      <c r="X8" s="3" t="str">
        <f t="shared" ca="1" si="10"/>
        <v/>
      </c>
    </row>
    <row r="9" spans="1:24" ht="13.75" customHeight="1" x14ac:dyDescent="0.2">
      <c r="A9" s="15">
        <f t="shared" ca="1" si="0"/>
        <v>1</v>
      </c>
      <c r="B9" s="15" t="s">
        <v>144</v>
      </c>
      <c r="C9" s="15">
        <v>1050</v>
      </c>
      <c r="D9" s="15" t="s">
        <v>151</v>
      </c>
      <c r="E9" s="15" t="s">
        <v>159</v>
      </c>
      <c r="F9" s="15" t="s">
        <v>160</v>
      </c>
      <c r="G9" s="15" t="s">
        <v>148</v>
      </c>
      <c r="H9" s="15" t="s">
        <v>161</v>
      </c>
      <c r="I9" s="15">
        <v>3</v>
      </c>
      <c r="J9" s="4" t="str">
        <f t="shared" ca="1" si="1"/>
        <v/>
      </c>
      <c r="K9" s="15">
        <v>1</v>
      </c>
      <c r="L9" s="15"/>
      <c r="M9" s="14"/>
      <c r="N9" s="13" t="str">
        <f t="shared" ca="1" si="2"/>
        <v/>
      </c>
      <c r="P9" s="3">
        <f t="shared" si="3"/>
        <v>3</v>
      </c>
      <c r="Q9" s="3">
        <f t="shared" ca="1" si="4"/>
        <v>0</v>
      </c>
      <c r="R9" s="3">
        <f t="shared" si="5"/>
        <v>0</v>
      </c>
      <c r="S9" s="3">
        <f t="shared" ca="1" si="6"/>
        <v>0</v>
      </c>
      <c r="T9" s="3" t="str">
        <f>IF(H9="","",VLOOKUP(H9,'Вода SKU'!$A$1:$B$150,2,0))</f>
        <v>3.3, Сакко</v>
      </c>
      <c r="U9" s="3">
        <f t="shared" ca="1" si="7"/>
        <v>7.6190476190476186</v>
      </c>
      <c r="V9" s="3">
        <f t="shared" si="8"/>
        <v>0</v>
      </c>
      <c r="W9" s="3">
        <f t="shared" ca="1" si="9"/>
        <v>0</v>
      </c>
      <c r="X9" s="3" t="str">
        <f t="shared" ca="1" si="10"/>
        <v/>
      </c>
    </row>
    <row r="10" spans="1:24" ht="13.75" customHeight="1" x14ac:dyDescent="0.2">
      <c r="A10" s="15">
        <f t="shared" ca="1" si="0"/>
        <v>1</v>
      </c>
      <c r="B10" s="15" t="s">
        <v>144</v>
      </c>
      <c r="C10" s="15">
        <v>1050</v>
      </c>
      <c r="D10" s="15" t="s">
        <v>151</v>
      </c>
      <c r="E10" s="15" t="s">
        <v>159</v>
      </c>
      <c r="F10" s="15" t="s">
        <v>160</v>
      </c>
      <c r="G10" s="15" t="s">
        <v>148</v>
      </c>
      <c r="H10" s="15" t="s">
        <v>162</v>
      </c>
      <c r="I10" s="15">
        <v>22</v>
      </c>
      <c r="J10" s="4" t="str">
        <f t="shared" ca="1" si="1"/>
        <v/>
      </c>
      <c r="K10" s="15">
        <v>1</v>
      </c>
      <c r="L10" s="15"/>
      <c r="M10" s="14"/>
      <c r="N10" s="13" t="str">
        <f t="shared" ca="1" si="2"/>
        <v/>
      </c>
      <c r="P10" s="3">
        <f t="shared" si="3"/>
        <v>22</v>
      </c>
      <c r="Q10" s="3">
        <f t="shared" ca="1" si="4"/>
        <v>0</v>
      </c>
      <c r="R10" s="3">
        <f t="shared" si="5"/>
        <v>0</v>
      </c>
      <c r="S10" s="3">
        <f t="shared" ca="1" si="6"/>
        <v>0</v>
      </c>
      <c r="T10" s="3" t="str">
        <f>IF(H10="","",VLOOKUP(H10,'Вода SKU'!$A$1:$B$150,2,0))</f>
        <v>3.3, Сакко</v>
      </c>
      <c r="U10" s="3">
        <f t="shared" ca="1" si="7"/>
        <v>7.6190476190476186</v>
      </c>
      <c r="V10" s="3">
        <f t="shared" si="8"/>
        <v>0</v>
      </c>
      <c r="W10" s="3">
        <f t="shared" ca="1" si="9"/>
        <v>0</v>
      </c>
      <c r="X10" s="3" t="str">
        <f t="shared" ca="1" si="10"/>
        <v/>
      </c>
    </row>
    <row r="11" spans="1:24" ht="13.75" customHeight="1" x14ac:dyDescent="0.2">
      <c r="A11" s="15">
        <f t="shared" ca="1" si="0"/>
        <v>1</v>
      </c>
      <c r="B11" s="15" t="s">
        <v>144</v>
      </c>
      <c r="C11" s="15">
        <v>1050</v>
      </c>
      <c r="D11" s="15" t="s">
        <v>151</v>
      </c>
      <c r="E11" s="15" t="s">
        <v>159</v>
      </c>
      <c r="F11" s="15" t="s">
        <v>160</v>
      </c>
      <c r="G11" s="15" t="s">
        <v>148</v>
      </c>
      <c r="H11" s="15" t="s">
        <v>163</v>
      </c>
      <c r="I11" s="15">
        <v>113</v>
      </c>
      <c r="J11" s="4" t="str">
        <f t="shared" ca="1" si="1"/>
        <v/>
      </c>
      <c r="K11" s="15">
        <v>1</v>
      </c>
      <c r="L11" s="15"/>
      <c r="M11" s="14"/>
      <c r="N11" s="13" t="str">
        <f t="shared" ca="1" si="2"/>
        <v/>
      </c>
      <c r="P11" s="3">
        <f t="shared" si="3"/>
        <v>113</v>
      </c>
      <c r="Q11" s="3">
        <f t="shared" ca="1" si="4"/>
        <v>0</v>
      </c>
      <c r="R11" s="3">
        <f t="shared" si="5"/>
        <v>0</v>
      </c>
      <c r="S11" s="3">
        <f t="shared" ca="1" si="6"/>
        <v>0</v>
      </c>
      <c r="T11" s="3" t="str">
        <f>IF(H11="","",VLOOKUP(H11,'Вода SKU'!$A$1:$B$150,2,0))</f>
        <v>3.3, Сакко</v>
      </c>
      <c r="U11" s="3">
        <f t="shared" ca="1" si="7"/>
        <v>7.6190476190476186</v>
      </c>
      <c r="V11" s="3">
        <f t="shared" si="8"/>
        <v>0</v>
      </c>
      <c r="W11" s="3">
        <f t="shared" ca="1" si="9"/>
        <v>0</v>
      </c>
      <c r="X11" s="3" t="str">
        <f t="shared" ca="1" si="10"/>
        <v/>
      </c>
    </row>
    <row r="12" spans="1:24" ht="13.75" customHeight="1" x14ac:dyDescent="0.2">
      <c r="A12" s="15">
        <f t="shared" ca="1" si="0"/>
        <v>1</v>
      </c>
      <c r="B12" s="15" t="s">
        <v>144</v>
      </c>
      <c r="C12" s="15">
        <v>1050</v>
      </c>
      <c r="D12" s="15" t="s">
        <v>151</v>
      </c>
      <c r="E12" s="15" t="s">
        <v>159</v>
      </c>
      <c r="F12" s="15" t="s">
        <v>160</v>
      </c>
      <c r="G12" s="15" t="s">
        <v>148</v>
      </c>
      <c r="H12" s="15" t="s">
        <v>164</v>
      </c>
      <c r="I12" s="15">
        <v>222</v>
      </c>
      <c r="J12" s="4" t="str">
        <f t="shared" ca="1" si="1"/>
        <v/>
      </c>
      <c r="K12" s="15">
        <v>1</v>
      </c>
      <c r="L12" s="15"/>
      <c r="M12" s="14"/>
      <c r="N12" s="13" t="str">
        <f t="shared" ca="1" si="2"/>
        <v/>
      </c>
      <c r="P12" s="3">
        <f t="shared" si="3"/>
        <v>222</v>
      </c>
      <c r="Q12" s="3">
        <f t="shared" ca="1" si="4"/>
        <v>0</v>
      </c>
      <c r="R12" s="3">
        <f t="shared" si="5"/>
        <v>0</v>
      </c>
      <c r="S12" s="3">
        <f t="shared" ca="1" si="6"/>
        <v>0</v>
      </c>
      <c r="T12" s="3" t="str">
        <f>IF(H12="","",VLOOKUP(H12,'Вода SKU'!$A$1:$B$150,2,0))</f>
        <v>3.3, Сакко</v>
      </c>
      <c r="U12" s="3">
        <f t="shared" ca="1" si="7"/>
        <v>7.6190476190476186</v>
      </c>
      <c r="V12" s="3">
        <f t="shared" si="8"/>
        <v>0</v>
      </c>
      <c r="W12" s="3">
        <f t="shared" ca="1" si="9"/>
        <v>0</v>
      </c>
      <c r="X12" s="3" t="str">
        <f t="shared" ca="1" si="10"/>
        <v/>
      </c>
    </row>
    <row r="13" spans="1:24" ht="13.75" customHeight="1" x14ac:dyDescent="0.2">
      <c r="A13" s="15">
        <f t="shared" ca="1" si="0"/>
        <v>1</v>
      </c>
      <c r="B13" s="15" t="s">
        <v>144</v>
      </c>
      <c r="C13" s="15">
        <v>1050</v>
      </c>
      <c r="D13" s="15" t="s">
        <v>151</v>
      </c>
      <c r="E13" s="15" t="s">
        <v>159</v>
      </c>
      <c r="F13" s="15" t="s">
        <v>160</v>
      </c>
      <c r="G13" s="15" t="s">
        <v>148</v>
      </c>
      <c r="H13" s="15" t="s">
        <v>165</v>
      </c>
      <c r="I13" s="15">
        <v>350</v>
      </c>
      <c r="J13" s="4" t="str">
        <f t="shared" ca="1" si="1"/>
        <v/>
      </c>
      <c r="K13" s="15">
        <v>1</v>
      </c>
      <c r="L13" s="15"/>
      <c r="M13" s="14"/>
      <c r="N13" s="13" t="str">
        <f t="shared" ca="1" si="2"/>
        <v/>
      </c>
      <c r="P13" s="3">
        <f t="shared" si="3"/>
        <v>350</v>
      </c>
      <c r="Q13" s="3">
        <f t="shared" ca="1" si="4"/>
        <v>0</v>
      </c>
      <c r="R13" s="3">
        <f t="shared" si="5"/>
        <v>0</v>
      </c>
      <c r="S13" s="3">
        <f t="shared" ca="1" si="6"/>
        <v>0</v>
      </c>
      <c r="T13" s="3" t="str">
        <f>IF(H13="","",VLOOKUP(H13,'Вода SKU'!$A$1:$B$150,2,0))</f>
        <v>3.3, Сакко</v>
      </c>
      <c r="U13" s="3">
        <f t="shared" ca="1" si="7"/>
        <v>7.6190476190476186</v>
      </c>
      <c r="V13" s="3">
        <f t="shared" si="8"/>
        <v>0</v>
      </c>
      <c r="W13" s="3">
        <f t="shared" ca="1" si="9"/>
        <v>0</v>
      </c>
      <c r="X13" s="3" t="str">
        <f t="shared" ca="1" si="10"/>
        <v/>
      </c>
    </row>
    <row r="14" spans="1:24" ht="13.75" customHeight="1" x14ac:dyDescent="0.2">
      <c r="A14" s="16" t="str">
        <f t="shared" ca="1" si="0"/>
        <v/>
      </c>
      <c r="B14" s="16" t="s">
        <v>166</v>
      </c>
      <c r="C14" s="16" t="s">
        <v>166</v>
      </c>
      <c r="D14" s="16" t="s">
        <v>166</v>
      </c>
      <c r="E14" s="16" t="s">
        <v>166</v>
      </c>
      <c r="F14" s="16" t="s">
        <v>166</v>
      </c>
      <c r="G14" s="16" t="s">
        <v>166</v>
      </c>
      <c r="H14" s="16" t="s">
        <v>166</v>
      </c>
      <c r="J14" s="4">
        <f t="shared" ca="1" si="1"/>
        <v>-15</v>
      </c>
      <c r="M14" s="17">
        <v>8000</v>
      </c>
      <c r="N14" s="13">
        <f t="shared" ca="1" si="2"/>
        <v>1050</v>
      </c>
      <c r="O14" s="16" t="s">
        <v>166</v>
      </c>
      <c r="P14" s="3">
        <f t="shared" ca="1" si="3"/>
        <v>-1050</v>
      </c>
      <c r="Q14" s="3">
        <f t="shared" ca="1" si="4"/>
        <v>15</v>
      </c>
      <c r="R14" s="3">
        <f t="shared" si="5"/>
        <v>1</v>
      </c>
      <c r="S14" s="3">
        <f t="shared" ca="1" si="6"/>
        <v>15</v>
      </c>
      <c r="T14" s="3" t="str">
        <f>IF(H14="","",VLOOKUP(H14,'Вода SKU'!$A$1:$B$150,2,0))</f>
        <v>-</v>
      </c>
      <c r="U14" s="3">
        <f t="shared" ca="1" si="7"/>
        <v>7.6190476190476186</v>
      </c>
      <c r="V14" s="3">
        <f t="shared" si="8"/>
        <v>8000</v>
      </c>
      <c r="W14" s="3">
        <f t="shared" ca="1" si="9"/>
        <v>1050</v>
      </c>
      <c r="X14" s="3">
        <f t="shared" ca="1" si="10"/>
        <v>1050</v>
      </c>
    </row>
    <row r="15" spans="1:24" ht="13.75" customHeight="1" x14ac:dyDescent="0.2">
      <c r="A15" s="15">
        <f t="shared" ca="1" si="0"/>
        <v>2</v>
      </c>
      <c r="B15" s="15" t="s">
        <v>167</v>
      </c>
      <c r="C15" s="15">
        <v>1050</v>
      </c>
      <c r="D15" s="15" t="s">
        <v>151</v>
      </c>
      <c r="E15" s="15" t="s">
        <v>159</v>
      </c>
      <c r="F15" s="15" t="s">
        <v>160</v>
      </c>
      <c r="G15" s="15" t="s">
        <v>148</v>
      </c>
      <c r="H15" s="15" t="s">
        <v>165</v>
      </c>
      <c r="I15" s="15">
        <v>260</v>
      </c>
      <c r="J15" s="4" t="str">
        <f t="shared" ca="1" si="1"/>
        <v/>
      </c>
      <c r="K15" s="15">
        <v>1</v>
      </c>
      <c r="L15" s="15"/>
      <c r="M15" s="14"/>
      <c r="N15" s="13" t="str">
        <f t="shared" ca="1" si="2"/>
        <v/>
      </c>
      <c r="P15" s="3">
        <f t="shared" si="3"/>
        <v>260</v>
      </c>
      <c r="Q15" s="3">
        <f t="shared" ca="1" si="4"/>
        <v>0</v>
      </c>
      <c r="R15" s="3">
        <f t="shared" si="5"/>
        <v>0</v>
      </c>
      <c r="S15" s="3">
        <f t="shared" ca="1" si="6"/>
        <v>15</v>
      </c>
      <c r="T15" s="3" t="str">
        <f>IF(H15="","",VLOOKUP(H15,'Вода SKU'!$A$1:$B$150,2,0))</f>
        <v>3.3, Сакко</v>
      </c>
      <c r="U15" s="3">
        <f t="shared" ca="1" si="7"/>
        <v>7.6190476190476186</v>
      </c>
      <c r="V15" s="3">
        <f t="shared" si="8"/>
        <v>0</v>
      </c>
      <c r="W15" s="3">
        <f t="shared" ca="1" si="9"/>
        <v>0</v>
      </c>
      <c r="X15" s="3" t="str">
        <f t="shared" ca="1" si="10"/>
        <v/>
      </c>
    </row>
    <row r="16" spans="1:24" ht="13.75" customHeight="1" x14ac:dyDescent="0.2">
      <c r="A16" s="11">
        <f t="shared" ca="1" si="0"/>
        <v>2</v>
      </c>
      <c r="B16" s="11" t="s">
        <v>167</v>
      </c>
      <c r="C16" s="11">
        <v>1050</v>
      </c>
      <c r="D16" s="11" t="s">
        <v>145</v>
      </c>
      <c r="E16" s="11" t="s">
        <v>146</v>
      </c>
      <c r="F16" s="11" t="s">
        <v>147</v>
      </c>
      <c r="G16" s="11" t="s">
        <v>148</v>
      </c>
      <c r="H16" s="11" t="s">
        <v>168</v>
      </c>
      <c r="I16" s="11">
        <v>654</v>
      </c>
      <c r="J16" s="4" t="str">
        <f t="shared" ca="1" si="1"/>
        <v/>
      </c>
      <c r="K16" s="11">
        <v>1</v>
      </c>
      <c r="L16" s="11"/>
      <c r="M16" s="14"/>
      <c r="N16" s="13" t="str">
        <f t="shared" ca="1" si="2"/>
        <v/>
      </c>
      <c r="P16" s="3">
        <f t="shared" si="3"/>
        <v>654</v>
      </c>
      <c r="Q16" s="3">
        <f t="shared" ca="1" si="4"/>
        <v>0</v>
      </c>
      <c r="R16" s="3">
        <f t="shared" si="5"/>
        <v>0</v>
      </c>
      <c r="S16" s="3">
        <f t="shared" ca="1" si="6"/>
        <v>15</v>
      </c>
      <c r="T16" s="3" t="str">
        <f>IF(H16="","",VLOOKUP(H16,'Вода SKU'!$A$1:$B$150,2,0))</f>
        <v>3.3, Сакко</v>
      </c>
      <c r="U16" s="3">
        <f t="shared" ca="1" si="7"/>
        <v>7.6190476190476186</v>
      </c>
      <c r="V16" s="3">
        <f t="shared" si="8"/>
        <v>0</v>
      </c>
      <c r="W16" s="3">
        <f t="shared" ca="1" si="9"/>
        <v>0</v>
      </c>
      <c r="X16" s="3" t="str">
        <f t="shared" ca="1" si="10"/>
        <v/>
      </c>
    </row>
    <row r="17" spans="1:24" ht="13.75" customHeight="1" x14ac:dyDescent="0.2">
      <c r="A17" s="11">
        <f t="shared" ca="1" si="0"/>
        <v>2</v>
      </c>
      <c r="B17" s="11" t="s">
        <v>167</v>
      </c>
      <c r="C17" s="11">
        <v>1050</v>
      </c>
      <c r="D17" s="11" t="s">
        <v>145</v>
      </c>
      <c r="E17" s="11" t="s">
        <v>146</v>
      </c>
      <c r="F17" s="11" t="s">
        <v>147</v>
      </c>
      <c r="G17" s="11" t="s">
        <v>148</v>
      </c>
      <c r="H17" s="11" t="s">
        <v>169</v>
      </c>
      <c r="I17" s="11">
        <v>170</v>
      </c>
      <c r="J17" s="4" t="str">
        <f t="shared" ca="1" si="1"/>
        <v/>
      </c>
      <c r="K17" s="11">
        <v>1</v>
      </c>
      <c r="L17" s="11"/>
      <c r="M17" s="14"/>
      <c r="N17" s="13" t="str">
        <f t="shared" ca="1" si="2"/>
        <v/>
      </c>
      <c r="P17" s="3">
        <f t="shared" si="3"/>
        <v>170</v>
      </c>
      <c r="Q17" s="3">
        <f t="shared" ca="1" si="4"/>
        <v>0</v>
      </c>
      <c r="R17" s="3">
        <f t="shared" si="5"/>
        <v>0</v>
      </c>
      <c r="S17" s="3">
        <f t="shared" ca="1" si="6"/>
        <v>15</v>
      </c>
      <c r="T17" s="3" t="str">
        <f>IF(H17="","",VLOOKUP(H17,'Вода SKU'!$A$1:$B$150,2,0))</f>
        <v>3.3, Сакко</v>
      </c>
      <c r="U17" s="3">
        <f t="shared" ca="1" si="7"/>
        <v>7.6190476190476186</v>
      </c>
      <c r="V17" s="3">
        <f t="shared" si="8"/>
        <v>0</v>
      </c>
      <c r="W17" s="3">
        <f t="shared" ca="1" si="9"/>
        <v>0</v>
      </c>
      <c r="X17" s="3" t="str">
        <f t="shared" ca="1" si="10"/>
        <v/>
      </c>
    </row>
    <row r="18" spans="1:24" ht="13.75" customHeight="1" x14ac:dyDescent="0.2">
      <c r="A18" s="16" t="str">
        <f t="shared" ca="1" si="0"/>
        <v/>
      </c>
      <c r="B18" s="16" t="s">
        <v>166</v>
      </c>
      <c r="C18" s="16" t="s">
        <v>166</v>
      </c>
      <c r="D18" s="16" t="s">
        <v>166</v>
      </c>
      <c r="E18" s="16" t="s">
        <v>166</v>
      </c>
      <c r="F18" s="16" t="s">
        <v>166</v>
      </c>
      <c r="G18" s="16" t="s">
        <v>166</v>
      </c>
      <c r="H18" s="16" t="s">
        <v>166</v>
      </c>
      <c r="J18" s="4">
        <f t="shared" ca="1" si="1"/>
        <v>-34</v>
      </c>
      <c r="M18" s="17">
        <v>8000</v>
      </c>
      <c r="N18" s="13">
        <f t="shared" ca="1" si="2"/>
        <v>1050</v>
      </c>
      <c r="O18" s="16" t="s">
        <v>166</v>
      </c>
      <c r="P18" s="3">
        <f t="shared" ca="1" si="3"/>
        <v>-1050</v>
      </c>
      <c r="Q18" s="3">
        <f t="shared" ca="1" si="4"/>
        <v>49</v>
      </c>
      <c r="R18" s="3">
        <f t="shared" si="5"/>
        <v>1</v>
      </c>
      <c r="S18" s="3">
        <f t="shared" ca="1" si="6"/>
        <v>49</v>
      </c>
      <c r="T18" s="3" t="str">
        <f>IF(H18="","",VLOOKUP(H18,'Вода SKU'!$A$1:$B$150,2,0))</f>
        <v>-</v>
      </c>
      <c r="U18" s="3">
        <f t="shared" ca="1" si="7"/>
        <v>7.6190476190476186</v>
      </c>
      <c r="V18" s="3">
        <f t="shared" si="8"/>
        <v>8000</v>
      </c>
      <c r="W18" s="3">
        <f t="shared" ca="1" si="9"/>
        <v>1050</v>
      </c>
      <c r="X18" s="3">
        <f t="shared" ca="1" si="10"/>
        <v>1050</v>
      </c>
    </row>
    <row r="19" spans="1:24" ht="13.75" customHeight="1" x14ac:dyDescent="0.2">
      <c r="A19" s="15">
        <f t="shared" ca="1" si="0"/>
        <v>3</v>
      </c>
      <c r="B19" s="15" t="s">
        <v>170</v>
      </c>
      <c r="C19" s="15">
        <v>1050</v>
      </c>
      <c r="D19" s="15" t="s">
        <v>151</v>
      </c>
      <c r="E19" s="15" t="s">
        <v>171</v>
      </c>
      <c r="F19" s="15" t="s">
        <v>172</v>
      </c>
      <c r="G19" s="15" t="s">
        <v>173</v>
      </c>
      <c r="H19" s="15" t="s">
        <v>174</v>
      </c>
      <c r="I19" s="15">
        <v>30</v>
      </c>
      <c r="J19" s="4" t="str">
        <f t="shared" ca="1" si="1"/>
        <v/>
      </c>
      <c r="K19" s="15">
        <v>1</v>
      </c>
      <c r="L19" s="15"/>
      <c r="M19" s="14"/>
      <c r="N19" s="13" t="str">
        <f t="shared" ca="1" si="2"/>
        <v/>
      </c>
      <c r="P19" s="3">
        <f t="shared" si="3"/>
        <v>30</v>
      </c>
      <c r="Q19" s="3">
        <f t="shared" ca="1" si="4"/>
        <v>0</v>
      </c>
      <c r="R19" s="3">
        <f t="shared" si="5"/>
        <v>0</v>
      </c>
      <c r="S19" s="3">
        <f t="shared" ca="1" si="6"/>
        <v>49</v>
      </c>
      <c r="T19" s="3" t="str">
        <f>IF(H19="","",VLOOKUP(H19,'Вода SKU'!$A$1:$B$150,2,0))</f>
        <v>3.6, Альче</v>
      </c>
      <c r="U19" s="3">
        <f t="shared" ca="1" si="7"/>
        <v>7.6190476190476186</v>
      </c>
      <c r="V19" s="3">
        <f t="shared" si="8"/>
        <v>0</v>
      </c>
      <c r="W19" s="3">
        <f t="shared" ca="1" si="9"/>
        <v>0</v>
      </c>
      <c r="X19" s="3" t="str">
        <f t="shared" ca="1" si="10"/>
        <v/>
      </c>
    </row>
    <row r="20" spans="1:24" ht="13.75" customHeight="1" x14ac:dyDescent="0.2">
      <c r="A20" s="15">
        <f t="shared" ca="1" si="0"/>
        <v>3</v>
      </c>
      <c r="B20" s="15" t="s">
        <v>170</v>
      </c>
      <c r="C20" s="15">
        <v>1050</v>
      </c>
      <c r="D20" s="15" t="s">
        <v>151</v>
      </c>
      <c r="E20" s="15" t="s">
        <v>152</v>
      </c>
      <c r="F20" s="15" t="s">
        <v>153</v>
      </c>
      <c r="G20" s="15" t="s">
        <v>148</v>
      </c>
      <c r="H20" s="15" t="s">
        <v>175</v>
      </c>
      <c r="I20" s="15">
        <v>950</v>
      </c>
      <c r="J20" s="4" t="str">
        <f t="shared" ca="1" si="1"/>
        <v/>
      </c>
      <c r="K20" s="15">
        <v>1</v>
      </c>
      <c r="L20" s="15"/>
      <c r="M20" s="14"/>
      <c r="N20" s="13" t="str">
        <f t="shared" ca="1" si="2"/>
        <v/>
      </c>
      <c r="P20" s="3">
        <f t="shared" si="3"/>
        <v>950</v>
      </c>
      <c r="Q20" s="3">
        <f t="shared" ca="1" si="4"/>
        <v>0</v>
      </c>
      <c r="R20" s="3">
        <f t="shared" si="5"/>
        <v>0</v>
      </c>
      <c r="S20" s="3">
        <f t="shared" ca="1" si="6"/>
        <v>49</v>
      </c>
      <c r="T20" s="3" t="str">
        <f>IF(H20="","",VLOOKUP(H20,'Вода SKU'!$A$1:$B$150,2,0))</f>
        <v>3.6, Альче</v>
      </c>
      <c r="U20" s="3">
        <f t="shared" ca="1" si="7"/>
        <v>7.6190476190476186</v>
      </c>
      <c r="V20" s="3">
        <f t="shared" si="8"/>
        <v>0</v>
      </c>
      <c r="W20" s="3">
        <f t="shared" ca="1" si="9"/>
        <v>0</v>
      </c>
      <c r="X20" s="3" t="str">
        <f t="shared" ca="1" si="10"/>
        <v/>
      </c>
    </row>
    <row r="21" spans="1:24" ht="13.75" customHeight="1" x14ac:dyDescent="0.2">
      <c r="A21" s="11">
        <f t="shared" ca="1" si="0"/>
        <v>3</v>
      </c>
      <c r="B21" s="11" t="s">
        <v>170</v>
      </c>
      <c r="C21" s="11">
        <v>1050</v>
      </c>
      <c r="D21" s="11" t="s">
        <v>145</v>
      </c>
      <c r="E21" s="11" t="s">
        <v>146</v>
      </c>
      <c r="F21" s="11" t="s">
        <v>147</v>
      </c>
      <c r="G21" s="11" t="s">
        <v>148</v>
      </c>
      <c r="H21" s="11" t="s">
        <v>176</v>
      </c>
      <c r="I21" s="11">
        <v>100</v>
      </c>
      <c r="J21" s="4" t="str">
        <f t="shared" ca="1" si="1"/>
        <v/>
      </c>
      <c r="K21" s="11">
        <v>1</v>
      </c>
      <c r="L21" s="11"/>
      <c r="M21" s="14"/>
      <c r="N21" s="13" t="str">
        <f t="shared" ca="1" si="2"/>
        <v/>
      </c>
      <c r="P21" s="3">
        <f t="shared" si="3"/>
        <v>100</v>
      </c>
      <c r="Q21" s="3">
        <f t="shared" ca="1" si="4"/>
        <v>0</v>
      </c>
      <c r="R21" s="3">
        <f t="shared" si="5"/>
        <v>0</v>
      </c>
      <c r="S21" s="3">
        <f t="shared" ca="1" si="6"/>
        <v>49</v>
      </c>
      <c r="T21" s="3" t="str">
        <f>IF(H21="","",VLOOKUP(H21,'Вода SKU'!$A$1:$B$150,2,0))</f>
        <v>3.6, Альче</v>
      </c>
      <c r="U21" s="3">
        <f t="shared" ca="1" si="7"/>
        <v>7.6190476190476186</v>
      </c>
      <c r="V21" s="3">
        <f t="shared" si="8"/>
        <v>0</v>
      </c>
      <c r="W21" s="3">
        <f t="shared" ca="1" si="9"/>
        <v>0</v>
      </c>
      <c r="X21" s="3" t="str">
        <f t="shared" ca="1" si="10"/>
        <v/>
      </c>
    </row>
    <row r="22" spans="1:24" ht="13.75" customHeight="1" x14ac:dyDescent="0.2">
      <c r="A22" s="16" t="str">
        <f t="shared" ca="1" si="0"/>
        <v/>
      </c>
      <c r="B22" s="16" t="s">
        <v>166</v>
      </c>
      <c r="C22" s="16" t="s">
        <v>166</v>
      </c>
      <c r="D22" s="16" t="s">
        <v>166</v>
      </c>
      <c r="E22" s="16" t="s">
        <v>166</v>
      </c>
      <c r="F22" s="16" t="s">
        <v>166</v>
      </c>
      <c r="G22" s="16" t="s">
        <v>166</v>
      </c>
      <c r="H22" s="16" t="s">
        <v>166</v>
      </c>
      <c r="J22" s="4">
        <f t="shared" ca="1" si="1"/>
        <v>-30</v>
      </c>
      <c r="M22" s="17">
        <v>8000</v>
      </c>
      <c r="N22" s="13">
        <f t="shared" ca="1" si="2"/>
        <v>1050</v>
      </c>
      <c r="O22" s="16" t="s">
        <v>166</v>
      </c>
      <c r="P22" s="3">
        <f t="shared" ca="1" si="3"/>
        <v>-1050</v>
      </c>
      <c r="Q22" s="3">
        <f t="shared" ca="1" si="4"/>
        <v>79</v>
      </c>
      <c r="R22" s="3">
        <f t="shared" si="5"/>
        <v>1</v>
      </c>
      <c r="S22" s="3">
        <f t="shared" ca="1" si="6"/>
        <v>79</v>
      </c>
      <c r="T22" s="3" t="str">
        <f>IF(H22="","",VLOOKUP(H22,'Вода SKU'!$A$1:$B$150,2,0))</f>
        <v>-</v>
      </c>
      <c r="U22" s="3">
        <f t="shared" ca="1" si="7"/>
        <v>7.6190476190476186</v>
      </c>
      <c r="V22" s="3">
        <f t="shared" si="8"/>
        <v>8000</v>
      </c>
      <c r="W22" s="3">
        <f t="shared" ca="1" si="9"/>
        <v>1050</v>
      </c>
      <c r="X22" s="3">
        <f t="shared" ca="1" si="10"/>
        <v>1050</v>
      </c>
    </row>
    <row r="23" spans="1:24" ht="13.75" customHeight="1" x14ac:dyDescent="0.2">
      <c r="A23" s="11">
        <f t="shared" ca="1" si="0"/>
        <v>4</v>
      </c>
      <c r="B23" s="11" t="s">
        <v>170</v>
      </c>
      <c r="C23" s="11">
        <v>1050</v>
      </c>
      <c r="D23" s="11" t="s">
        <v>145</v>
      </c>
      <c r="E23" s="11" t="s">
        <v>146</v>
      </c>
      <c r="F23" s="11" t="s">
        <v>147</v>
      </c>
      <c r="G23" s="11" t="s">
        <v>148</v>
      </c>
      <c r="H23" s="11" t="s">
        <v>176</v>
      </c>
      <c r="I23" s="11">
        <v>770</v>
      </c>
      <c r="J23" s="4" t="str">
        <f t="shared" ca="1" si="1"/>
        <v/>
      </c>
      <c r="K23" s="11">
        <v>1</v>
      </c>
      <c r="L23" s="11"/>
      <c r="M23" s="14"/>
      <c r="N23" s="13" t="str">
        <f t="shared" ca="1" si="2"/>
        <v/>
      </c>
      <c r="P23" s="3">
        <f t="shared" si="3"/>
        <v>770</v>
      </c>
      <c r="Q23" s="3">
        <f t="shared" ca="1" si="4"/>
        <v>0</v>
      </c>
      <c r="R23" s="3">
        <f t="shared" si="5"/>
        <v>0</v>
      </c>
      <c r="S23" s="3">
        <f t="shared" ca="1" si="6"/>
        <v>79</v>
      </c>
      <c r="T23" s="3" t="str">
        <f>IF(H23="","",VLOOKUP(H23,'Вода SKU'!$A$1:$B$150,2,0))</f>
        <v>3.6, Альче</v>
      </c>
      <c r="U23" s="3">
        <f t="shared" ca="1" si="7"/>
        <v>7.6190476190476186</v>
      </c>
      <c r="V23" s="3">
        <f t="shared" si="8"/>
        <v>0</v>
      </c>
      <c r="W23" s="3">
        <f t="shared" ca="1" si="9"/>
        <v>0</v>
      </c>
      <c r="X23" s="3" t="str">
        <f t="shared" ca="1" si="10"/>
        <v/>
      </c>
    </row>
    <row r="24" spans="1:24" ht="13.75" customHeight="1" x14ac:dyDescent="0.2">
      <c r="A24" s="11">
        <f t="shared" ca="1" si="0"/>
        <v>4</v>
      </c>
      <c r="B24" s="11" t="s">
        <v>170</v>
      </c>
      <c r="C24" s="11">
        <v>1050</v>
      </c>
      <c r="D24" s="11" t="s">
        <v>145</v>
      </c>
      <c r="E24" s="11" t="s">
        <v>146</v>
      </c>
      <c r="F24" s="11" t="s">
        <v>147</v>
      </c>
      <c r="G24" s="11" t="s">
        <v>148</v>
      </c>
      <c r="H24" s="11" t="s">
        <v>169</v>
      </c>
      <c r="I24" s="11">
        <v>300</v>
      </c>
      <c r="J24" s="4" t="str">
        <f t="shared" ca="1" si="1"/>
        <v/>
      </c>
      <c r="K24" s="11">
        <v>1</v>
      </c>
      <c r="L24" s="11"/>
      <c r="M24" s="14"/>
      <c r="N24" s="13" t="str">
        <f t="shared" ca="1" si="2"/>
        <v/>
      </c>
      <c r="P24" s="3">
        <f t="shared" si="3"/>
        <v>300</v>
      </c>
      <c r="Q24" s="3">
        <f t="shared" ca="1" si="4"/>
        <v>0</v>
      </c>
      <c r="R24" s="3">
        <f t="shared" si="5"/>
        <v>0</v>
      </c>
      <c r="S24" s="3">
        <f t="shared" ca="1" si="6"/>
        <v>79</v>
      </c>
      <c r="T24" s="3" t="str">
        <f>IF(H24="","",VLOOKUP(H24,'Вода SKU'!$A$1:$B$150,2,0))</f>
        <v>3.3, Сакко</v>
      </c>
      <c r="U24" s="3">
        <f t="shared" ca="1" si="7"/>
        <v>7.6190476190476186</v>
      </c>
      <c r="V24" s="3">
        <f t="shared" si="8"/>
        <v>0</v>
      </c>
      <c r="W24" s="3">
        <f t="shared" ca="1" si="9"/>
        <v>0</v>
      </c>
      <c r="X24" s="3" t="str">
        <f t="shared" ca="1" si="10"/>
        <v/>
      </c>
    </row>
    <row r="25" spans="1:24" ht="13.75" customHeight="1" x14ac:dyDescent="0.2">
      <c r="A25" s="16" t="str">
        <f t="shared" ca="1" si="0"/>
        <v/>
      </c>
      <c r="B25" s="16" t="s">
        <v>166</v>
      </c>
      <c r="C25" s="16" t="s">
        <v>166</v>
      </c>
      <c r="D25" s="16" t="s">
        <v>166</v>
      </c>
      <c r="E25" s="16" t="s">
        <v>166</v>
      </c>
      <c r="F25" s="16" t="s">
        <v>166</v>
      </c>
      <c r="G25" s="16" t="s">
        <v>166</v>
      </c>
      <c r="H25" s="16" t="s">
        <v>166</v>
      </c>
      <c r="J25" s="4">
        <f t="shared" ca="1" si="1"/>
        <v>-20</v>
      </c>
      <c r="M25" s="17">
        <v>8000</v>
      </c>
      <c r="N25" s="13">
        <f t="shared" ca="1" si="2"/>
        <v>1050</v>
      </c>
      <c r="O25" s="16" t="s">
        <v>166</v>
      </c>
      <c r="P25" s="3">
        <f t="shared" ca="1" si="3"/>
        <v>-1050</v>
      </c>
      <c r="Q25" s="3">
        <f t="shared" ca="1" si="4"/>
        <v>99</v>
      </c>
      <c r="R25" s="3">
        <f t="shared" si="5"/>
        <v>1</v>
      </c>
      <c r="S25" s="3">
        <f t="shared" ca="1" si="6"/>
        <v>99</v>
      </c>
      <c r="T25" s="3" t="str">
        <f>IF(H25="","",VLOOKUP(H25,'Вода SKU'!$A$1:$B$150,2,0))</f>
        <v>-</v>
      </c>
      <c r="U25" s="3">
        <f t="shared" ca="1" si="7"/>
        <v>7.6190476190476186</v>
      </c>
      <c r="V25" s="3">
        <f t="shared" si="8"/>
        <v>8000</v>
      </c>
      <c r="W25" s="3">
        <f t="shared" ca="1" si="9"/>
        <v>1050</v>
      </c>
      <c r="X25" s="3">
        <f t="shared" ca="1" si="10"/>
        <v>1050</v>
      </c>
    </row>
    <row r="26" spans="1:24" ht="13.75" customHeight="1" x14ac:dyDescent="0.2">
      <c r="A26" s="18">
        <f t="shared" ca="1" si="0"/>
        <v>5</v>
      </c>
      <c r="B26" s="18" t="s">
        <v>177</v>
      </c>
      <c r="C26" s="18">
        <v>850</v>
      </c>
      <c r="D26" s="18" t="s">
        <v>178</v>
      </c>
      <c r="E26" s="18" t="s">
        <v>179</v>
      </c>
      <c r="F26" s="18" t="s">
        <v>180</v>
      </c>
      <c r="G26" s="18" t="s">
        <v>181</v>
      </c>
      <c r="H26" s="18" t="s">
        <v>182</v>
      </c>
      <c r="I26" s="18">
        <v>2</v>
      </c>
      <c r="J26" s="4" t="str">
        <f t="shared" ca="1" si="1"/>
        <v/>
      </c>
      <c r="K26" s="18">
        <v>1</v>
      </c>
      <c r="L26" s="18"/>
      <c r="M26" s="14"/>
      <c r="N26" s="13" t="str">
        <f t="shared" ca="1" si="2"/>
        <v/>
      </c>
      <c r="P26" s="3">
        <f t="shared" si="3"/>
        <v>2</v>
      </c>
      <c r="Q26" s="3">
        <f t="shared" ca="1" si="4"/>
        <v>0</v>
      </c>
      <c r="R26" s="3">
        <f t="shared" si="5"/>
        <v>0</v>
      </c>
      <c r="S26" s="3">
        <f t="shared" ca="1" si="6"/>
        <v>99</v>
      </c>
      <c r="T26" s="3" t="str">
        <f>IF(H26="","",VLOOKUP(H26,'Вода SKU'!$A$1:$B$150,2,0))</f>
        <v>2.7, Альче</v>
      </c>
      <c r="U26" s="3">
        <f t="shared" ca="1" si="7"/>
        <v>9.4117647058823533</v>
      </c>
      <c r="V26" s="3">
        <f t="shared" si="8"/>
        <v>0</v>
      </c>
      <c r="W26" s="3">
        <f t="shared" ca="1" si="9"/>
        <v>0</v>
      </c>
      <c r="X26" s="3" t="str">
        <f t="shared" ca="1" si="10"/>
        <v/>
      </c>
    </row>
    <row r="27" spans="1:24" ht="13.75" customHeight="1" x14ac:dyDescent="0.2">
      <c r="A27" s="18">
        <f t="shared" ca="1" si="0"/>
        <v>5</v>
      </c>
      <c r="B27" s="18" t="s">
        <v>177</v>
      </c>
      <c r="C27" s="18">
        <v>850</v>
      </c>
      <c r="D27" s="18" t="s">
        <v>178</v>
      </c>
      <c r="E27" s="18" t="s">
        <v>179</v>
      </c>
      <c r="F27" s="18" t="s">
        <v>180</v>
      </c>
      <c r="G27" s="18" t="s">
        <v>181</v>
      </c>
      <c r="H27" s="18" t="s">
        <v>183</v>
      </c>
      <c r="I27" s="18">
        <v>50</v>
      </c>
      <c r="J27" s="4" t="str">
        <f t="shared" ca="1" si="1"/>
        <v/>
      </c>
      <c r="K27" s="18">
        <v>1</v>
      </c>
      <c r="L27" s="18"/>
      <c r="M27" s="14"/>
      <c r="N27" s="13" t="str">
        <f t="shared" ca="1" si="2"/>
        <v/>
      </c>
      <c r="P27" s="3">
        <f t="shared" si="3"/>
        <v>50</v>
      </c>
      <c r="Q27" s="3">
        <f t="shared" ca="1" si="4"/>
        <v>0</v>
      </c>
      <c r="R27" s="3">
        <f t="shared" si="5"/>
        <v>0</v>
      </c>
      <c r="S27" s="3">
        <f t="shared" ca="1" si="6"/>
        <v>99</v>
      </c>
      <c r="T27" s="3" t="str">
        <f>IF(H27="","",VLOOKUP(H27,'Вода SKU'!$A$1:$B$150,2,0))</f>
        <v>2.7, Альче</v>
      </c>
      <c r="U27" s="3">
        <f t="shared" ca="1" si="7"/>
        <v>9.4117647058823533</v>
      </c>
      <c r="V27" s="3">
        <f t="shared" si="8"/>
        <v>0</v>
      </c>
      <c r="W27" s="3">
        <f t="shared" ca="1" si="9"/>
        <v>0</v>
      </c>
      <c r="X27" s="3" t="str">
        <f t="shared" ca="1" si="10"/>
        <v/>
      </c>
    </row>
    <row r="28" spans="1:24" ht="13.75" customHeight="1" x14ac:dyDescent="0.2">
      <c r="A28" s="18">
        <f t="shared" ca="1" si="0"/>
        <v>5</v>
      </c>
      <c r="B28" s="18" t="s">
        <v>177</v>
      </c>
      <c r="C28" s="18">
        <v>850</v>
      </c>
      <c r="D28" s="18" t="s">
        <v>178</v>
      </c>
      <c r="E28" s="18" t="s">
        <v>179</v>
      </c>
      <c r="F28" s="18" t="s">
        <v>180</v>
      </c>
      <c r="G28" s="18" t="s">
        <v>181</v>
      </c>
      <c r="H28" s="18" t="s">
        <v>184</v>
      </c>
      <c r="I28" s="18">
        <v>200</v>
      </c>
      <c r="J28" s="4" t="str">
        <f t="shared" ca="1" si="1"/>
        <v/>
      </c>
      <c r="K28" s="18">
        <v>1</v>
      </c>
      <c r="L28" s="18"/>
      <c r="M28" s="14"/>
      <c r="N28" s="13" t="str">
        <f t="shared" ca="1" si="2"/>
        <v/>
      </c>
      <c r="P28" s="3">
        <f t="shared" si="3"/>
        <v>200</v>
      </c>
      <c r="Q28" s="3">
        <f t="shared" ca="1" si="4"/>
        <v>0</v>
      </c>
      <c r="R28" s="3">
        <f t="shared" si="5"/>
        <v>0</v>
      </c>
      <c r="S28" s="3">
        <f t="shared" ca="1" si="6"/>
        <v>99</v>
      </c>
      <c r="T28" s="3" t="str">
        <f>IF(H28="","",VLOOKUP(H28,'Вода SKU'!$A$1:$B$150,2,0))</f>
        <v>2.7, Альче</v>
      </c>
      <c r="U28" s="3">
        <f t="shared" ca="1" si="7"/>
        <v>9.4117647058823533</v>
      </c>
      <c r="V28" s="3">
        <f t="shared" si="8"/>
        <v>0</v>
      </c>
      <c r="W28" s="3">
        <f t="shared" ca="1" si="9"/>
        <v>0</v>
      </c>
      <c r="X28" s="3" t="str">
        <f t="shared" ca="1" si="10"/>
        <v/>
      </c>
    </row>
    <row r="29" spans="1:24" ht="13.75" customHeight="1" x14ac:dyDescent="0.2">
      <c r="A29" s="19">
        <f t="shared" ca="1" si="0"/>
        <v>5</v>
      </c>
      <c r="B29" s="19" t="s">
        <v>177</v>
      </c>
      <c r="C29" s="19">
        <v>850</v>
      </c>
      <c r="D29" s="19" t="s">
        <v>185</v>
      </c>
      <c r="E29" s="19" t="s">
        <v>179</v>
      </c>
      <c r="F29" s="19" t="s">
        <v>180</v>
      </c>
      <c r="G29" s="19" t="s">
        <v>181</v>
      </c>
      <c r="H29" s="19" t="s">
        <v>186</v>
      </c>
      <c r="I29" s="19">
        <v>18</v>
      </c>
      <c r="J29" s="4" t="str">
        <f t="shared" ca="1" si="1"/>
        <v/>
      </c>
      <c r="K29" s="19">
        <v>1</v>
      </c>
      <c r="L29" s="19"/>
      <c r="M29" s="14"/>
      <c r="N29" s="13" t="str">
        <f t="shared" ca="1" si="2"/>
        <v/>
      </c>
      <c r="P29" s="3">
        <f t="shared" si="3"/>
        <v>18</v>
      </c>
      <c r="Q29" s="3">
        <f t="shared" ca="1" si="4"/>
        <v>0</v>
      </c>
      <c r="R29" s="3">
        <f t="shared" si="5"/>
        <v>0</v>
      </c>
      <c r="S29" s="3">
        <f t="shared" ca="1" si="6"/>
        <v>99</v>
      </c>
      <c r="T29" s="3" t="str">
        <f>IF(H29="","",VLOOKUP(H29,'Вода SKU'!$A$1:$B$150,2,0))</f>
        <v>2.7, Альче</v>
      </c>
      <c r="U29" s="3">
        <f t="shared" ca="1" si="7"/>
        <v>9.4117647058823533</v>
      </c>
      <c r="V29" s="3">
        <f t="shared" si="8"/>
        <v>0</v>
      </c>
      <c r="W29" s="3">
        <f t="shared" ca="1" si="9"/>
        <v>0</v>
      </c>
      <c r="X29" s="3" t="str">
        <f t="shared" ca="1" si="10"/>
        <v/>
      </c>
    </row>
    <row r="30" spans="1:24" ht="13.75" customHeight="1" x14ac:dyDescent="0.2">
      <c r="A30" s="19">
        <f t="shared" ca="1" si="0"/>
        <v>5</v>
      </c>
      <c r="B30" s="19" t="s">
        <v>177</v>
      </c>
      <c r="C30" s="19">
        <v>850</v>
      </c>
      <c r="D30" s="19" t="s">
        <v>185</v>
      </c>
      <c r="E30" s="19" t="s">
        <v>179</v>
      </c>
      <c r="F30" s="19" t="s">
        <v>180</v>
      </c>
      <c r="G30" s="19" t="s">
        <v>181</v>
      </c>
      <c r="H30" s="19" t="s">
        <v>187</v>
      </c>
      <c r="I30" s="19">
        <v>350</v>
      </c>
      <c r="J30" s="4" t="str">
        <f t="shared" ca="1" si="1"/>
        <v/>
      </c>
      <c r="K30" s="19">
        <v>1</v>
      </c>
      <c r="L30" s="19"/>
      <c r="M30" s="14"/>
      <c r="N30" s="13" t="str">
        <f t="shared" ca="1" si="2"/>
        <v/>
      </c>
      <c r="P30" s="3">
        <f t="shared" si="3"/>
        <v>350</v>
      </c>
      <c r="Q30" s="3">
        <f t="shared" ca="1" si="4"/>
        <v>0</v>
      </c>
      <c r="R30" s="3">
        <f t="shared" si="5"/>
        <v>0</v>
      </c>
      <c r="S30" s="3">
        <f t="shared" ca="1" si="6"/>
        <v>99</v>
      </c>
      <c r="T30" s="3" t="str">
        <f>IF(H30="","",VLOOKUP(H30,'Вода SKU'!$A$1:$B$150,2,0))</f>
        <v>2.7, Альче</v>
      </c>
      <c r="U30" s="3">
        <f t="shared" ca="1" si="7"/>
        <v>9.4117647058823533</v>
      </c>
      <c r="V30" s="3">
        <f t="shared" si="8"/>
        <v>0</v>
      </c>
      <c r="W30" s="3">
        <f t="shared" ca="1" si="9"/>
        <v>0</v>
      </c>
      <c r="X30" s="3" t="str">
        <f t="shared" ca="1" si="10"/>
        <v/>
      </c>
    </row>
    <row r="31" spans="1:24" ht="13.75" customHeight="1" x14ac:dyDescent="0.2">
      <c r="A31" s="19">
        <f t="shared" ca="1" si="0"/>
        <v>5</v>
      </c>
      <c r="B31" s="19" t="s">
        <v>177</v>
      </c>
      <c r="C31" s="19">
        <v>850</v>
      </c>
      <c r="D31" s="19" t="s">
        <v>185</v>
      </c>
      <c r="E31" s="19" t="s">
        <v>171</v>
      </c>
      <c r="F31" s="19" t="s">
        <v>188</v>
      </c>
      <c r="G31" s="19" t="s">
        <v>181</v>
      </c>
      <c r="H31" s="19" t="s">
        <v>189</v>
      </c>
      <c r="I31" s="19">
        <v>230</v>
      </c>
      <c r="J31" s="4" t="str">
        <f t="shared" ca="1" si="1"/>
        <v/>
      </c>
      <c r="K31" s="19">
        <v>1</v>
      </c>
      <c r="L31" s="19"/>
      <c r="M31" s="14"/>
      <c r="N31" s="13" t="str">
        <f t="shared" ca="1" si="2"/>
        <v/>
      </c>
      <c r="P31" s="3">
        <f t="shared" si="3"/>
        <v>230</v>
      </c>
      <c r="Q31" s="3">
        <f t="shared" ca="1" si="4"/>
        <v>0</v>
      </c>
      <c r="R31" s="3">
        <f t="shared" si="5"/>
        <v>0</v>
      </c>
      <c r="S31" s="3">
        <f t="shared" ca="1" si="6"/>
        <v>99</v>
      </c>
      <c r="T31" s="3" t="str">
        <f>IF(H31="","",VLOOKUP(H31,'Вода SKU'!$A$1:$B$150,2,0))</f>
        <v>2.7, Альче</v>
      </c>
      <c r="U31" s="3">
        <f t="shared" ca="1" si="7"/>
        <v>9.4117647058823533</v>
      </c>
      <c r="V31" s="3">
        <f t="shared" si="8"/>
        <v>0</v>
      </c>
      <c r="W31" s="3">
        <f t="shared" ca="1" si="9"/>
        <v>0</v>
      </c>
      <c r="X31" s="3" t="str">
        <f t="shared" ca="1" si="10"/>
        <v/>
      </c>
    </row>
    <row r="32" spans="1:24" ht="13.75" customHeight="1" x14ac:dyDescent="0.2">
      <c r="A32" s="16" t="str">
        <f t="shared" ca="1" si="0"/>
        <v/>
      </c>
      <c r="B32" s="16" t="s">
        <v>166</v>
      </c>
      <c r="C32" s="16" t="s">
        <v>166</v>
      </c>
      <c r="D32" s="16" t="s">
        <v>166</v>
      </c>
      <c r="E32" s="16" t="s">
        <v>166</v>
      </c>
      <c r="F32" s="16" t="s">
        <v>166</v>
      </c>
      <c r="G32" s="16" t="s">
        <v>166</v>
      </c>
      <c r="H32" s="16" t="s">
        <v>166</v>
      </c>
      <c r="J32" s="4">
        <f t="shared" ca="1" si="1"/>
        <v>0</v>
      </c>
      <c r="M32" s="17">
        <v>8000</v>
      </c>
      <c r="N32" s="13">
        <f t="shared" ca="1" si="2"/>
        <v>850</v>
      </c>
      <c r="O32" s="16" t="s">
        <v>166</v>
      </c>
      <c r="P32" s="3">
        <f t="shared" ca="1" si="3"/>
        <v>-850</v>
      </c>
      <c r="Q32" s="3">
        <f t="shared" ca="1" si="4"/>
        <v>99</v>
      </c>
      <c r="R32" s="3">
        <f t="shared" si="5"/>
        <v>1</v>
      </c>
      <c r="S32" s="3">
        <f t="shared" ca="1" si="6"/>
        <v>99</v>
      </c>
      <c r="T32" s="3" t="str">
        <f>IF(H32="","",VLOOKUP(H32,'Вода SKU'!$A$1:$B$150,2,0))</f>
        <v>-</v>
      </c>
      <c r="U32" s="3">
        <f t="shared" ca="1" si="7"/>
        <v>9.4117647058823533</v>
      </c>
      <c r="V32" s="3">
        <f t="shared" si="8"/>
        <v>8000</v>
      </c>
      <c r="W32" s="3">
        <f t="shared" ca="1" si="9"/>
        <v>850</v>
      </c>
      <c r="X32" s="3">
        <f t="shared" ca="1" si="10"/>
        <v>850</v>
      </c>
    </row>
    <row r="33" spans="1:24" ht="13.75" customHeight="1" x14ac:dyDescent="0.2">
      <c r="A33" s="11">
        <f t="shared" ca="1" si="0"/>
        <v>6</v>
      </c>
      <c r="B33" s="11" t="s">
        <v>167</v>
      </c>
      <c r="C33" s="11">
        <v>1050</v>
      </c>
      <c r="D33" s="11" t="s">
        <v>145</v>
      </c>
      <c r="E33" s="11" t="s">
        <v>146</v>
      </c>
      <c r="F33" s="11" t="s">
        <v>147</v>
      </c>
      <c r="G33" s="11" t="s">
        <v>148</v>
      </c>
      <c r="H33" s="11" t="s">
        <v>190</v>
      </c>
      <c r="I33" s="11">
        <v>63</v>
      </c>
      <c r="J33" s="4" t="str">
        <f t="shared" ca="1" si="1"/>
        <v/>
      </c>
      <c r="K33" s="11">
        <v>1</v>
      </c>
      <c r="L33" s="11"/>
      <c r="M33" s="14"/>
      <c r="N33" s="13" t="str">
        <f t="shared" ca="1" si="2"/>
        <v/>
      </c>
      <c r="P33" s="3">
        <f t="shared" si="3"/>
        <v>63</v>
      </c>
      <c r="Q33" s="3">
        <f t="shared" ca="1" si="4"/>
        <v>0</v>
      </c>
      <c r="R33" s="3">
        <f t="shared" si="5"/>
        <v>0</v>
      </c>
      <c r="S33" s="3">
        <f t="shared" ca="1" si="6"/>
        <v>99</v>
      </c>
      <c r="T33" s="3" t="str">
        <f>IF(H33="","",VLOOKUP(H33,'Вода SKU'!$A$1:$B$150,2,0))</f>
        <v>3.3, Сакко</v>
      </c>
      <c r="U33" s="3">
        <f t="shared" ca="1" si="7"/>
        <v>7.6190476190476186</v>
      </c>
      <c r="V33" s="3">
        <f t="shared" si="8"/>
        <v>0</v>
      </c>
      <c r="W33" s="3">
        <f t="shared" ca="1" si="9"/>
        <v>0</v>
      </c>
      <c r="X33" s="3" t="str">
        <f t="shared" ca="1" si="10"/>
        <v/>
      </c>
    </row>
    <row r="34" spans="1:24" ht="13.75" customHeight="1" x14ac:dyDescent="0.2">
      <c r="A34" s="11">
        <f t="shared" ref="A34:A66" ca="1" si="11">IF(O34="-", "", 1 + SUM(INDIRECT(ADDRESS(2,COLUMN(R34)) &amp; ":" &amp; ADDRESS(ROW(),COLUMN(R34)))))</f>
        <v>6</v>
      </c>
      <c r="B34" s="11" t="s">
        <v>167</v>
      </c>
      <c r="C34" s="11">
        <v>1050</v>
      </c>
      <c r="D34" s="11" t="s">
        <v>145</v>
      </c>
      <c r="E34" s="11" t="s">
        <v>146</v>
      </c>
      <c r="F34" s="11" t="s">
        <v>147</v>
      </c>
      <c r="G34" s="11" t="s">
        <v>148</v>
      </c>
      <c r="H34" s="11" t="s">
        <v>191</v>
      </c>
      <c r="I34" s="11">
        <v>126</v>
      </c>
      <c r="J34" s="4" t="str">
        <f t="shared" ref="J34:J65" ca="1" si="12">IF(M34="", IF(O34="","",X34+(INDIRECT("S" &amp; ROW() - 1) - S34)),IF(O34="", "", INDIRECT("S" &amp; ROW() - 1) - S34))</f>
        <v/>
      </c>
      <c r="K34" s="11">
        <v>1</v>
      </c>
      <c r="L34" s="11"/>
      <c r="M34" s="14"/>
      <c r="N34" s="13" t="str">
        <f t="shared" ref="N34:N65" ca="1" si="13">IF(M34="", IF(X34=0, "", X34), IF(V34 = "", "", IF(V34/U34 = 0, "", V34/U34)))</f>
        <v/>
      </c>
      <c r="P34" s="3">
        <f t="shared" ref="P34:P65" si="14">IF(O34 = "-", -W34,I34)</f>
        <v>126</v>
      </c>
      <c r="Q34" s="3">
        <f t="shared" ref="Q34:Q65" ca="1" si="15">IF(O34 = "-", SUM(INDIRECT(ADDRESS(2,COLUMN(P34)) &amp; ":" &amp; ADDRESS(ROW(),COLUMN(P34)))), 0)</f>
        <v>0</v>
      </c>
      <c r="R34" s="3">
        <f t="shared" ref="R34:R65" si="16">IF(O34="-",1,0)</f>
        <v>0</v>
      </c>
      <c r="S34" s="3">
        <f t="shared" ref="S34:S65" ca="1" si="17">IF(Q34 = 0, INDIRECT("S" &amp; ROW() - 1), Q34)</f>
        <v>99</v>
      </c>
      <c r="T34" s="3" t="str">
        <f>IF(H34="","",VLOOKUP(H34,'Вода SKU'!$A$1:$B$150,2,0))</f>
        <v>3.3, Сакко</v>
      </c>
      <c r="U34" s="3">
        <f t="shared" ref="U34:U65" ca="1" si="18">IF(C34 = "", 8, IF(C34 = "-", 8000 / INDIRECT("C" &amp; ROW() - 1), 8000/C34))</f>
        <v>7.6190476190476186</v>
      </c>
      <c r="V34" s="3">
        <f t="shared" ref="V34:V65" si="19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3">
        <f t="shared" ref="W34:W65" ca="1" si="20">IF(V34 = "", "", V34/U34)</f>
        <v>0</v>
      </c>
      <c r="X34" s="3" t="str">
        <f t="shared" ref="X34:X65" ca="1" si="21">IF(O34="", "", MAX(ROUND(-(INDIRECT("S" &amp; ROW() - 1) - S34)/INDIRECT("C" &amp; ROW() - 1), 0), 1) * INDIRECT("C" &amp; ROW() - 1))</f>
        <v/>
      </c>
    </row>
    <row r="35" spans="1:24" ht="13.75" customHeight="1" x14ac:dyDescent="0.2">
      <c r="A35" s="11">
        <f t="shared" ca="1" si="11"/>
        <v>6</v>
      </c>
      <c r="B35" s="11" t="s">
        <v>167</v>
      </c>
      <c r="C35" s="11">
        <v>1050</v>
      </c>
      <c r="D35" s="11" t="s">
        <v>145</v>
      </c>
      <c r="E35" s="11" t="s">
        <v>146</v>
      </c>
      <c r="F35" s="11" t="s">
        <v>147</v>
      </c>
      <c r="G35" s="11" t="s">
        <v>148</v>
      </c>
      <c r="H35" s="11" t="s">
        <v>192</v>
      </c>
      <c r="I35" s="11">
        <v>324</v>
      </c>
      <c r="J35" s="4" t="str">
        <f t="shared" ca="1" si="12"/>
        <v/>
      </c>
      <c r="K35" s="11">
        <v>1</v>
      </c>
      <c r="L35" s="11"/>
      <c r="M35" s="14"/>
      <c r="N35" s="13" t="str">
        <f t="shared" ca="1" si="13"/>
        <v/>
      </c>
      <c r="P35" s="3">
        <f t="shared" si="14"/>
        <v>324</v>
      </c>
      <c r="Q35" s="3">
        <f t="shared" ca="1" si="15"/>
        <v>0</v>
      </c>
      <c r="R35" s="3">
        <f t="shared" si="16"/>
        <v>0</v>
      </c>
      <c r="S35" s="3">
        <f t="shared" ca="1" si="17"/>
        <v>99</v>
      </c>
      <c r="T35" s="3" t="str">
        <f>IF(H35="","",VLOOKUP(H35,'Вода SKU'!$A$1:$B$150,2,0))</f>
        <v>3.3, Сакко</v>
      </c>
      <c r="U35" s="3">
        <f t="shared" ca="1" si="18"/>
        <v>7.6190476190476186</v>
      </c>
      <c r="V35" s="3">
        <f t="shared" si="19"/>
        <v>0</v>
      </c>
      <c r="W35" s="3">
        <f t="shared" ca="1" si="20"/>
        <v>0</v>
      </c>
      <c r="X35" s="3" t="str">
        <f t="shared" ca="1" si="21"/>
        <v/>
      </c>
    </row>
    <row r="36" spans="1:24" ht="13.75" customHeight="1" x14ac:dyDescent="0.2">
      <c r="A36" s="11">
        <f t="shared" ca="1" si="11"/>
        <v>6</v>
      </c>
      <c r="B36" s="11" t="s">
        <v>167</v>
      </c>
      <c r="C36" s="11">
        <v>1050</v>
      </c>
      <c r="D36" s="11" t="s">
        <v>145</v>
      </c>
      <c r="E36" s="11" t="s">
        <v>146</v>
      </c>
      <c r="F36" s="11" t="s">
        <v>147</v>
      </c>
      <c r="G36" s="11" t="s">
        <v>148</v>
      </c>
      <c r="H36" s="11" t="s">
        <v>169</v>
      </c>
      <c r="I36" s="11">
        <v>600</v>
      </c>
      <c r="J36" s="4" t="str">
        <f t="shared" ca="1" si="12"/>
        <v/>
      </c>
      <c r="K36" s="11">
        <v>1</v>
      </c>
      <c r="L36" s="11"/>
      <c r="M36" s="14"/>
      <c r="N36" s="13" t="str">
        <f t="shared" ca="1" si="13"/>
        <v/>
      </c>
      <c r="P36" s="3">
        <f t="shared" si="14"/>
        <v>600</v>
      </c>
      <c r="Q36" s="3">
        <f t="shared" ca="1" si="15"/>
        <v>0</v>
      </c>
      <c r="R36" s="3">
        <f t="shared" si="16"/>
        <v>0</v>
      </c>
      <c r="S36" s="3">
        <f t="shared" ca="1" si="17"/>
        <v>99</v>
      </c>
      <c r="T36" s="3" t="str">
        <f>IF(H36="","",VLOOKUP(H36,'Вода SKU'!$A$1:$B$150,2,0))</f>
        <v>3.3, Сакко</v>
      </c>
      <c r="U36" s="3">
        <f t="shared" ca="1" si="18"/>
        <v>7.6190476190476186</v>
      </c>
      <c r="V36" s="3">
        <f t="shared" si="19"/>
        <v>0</v>
      </c>
      <c r="W36" s="3">
        <f t="shared" ca="1" si="20"/>
        <v>0</v>
      </c>
      <c r="X36" s="3" t="str">
        <f t="shared" ca="1" si="21"/>
        <v/>
      </c>
    </row>
    <row r="37" spans="1:24" ht="13.75" customHeight="1" x14ac:dyDescent="0.2">
      <c r="A37" s="16" t="str">
        <f t="shared" ca="1" si="11"/>
        <v/>
      </c>
      <c r="B37" s="16" t="s">
        <v>166</v>
      </c>
      <c r="C37" s="16" t="s">
        <v>166</v>
      </c>
      <c r="D37" s="16" t="s">
        <v>166</v>
      </c>
      <c r="E37" s="16" t="s">
        <v>166</v>
      </c>
      <c r="F37" s="16" t="s">
        <v>166</v>
      </c>
      <c r="G37" s="16" t="s">
        <v>166</v>
      </c>
      <c r="H37" s="16" t="s">
        <v>166</v>
      </c>
      <c r="J37" s="4">
        <f t="shared" ca="1" si="12"/>
        <v>2.625</v>
      </c>
      <c r="M37" s="17">
        <v>8500</v>
      </c>
      <c r="N37" s="13">
        <f t="shared" ca="1" si="13"/>
        <v>1115.625</v>
      </c>
      <c r="O37" s="16" t="s">
        <v>166</v>
      </c>
      <c r="P37" s="3">
        <f t="shared" ca="1" si="14"/>
        <v>-1115.625</v>
      </c>
      <c r="Q37" s="3">
        <f t="shared" ca="1" si="15"/>
        <v>96.375</v>
      </c>
      <c r="R37" s="3">
        <f t="shared" si="16"/>
        <v>1</v>
      </c>
      <c r="S37" s="3">
        <f t="shared" ca="1" si="17"/>
        <v>96.375</v>
      </c>
      <c r="T37" s="3" t="str">
        <f>IF(H37="","",VLOOKUP(H37,'Вода SKU'!$A$1:$B$150,2,0))</f>
        <v>-</v>
      </c>
      <c r="U37" s="3">
        <f t="shared" ca="1" si="18"/>
        <v>7.6190476190476186</v>
      </c>
      <c r="V37" s="3">
        <f t="shared" si="19"/>
        <v>8500</v>
      </c>
      <c r="W37" s="3">
        <f t="shared" ca="1" si="20"/>
        <v>1115.625</v>
      </c>
      <c r="X37" s="3">
        <f t="shared" ca="1" si="21"/>
        <v>1050</v>
      </c>
    </row>
    <row r="38" spans="1:24" ht="13.75" customHeight="1" x14ac:dyDescent="0.2">
      <c r="A38" s="18">
        <f t="shared" ca="1" si="11"/>
        <v>7</v>
      </c>
      <c r="B38" s="18" t="s">
        <v>193</v>
      </c>
      <c r="C38" s="18">
        <v>850</v>
      </c>
      <c r="D38" s="18" t="s">
        <v>178</v>
      </c>
      <c r="E38" s="18" t="s">
        <v>171</v>
      </c>
      <c r="F38" s="18" t="s">
        <v>188</v>
      </c>
      <c r="G38" s="18" t="s">
        <v>181</v>
      </c>
      <c r="H38" s="18" t="s">
        <v>194</v>
      </c>
      <c r="I38" s="18">
        <v>850</v>
      </c>
      <c r="J38" s="4" t="str">
        <f t="shared" ca="1" si="12"/>
        <v/>
      </c>
      <c r="K38" s="18">
        <v>1</v>
      </c>
      <c r="L38" s="18"/>
      <c r="M38" s="14"/>
      <c r="N38" s="13" t="str">
        <f t="shared" ca="1" si="13"/>
        <v/>
      </c>
      <c r="P38" s="3">
        <f t="shared" si="14"/>
        <v>850</v>
      </c>
      <c r="Q38" s="3">
        <f t="shared" ca="1" si="15"/>
        <v>0</v>
      </c>
      <c r="R38" s="3">
        <f t="shared" si="16"/>
        <v>0</v>
      </c>
      <c r="S38" s="3">
        <f t="shared" ca="1" si="17"/>
        <v>96.375</v>
      </c>
      <c r="T38" s="3" t="str">
        <f>IF(H38="","",VLOOKUP(H38,'Вода SKU'!$A$1:$B$150,2,0))</f>
        <v>2.7, Сакко</v>
      </c>
      <c r="U38" s="3">
        <f t="shared" ca="1" si="18"/>
        <v>9.4117647058823533</v>
      </c>
      <c r="V38" s="3">
        <f t="shared" si="19"/>
        <v>0</v>
      </c>
      <c r="W38" s="3">
        <f t="shared" ca="1" si="20"/>
        <v>0</v>
      </c>
      <c r="X38" s="3" t="str">
        <f t="shared" ca="1" si="21"/>
        <v/>
      </c>
    </row>
    <row r="39" spans="1:24" ht="13.75" customHeight="1" x14ac:dyDescent="0.2">
      <c r="A39" s="16" t="str">
        <f t="shared" ca="1" si="11"/>
        <v/>
      </c>
      <c r="B39" s="16" t="s">
        <v>166</v>
      </c>
      <c r="C39" s="16" t="s">
        <v>166</v>
      </c>
      <c r="D39" s="16" t="s">
        <v>166</v>
      </c>
      <c r="E39" s="16" t="s">
        <v>166</v>
      </c>
      <c r="F39" s="16" t="s">
        <v>166</v>
      </c>
      <c r="G39" s="16" t="s">
        <v>166</v>
      </c>
      <c r="H39" s="16" t="s">
        <v>166</v>
      </c>
      <c r="J39" s="4">
        <f t="shared" ca="1" si="12"/>
        <v>0</v>
      </c>
      <c r="M39" s="17">
        <v>8000</v>
      </c>
      <c r="N39" s="13">
        <f t="shared" ca="1" si="13"/>
        <v>850</v>
      </c>
      <c r="O39" s="16" t="s">
        <v>166</v>
      </c>
      <c r="P39" s="3">
        <f t="shared" ca="1" si="14"/>
        <v>-850</v>
      </c>
      <c r="Q39" s="3">
        <f t="shared" ca="1" si="15"/>
        <v>96.375</v>
      </c>
      <c r="R39" s="3">
        <f t="shared" si="16"/>
        <v>1</v>
      </c>
      <c r="S39" s="3">
        <f t="shared" ca="1" si="17"/>
        <v>96.375</v>
      </c>
      <c r="T39" s="3" t="str">
        <f>IF(H39="","",VLOOKUP(H39,'Вода SKU'!$A$1:$B$150,2,0))</f>
        <v>-</v>
      </c>
      <c r="U39" s="3">
        <f t="shared" ca="1" si="18"/>
        <v>9.4117647058823533</v>
      </c>
      <c r="V39" s="3">
        <f t="shared" si="19"/>
        <v>8000</v>
      </c>
      <c r="W39" s="3">
        <f t="shared" ca="1" si="20"/>
        <v>850</v>
      </c>
      <c r="X39" s="3">
        <f t="shared" ca="1" si="21"/>
        <v>850</v>
      </c>
    </row>
    <row r="40" spans="1:24" ht="13.75" customHeight="1" x14ac:dyDescent="0.2">
      <c r="A40" s="11">
        <f t="shared" ca="1" si="11"/>
        <v>8</v>
      </c>
      <c r="B40" s="11" t="s">
        <v>167</v>
      </c>
      <c r="C40" s="11">
        <v>1050</v>
      </c>
      <c r="D40" s="11" t="s">
        <v>145</v>
      </c>
      <c r="E40" s="11" t="s">
        <v>146</v>
      </c>
      <c r="F40" s="11" t="s">
        <v>147</v>
      </c>
      <c r="G40" s="11" t="s">
        <v>148</v>
      </c>
      <c r="H40" s="11" t="s">
        <v>169</v>
      </c>
      <c r="I40" s="11">
        <v>1100</v>
      </c>
      <c r="J40" s="4" t="str">
        <f t="shared" ca="1" si="12"/>
        <v/>
      </c>
      <c r="K40" s="11">
        <v>1</v>
      </c>
      <c r="L40" s="11"/>
      <c r="M40" s="14"/>
      <c r="N40" s="13" t="str">
        <f t="shared" ca="1" si="13"/>
        <v/>
      </c>
      <c r="P40" s="3">
        <f t="shared" si="14"/>
        <v>1100</v>
      </c>
      <c r="Q40" s="3">
        <f t="shared" ca="1" si="15"/>
        <v>0</v>
      </c>
      <c r="R40" s="3">
        <f t="shared" si="16"/>
        <v>0</v>
      </c>
      <c r="S40" s="3">
        <f t="shared" ca="1" si="17"/>
        <v>96.375</v>
      </c>
      <c r="T40" s="3" t="str">
        <f>IF(H40="","",VLOOKUP(H40,'Вода SKU'!$A$1:$B$150,2,0))</f>
        <v>3.3, Сакко</v>
      </c>
      <c r="U40" s="3">
        <f t="shared" ca="1" si="18"/>
        <v>7.6190476190476186</v>
      </c>
      <c r="V40" s="3">
        <f t="shared" si="19"/>
        <v>0</v>
      </c>
      <c r="W40" s="3">
        <f t="shared" ca="1" si="20"/>
        <v>0</v>
      </c>
      <c r="X40" s="3" t="str">
        <f t="shared" ca="1" si="21"/>
        <v/>
      </c>
    </row>
    <row r="41" spans="1:24" ht="13.75" customHeight="1" x14ac:dyDescent="0.2">
      <c r="A41" s="16" t="str">
        <f t="shared" ca="1" si="11"/>
        <v/>
      </c>
      <c r="B41" s="16" t="s">
        <v>166</v>
      </c>
      <c r="C41" s="16" t="s">
        <v>166</v>
      </c>
      <c r="D41" s="16" t="s">
        <v>166</v>
      </c>
      <c r="E41" s="16" t="s">
        <v>166</v>
      </c>
      <c r="F41" s="16" t="s">
        <v>166</v>
      </c>
      <c r="G41" s="16" t="s">
        <v>166</v>
      </c>
      <c r="H41" s="16" t="s">
        <v>166</v>
      </c>
      <c r="J41" s="4">
        <f t="shared" ca="1" si="12"/>
        <v>15.625</v>
      </c>
      <c r="M41" s="17">
        <v>8500</v>
      </c>
      <c r="N41" s="13">
        <f t="shared" ca="1" si="13"/>
        <v>1115.625</v>
      </c>
      <c r="O41" s="16" t="s">
        <v>166</v>
      </c>
      <c r="P41" s="3">
        <f t="shared" ca="1" si="14"/>
        <v>-1115.625</v>
      </c>
      <c r="Q41" s="3">
        <f t="shared" ca="1" si="15"/>
        <v>80.75</v>
      </c>
      <c r="R41" s="3">
        <f t="shared" si="16"/>
        <v>1</v>
      </c>
      <c r="S41" s="3">
        <f t="shared" ca="1" si="17"/>
        <v>80.75</v>
      </c>
      <c r="T41" s="3" t="str">
        <f>IF(H41="","",VLOOKUP(H41,'Вода SKU'!$A$1:$B$150,2,0))</f>
        <v>-</v>
      </c>
      <c r="U41" s="3">
        <f t="shared" ca="1" si="18"/>
        <v>7.6190476190476186</v>
      </c>
      <c r="V41" s="3">
        <f t="shared" si="19"/>
        <v>8500</v>
      </c>
      <c r="W41" s="3">
        <f t="shared" ca="1" si="20"/>
        <v>1115.625</v>
      </c>
      <c r="X41" s="3">
        <f t="shared" ca="1" si="21"/>
        <v>1050</v>
      </c>
    </row>
    <row r="42" spans="1:24" ht="13.75" customHeight="1" x14ac:dyDescent="0.2">
      <c r="A42" s="18">
        <f t="shared" ca="1" si="11"/>
        <v>9</v>
      </c>
      <c r="B42" s="18" t="s">
        <v>193</v>
      </c>
      <c r="C42" s="18">
        <v>850</v>
      </c>
      <c r="D42" s="18" t="s">
        <v>178</v>
      </c>
      <c r="E42" s="18" t="s">
        <v>171</v>
      </c>
      <c r="F42" s="18" t="s">
        <v>188</v>
      </c>
      <c r="G42" s="18" t="s">
        <v>181</v>
      </c>
      <c r="H42" s="18" t="s">
        <v>194</v>
      </c>
      <c r="I42" s="18">
        <v>450</v>
      </c>
      <c r="J42" s="4" t="str">
        <f t="shared" ca="1" si="12"/>
        <v/>
      </c>
      <c r="K42" s="18">
        <v>1</v>
      </c>
      <c r="L42" s="18"/>
      <c r="M42" s="14"/>
      <c r="N42" s="13" t="str">
        <f t="shared" ca="1" si="13"/>
        <v/>
      </c>
      <c r="P42" s="3">
        <f t="shared" si="14"/>
        <v>450</v>
      </c>
      <c r="Q42" s="3">
        <f t="shared" ca="1" si="15"/>
        <v>0</v>
      </c>
      <c r="R42" s="3">
        <f t="shared" si="16"/>
        <v>0</v>
      </c>
      <c r="S42" s="3">
        <f t="shared" ca="1" si="17"/>
        <v>80.75</v>
      </c>
      <c r="T42" s="3" t="str">
        <f>IF(H42="","",VLOOKUP(H42,'Вода SKU'!$A$1:$B$150,2,0))</f>
        <v>2.7, Сакко</v>
      </c>
      <c r="U42" s="3">
        <f t="shared" ca="1" si="18"/>
        <v>9.4117647058823533</v>
      </c>
      <c r="V42" s="3">
        <f t="shared" si="19"/>
        <v>0</v>
      </c>
      <c r="W42" s="3">
        <f t="shared" ca="1" si="20"/>
        <v>0</v>
      </c>
      <c r="X42" s="3" t="str">
        <f t="shared" ca="1" si="21"/>
        <v/>
      </c>
    </row>
    <row r="43" spans="1:24" ht="13.75" customHeight="1" x14ac:dyDescent="0.2">
      <c r="A43" s="19">
        <f t="shared" ca="1" si="11"/>
        <v>9</v>
      </c>
      <c r="B43" s="19" t="s">
        <v>193</v>
      </c>
      <c r="C43" s="19">
        <v>850</v>
      </c>
      <c r="D43" s="19" t="s">
        <v>185</v>
      </c>
      <c r="E43" s="19" t="s">
        <v>195</v>
      </c>
      <c r="F43" s="19" t="s">
        <v>196</v>
      </c>
      <c r="G43" s="19" t="s">
        <v>181</v>
      </c>
      <c r="H43" s="19" t="s">
        <v>197</v>
      </c>
      <c r="I43" s="19">
        <v>400</v>
      </c>
      <c r="J43" s="4" t="str">
        <f t="shared" ca="1" si="12"/>
        <v/>
      </c>
      <c r="K43" s="19">
        <v>1</v>
      </c>
      <c r="L43" s="19"/>
      <c r="M43" s="14"/>
      <c r="N43" s="13" t="str">
        <f t="shared" ca="1" si="13"/>
        <v/>
      </c>
      <c r="P43" s="3">
        <f t="shared" si="14"/>
        <v>400</v>
      </c>
      <c r="Q43" s="3">
        <f t="shared" ca="1" si="15"/>
        <v>0</v>
      </c>
      <c r="R43" s="3">
        <f t="shared" si="16"/>
        <v>0</v>
      </c>
      <c r="S43" s="3">
        <f t="shared" ca="1" si="17"/>
        <v>80.75</v>
      </c>
      <c r="T43" s="3" t="str">
        <f>IF(H43="","",VLOOKUP(H43,'Вода SKU'!$A$1:$B$150,2,0))</f>
        <v>2.7, Альче</v>
      </c>
      <c r="U43" s="3">
        <f t="shared" ca="1" si="18"/>
        <v>9.4117647058823533</v>
      </c>
      <c r="V43" s="3">
        <f t="shared" si="19"/>
        <v>0</v>
      </c>
      <c r="W43" s="3">
        <f t="shared" ca="1" si="20"/>
        <v>0</v>
      </c>
      <c r="X43" s="3" t="str">
        <f t="shared" ca="1" si="21"/>
        <v/>
      </c>
    </row>
    <row r="44" spans="1:24" ht="13.75" customHeight="1" x14ac:dyDescent="0.2">
      <c r="A44" s="16" t="str">
        <f t="shared" ca="1" si="11"/>
        <v/>
      </c>
      <c r="B44" s="16" t="s">
        <v>166</v>
      </c>
      <c r="C44" s="16" t="s">
        <v>166</v>
      </c>
      <c r="D44" s="16" t="s">
        <v>166</v>
      </c>
      <c r="E44" s="16" t="s">
        <v>166</v>
      </c>
      <c r="F44" s="16" t="s">
        <v>166</v>
      </c>
      <c r="G44" s="16" t="s">
        <v>166</v>
      </c>
      <c r="H44" s="16" t="s">
        <v>166</v>
      </c>
      <c r="J44" s="4">
        <f t="shared" ca="1" si="12"/>
        <v>0</v>
      </c>
      <c r="M44" s="17">
        <v>8000</v>
      </c>
      <c r="N44" s="13">
        <f t="shared" ca="1" si="13"/>
        <v>850</v>
      </c>
      <c r="O44" s="16" t="s">
        <v>166</v>
      </c>
      <c r="P44" s="3">
        <f t="shared" ca="1" si="14"/>
        <v>-850</v>
      </c>
      <c r="Q44" s="3">
        <f t="shared" ca="1" si="15"/>
        <v>80.75</v>
      </c>
      <c r="R44" s="3">
        <f t="shared" si="16"/>
        <v>1</v>
      </c>
      <c r="S44" s="3">
        <f t="shared" ca="1" si="17"/>
        <v>80.75</v>
      </c>
      <c r="T44" s="3" t="str">
        <f>IF(H44="","",VLOOKUP(H44,'Вода SKU'!$A$1:$B$150,2,0))</f>
        <v>-</v>
      </c>
      <c r="U44" s="3">
        <f t="shared" ca="1" si="18"/>
        <v>9.4117647058823533</v>
      </c>
      <c r="V44" s="3">
        <f t="shared" si="19"/>
        <v>8000</v>
      </c>
      <c r="W44" s="3">
        <f t="shared" ca="1" si="20"/>
        <v>850</v>
      </c>
      <c r="X44" s="3">
        <f t="shared" ca="1" si="21"/>
        <v>850</v>
      </c>
    </row>
    <row r="45" spans="1:24" ht="13.75" customHeight="1" x14ac:dyDescent="0.2">
      <c r="A45" s="11">
        <f t="shared" ca="1" si="11"/>
        <v>10</v>
      </c>
      <c r="B45" s="11" t="s">
        <v>167</v>
      </c>
      <c r="C45" s="11">
        <v>1050</v>
      </c>
      <c r="D45" s="11" t="s">
        <v>145</v>
      </c>
      <c r="E45" s="11" t="s">
        <v>146</v>
      </c>
      <c r="F45" s="11" t="s">
        <v>147</v>
      </c>
      <c r="G45" s="11" t="s">
        <v>148</v>
      </c>
      <c r="H45" s="11" t="s">
        <v>169</v>
      </c>
      <c r="I45" s="11">
        <v>1100</v>
      </c>
      <c r="J45" s="4" t="str">
        <f t="shared" ca="1" si="12"/>
        <v/>
      </c>
      <c r="K45" s="11">
        <v>1</v>
      </c>
      <c r="L45" s="11"/>
      <c r="M45" s="14"/>
      <c r="N45" s="13" t="str">
        <f t="shared" ca="1" si="13"/>
        <v/>
      </c>
      <c r="P45" s="3">
        <f t="shared" si="14"/>
        <v>1100</v>
      </c>
      <c r="Q45" s="3">
        <f t="shared" ca="1" si="15"/>
        <v>0</v>
      </c>
      <c r="R45" s="3">
        <f t="shared" si="16"/>
        <v>0</v>
      </c>
      <c r="S45" s="3">
        <f t="shared" ca="1" si="17"/>
        <v>80.75</v>
      </c>
      <c r="T45" s="3" t="str">
        <f>IF(H45="","",VLOOKUP(H45,'Вода SKU'!$A$1:$B$150,2,0))</f>
        <v>3.3, Сакко</v>
      </c>
      <c r="U45" s="3">
        <f t="shared" ca="1" si="18"/>
        <v>7.6190476190476186</v>
      </c>
      <c r="V45" s="3">
        <f t="shared" si="19"/>
        <v>0</v>
      </c>
      <c r="W45" s="3">
        <f t="shared" ca="1" si="20"/>
        <v>0</v>
      </c>
      <c r="X45" s="3" t="str">
        <f t="shared" ca="1" si="21"/>
        <v/>
      </c>
    </row>
    <row r="46" spans="1:24" ht="13.75" customHeight="1" x14ac:dyDescent="0.2">
      <c r="A46" s="16" t="str">
        <f t="shared" ca="1" si="11"/>
        <v/>
      </c>
      <c r="B46" s="16" t="s">
        <v>166</v>
      </c>
      <c r="C46" s="16" t="s">
        <v>166</v>
      </c>
      <c r="D46" s="16" t="s">
        <v>166</v>
      </c>
      <c r="E46" s="16" t="s">
        <v>166</v>
      </c>
      <c r="F46" s="16" t="s">
        <v>166</v>
      </c>
      <c r="G46" s="16" t="s">
        <v>166</v>
      </c>
      <c r="H46" s="16" t="s">
        <v>166</v>
      </c>
      <c r="J46" s="4">
        <f t="shared" ca="1" si="12"/>
        <v>15.625</v>
      </c>
      <c r="M46" s="17">
        <v>8500</v>
      </c>
      <c r="N46" s="13">
        <f t="shared" ca="1" si="13"/>
        <v>1115.625</v>
      </c>
      <c r="O46" s="16" t="s">
        <v>166</v>
      </c>
      <c r="P46" s="3">
        <f t="shared" ca="1" si="14"/>
        <v>-1115.625</v>
      </c>
      <c r="Q46" s="3">
        <f t="shared" ca="1" si="15"/>
        <v>65.125</v>
      </c>
      <c r="R46" s="3">
        <f t="shared" si="16"/>
        <v>1</v>
      </c>
      <c r="S46" s="3">
        <f t="shared" ca="1" si="17"/>
        <v>65.125</v>
      </c>
      <c r="T46" s="3" t="str">
        <f>IF(H46="","",VLOOKUP(H46,'Вода SKU'!$A$1:$B$150,2,0))</f>
        <v>-</v>
      </c>
      <c r="U46" s="3">
        <f t="shared" ca="1" si="18"/>
        <v>7.6190476190476186</v>
      </c>
      <c r="V46" s="3">
        <f t="shared" si="19"/>
        <v>8500</v>
      </c>
      <c r="W46" s="3">
        <f t="shared" ca="1" si="20"/>
        <v>1115.625</v>
      </c>
      <c r="X46" s="3">
        <f t="shared" ca="1" si="21"/>
        <v>1050</v>
      </c>
    </row>
    <row r="47" spans="1:24" ht="13.75" customHeight="1" x14ac:dyDescent="0.2">
      <c r="A47" s="20">
        <f t="shared" ca="1" si="11"/>
        <v>11</v>
      </c>
      <c r="B47" s="20" t="s">
        <v>177</v>
      </c>
      <c r="C47" s="20">
        <v>850</v>
      </c>
      <c r="D47" s="20" t="s">
        <v>198</v>
      </c>
      <c r="E47" s="20" t="s">
        <v>199</v>
      </c>
      <c r="F47" s="20" t="s">
        <v>200</v>
      </c>
      <c r="G47" s="20" t="s">
        <v>201</v>
      </c>
      <c r="H47" s="20" t="s">
        <v>202</v>
      </c>
      <c r="I47" s="20">
        <v>240</v>
      </c>
      <c r="J47" s="4" t="str">
        <f t="shared" ca="1" si="12"/>
        <v/>
      </c>
      <c r="K47" s="20">
        <v>2</v>
      </c>
      <c r="L47" s="20"/>
      <c r="M47" s="14"/>
      <c r="N47" s="13" t="str">
        <f t="shared" ca="1" si="13"/>
        <v/>
      </c>
      <c r="P47" s="3">
        <f t="shared" si="14"/>
        <v>240</v>
      </c>
      <c r="Q47" s="3">
        <f t="shared" ca="1" si="15"/>
        <v>0</v>
      </c>
      <c r="R47" s="3">
        <f t="shared" si="16"/>
        <v>0</v>
      </c>
      <c r="S47" s="3">
        <f t="shared" ca="1" si="17"/>
        <v>65.125</v>
      </c>
      <c r="T47" s="3" t="str">
        <f>IF(H47="","",VLOOKUP(H47,'Вода SKU'!$A$1:$B$150,2,0))</f>
        <v>2.7, Альче</v>
      </c>
      <c r="U47" s="3">
        <f t="shared" ca="1" si="18"/>
        <v>9.4117647058823533</v>
      </c>
      <c r="V47" s="3">
        <f t="shared" si="19"/>
        <v>0</v>
      </c>
      <c r="W47" s="3">
        <f t="shared" ca="1" si="20"/>
        <v>0</v>
      </c>
      <c r="X47" s="3" t="str">
        <f t="shared" ca="1" si="21"/>
        <v/>
      </c>
    </row>
    <row r="48" spans="1:24" ht="13.75" customHeight="1" x14ac:dyDescent="0.2">
      <c r="A48" s="18">
        <f t="shared" ca="1" si="11"/>
        <v>11</v>
      </c>
      <c r="B48" s="18" t="s">
        <v>177</v>
      </c>
      <c r="C48" s="18">
        <v>850</v>
      </c>
      <c r="D48" s="18" t="s">
        <v>178</v>
      </c>
      <c r="E48" s="18" t="s">
        <v>203</v>
      </c>
      <c r="F48" s="18" t="s">
        <v>200</v>
      </c>
      <c r="G48" s="18" t="s">
        <v>181</v>
      </c>
      <c r="H48" s="18" t="s">
        <v>204</v>
      </c>
      <c r="I48" s="18">
        <v>133</v>
      </c>
      <c r="J48" s="4" t="str">
        <f t="shared" ca="1" si="12"/>
        <v/>
      </c>
      <c r="K48" s="18">
        <v>1</v>
      </c>
      <c r="L48" s="18"/>
      <c r="M48" s="14"/>
      <c r="N48" s="13" t="str">
        <f t="shared" ca="1" si="13"/>
        <v/>
      </c>
      <c r="P48" s="3">
        <f t="shared" si="14"/>
        <v>133</v>
      </c>
      <c r="Q48" s="3">
        <f t="shared" ca="1" si="15"/>
        <v>0</v>
      </c>
      <c r="R48" s="3">
        <f t="shared" si="16"/>
        <v>0</v>
      </c>
      <c r="S48" s="3">
        <f t="shared" ca="1" si="17"/>
        <v>65.125</v>
      </c>
      <c r="T48" s="3" t="str">
        <f>IF(H48="","",VLOOKUP(H48,'Вода SKU'!$A$1:$B$150,2,0))</f>
        <v>2.7, Сакко</v>
      </c>
      <c r="U48" s="3">
        <f t="shared" ca="1" si="18"/>
        <v>9.4117647058823533</v>
      </c>
      <c r="V48" s="3">
        <f t="shared" si="19"/>
        <v>0</v>
      </c>
      <c r="W48" s="3">
        <f t="shared" ca="1" si="20"/>
        <v>0</v>
      </c>
      <c r="X48" s="3" t="str">
        <f t="shared" ca="1" si="21"/>
        <v/>
      </c>
    </row>
    <row r="49" spans="1:24" ht="13.75" customHeight="1" x14ac:dyDescent="0.2">
      <c r="A49" s="18">
        <f t="shared" ca="1" si="11"/>
        <v>11</v>
      </c>
      <c r="B49" s="18" t="s">
        <v>177</v>
      </c>
      <c r="C49" s="18">
        <v>850</v>
      </c>
      <c r="D49" s="18" t="s">
        <v>178</v>
      </c>
      <c r="E49" s="18" t="s">
        <v>203</v>
      </c>
      <c r="F49" s="18" t="s">
        <v>200</v>
      </c>
      <c r="G49" s="18" t="s">
        <v>205</v>
      </c>
      <c r="H49" s="18" t="s">
        <v>206</v>
      </c>
      <c r="I49" s="18">
        <v>477</v>
      </c>
      <c r="J49" s="4" t="str">
        <f t="shared" ca="1" si="12"/>
        <v/>
      </c>
      <c r="K49" s="18">
        <v>1</v>
      </c>
      <c r="L49" s="18"/>
      <c r="M49" s="14"/>
      <c r="N49" s="13" t="str">
        <f t="shared" ca="1" si="13"/>
        <v/>
      </c>
      <c r="P49" s="3">
        <f t="shared" si="14"/>
        <v>477</v>
      </c>
      <c r="Q49" s="3">
        <f t="shared" ca="1" si="15"/>
        <v>0</v>
      </c>
      <c r="R49" s="3">
        <f t="shared" si="16"/>
        <v>0</v>
      </c>
      <c r="S49" s="3">
        <f t="shared" ca="1" si="17"/>
        <v>65.125</v>
      </c>
      <c r="T49" s="3" t="str">
        <f>IF(H49="","",VLOOKUP(H49,'Вода SKU'!$A$1:$B$150,2,0))</f>
        <v>2.7, Альче</v>
      </c>
      <c r="U49" s="3">
        <f t="shared" ca="1" si="18"/>
        <v>9.4117647058823533</v>
      </c>
      <c r="V49" s="3">
        <f t="shared" si="19"/>
        <v>0</v>
      </c>
      <c r="W49" s="3">
        <f t="shared" ca="1" si="20"/>
        <v>0</v>
      </c>
      <c r="X49" s="3" t="str">
        <f t="shared" ca="1" si="21"/>
        <v/>
      </c>
    </row>
    <row r="50" spans="1:24" ht="13.75" customHeight="1" x14ac:dyDescent="0.2">
      <c r="A50" s="16" t="str">
        <f t="shared" ca="1" si="11"/>
        <v/>
      </c>
      <c r="B50" s="16" t="s">
        <v>166</v>
      </c>
      <c r="C50" s="16" t="s">
        <v>166</v>
      </c>
      <c r="D50" s="16" t="s">
        <v>166</v>
      </c>
      <c r="E50" s="16" t="s">
        <v>166</v>
      </c>
      <c r="F50" s="16" t="s">
        <v>166</v>
      </c>
      <c r="G50" s="16" t="s">
        <v>166</v>
      </c>
      <c r="H50" s="16" t="s">
        <v>166</v>
      </c>
      <c r="J50" s="4">
        <f t="shared" ca="1" si="12"/>
        <v>0</v>
      </c>
      <c r="M50" s="17">
        <v>8000</v>
      </c>
      <c r="N50" s="13">
        <f t="shared" ca="1" si="13"/>
        <v>850</v>
      </c>
      <c r="O50" s="16" t="s">
        <v>166</v>
      </c>
      <c r="P50" s="3">
        <f t="shared" ca="1" si="14"/>
        <v>-850</v>
      </c>
      <c r="Q50" s="3">
        <f t="shared" ca="1" si="15"/>
        <v>65.125</v>
      </c>
      <c r="R50" s="3">
        <f t="shared" si="16"/>
        <v>1</v>
      </c>
      <c r="S50" s="3">
        <f t="shared" ca="1" si="17"/>
        <v>65.125</v>
      </c>
      <c r="T50" s="3" t="str">
        <f>IF(H50="","",VLOOKUP(H50,'Вода SKU'!$A$1:$B$150,2,0))</f>
        <v>-</v>
      </c>
      <c r="U50" s="3">
        <f t="shared" ca="1" si="18"/>
        <v>9.4117647058823533</v>
      </c>
      <c r="V50" s="3">
        <f t="shared" si="19"/>
        <v>8000</v>
      </c>
      <c r="W50" s="3">
        <f t="shared" ca="1" si="20"/>
        <v>850</v>
      </c>
      <c r="X50" s="3">
        <f t="shared" ca="1" si="21"/>
        <v>850</v>
      </c>
    </row>
    <row r="51" spans="1:24" ht="13.75" customHeight="1" x14ac:dyDescent="0.2">
      <c r="A51" s="18">
        <f t="shared" ca="1" si="11"/>
        <v>12</v>
      </c>
      <c r="B51" s="18" t="s">
        <v>177</v>
      </c>
      <c r="C51" s="18">
        <v>850</v>
      </c>
      <c r="D51" s="18" t="s">
        <v>178</v>
      </c>
      <c r="E51" s="18" t="s">
        <v>207</v>
      </c>
      <c r="F51" s="18" t="s">
        <v>208</v>
      </c>
      <c r="G51" s="18" t="s">
        <v>181</v>
      </c>
      <c r="H51" s="18" t="s">
        <v>209</v>
      </c>
      <c r="I51" s="18">
        <v>120</v>
      </c>
      <c r="J51" s="4" t="str">
        <f t="shared" ca="1" si="12"/>
        <v/>
      </c>
      <c r="K51" s="18">
        <v>1</v>
      </c>
      <c r="L51" s="18"/>
      <c r="M51" s="14"/>
      <c r="N51" s="13" t="str">
        <f t="shared" ca="1" si="13"/>
        <v/>
      </c>
      <c r="P51" s="3">
        <f t="shared" si="14"/>
        <v>120</v>
      </c>
      <c r="Q51" s="3">
        <f t="shared" ca="1" si="15"/>
        <v>0</v>
      </c>
      <c r="R51" s="3">
        <f t="shared" si="16"/>
        <v>0</v>
      </c>
      <c r="S51" s="3">
        <f t="shared" ca="1" si="17"/>
        <v>65.125</v>
      </c>
      <c r="T51" s="3" t="str">
        <f>IF(H51="","",VLOOKUP(H51,'Вода SKU'!$A$1:$B$150,2,0))</f>
        <v>2.7, Сакко</v>
      </c>
      <c r="U51" s="3">
        <f t="shared" ca="1" si="18"/>
        <v>9.4117647058823533</v>
      </c>
      <c r="V51" s="3">
        <f t="shared" si="19"/>
        <v>0</v>
      </c>
      <c r="W51" s="3">
        <f t="shared" ca="1" si="20"/>
        <v>0</v>
      </c>
      <c r="X51" s="3" t="str">
        <f t="shared" ca="1" si="21"/>
        <v/>
      </c>
    </row>
    <row r="52" spans="1:24" ht="13.75" customHeight="1" x14ac:dyDescent="0.2">
      <c r="A52" s="18">
        <f t="shared" ca="1" si="11"/>
        <v>12</v>
      </c>
      <c r="B52" s="18" t="s">
        <v>177</v>
      </c>
      <c r="C52" s="18">
        <v>850</v>
      </c>
      <c r="D52" s="18" t="s">
        <v>178</v>
      </c>
      <c r="E52" s="18" t="s">
        <v>207</v>
      </c>
      <c r="F52" s="18" t="s">
        <v>208</v>
      </c>
      <c r="G52" s="18" t="s">
        <v>181</v>
      </c>
      <c r="H52" s="18" t="s">
        <v>210</v>
      </c>
      <c r="I52" s="18">
        <v>730</v>
      </c>
      <c r="J52" s="4" t="str">
        <f t="shared" ca="1" si="12"/>
        <v/>
      </c>
      <c r="K52" s="18">
        <v>1</v>
      </c>
      <c r="L52" s="18" t="s">
        <v>57</v>
      </c>
      <c r="M52" s="14"/>
      <c r="N52" s="13" t="str">
        <f t="shared" ca="1" si="13"/>
        <v/>
      </c>
      <c r="P52" s="3">
        <f t="shared" si="14"/>
        <v>730</v>
      </c>
      <c r="Q52" s="3">
        <f t="shared" ca="1" si="15"/>
        <v>0</v>
      </c>
      <c r="R52" s="3">
        <f t="shared" si="16"/>
        <v>0</v>
      </c>
      <c r="S52" s="3">
        <f t="shared" ca="1" si="17"/>
        <v>65.125</v>
      </c>
      <c r="T52" s="3" t="str">
        <f>IF(H52="","",VLOOKUP(H52,'Вода SKU'!$A$1:$B$150,2,0))</f>
        <v>2.7, Альче</v>
      </c>
      <c r="U52" s="3">
        <f t="shared" ca="1" si="18"/>
        <v>9.4117647058823533</v>
      </c>
      <c r="V52" s="3">
        <f t="shared" si="19"/>
        <v>0</v>
      </c>
      <c r="W52" s="3">
        <f t="shared" ca="1" si="20"/>
        <v>0</v>
      </c>
      <c r="X52" s="3" t="str">
        <f t="shared" ca="1" si="21"/>
        <v/>
      </c>
    </row>
    <row r="53" spans="1:24" ht="13.75" customHeight="1" x14ac:dyDescent="0.2">
      <c r="A53" s="16" t="str">
        <f t="shared" ca="1" si="11"/>
        <v/>
      </c>
      <c r="B53" s="16" t="s">
        <v>166</v>
      </c>
      <c r="C53" s="16" t="s">
        <v>166</v>
      </c>
      <c r="D53" s="16" t="s">
        <v>166</v>
      </c>
      <c r="E53" s="16" t="s">
        <v>166</v>
      </c>
      <c r="F53" s="16" t="s">
        <v>166</v>
      </c>
      <c r="G53" s="16" t="s">
        <v>166</v>
      </c>
      <c r="H53" s="16" t="s">
        <v>166</v>
      </c>
      <c r="J53" s="4">
        <f t="shared" ca="1" si="12"/>
        <v>0</v>
      </c>
      <c r="M53" s="17">
        <v>8000</v>
      </c>
      <c r="N53" s="13">
        <f t="shared" ca="1" si="13"/>
        <v>850</v>
      </c>
      <c r="O53" s="16" t="s">
        <v>166</v>
      </c>
      <c r="P53" s="3">
        <f t="shared" ca="1" si="14"/>
        <v>-850</v>
      </c>
      <c r="Q53" s="3">
        <f t="shared" ca="1" si="15"/>
        <v>65.125</v>
      </c>
      <c r="R53" s="3">
        <f t="shared" si="16"/>
        <v>1</v>
      </c>
      <c r="S53" s="3">
        <f t="shared" ca="1" si="17"/>
        <v>65.125</v>
      </c>
      <c r="T53" s="3" t="str">
        <f>IF(H53="","",VLOOKUP(H53,'Вода SKU'!$A$1:$B$150,2,0))</f>
        <v>-</v>
      </c>
      <c r="U53" s="3">
        <f t="shared" ca="1" si="18"/>
        <v>9.4117647058823533</v>
      </c>
      <c r="V53" s="3">
        <f t="shared" si="19"/>
        <v>8000</v>
      </c>
      <c r="W53" s="3">
        <f t="shared" ca="1" si="20"/>
        <v>850</v>
      </c>
      <c r="X53" s="3">
        <f t="shared" ca="1" si="21"/>
        <v>850</v>
      </c>
    </row>
    <row r="54" spans="1:24" ht="13.75" customHeight="1" x14ac:dyDescent="0.2">
      <c r="A54" s="19">
        <f t="shared" ca="1" si="11"/>
        <v>13</v>
      </c>
      <c r="B54" s="19" t="s">
        <v>177</v>
      </c>
      <c r="C54" s="19">
        <v>850</v>
      </c>
      <c r="D54" s="19" t="s">
        <v>185</v>
      </c>
      <c r="E54" s="19" t="s">
        <v>207</v>
      </c>
      <c r="F54" s="19" t="s">
        <v>208</v>
      </c>
      <c r="G54" s="19" t="s">
        <v>181</v>
      </c>
      <c r="H54" s="19" t="s">
        <v>211</v>
      </c>
      <c r="I54" s="19">
        <v>33</v>
      </c>
      <c r="J54" s="4" t="str">
        <f t="shared" ca="1" si="12"/>
        <v/>
      </c>
      <c r="K54" s="19">
        <v>1</v>
      </c>
      <c r="L54" s="19"/>
      <c r="M54" s="14"/>
      <c r="N54" s="13" t="str">
        <f t="shared" ca="1" si="13"/>
        <v/>
      </c>
      <c r="P54" s="3">
        <f t="shared" si="14"/>
        <v>33</v>
      </c>
      <c r="Q54" s="3">
        <f t="shared" ca="1" si="15"/>
        <v>0</v>
      </c>
      <c r="R54" s="3">
        <f t="shared" si="16"/>
        <v>0</v>
      </c>
      <c r="S54" s="3">
        <f t="shared" ca="1" si="17"/>
        <v>65.125</v>
      </c>
      <c r="T54" s="3" t="str">
        <f>IF(H54="","",VLOOKUP(H54,'Вода SKU'!$A$1:$B$150,2,0))</f>
        <v>2.7, Сакко</v>
      </c>
      <c r="U54" s="3">
        <f t="shared" ca="1" si="18"/>
        <v>9.4117647058823533</v>
      </c>
      <c r="V54" s="3">
        <f t="shared" si="19"/>
        <v>0</v>
      </c>
      <c r="W54" s="3">
        <f t="shared" ca="1" si="20"/>
        <v>0</v>
      </c>
      <c r="X54" s="3" t="str">
        <f t="shared" ca="1" si="21"/>
        <v/>
      </c>
    </row>
    <row r="55" spans="1:24" ht="13.75" customHeight="1" x14ac:dyDescent="0.2">
      <c r="A55" s="19">
        <f t="shared" ca="1" si="11"/>
        <v>13</v>
      </c>
      <c r="B55" s="19" t="s">
        <v>177</v>
      </c>
      <c r="C55" s="19">
        <v>850</v>
      </c>
      <c r="D55" s="19" t="s">
        <v>185</v>
      </c>
      <c r="E55" s="19" t="s">
        <v>207</v>
      </c>
      <c r="F55" s="19" t="s">
        <v>208</v>
      </c>
      <c r="G55" s="19" t="s">
        <v>181</v>
      </c>
      <c r="H55" s="19" t="s">
        <v>212</v>
      </c>
      <c r="I55" s="19">
        <v>850</v>
      </c>
      <c r="J55" s="4" t="str">
        <f t="shared" ca="1" si="12"/>
        <v/>
      </c>
      <c r="K55" s="19">
        <v>1</v>
      </c>
      <c r="L55" s="19"/>
      <c r="M55" s="14"/>
      <c r="N55" s="13" t="str">
        <f t="shared" ca="1" si="13"/>
        <v/>
      </c>
      <c r="P55" s="3">
        <f t="shared" si="14"/>
        <v>850</v>
      </c>
      <c r="Q55" s="3">
        <f t="shared" ca="1" si="15"/>
        <v>0</v>
      </c>
      <c r="R55" s="3">
        <f t="shared" si="16"/>
        <v>0</v>
      </c>
      <c r="S55" s="3">
        <f t="shared" ca="1" si="17"/>
        <v>65.125</v>
      </c>
      <c r="T55" s="3" t="str">
        <f>IF(H55="","",VLOOKUP(H55,'Вода SKU'!$A$1:$B$150,2,0))</f>
        <v>2.7, Альче</v>
      </c>
      <c r="U55" s="3">
        <f t="shared" ca="1" si="18"/>
        <v>9.4117647058823533</v>
      </c>
      <c r="V55" s="3">
        <f t="shared" si="19"/>
        <v>0</v>
      </c>
      <c r="W55" s="3">
        <f t="shared" ca="1" si="20"/>
        <v>0</v>
      </c>
      <c r="X55" s="3" t="str">
        <f t="shared" ca="1" si="21"/>
        <v/>
      </c>
    </row>
    <row r="56" spans="1:24" ht="13.75" customHeight="1" x14ac:dyDescent="0.2">
      <c r="A56" s="16" t="str">
        <f t="shared" ca="1" si="11"/>
        <v/>
      </c>
      <c r="B56" s="16" t="s">
        <v>166</v>
      </c>
      <c r="C56" s="16" t="s">
        <v>166</v>
      </c>
      <c r="D56" s="16" t="s">
        <v>166</v>
      </c>
      <c r="E56" s="16" t="s">
        <v>166</v>
      </c>
      <c r="F56" s="16" t="s">
        <v>166</v>
      </c>
      <c r="G56" s="16" t="s">
        <v>166</v>
      </c>
      <c r="H56" s="16" t="s">
        <v>166</v>
      </c>
      <c r="J56" s="4">
        <f t="shared" ca="1" si="12"/>
        <v>-33</v>
      </c>
      <c r="M56" s="17">
        <v>8000</v>
      </c>
      <c r="N56" s="13">
        <f t="shared" ca="1" si="13"/>
        <v>850</v>
      </c>
      <c r="O56" s="16" t="s">
        <v>166</v>
      </c>
      <c r="P56" s="3">
        <f t="shared" ca="1" si="14"/>
        <v>-850</v>
      </c>
      <c r="Q56" s="3">
        <f t="shared" ca="1" si="15"/>
        <v>98.125</v>
      </c>
      <c r="R56" s="3">
        <f t="shared" si="16"/>
        <v>1</v>
      </c>
      <c r="S56" s="3">
        <f t="shared" ca="1" si="17"/>
        <v>98.125</v>
      </c>
      <c r="T56" s="3" t="str">
        <f>IF(H56="","",VLOOKUP(H56,'Вода SKU'!$A$1:$B$150,2,0))</f>
        <v>-</v>
      </c>
      <c r="U56" s="3">
        <f t="shared" ca="1" si="18"/>
        <v>9.4117647058823533</v>
      </c>
      <c r="V56" s="3">
        <f t="shared" si="19"/>
        <v>8000</v>
      </c>
      <c r="W56" s="3">
        <f t="shared" ca="1" si="20"/>
        <v>850</v>
      </c>
      <c r="X56" s="3">
        <f t="shared" ca="1" si="21"/>
        <v>850</v>
      </c>
    </row>
    <row r="57" spans="1:24" ht="13.75" customHeight="1" x14ac:dyDescent="0.2">
      <c r="A57" s="19">
        <f t="shared" ca="1" si="11"/>
        <v>14</v>
      </c>
      <c r="B57" s="19" t="s">
        <v>177</v>
      </c>
      <c r="C57" s="19">
        <v>850</v>
      </c>
      <c r="D57" s="19" t="s">
        <v>185</v>
      </c>
      <c r="E57" s="19" t="s">
        <v>207</v>
      </c>
      <c r="F57" s="19" t="s">
        <v>208</v>
      </c>
      <c r="G57" s="19" t="s">
        <v>181</v>
      </c>
      <c r="H57" s="19" t="s">
        <v>212</v>
      </c>
      <c r="I57" s="19">
        <v>850</v>
      </c>
      <c r="J57" s="4" t="str">
        <f t="shared" ca="1" si="12"/>
        <v/>
      </c>
      <c r="K57" s="19">
        <v>1</v>
      </c>
      <c r="L57" s="19"/>
      <c r="M57" s="14"/>
      <c r="N57" s="13" t="str">
        <f t="shared" ca="1" si="13"/>
        <v/>
      </c>
      <c r="P57" s="3">
        <f t="shared" si="14"/>
        <v>850</v>
      </c>
      <c r="Q57" s="3">
        <f t="shared" ca="1" si="15"/>
        <v>0</v>
      </c>
      <c r="R57" s="3">
        <f t="shared" si="16"/>
        <v>0</v>
      </c>
      <c r="S57" s="3">
        <f t="shared" ca="1" si="17"/>
        <v>98.125</v>
      </c>
      <c r="T57" s="3" t="str">
        <f>IF(H57="","",VLOOKUP(H57,'Вода SKU'!$A$1:$B$150,2,0))</f>
        <v>2.7, Альче</v>
      </c>
      <c r="U57" s="3">
        <f t="shared" ca="1" si="18"/>
        <v>9.4117647058823533</v>
      </c>
      <c r="V57" s="3">
        <f t="shared" si="19"/>
        <v>0</v>
      </c>
      <c r="W57" s="3">
        <f t="shared" ca="1" si="20"/>
        <v>0</v>
      </c>
      <c r="X57" s="3" t="str">
        <f t="shared" ca="1" si="21"/>
        <v/>
      </c>
    </row>
    <row r="58" spans="1:24" ht="13.75" customHeight="1" x14ac:dyDescent="0.2">
      <c r="A58" s="16" t="str">
        <f t="shared" ca="1" si="11"/>
        <v/>
      </c>
      <c r="B58" s="16" t="s">
        <v>166</v>
      </c>
      <c r="C58" s="16" t="s">
        <v>166</v>
      </c>
      <c r="D58" s="16" t="s">
        <v>166</v>
      </c>
      <c r="E58" s="16" t="s">
        <v>166</v>
      </c>
      <c r="F58" s="16" t="s">
        <v>166</v>
      </c>
      <c r="G58" s="16" t="s">
        <v>166</v>
      </c>
      <c r="H58" s="16" t="s">
        <v>166</v>
      </c>
      <c r="J58" s="4">
        <f t="shared" ca="1" si="12"/>
        <v>0</v>
      </c>
      <c r="M58" s="17">
        <v>8000</v>
      </c>
      <c r="N58" s="13">
        <f t="shared" ca="1" si="13"/>
        <v>850</v>
      </c>
      <c r="O58" s="16" t="s">
        <v>166</v>
      </c>
      <c r="P58" s="3">
        <f t="shared" ca="1" si="14"/>
        <v>-850</v>
      </c>
      <c r="Q58" s="3">
        <f t="shared" ca="1" si="15"/>
        <v>98.125</v>
      </c>
      <c r="R58" s="3">
        <f t="shared" si="16"/>
        <v>1</v>
      </c>
      <c r="S58" s="3">
        <f t="shared" ca="1" si="17"/>
        <v>98.125</v>
      </c>
      <c r="T58" s="3" t="str">
        <f>IF(H58="","",VLOOKUP(H58,'Вода SKU'!$A$1:$B$150,2,0))</f>
        <v>-</v>
      </c>
      <c r="U58" s="3">
        <f t="shared" ca="1" si="18"/>
        <v>9.4117647058823533</v>
      </c>
      <c r="V58" s="3">
        <f t="shared" si="19"/>
        <v>8000</v>
      </c>
      <c r="W58" s="3">
        <f t="shared" ca="1" si="20"/>
        <v>850</v>
      </c>
      <c r="X58" s="3">
        <f t="shared" ca="1" si="21"/>
        <v>850</v>
      </c>
    </row>
    <row r="59" spans="1:24" ht="13.75" customHeight="1" x14ac:dyDescent="0.2">
      <c r="A59" s="19">
        <f t="shared" ca="1" si="11"/>
        <v>15</v>
      </c>
      <c r="B59" s="19" t="s">
        <v>177</v>
      </c>
      <c r="C59" s="19">
        <v>850</v>
      </c>
      <c r="D59" s="19" t="s">
        <v>185</v>
      </c>
      <c r="E59" s="19" t="s">
        <v>207</v>
      </c>
      <c r="F59" s="19" t="s">
        <v>208</v>
      </c>
      <c r="G59" s="19" t="s">
        <v>181</v>
      </c>
      <c r="H59" s="19" t="s">
        <v>212</v>
      </c>
      <c r="I59" s="19">
        <v>850</v>
      </c>
      <c r="J59" s="4" t="str">
        <f t="shared" ca="1" si="12"/>
        <v/>
      </c>
      <c r="K59" s="19">
        <v>1</v>
      </c>
      <c r="L59" s="19"/>
      <c r="M59" s="13"/>
      <c r="N59" s="13" t="str">
        <f t="shared" ca="1" si="13"/>
        <v/>
      </c>
      <c r="P59" s="3">
        <f t="shared" si="14"/>
        <v>850</v>
      </c>
      <c r="Q59" s="3">
        <f t="shared" ca="1" si="15"/>
        <v>0</v>
      </c>
      <c r="R59" s="3">
        <f t="shared" si="16"/>
        <v>0</v>
      </c>
      <c r="S59" s="3">
        <f t="shared" ca="1" si="17"/>
        <v>98.125</v>
      </c>
      <c r="T59" s="3" t="str">
        <f>IF(H59="","",VLOOKUP(H59,'Вода SKU'!$A$1:$B$150,2,0))</f>
        <v>2.7, Альче</v>
      </c>
      <c r="U59" s="3">
        <f t="shared" ca="1" si="18"/>
        <v>9.4117647058823533</v>
      </c>
      <c r="V59" s="3">
        <f t="shared" si="19"/>
        <v>0</v>
      </c>
      <c r="W59" s="3">
        <f t="shared" ca="1" si="20"/>
        <v>0</v>
      </c>
      <c r="X59" s="3" t="str">
        <f t="shared" ca="1" si="21"/>
        <v/>
      </c>
    </row>
    <row r="60" spans="1:24" ht="13.75" customHeight="1" x14ac:dyDescent="0.2">
      <c r="A60" s="16" t="str">
        <f t="shared" ca="1" si="11"/>
        <v/>
      </c>
      <c r="B60" s="16" t="s">
        <v>166</v>
      </c>
      <c r="C60" s="16" t="s">
        <v>166</v>
      </c>
      <c r="D60" s="16" t="s">
        <v>166</v>
      </c>
      <c r="E60" s="16" t="s">
        <v>166</v>
      </c>
      <c r="F60" s="16" t="s">
        <v>166</v>
      </c>
      <c r="G60" s="16" t="s">
        <v>166</v>
      </c>
      <c r="H60" s="16" t="s">
        <v>166</v>
      </c>
      <c r="J60" s="4">
        <f t="shared" ca="1" si="12"/>
        <v>0</v>
      </c>
      <c r="M60" s="17">
        <v>8000</v>
      </c>
      <c r="N60" s="13">
        <f t="shared" ca="1" si="13"/>
        <v>850</v>
      </c>
      <c r="O60" s="16" t="s">
        <v>166</v>
      </c>
      <c r="P60" s="3">
        <f t="shared" ca="1" si="14"/>
        <v>-850</v>
      </c>
      <c r="Q60" s="3">
        <f t="shared" ca="1" si="15"/>
        <v>98.125</v>
      </c>
      <c r="R60" s="3">
        <f t="shared" si="16"/>
        <v>1</v>
      </c>
      <c r="S60" s="3">
        <f t="shared" ca="1" si="17"/>
        <v>98.125</v>
      </c>
      <c r="T60" s="3" t="str">
        <f>IF(H60="","",VLOOKUP(H60,'Вода SKU'!$A$1:$B$150,2,0))</f>
        <v>-</v>
      </c>
      <c r="U60" s="3">
        <f t="shared" ca="1" si="18"/>
        <v>9.4117647058823533</v>
      </c>
      <c r="V60" s="3">
        <f t="shared" si="19"/>
        <v>8000</v>
      </c>
      <c r="W60" s="3">
        <f t="shared" ca="1" si="20"/>
        <v>850</v>
      </c>
      <c r="X60" s="3">
        <f t="shared" ca="1" si="21"/>
        <v>850</v>
      </c>
    </row>
    <row r="61" spans="1:24" ht="13.75" customHeight="1" x14ac:dyDescent="0.2">
      <c r="A61" s="19">
        <f t="shared" ca="1" si="11"/>
        <v>16</v>
      </c>
      <c r="B61" s="19" t="s">
        <v>177</v>
      </c>
      <c r="C61" s="19">
        <v>850</v>
      </c>
      <c r="D61" s="19" t="s">
        <v>185</v>
      </c>
      <c r="E61" s="19" t="s">
        <v>207</v>
      </c>
      <c r="F61" s="19" t="s">
        <v>208</v>
      </c>
      <c r="G61" s="19" t="s">
        <v>181</v>
      </c>
      <c r="H61" s="19" t="s">
        <v>212</v>
      </c>
      <c r="I61" s="19">
        <v>850</v>
      </c>
      <c r="J61" s="4" t="str">
        <f t="shared" ca="1" si="12"/>
        <v/>
      </c>
      <c r="K61" s="19">
        <v>1</v>
      </c>
      <c r="L61" s="19"/>
      <c r="M61" s="14"/>
      <c r="N61" s="13" t="str">
        <f t="shared" ca="1" si="13"/>
        <v/>
      </c>
      <c r="P61" s="3">
        <f t="shared" si="14"/>
        <v>850</v>
      </c>
      <c r="Q61" s="3">
        <f t="shared" ca="1" si="15"/>
        <v>0</v>
      </c>
      <c r="R61" s="3">
        <f t="shared" si="16"/>
        <v>0</v>
      </c>
      <c r="S61" s="3">
        <f t="shared" ca="1" si="17"/>
        <v>98.125</v>
      </c>
      <c r="T61" s="3" t="str">
        <f>IF(H61="","",VLOOKUP(H61,'Вода SKU'!$A$1:$B$150,2,0))</f>
        <v>2.7, Альче</v>
      </c>
      <c r="U61" s="3">
        <f t="shared" ca="1" si="18"/>
        <v>9.4117647058823533</v>
      </c>
      <c r="V61" s="3">
        <f t="shared" si="19"/>
        <v>0</v>
      </c>
      <c r="W61" s="3">
        <f t="shared" ca="1" si="20"/>
        <v>0</v>
      </c>
      <c r="X61" s="3" t="str">
        <f t="shared" ca="1" si="21"/>
        <v/>
      </c>
    </row>
    <row r="62" spans="1:24" ht="13.75" customHeight="1" x14ac:dyDescent="0.2">
      <c r="A62" s="16" t="str">
        <f t="shared" ca="1" si="11"/>
        <v/>
      </c>
      <c r="B62" s="16" t="s">
        <v>166</v>
      </c>
      <c r="C62" s="16" t="s">
        <v>166</v>
      </c>
      <c r="D62" s="16" t="s">
        <v>166</v>
      </c>
      <c r="E62" s="16" t="s">
        <v>166</v>
      </c>
      <c r="F62" s="16" t="s">
        <v>166</v>
      </c>
      <c r="G62" s="16" t="s">
        <v>166</v>
      </c>
      <c r="H62" s="16" t="s">
        <v>166</v>
      </c>
      <c r="J62" s="4">
        <f t="shared" ca="1" si="12"/>
        <v>0</v>
      </c>
      <c r="M62" s="17">
        <v>8000</v>
      </c>
      <c r="N62" s="13">
        <f t="shared" ca="1" si="13"/>
        <v>850</v>
      </c>
      <c r="O62" s="16" t="s">
        <v>166</v>
      </c>
      <c r="P62" s="3">
        <f t="shared" ca="1" si="14"/>
        <v>-850</v>
      </c>
      <c r="Q62" s="3">
        <f t="shared" ca="1" si="15"/>
        <v>98.125</v>
      </c>
      <c r="R62" s="3">
        <f t="shared" si="16"/>
        <v>1</v>
      </c>
      <c r="S62" s="3">
        <f t="shared" ca="1" si="17"/>
        <v>98.125</v>
      </c>
      <c r="T62" s="3" t="str">
        <f>IF(H62="","",VLOOKUP(H62,'Вода SKU'!$A$1:$B$150,2,0))</f>
        <v>-</v>
      </c>
      <c r="U62" s="3">
        <f t="shared" ca="1" si="18"/>
        <v>9.4117647058823533</v>
      </c>
      <c r="V62" s="3">
        <f t="shared" si="19"/>
        <v>8000</v>
      </c>
      <c r="W62" s="3">
        <f t="shared" ca="1" si="20"/>
        <v>850</v>
      </c>
      <c r="X62" s="3">
        <f t="shared" ca="1" si="21"/>
        <v>850</v>
      </c>
    </row>
    <row r="63" spans="1:24" ht="13.75" customHeight="1" x14ac:dyDescent="0.2">
      <c r="A63" s="18">
        <f t="shared" ca="1" si="11"/>
        <v>17</v>
      </c>
      <c r="B63" s="18" t="s">
        <v>177</v>
      </c>
      <c r="C63" s="18">
        <v>850</v>
      </c>
      <c r="D63" s="18" t="s">
        <v>178</v>
      </c>
      <c r="E63" s="18" t="s">
        <v>213</v>
      </c>
      <c r="F63" s="18" t="s">
        <v>214</v>
      </c>
      <c r="G63" s="18" t="s">
        <v>181</v>
      </c>
      <c r="H63" s="18" t="s">
        <v>215</v>
      </c>
      <c r="I63" s="18">
        <v>200</v>
      </c>
      <c r="J63" s="4" t="str">
        <f t="shared" ca="1" si="12"/>
        <v/>
      </c>
      <c r="K63" s="18">
        <v>1</v>
      </c>
      <c r="L63" s="18"/>
      <c r="M63" s="14"/>
      <c r="N63" s="13" t="str">
        <f t="shared" ca="1" si="13"/>
        <v/>
      </c>
      <c r="P63" s="3">
        <f t="shared" si="14"/>
        <v>200</v>
      </c>
      <c r="Q63" s="3">
        <f t="shared" ca="1" si="15"/>
        <v>0</v>
      </c>
      <c r="R63" s="3">
        <f t="shared" si="16"/>
        <v>0</v>
      </c>
      <c r="S63" s="3">
        <f t="shared" ca="1" si="17"/>
        <v>98.125</v>
      </c>
      <c r="T63" s="3" t="str">
        <f>IF(H63="","",VLOOKUP(H63,'Вода SKU'!$A$1:$B$150,2,0))</f>
        <v>2.7, Альче</v>
      </c>
      <c r="U63" s="3">
        <f t="shared" ca="1" si="18"/>
        <v>9.4117647058823533</v>
      </c>
      <c r="V63" s="3">
        <f t="shared" si="19"/>
        <v>0</v>
      </c>
      <c r="W63" s="3">
        <f t="shared" ca="1" si="20"/>
        <v>0</v>
      </c>
      <c r="X63" s="3" t="str">
        <f t="shared" ca="1" si="21"/>
        <v/>
      </c>
    </row>
    <row r="64" spans="1:24" ht="13.75" customHeight="1" x14ac:dyDescent="0.2">
      <c r="A64" s="19">
        <f t="shared" ca="1" si="11"/>
        <v>17</v>
      </c>
      <c r="B64" s="19" t="s">
        <v>177</v>
      </c>
      <c r="C64" s="19">
        <v>850</v>
      </c>
      <c r="D64" s="19" t="s">
        <v>185</v>
      </c>
      <c r="E64" s="19" t="s">
        <v>213</v>
      </c>
      <c r="F64" s="19" t="s">
        <v>214</v>
      </c>
      <c r="G64" s="19" t="s">
        <v>181</v>
      </c>
      <c r="H64" s="19" t="s">
        <v>216</v>
      </c>
      <c r="I64" s="19">
        <v>100</v>
      </c>
      <c r="J64" s="4" t="str">
        <f t="shared" ca="1" si="12"/>
        <v/>
      </c>
      <c r="K64" s="19">
        <v>1</v>
      </c>
      <c r="L64" s="19"/>
      <c r="M64" s="14"/>
      <c r="N64" s="13" t="str">
        <f t="shared" ca="1" si="13"/>
        <v/>
      </c>
      <c r="P64" s="3">
        <f t="shared" si="14"/>
        <v>100</v>
      </c>
      <c r="Q64" s="3">
        <f t="shared" ca="1" si="15"/>
        <v>0</v>
      </c>
      <c r="R64" s="3">
        <f t="shared" si="16"/>
        <v>0</v>
      </c>
      <c r="S64" s="3">
        <f t="shared" ca="1" si="17"/>
        <v>98.125</v>
      </c>
      <c r="T64" s="3" t="str">
        <f>IF(H64="","",VLOOKUP(H64,'Вода SKU'!$A$1:$B$150,2,0))</f>
        <v>2.7, Альче</v>
      </c>
      <c r="U64" s="3">
        <f t="shared" ca="1" si="18"/>
        <v>9.4117647058823533</v>
      </c>
      <c r="V64" s="3">
        <f t="shared" si="19"/>
        <v>0</v>
      </c>
      <c r="W64" s="3">
        <f t="shared" ca="1" si="20"/>
        <v>0</v>
      </c>
      <c r="X64" s="3" t="str">
        <f t="shared" ca="1" si="21"/>
        <v/>
      </c>
    </row>
    <row r="65" spans="1:24" ht="13.75" customHeight="1" x14ac:dyDescent="0.2">
      <c r="A65" s="18">
        <f t="shared" ca="1" si="11"/>
        <v>17</v>
      </c>
      <c r="B65" s="18" t="s">
        <v>177</v>
      </c>
      <c r="C65" s="18">
        <v>850</v>
      </c>
      <c r="D65" s="18" t="s">
        <v>178</v>
      </c>
      <c r="E65" s="18" t="s">
        <v>213</v>
      </c>
      <c r="F65" s="18" t="s">
        <v>214</v>
      </c>
      <c r="G65" s="18" t="s">
        <v>181</v>
      </c>
      <c r="H65" s="18" t="s">
        <v>217</v>
      </c>
      <c r="I65" s="18">
        <v>550</v>
      </c>
      <c r="J65" s="4" t="str">
        <f t="shared" ca="1" si="12"/>
        <v/>
      </c>
      <c r="K65" s="18">
        <v>1</v>
      </c>
      <c r="L65" s="18"/>
      <c r="M65" s="14"/>
      <c r="N65" s="13" t="str">
        <f t="shared" ca="1" si="13"/>
        <v/>
      </c>
      <c r="P65" s="3">
        <f t="shared" si="14"/>
        <v>550</v>
      </c>
      <c r="Q65" s="3">
        <f t="shared" ca="1" si="15"/>
        <v>0</v>
      </c>
      <c r="R65" s="3">
        <f t="shared" si="16"/>
        <v>0</v>
      </c>
      <c r="S65" s="3">
        <f t="shared" ca="1" si="17"/>
        <v>98.125</v>
      </c>
      <c r="T65" s="3" t="str">
        <f>IF(H65="","",VLOOKUP(H65,'Вода SKU'!$A$1:$B$150,2,0))</f>
        <v>2.7, Сакко</v>
      </c>
      <c r="U65" s="3">
        <f t="shared" ca="1" si="18"/>
        <v>9.4117647058823533</v>
      </c>
      <c r="V65" s="3">
        <f t="shared" si="19"/>
        <v>0</v>
      </c>
      <c r="W65" s="3">
        <f t="shared" ca="1" si="20"/>
        <v>0</v>
      </c>
      <c r="X65" s="3" t="str">
        <f t="shared" ca="1" si="21"/>
        <v/>
      </c>
    </row>
    <row r="66" spans="1:24" ht="13.75" customHeight="1" x14ac:dyDescent="0.2">
      <c r="A66" s="16" t="str">
        <f t="shared" ca="1" si="11"/>
        <v/>
      </c>
      <c r="B66" s="16" t="s">
        <v>166</v>
      </c>
      <c r="C66" s="16" t="s">
        <v>166</v>
      </c>
      <c r="D66" s="16" t="s">
        <v>166</v>
      </c>
      <c r="E66" s="16" t="s">
        <v>166</v>
      </c>
      <c r="F66" s="16" t="s">
        <v>166</v>
      </c>
      <c r="G66" s="16" t="s">
        <v>166</v>
      </c>
      <c r="H66" s="16" t="s">
        <v>166</v>
      </c>
      <c r="J66" s="4">
        <f t="shared" ref="J66:J97" ca="1" si="22">IF(M66="", IF(O66="","",X66+(INDIRECT("S" &amp; ROW() - 1) - S66)),IF(O66="", "", INDIRECT("S" &amp; ROW() - 1) - S66))</f>
        <v>0</v>
      </c>
      <c r="M66" s="17">
        <v>8000</v>
      </c>
      <c r="N66" s="13">
        <f t="shared" ref="N66:N97" ca="1" si="23">IF(M66="", IF(X66=0, "", X66), IF(V66 = "", "", IF(V66/U66 = 0, "", V66/U66)))</f>
        <v>850</v>
      </c>
      <c r="O66" s="16" t="s">
        <v>166</v>
      </c>
      <c r="P66" s="3">
        <f t="shared" ref="P66:P97" ca="1" si="24">IF(O66 = "-", -W66,I66)</f>
        <v>-850</v>
      </c>
      <c r="Q66" s="3">
        <f t="shared" ref="Q66:Q73" ca="1" si="25">IF(O66 = "-", SUM(INDIRECT(ADDRESS(2,COLUMN(P66)) &amp; ":" &amp; ADDRESS(ROW(),COLUMN(P66)))), 0)</f>
        <v>98.125</v>
      </c>
      <c r="R66" s="3">
        <f t="shared" ref="R66:R97" si="26">IF(O66="-",1,0)</f>
        <v>1</v>
      </c>
      <c r="S66" s="3">
        <f t="shared" ref="S66:S97" ca="1" si="27">IF(Q66 = 0, INDIRECT("S" &amp; ROW() - 1), Q66)</f>
        <v>98.125</v>
      </c>
      <c r="T66" s="3" t="str">
        <f>IF(H66="","",VLOOKUP(H66,'Вода SKU'!$A$1:$B$150,2,0))</f>
        <v>-</v>
      </c>
      <c r="U66" s="3">
        <f t="shared" ref="U66:U97" ca="1" si="28">IF(C66 = "", 8, IF(C66 = "-", 8000 / INDIRECT("C" &amp; ROW() - 1), 8000/C66))</f>
        <v>9.4117647058823533</v>
      </c>
      <c r="V66" s="3">
        <f t="shared" ref="V66:V97" si="29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8000</v>
      </c>
      <c r="W66" s="3">
        <f t="shared" ref="W66:W97" ca="1" si="30">IF(V66 = "", "", V66/U66)</f>
        <v>850</v>
      </c>
      <c r="X66" s="3">
        <f t="shared" ref="X66:X97" ca="1" si="31">IF(O66="", "", MAX(ROUND(-(INDIRECT("S" &amp; ROW() - 1) - S66)/INDIRECT("C" &amp; ROW() - 1), 0), 1) * INDIRECT("C" &amp; ROW() - 1))</f>
        <v>850</v>
      </c>
    </row>
    <row r="67" spans="1:24" ht="13.75" customHeight="1" x14ac:dyDescent="0.2">
      <c r="J67" s="4" t="str">
        <f t="shared" ca="1" si="22"/>
        <v/>
      </c>
      <c r="M67" s="14"/>
      <c r="N67" s="13" t="str">
        <f t="shared" ca="1" si="23"/>
        <v/>
      </c>
      <c r="P67" s="3">
        <f t="shared" si="24"/>
        <v>0</v>
      </c>
      <c r="Q67" s="3">
        <f t="shared" ca="1" si="25"/>
        <v>0</v>
      </c>
      <c r="R67" s="3">
        <f t="shared" si="26"/>
        <v>0</v>
      </c>
      <c r="S67" s="3">
        <f t="shared" ca="1" si="27"/>
        <v>98.125</v>
      </c>
      <c r="T67" s="3" t="str">
        <f>IF(H67="","",VLOOKUP(H67,'Вода SKU'!$A$1:$B$150,2,0))</f>
        <v/>
      </c>
      <c r="U67" s="3">
        <f t="shared" ca="1" si="28"/>
        <v>8</v>
      </c>
      <c r="V67" s="3">
        <f t="shared" si="29"/>
        <v>0</v>
      </c>
      <c r="W67" s="3">
        <f t="shared" ca="1" si="30"/>
        <v>0</v>
      </c>
      <c r="X67" s="3" t="str">
        <f t="shared" ca="1" si="31"/>
        <v/>
      </c>
    </row>
    <row r="68" spans="1:24" ht="13.75" customHeight="1" x14ac:dyDescent="0.2">
      <c r="J68" s="4" t="str">
        <f t="shared" ca="1" si="22"/>
        <v/>
      </c>
      <c r="M68" s="14"/>
      <c r="N68" s="13" t="str">
        <f t="shared" ca="1" si="23"/>
        <v/>
      </c>
      <c r="P68" s="3">
        <f t="shared" si="24"/>
        <v>0</v>
      </c>
      <c r="Q68" s="3">
        <f t="shared" ca="1" si="25"/>
        <v>0</v>
      </c>
      <c r="R68" s="3">
        <f t="shared" si="26"/>
        <v>0</v>
      </c>
      <c r="S68" s="3">
        <f t="shared" ca="1" si="27"/>
        <v>98.125</v>
      </c>
      <c r="T68" s="3" t="str">
        <f>IF(H68="","",VLOOKUP(H68,'Вода SKU'!$A$1:$B$150,2,0))</f>
        <v/>
      </c>
      <c r="U68" s="3">
        <f t="shared" ca="1" si="28"/>
        <v>8</v>
      </c>
      <c r="V68" s="3">
        <f t="shared" si="29"/>
        <v>0</v>
      </c>
      <c r="W68" s="3">
        <f t="shared" ca="1" si="30"/>
        <v>0</v>
      </c>
      <c r="X68" s="3" t="str">
        <f t="shared" ca="1" si="31"/>
        <v/>
      </c>
    </row>
    <row r="69" spans="1:24" ht="13.75" customHeight="1" x14ac:dyDescent="0.2">
      <c r="J69" s="4" t="str">
        <f t="shared" ca="1" si="22"/>
        <v/>
      </c>
      <c r="M69" s="14"/>
      <c r="N69" s="13" t="str">
        <f t="shared" ca="1" si="23"/>
        <v/>
      </c>
      <c r="P69" s="3">
        <f t="shared" si="24"/>
        <v>0</v>
      </c>
      <c r="Q69" s="3">
        <f t="shared" ca="1" si="25"/>
        <v>0</v>
      </c>
      <c r="R69" s="3">
        <f t="shared" si="26"/>
        <v>0</v>
      </c>
      <c r="S69" s="3">
        <f t="shared" ca="1" si="27"/>
        <v>98.125</v>
      </c>
      <c r="T69" s="3" t="str">
        <f>IF(H69="","",VLOOKUP(H69,'Вода SKU'!$A$1:$B$150,2,0))</f>
        <v/>
      </c>
      <c r="U69" s="3">
        <f t="shared" ca="1" si="28"/>
        <v>8</v>
      </c>
      <c r="V69" s="3">
        <f t="shared" si="29"/>
        <v>0</v>
      </c>
      <c r="W69" s="3">
        <f t="shared" ca="1" si="30"/>
        <v>0</v>
      </c>
      <c r="X69" s="3" t="str">
        <f t="shared" ca="1" si="31"/>
        <v/>
      </c>
    </row>
    <row r="70" spans="1:24" ht="13.75" customHeight="1" x14ac:dyDescent="0.2">
      <c r="J70" s="4" t="str">
        <f t="shared" ca="1" si="22"/>
        <v/>
      </c>
      <c r="M70" s="14"/>
      <c r="N70" s="13" t="str">
        <f t="shared" ca="1" si="23"/>
        <v/>
      </c>
      <c r="P70" s="3">
        <f t="shared" si="24"/>
        <v>0</v>
      </c>
      <c r="Q70" s="3">
        <f t="shared" ca="1" si="25"/>
        <v>0</v>
      </c>
      <c r="R70" s="3">
        <f t="shared" si="26"/>
        <v>0</v>
      </c>
      <c r="S70" s="3">
        <f t="shared" ca="1" si="27"/>
        <v>98.125</v>
      </c>
      <c r="T70" s="3" t="str">
        <f>IF(H70="","",VLOOKUP(H70,'Вода SKU'!$A$1:$B$150,2,0))</f>
        <v/>
      </c>
      <c r="U70" s="3">
        <f t="shared" ca="1" si="28"/>
        <v>8</v>
      </c>
      <c r="V70" s="3">
        <f t="shared" si="29"/>
        <v>0</v>
      </c>
      <c r="W70" s="3">
        <f t="shared" ca="1" si="30"/>
        <v>0</v>
      </c>
      <c r="X70" s="3" t="str">
        <f t="shared" ca="1" si="31"/>
        <v/>
      </c>
    </row>
    <row r="71" spans="1:24" ht="13.75" customHeight="1" x14ac:dyDescent="0.2">
      <c r="J71" s="4" t="str">
        <f t="shared" ca="1" si="22"/>
        <v/>
      </c>
      <c r="M71" s="14"/>
      <c r="N71" s="13" t="str">
        <f t="shared" ca="1" si="23"/>
        <v/>
      </c>
      <c r="P71" s="3">
        <f t="shared" si="24"/>
        <v>0</v>
      </c>
      <c r="Q71" s="3">
        <f t="shared" ca="1" si="25"/>
        <v>0</v>
      </c>
      <c r="R71" s="3">
        <f t="shared" si="26"/>
        <v>0</v>
      </c>
      <c r="S71" s="3">
        <f t="shared" ca="1" si="27"/>
        <v>98.125</v>
      </c>
      <c r="T71" s="3" t="str">
        <f>IF(H71="","",VLOOKUP(H71,'Вода SKU'!$A$1:$B$150,2,0))</f>
        <v/>
      </c>
      <c r="U71" s="3">
        <f t="shared" ca="1" si="28"/>
        <v>8</v>
      </c>
      <c r="V71" s="3">
        <f t="shared" si="29"/>
        <v>0</v>
      </c>
      <c r="W71" s="3">
        <f t="shared" ca="1" si="30"/>
        <v>0</v>
      </c>
      <c r="X71" s="3" t="str">
        <f t="shared" ca="1" si="31"/>
        <v/>
      </c>
    </row>
    <row r="72" spans="1:24" ht="13.75" customHeight="1" x14ac:dyDescent="0.2">
      <c r="J72" s="4" t="str">
        <f t="shared" ca="1" si="22"/>
        <v/>
      </c>
      <c r="M72" s="14"/>
      <c r="N72" s="13" t="str">
        <f t="shared" ca="1" si="23"/>
        <v/>
      </c>
      <c r="P72" s="3">
        <f t="shared" si="24"/>
        <v>0</v>
      </c>
      <c r="Q72" s="3">
        <f t="shared" ca="1" si="25"/>
        <v>0</v>
      </c>
      <c r="R72" s="3">
        <f t="shared" si="26"/>
        <v>0</v>
      </c>
      <c r="S72" s="3">
        <f t="shared" ca="1" si="27"/>
        <v>98.125</v>
      </c>
      <c r="T72" s="3" t="str">
        <f>IF(H72="","",VLOOKUP(H72,'Вода SKU'!$A$1:$B$150,2,0))</f>
        <v/>
      </c>
      <c r="U72" s="3">
        <f t="shared" ca="1" si="28"/>
        <v>8</v>
      </c>
      <c r="V72" s="3">
        <f t="shared" si="29"/>
        <v>0</v>
      </c>
      <c r="W72" s="3">
        <f t="shared" ca="1" si="30"/>
        <v>0</v>
      </c>
      <c r="X72" s="3" t="str">
        <f t="shared" ca="1" si="31"/>
        <v/>
      </c>
    </row>
    <row r="73" spans="1:24" ht="13.75" customHeight="1" x14ac:dyDescent="0.2">
      <c r="J73" s="4" t="str">
        <f t="shared" ca="1" si="22"/>
        <v/>
      </c>
      <c r="M73" s="14"/>
      <c r="N73" s="13" t="str">
        <f t="shared" ca="1" si="23"/>
        <v/>
      </c>
      <c r="P73" s="3">
        <f t="shared" si="24"/>
        <v>0</v>
      </c>
      <c r="Q73" s="3">
        <f t="shared" ca="1" si="25"/>
        <v>0</v>
      </c>
      <c r="R73" s="3">
        <f t="shared" si="26"/>
        <v>0</v>
      </c>
      <c r="S73" s="3">
        <f t="shared" ca="1" si="27"/>
        <v>98.125</v>
      </c>
      <c r="T73" s="3" t="str">
        <f>IF(H73="","",VLOOKUP(H73,'Вода SKU'!$A$1:$B$150,2,0))</f>
        <v/>
      </c>
      <c r="U73" s="3">
        <f t="shared" ca="1" si="28"/>
        <v>8</v>
      </c>
      <c r="V73" s="3">
        <f t="shared" si="29"/>
        <v>0</v>
      </c>
      <c r="W73" s="3">
        <f t="shared" ca="1" si="30"/>
        <v>0</v>
      </c>
      <c r="X73" s="3" t="str">
        <f t="shared" ca="1" si="31"/>
        <v/>
      </c>
    </row>
    <row r="74" spans="1:24" ht="13.75" customHeight="1" x14ac:dyDescent="0.2">
      <c r="J74" s="4" t="str">
        <f t="shared" ca="1" si="22"/>
        <v/>
      </c>
      <c r="M74" s="14"/>
      <c r="N74" s="13" t="str">
        <f t="shared" ca="1" si="23"/>
        <v/>
      </c>
      <c r="P74" s="3">
        <f t="shared" si="24"/>
        <v>0</v>
      </c>
      <c r="Q74" s="3">
        <f t="shared" ref="Q74:Q99" ca="1" si="32">IF(O74="-",SUM(INDIRECT(ADDRESS(2,COLUMN(P74))&amp;":"&amp;ADDRESS(ROW(),COLUMN(P74)))),0)</f>
        <v>0</v>
      </c>
      <c r="R74" s="3">
        <f t="shared" si="26"/>
        <v>0</v>
      </c>
      <c r="S74" s="3">
        <f t="shared" ca="1" si="27"/>
        <v>98.125</v>
      </c>
      <c r="T74" s="3" t="str">
        <f>IF(H74="","",VLOOKUP(H74,'Вода SKU'!$A$1:$B$150,2,0))</f>
        <v/>
      </c>
      <c r="U74" s="3">
        <f t="shared" ca="1" si="28"/>
        <v>8</v>
      </c>
      <c r="V74" s="3">
        <f t="shared" si="29"/>
        <v>0</v>
      </c>
      <c r="W74" s="3">
        <f t="shared" ca="1" si="30"/>
        <v>0</v>
      </c>
      <c r="X74" s="3" t="str">
        <f t="shared" ca="1" si="31"/>
        <v/>
      </c>
    </row>
    <row r="75" spans="1:24" ht="13.75" customHeight="1" x14ac:dyDescent="0.2">
      <c r="J75" s="4" t="str">
        <f t="shared" ca="1" si="22"/>
        <v/>
      </c>
      <c r="M75" s="14"/>
      <c r="N75" s="13" t="str">
        <f t="shared" ca="1" si="23"/>
        <v/>
      </c>
      <c r="P75" s="3">
        <f t="shared" si="24"/>
        <v>0</v>
      </c>
      <c r="Q75" s="3">
        <f t="shared" ca="1" si="32"/>
        <v>0</v>
      </c>
      <c r="R75" s="3">
        <f t="shared" si="26"/>
        <v>0</v>
      </c>
      <c r="S75" s="3">
        <f t="shared" ca="1" si="27"/>
        <v>98.125</v>
      </c>
      <c r="T75" s="3" t="str">
        <f>IF(H75="","",VLOOKUP(H75,'Вода SKU'!$A$1:$B$150,2,0))</f>
        <v/>
      </c>
      <c r="U75" s="3">
        <f t="shared" ca="1" si="28"/>
        <v>8</v>
      </c>
      <c r="V75" s="3">
        <f t="shared" si="29"/>
        <v>0</v>
      </c>
      <c r="W75" s="3">
        <f t="shared" ca="1" si="30"/>
        <v>0</v>
      </c>
      <c r="X75" s="3" t="str">
        <f t="shared" ca="1" si="31"/>
        <v/>
      </c>
    </row>
    <row r="76" spans="1:24" ht="13.75" customHeight="1" x14ac:dyDescent="0.2">
      <c r="J76" s="4" t="str">
        <f t="shared" ca="1" si="22"/>
        <v/>
      </c>
      <c r="M76" s="14"/>
      <c r="N76" s="13" t="str">
        <f t="shared" ca="1" si="23"/>
        <v/>
      </c>
      <c r="P76" s="3">
        <f t="shared" si="24"/>
        <v>0</v>
      </c>
      <c r="Q76" s="3">
        <f t="shared" ca="1" si="32"/>
        <v>0</v>
      </c>
      <c r="R76" s="3">
        <f t="shared" si="26"/>
        <v>0</v>
      </c>
      <c r="S76" s="3">
        <f t="shared" ca="1" si="27"/>
        <v>98.125</v>
      </c>
      <c r="T76" s="3" t="str">
        <f>IF(H76="","",VLOOKUP(H76,'Вода SKU'!$A$1:$B$150,2,0))</f>
        <v/>
      </c>
      <c r="U76" s="3">
        <f t="shared" ca="1" si="28"/>
        <v>8</v>
      </c>
      <c r="V76" s="3">
        <f t="shared" si="29"/>
        <v>0</v>
      </c>
      <c r="W76" s="3">
        <f t="shared" ca="1" si="30"/>
        <v>0</v>
      </c>
      <c r="X76" s="3" t="str">
        <f t="shared" ca="1" si="31"/>
        <v/>
      </c>
    </row>
    <row r="77" spans="1:24" ht="13.75" customHeight="1" x14ac:dyDescent="0.2">
      <c r="J77" s="4" t="str">
        <f t="shared" ca="1" si="22"/>
        <v/>
      </c>
      <c r="M77" s="14"/>
      <c r="N77" s="13" t="str">
        <f t="shared" ca="1" si="23"/>
        <v/>
      </c>
      <c r="P77" s="3">
        <f t="shared" si="24"/>
        <v>0</v>
      </c>
      <c r="Q77" s="3">
        <f t="shared" ca="1" si="32"/>
        <v>0</v>
      </c>
      <c r="R77" s="3">
        <f t="shared" si="26"/>
        <v>0</v>
      </c>
      <c r="S77" s="3">
        <f t="shared" ca="1" si="27"/>
        <v>98.125</v>
      </c>
      <c r="T77" s="3" t="str">
        <f>IF(H77="","",VLOOKUP(H77,'Вода SKU'!$A$1:$B$150,2,0))</f>
        <v/>
      </c>
      <c r="U77" s="3">
        <f t="shared" ca="1" si="28"/>
        <v>8</v>
      </c>
      <c r="V77" s="3">
        <f t="shared" si="29"/>
        <v>0</v>
      </c>
      <c r="W77" s="3">
        <f t="shared" ca="1" si="30"/>
        <v>0</v>
      </c>
      <c r="X77" s="3" t="str">
        <f t="shared" ca="1" si="31"/>
        <v/>
      </c>
    </row>
    <row r="78" spans="1:24" ht="13.75" customHeight="1" x14ac:dyDescent="0.2">
      <c r="J78" s="4" t="str">
        <f t="shared" ca="1" si="22"/>
        <v/>
      </c>
      <c r="M78" s="14"/>
      <c r="N78" s="13" t="str">
        <f t="shared" ca="1" si="23"/>
        <v/>
      </c>
      <c r="P78" s="3">
        <f t="shared" si="24"/>
        <v>0</v>
      </c>
      <c r="Q78" s="3">
        <f t="shared" ca="1" si="32"/>
        <v>0</v>
      </c>
      <c r="R78" s="3">
        <f t="shared" si="26"/>
        <v>0</v>
      </c>
      <c r="S78" s="3">
        <f t="shared" ca="1" si="27"/>
        <v>98.125</v>
      </c>
      <c r="T78" s="3" t="str">
        <f>IF(H78="","",VLOOKUP(H78,'Вода SKU'!$A$1:$B$150,2,0))</f>
        <v/>
      </c>
      <c r="U78" s="3">
        <f t="shared" ca="1" si="28"/>
        <v>8</v>
      </c>
      <c r="V78" s="3">
        <f t="shared" si="29"/>
        <v>0</v>
      </c>
      <c r="W78" s="3">
        <f t="shared" ca="1" si="30"/>
        <v>0</v>
      </c>
      <c r="X78" s="3" t="str">
        <f t="shared" ca="1" si="31"/>
        <v/>
      </c>
    </row>
    <row r="79" spans="1:24" ht="13.75" customHeight="1" x14ac:dyDescent="0.2">
      <c r="J79" s="4" t="str">
        <f t="shared" ca="1" si="22"/>
        <v/>
      </c>
      <c r="M79" s="14"/>
      <c r="N79" s="13" t="str">
        <f t="shared" ca="1" si="23"/>
        <v/>
      </c>
      <c r="P79" s="3">
        <f t="shared" si="24"/>
        <v>0</v>
      </c>
      <c r="Q79" s="3">
        <f t="shared" ca="1" si="32"/>
        <v>0</v>
      </c>
      <c r="R79" s="3">
        <f t="shared" si="26"/>
        <v>0</v>
      </c>
      <c r="S79" s="3">
        <f t="shared" ca="1" si="27"/>
        <v>98.125</v>
      </c>
      <c r="T79" s="3" t="str">
        <f>IF(H79="","",VLOOKUP(H79,'Вода SKU'!$A$1:$B$150,2,0))</f>
        <v/>
      </c>
      <c r="U79" s="3">
        <f t="shared" ca="1" si="28"/>
        <v>8</v>
      </c>
      <c r="V79" s="3">
        <f t="shared" si="29"/>
        <v>0</v>
      </c>
      <c r="W79" s="3">
        <f t="shared" ca="1" si="30"/>
        <v>0</v>
      </c>
      <c r="X79" s="3" t="str">
        <f t="shared" ca="1" si="31"/>
        <v/>
      </c>
    </row>
    <row r="80" spans="1:24" ht="13.75" customHeight="1" x14ac:dyDescent="0.2">
      <c r="J80" s="4" t="str">
        <f t="shared" ca="1" si="22"/>
        <v/>
      </c>
      <c r="M80" s="14"/>
      <c r="N80" s="13" t="str">
        <f t="shared" ca="1" si="23"/>
        <v/>
      </c>
      <c r="P80" s="3">
        <f t="shared" si="24"/>
        <v>0</v>
      </c>
      <c r="Q80" s="3">
        <f t="shared" ca="1" si="32"/>
        <v>0</v>
      </c>
      <c r="R80" s="3">
        <f t="shared" si="26"/>
        <v>0</v>
      </c>
      <c r="S80" s="3">
        <f t="shared" ca="1" si="27"/>
        <v>98.125</v>
      </c>
      <c r="T80" s="3" t="str">
        <f>IF(H80="","",VLOOKUP(H80,'Вода SKU'!$A$1:$B$150,2,0))</f>
        <v/>
      </c>
      <c r="U80" s="3">
        <f t="shared" ca="1" si="28"/>
        <v>8</v>
      </c>
      <c r="V80" s="3">
        <f t="shared" si="29"/>
        <v>0</v>
      </c>
      <c r="W80" s="3">
        <f t="shared" ca="1" si="30"/>
        <v>0</v>
      </c>
      <c r="X80" s="3" t="str">
        <f t="shared" ca="1" si="31"/>
        <v/>
      </c>
    </row>
    <row r="81" spans="10:24" ht="13.75" customHeight="1" x14ac:dyDescent="0.2">
      <c r="J81" s="4" t="str">
        <f t="shared" ca="1" si="22"/>
        <v/>
      </c>
      <c r="M81" s="14"/>
      <c r="N81" s="13" t="str">
        <f t="shared" ca="1" si="23"/>
        <v/>
      </c>
      <c r="P81" s="3">
        <f t="shared" si="24"/>
        <v>0</v>
      </c>
      <c r="Q81" s="3">
        <f t="shared" ca="1" si="32"/>
        <v>0</v>
      </c>
      <c r="R81" s="3">
        <f t="shared" si="26"/>
        <v>0</v>
      </c>
      <c r="S81" s="3">
        <f t="shared" ca="1" si="27"/>
        <v>98.125</v>
      </c>
      <c r="T81" s="3" t="str">
        <f>IF(H81="","",VLOOKUP(H81,'Вода SKU'!$A$1:$B$150,2,0))</f>
        <v/>
      </c>
      <c r="U81" s="3">
        <f t="shared" ca="1" si="28"/>
        <v>8</v>
      </c>
      <c r="V81" s="3">
        <f t="shared" si="29"/>
        <v>0</v>
      </c>
      <c r="W81" s="3">
        <f t="shared" ca="1" si="30"/>
        <v>0</v>
      </c>
      <c r="X81" s="3" t="str">
        <f t="shared" ca="1" si="31"/>
        <v/>
      </c>
    </row>
    <row r="82" spans="10:24" ht="13.75" customHeight="1" x14ac:dyDescent="0.2">
      <c r="J82" s="4" t="str">
        <f t="shared" ca="1" si="22"/>
        <v/>
      </c>
      <c r="M82" s="14"/>
      <c r="N82" s="13" t="str">
        <f t="shared" ca="1" si="23"/>
        <v/>
      </c>
      <c r="P82" s="3">
        <f t="shared" si="24"/>
        <v>0</v>
      </c>
      <c r="Q82" s="3">
        <f t="shared" ca="1" si="32"/>
        <v>0</v>
      </c>
      <c r="R82" s="3">
        <f t="shared" si="26"/>
        <v>0</v>
      </c>
      <c r="S82" s="3">
        <f t="shared" ca="1" si="27"/>
        <v>98.125</v>
      </c>
      <c r="T82" s="3" t="str">
        <f>IF(H82="","",VLOOKUP(H82,'Вода SKU'!$A$1:$B$150,2,0))</f>
        <v/>
      </c>
      <c r="U82" s="3">
        <f t="shared" ca="1" si="28"/>
        <v>8</v>
      </c>
      <c r="V82" s="3">
        <f t="shared" si="29"/>
        <v>0</v>
      </c>
      <c r="W82" s="3">
        <f t="shared" ca="1" si="30"/>
        <v>0</v>
      </c>
      <c r="X82" s="3" t="str">
        <f t="shared" ca="1" si="31"/>
        <v/>
      </c>
    </row>
    <row r="83" spans="10:24" ht="13.75" customHeight="1" x14ac:dyDescent="0.2">
      <c r="J83" s="4" t="str">
        <f t="shared" ca="1" si="22"/>
        <v/>
      </c>
      <c r="M83" s="14"/>
      <c r="N83" s="13" t="str">
        <f t="shared" ca="1" si="23"/>
        <v/>
      </c>
      <c r="P83" s="3">
        <f t="shared" si="24"/>
        <v>0</v>
      </c>
      <c r="Q83" s="3">
        <f t="shared" ca="1" si="32"/>
        <v>0</v>
      </c>
      <c r="R83" s="3">
        <f t="shared" si="26"/>
        <v>0</v>
      </c>
      <c r="S83" s="3">
        <f t="shared" ca="1" si="27"/>
        <v>98.125</v>
      </c>
      <c r="T83" s="3" t="str">
        <f>IF(H83="","",VLOOKUP(H83,'Вода SKU'!$A$1:$B$150,2,0))</f>
        <v/>
      </c>
      <c r="U83" s="3">
        <f t="shared" ca="1" si="28"/>
        <v>8</v>
      </c>
      <c r="V83" s="3">
        <f t="shared" si="29"/>
        <v>0</v>
      </c>
      <c r="W83" s="3">
        <f t="shared" ca="1" si="30"/>
        <v>0</v>
      </c>
      <c r="X83" s="3" t="str">
        <f t="shared" ca="1" si="31"/>
        <v/>
      </c>
    </row>
    <row r="84" spans="10:24" ht="13.75" customHeight="1" x14ac:dyDescent="0.2">
      <c r="J84" s="4" t="str">
        <f t="shared" ca="1" si="22"/>
        <v/>
      </c>
      <c r="M84" s="14"/>
      <c r="N84" s="13" t="str">
        <f t="shared" ca="1" si="23"/>
        <v/>
      </c>
      <c r="P84" s="3">
        <f t="shared" si="24"/>
        <v>0</v>
      </c>
      <c r="Q84" s="3">
        <f t="shared" ca="1" si="32"/>
        <v>0</v>
      </c>
      <c r="R84" s="3">
        <f t="shared" si="26"/>
        <v>0</v>
      </c>
      <c r="S84" s="3">
        <f t="shared" ca="1" si="27"/>
        <v>98.125</v>
      </c>
      <c r="T84" s="3" t="str">
        <f>IF(H84="","",VLOOKUP(H84,'Вода SKU'!$A$1:$B$150,2,0))</f>
        <v/>
      </c>
      <c r="U84" s="3">
        <f t="shared" ca="1" si="28"/>
        <v>8</v>
      </c>
      <c r="V84" s="3">
        <f t="shared" si="29"/>
        <v>0</v>
      </c>
      <c r="W84" s="3">
        <f t="shared" ca="1" si="30"/>
        <v>0</v>
      </c>
      <c r="X84" s="3" t="str">
        <f t="shared" ca="1" si="31"/>
        <v/>
      </c>
    </row>
    <row r="85" spans="10:24" ht="13.75" customHeight="1" x14ac:dyDescent="0.2">
      <c r="J85" s="4" t="str">
        <f t="shared" ca="1" si="22"/>
        <v/>
      </c>
      <c r="M85" s="14"/>
      <c r="N85" s="13" t="str">
        <f t="shared" ca="1" si="23"/>
        <v/>
      </c>
      <c r="P85" s="3">
        <f t="shared" si="24"/>
        <v>0</v>
      </c>
      <c r="Q85" s="3">
        <f t="shared" ca="1" si="32"/>
        <v>0</v>
      </c>
      <c r="R85" s="3">
        <f t="shared" si="26"/>
        <v>0</v>
      </c>
      <c r="S85" s="3">
        <f t="shared" ca="1" si="27"/>
        <v>98.125</v>
      </c>
      <c r="T85" s="3" t="str">
        <f>IF(H85="","",VLOOKUP(H85,'Вода SKU'!$A$1:$B$150,2,0))</f>
        <v/>
      </c>
      <c r="U85" s="3">
        <f t="shared" ca="1" si="28"/>
        <v>8</v>
      </c>
      <c r="V85" s="3">
        <f t="shared" si="29"/>
        <v>0</v>
      </c>
      <c r="W85" s="3">
        <f t="shared" ca="1" si="30"/>
        <v>0</v>
      </c>
      <c r="X85" s="3" t="str">
        <f t="shared" ca="1" si="31"/>
        <v/>
      </c>
    </row>
    <row r="86" spans="10:24" ht="13.75" customHeight="1" x14ac:dyDescent="0.2">
      <c r="J86" s="4" t="str">
        <f t="shared" ca="1" si="22"/>
        <v/>
      </c>
      <c r="M86" s="14"/>
      <c r="N86" s="13" t="str">
        <f t="shared" ca="1" si="23"/>
        <v/>
      </c>
      <c r="P86" s="3">
        <f t="shared" si="24"/>
        <v>0</v>
      </c>
      <c r="Q86" s="3">
        <f t="shared" ca="1" si="32"/>
        <v>0</v>
      </c>
      <c r="R86" s="3">
        <f t="shared" si="26"/>
        <v>0</v>
      </c>
      <c r="S86" s="3">
        <f t="shared" ca="1" si="27"/>
        <v>98.125</v>
      </c>
      <c r="T86" s="3" t="str">
        <f>IF(H86="","",VLOOKUP(H86,'Вода SKU'!$A$1:$B$150,2,0))</f>
        <v/>
      </c>
      <c r="U86" s="3">
        <f t="shared" ca="1" si="28"/>
        <v>8</v>
      </c>
      <c r="V86" s="3">
        <f t="shared" si="29"/>
        <v>0</v>
      </c>
      <c r="W86" s="3">
        <f t="shared" ca="1" si="30"/>
        <v>0</v>
      </c>
      <c r="X86" s="3" t="str">
        <f t="shared" ca="1" si="31"/>
        <v/>
      </c>
    </row>
    <row r="87" spans="10:24" ht="13.75" customHeight="1" x14ac:dyDescent="0.2">
      <c r="J87" s="4" t="str">
        <f t="shared" ca="1" si="22"/>
        <v/>
      </c>
      <c r="M87" s="14"/>
      <c r="N87" s="13" t="str">
        <f t="shared" ca="1" si="23"/>
        <v/>
      </c>
      <c r="P87" s="3">
        <f t="shared" si="24"/>
        <v>0</v>
      </c>
      <c r="Q87" s="3">
        <f t="shared" ca="1" si="32"/>
        <v>0</v>
      </c>
      <c r="R87" s="3">
        <f t="shared" si="26"/>
        <v>0</v>
      </c>
      <c r="S87" s="3">
        <f t="shared" ca="1" si="27"/>
        <v>98.125</v>
      </c>
      <c r="T87" s="3" t="str">
        <f>IF(H87="","",VLOOKUP(H87,'Вода SKU'!$A$1:$B$150,2,0))</f>
        <v/>
      </c>
      <c r="U87" s="3">
        <f t="shared" ca="1" si="28"/>
        <v>8</v>
      </c>
      <c r="V87" s="3">
        <f t="shared" si="29"/>
        <v>0</v>
      </c>
      <c r="W87" s="3">
        <f t="shared" ca="1" si="30"/>
        <v>0</v>
      </c>
      <c r="X87" s="3" t="str">
        <f t="shared" ca="1" si="31"/>
        <v/>
      </c>
    </row>
    <row r="88" spans="10:24" ht="13.75" customHeight="1" x14ac:dyDescent="0.2">
      <c r="J88" s="4" t="str">
        <f t="shared" ca="1" si="22"/>
        <v/>
      </c>
      <c r="M88" s="14"/>
      <c r="N88" s="13" t="str">
        <f t="shared" ca="1" si="23"/>
        <v/>
      </c>
      <c r="P88" s="3">
        <f t="shared" si="24"/>
        <v>0</v>
      </c>
      <c r="Q88" s="3">
        <f t="shared" ca="1" si="32"/>
        <v>0</v>
      </c>
      <c r="R88" s="3">
        <f t="shared" si="26"/>
        <v>0</v>
      </c>
      <c r="S88" s="3">
        <f t="shared" ca="1" si="27"/>
        <v>98.125</v>
      </c>
      <c r="T88" s="3" t="str">
        <f>IF(H88="","",VLOOKUP(H88,'Вода SKU'!$A$1:$B$150,2,0))</f>
        <v/>
      </c>
      <c r="U88" s="3">
        <f t="shared" ca="1" si="28"/>
        <v>8</v>
      </c>
      <c r="V88" s="3">
        <f t="shared" si="29"/>
        <v>0</v>
      </c>
      <c r="W88" s="3">
        <f t="shared" ca="1" si="30"/>
        <v>0</v>
      </c>
      <c r="X88" s="3" t="str">
        <f t="shared" ca="1" si="31"/>
        <v/>
      </c>
    </row>
    <row r="89" spans="10:24" ht="13.75" customHeight="1" x14ac:dyDescent="0.2">
      <c r="J89" s="4" t="str">
        <f t="shared" ca="1" si="22"/>
        <v/>
      </c>
      <c r="M89" s="14"/>
      <c r="N89" s="13" t="str">
        <f t="shared" ca="1" si="23"/>
        <v/>
      </c>
      <c r="P89" s="3">
        <f t="shared" si="24"/>
        <v>0</v>
      </c>
      <c r="Q89" s="3">
        <f t="shared" ca="1" si="32"/>
        <v>0</v>
      </c>
      <c r="R89" s="3">
        <f t="shared" si="26"/>
        <v>0</v>
      </c>
      <c r="S89" s="3">
        <f t="shared" ca="1" si="27"/>
        <v>98.125</v>
      </c>
      <c r="T89" s="3" t="str">
        <f>IF(H89="","",VLOOKUP(H89,'Вода SKU'!$A$1:$B$150,2,0))</f>
        <v/>
      </c>
      <c r="U89" s="3">
        <f t="shared" ca="1" si="28"/>
        <v>8</v>
      </c>
      <c r="V89" s="3">
        <f t="shared" si="29"/>
        <v>0</v>
      </c>
      <c r="W89" s="3">
        <f t="shared" ca="1" si="30"/>
        <v>0</v>
      </c>
      <c r="X89" s="3" t="str">
        <f t="shared" ca="1" si="31"/>
        <v/>
      </c>
    </row>
    <row r="90" spans="10:24" ht="13.75" customHeight="1" x14ac:dyDescent="0.2">
      <c r="J90" s="4" t="str">
        <f t="shared" ca="1" si="22"/>
        <v/>
      </c>
      <c r="M90" s="14"/>
      <c r="N90" s="13" t="str">
        <f t="shared" ca="1" si="23"/>
        <v/>
      </c>
      <c r="P90" s="3">
        <f t="shared" si="24"/>
        <v>0</v>
      </c>
      <c r="Q90" s="3">
        <f t="shared" ca="1" si="32"/>
        <v>0</v>
      </c>
      <c r="R90" s="3">
        <f t="shared" si="26"/>
        <v>0</v>
      </c>
      <c r="S90" s="3">
        <f t="shared" ca="1" si="27"/>
        <v>98.125</v>
      </c>
      <c r="T90" s="3" t="str">
        <f>IF(H90="","",VLOOKUP(H90,'Вода SKU'!$A$1:$B$150,2,0))</f>
        <v/>
      </c>
      <c r="U90" s="3">
        <f t="shared" ca="1" si="28"/>
        <v>8</v>
      </c>
      <c r="V90" s="3">
        <f t="shared" si="29"/>
        <v>0</v>
      </c>
      <c r="W90" s="3">
        <f t="shared" ca="1" si="30"/>
        <v>0</v>
      </c>
      <c r="X90" s="3" t="str">
        <f t="shared" ca="1" si="31"/>
        <v/>
      </c>
    </row>
    <row r="91" spans="10:24" ht="13.75" customHeight="1" x14ac:dyDescent="0.2">
      <c r="J91" s="4" t="str">
        <f t="shared" ca="1" si="22"/>
        <v/>
      </c>
      <c r="M91" s="14"/>
      <c r="N91" s="13" t="str">
        <f t="shared" ca="1" si="23"/>
        <v/>
      </c>
      <c r="P91" s="3">
        <f t="shared" si="24"/>
        <v>0</v>
      </c>
      <c r="Q91" s="3">
        <f t="shared" ca="1" si="32"/>
        <v>0</v>
      </c>
      <c r="R91" s="3">
        <f t="shared" si="26"/>
        <v>0</v>
      </c>
      <c r="S91" s="3">
        <f t="shared" ca="1" si="27"/>
        <v>98.125</v>
      </c>
      <c r="T91" s="3" t="str">
        <f>IF(H91="","",VLOOKUP(H91,'Вода SKU'!$A$1:$B$150,2,0))</f>
        <v/>
      </c>
      <c r="U91" s="3">
        <f t="shared" ca="1" si="28"/>
        <v>8</v>
      </c>
      <c r="V91" s="3">
        <f t="shared" si="29"/>
        <v>0</v>
      </c>
      <c r="W91" s="3">
        <f t="shared" ca="1" si="30"/>
        <v>0</v>
      </c>
      <c r="X91" s="3" t="str">
        <f t="shared" ca="1" si="31"/>
        <v/>
      </c>
    </row>
    <row r="92" spans="10:24" ht="13.75" customHeight="1" x14ac:dyDescent="0.2">
      <c r="J92" s="4" t="str">
        <f t="shared" ca="1" si="22"/>
        <v/>
      </c>
      <c r="M92" s="14"/>
      <c r="N92" s="13" t="str">
        <f t="shared" ca="1" si="23"/>
        <v/>
      </c>
      <c r="P92" s="3">
        <f t="shared" si="24"/>
        <v>0</v>
      </c>
      <c r="Q92" s="3">
        <f t="shared" ca="1" si="32"/>
        <v>0</v>
      </c>
      <c r="R92" s="3">
        <f t="shared" si="26"/>
        <v>0</v>
      </c>
      <c r="S92" s="3">
        <f t="shared" ca="1" si="27"/>
        <v>98.125</v>
      </c>
      <c r="T92" s="3" t="str">
        <f>IF(H92="","",VLOOKUP(H92,'Вода SKU'!$A$1:$B$150,2,0))</f>
        <v/>
      </c>
      <c r="U92" s="3">
        <f t="shared" ca="1" si="28"/>
        <v>8</v>
      </c>
      <c r="V92" s="3">
        <f t="shared" si="29"/>
        <v>0</v>
      </c>
      <c r="W92" s="3">
        <f t="shared" ca="1" si="30"/>
        <v>0</v>
      </c>
      <c r="X92" s="3" t="str">
        <f t="shared" ca="1" si="31"/>
        <v/>
      </c>
    </row>
    <row r="93" spans="10:24" ht="13.75" customHeight="1" x14ac:dyDescent="0.2">
      <c r="J93" s="4" t="str">
        <f t="shared" ca="1" si="22"/>
        <v/>
      </c>
      <c r="M93" s="14"/>
      <c r="N93" s="13" t="str">
        <f t="shared" ca="1" si="23"/>
        <v/>
      </c>
      <c r="P93" s="3">
        <f t="shared" si="24"/>
        <v>0</v>
      </c>
      <c r="Q93" s="3">
        <f t="shared" ca="1" si="32"/>
        <v>0</v>
      </c>
      <c r="R93" s="3">
        <f t="shared" si="26"/>
        <v>0</v>
      </c>
      <c r="S93" s="3">
        <f t="shared" ca="1" si="27"/>
        <v>98.125</v>
      </c>
      <c r="T93" s="3" t="str">
        <f>IF(H93="","",VLOOKUP(H93,'Вода SKU'!$A$1:$B$150,2,0))</f>
        <v/>
      </c>
      <c r="U93" s="3">
        <f t="shared" ca="1" si="28"/>
        <v>8</v>
      </c>
      <c r="V93" s="3">
        <f t="shared" si="29"/>
        <v>0</v>
      </c>
      <c r="W93" s="3">
        <f t="shared" ca="1" si="30"/>
        <v>0</v>
      </c>
      <c r="X93" s="3" t="str">
        <f t="shared" ca="1" si="31"/>
        <v/>
      </c>
    </row>
    <row r="94" spans="10:24" ht="13.75" customHeight="1" x14ac:dyDescent="0.2">
      <c r="J94" s="4" t="str">
        <f t="shared" ca="1" si="22"/>
        <v/>
      </c>
      <c r="M94" s="14"/>
      <c r="N94" s="13" t="str">
        <f t="shared" ca="1" si="23"/>
        <v/>
      </c>
      <c r="P94" s="3">
        <f t="shared" si="24"/>
        <v>0</v>
      </c>
      <c r="Q94" s="3">
        <f t="shared" ca="1" si="32"/>
        <v>0</v>
      </c>
      <c r="R94" s="3">
        <f t="shared" si="26"/>
        <v>0</v>
      </c>
      <c r="S94" s="3">
        <f t="shared" ca="1" si="27"/>
        <v>98.125</v>
      </c>
      <c r="T94" s="3" t="str">
        <f>IF(H94="","",VLOOKUP(H94,'Вода SKU'!$A$1:$B$150,2,0))</f>
        <v/>
      </c>
      <c r="U94" s="3">
        <f t="shared" ca="1" si="28"/>
        <v>8</v>
      </c>
      <c r="V94" s="3">
        <f t="shared" si="29"/>
        <v>0</v>
      </c>
      <c r="W94" s="3">
        <f t="shared" ca="1" si="30"/>
        <v>0</v>
      </c>
      <c r="X94" s="3" t="str">
        <f t="shared" ca="1" si="31"/>
        <v/>
      </c>
    </row>
    <row r="95" spans="10:24" ht="13.75" customHeight="1" x14ac:dyDescent="0.2">
      <c r="J95" s="4" t="str">
        <f t="shared" ca="1" si="22"/>
        <v/>
      </c>
      <c r="M95" s="14"/>
      <c r="N95" s="13" t="str">
        <f t="shared" ca="1" si="23"/>
        <v/>
      </c>
      <c r="P95" s="3">
        <f t="shared" si="24"/>
        <v>0</v>
      </c>
      <c r="Q95" s="3">
        <f t="shared" ca="1" si="32"/>
        <v>0</v>
      </c>
      <c r="R95" s="3">
        <f t="shared" si="26"/>
        <v>0</v>
      </c>
      <c r="S95" s="3">
        <f t="shared" ca="1" si="27"/>
        <v>98.125</v>
      </c>
      <c r="T95" s="3" t="str">
        <f>IF(H95="","",VLOOKUP(H95,'Вода SKU'!$A$1:$B$150,2,0))</f>
        <v/>
      </c>
      <c r="U95" s="3">
        <f t="shared" ca="1" si="28"/>
        <v>8</v>
      </c>
      <c r="V95" s="3">
        <f t="shared" si="29"/>
        <v>0</v>
      </c>
      <c r="W95" s="3">
        <f t="shared" ca="1" si="30"/>
        <v>0</v>
      </c>
      <c r="X95" s="3" t="str">
        <f t="shared" ca="1" si="31"/>
        <v/>
      </c>
    </row>
    <row r="96" spans="10:24" ht="13.75" customHeight="1" x14ac:dyDescent="0.2">
      <c r="J96" s="4" t="str">
        <f t="shared" ca="1" si="22"/>
        <v/>
      </c>
      <c r="M96" s="14"/>
      <c r="N96" s="13" t="str">
        <f t="shared" ca="1" si="23"/>
        <v/>
      </c>
      <c r="P96" s="3">
        <f t="shared" si="24"/>
        <v>0</v>
      </c>
      <c r="Q96" s="3">
        <f t="shared" ca="1" si="32"/>
        <v>0</v>
      </c>
      <c r="R96" s="3">
        <f t="shared" si="26"/>
        <v>0</v>
      </c>
      <c r="S96" s="3">
        <f t="shared" ca="1" si="27"/>
        <v>98.125</v>
      </c>
      <c r="T96" s="3" t="str">
        <f>IF(H96="","",VLOOKUP(H96,'Вода SKU'!$A$1:$B$150,2,0))</f>
        <v/>
      </c>
      <c r="U96" s="3">
        <f t="shared" ca="1" si="28"/>
        <v>8</v>
      </c>
      <c r="V96" s="3">
        <f t="shared" si="29"/>
        <v>0</v>
      </c>
      <c r="W96" s="3">
        <f t="shared" ca="1" si="30"/>
        <v>0</v>
      </c>
      <c r="X96" s="3" t="str">
        <f t="shared" ca="1" si="31"/>
        <v/>
      </c>
    </row>
    <row r="97" spans="10:24" ht="13.75" customHeight="1" x14ac:dyDescent="0.2">
      <c r="J97" s="4" t="str">
        <f t="shared" ca="1" si="22"/>
        <v/>
      </c>
      <c r="M97" s="14"/>
      <c r="N97" s="13" t="str">
        <f t="shared" ca="1" si="23"/>
        <v/>
      </c>
      <c r="P97" s="3">
        <f t="shared" si="24"/>
        <v>0</v>
      </c>
      <c r="Q97" s="3">
        <f t="shared" ca="1" si="32"/>
        <v>0</v>
      </c>
      <c r="R97" s="3">
        <f t="shared" si="26"/>
        <v>0</v>
      </c>
      <c r="S97" s="3">
        <f t="shared" ca="1" si="27"/>
        <v>98.125</v>
      </c>
      <c r="T97" s="3" t="str">
        <f>IF(H97="","",VLOOKUP(H97,'Вода SKU'!$A$1:$B$150,2,0))</f>
        <v/>
      </c>
      <c r="U97" s="3">
        <f t="shared" ca="1" si="28"/>
        <v>8</v>
      </c>
      <c r="V97" s="3">
        <f t="shared" si="29"/>
        <v>0</v>
      </c>
      <c r="W97" s="3">
        <f t="shared" ca="1" si="30"/>
        <v>0</v>
      </c>
      <c r="X97" s="3" t="str">
        <f t="shared" ca="1" si="31"/>
        <v/>
      </c>
    </row>
    <row r="98" spans="10:24" ht="13.75" customHeight="1" x14ac:dyDescent="0.2">
      <c r="J98" s="4" t="str">
        <f t="shared" ref="J98:J122" ca="1" si="33">IF(M98="", IF(O98="","",X98+(INDIRECT("S" &amp; ROW() - 1) - S98)),IF(O98="", "", INDIRECT("S" &amp; ROW() - 1) - S98))</f>
        <v/>
      </c>
      <c r="M98" s="14"/>
      <c r="N98" s="13" t="str">
        <f t="shared" ref="N98:N122" ca="1" si="34">IF(M98="", IF(X98=0, "", X98), IF(V98 = "", "", IF(V98/U98 = 0, "", V98/U98)))</f>
        <v/>
      </c>
      <c r="P98" s="3">
        <f t="shared" ref="P98:P122" si="35">IF(O98 = "-", -W98,I98)</f>
        <v>0</v>
      </c>
      <c r="Q98" s="3">
        <f t="shared" ca="1" si="32"/>
        <v>0</v>
      </c>
      <c r="R98" s="3">
        <f t="shared" ref="R98:R122" si="36">IF(O98="-",1,0)</f>
        <v>0</v>
      </c>
      <c r="S98" s="3">
        <f t="shared" ref="S98:S122" ca="1" si="37">IF(Q98 = 0, INDIRECT("S" &amp; ROW() - 1), Q98)</f>
        <v>98.125</v>
      </c>
      <c r="T98" s="3" t="str">
        <f>IF(H98="","",VLOOKUP(H98,'Вода SKU'!$A$1:$B$150,2,0))</f>
        <v/>
      </c>
      <c r="U98" s="3">
        <f t="shared" ref="U98:U122" ca="1" si="38">IF(C98 = "", 8, IF(C98 = "-", 8000 / INDIRECT("C" &amp; ROW() - 1), 8000/C98))</f>
        <v>8</v>
      </c>
      <c r="V98" s="3">
        <f t="shared" ref="V98:V122" si="39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3">
        <f t="shared" ref="W98:W122" ca="1" si="40">IF(V98 = "", "", V98/U98)</f>
        <v>0</v>
      </c>
      <c r="X98" s="3" t="str">
        <f t="shared" ref="X98:X122" ca="1" si="41">IF(O98="", "", MAX(ROUND(-(INDIRECT("S" &amp; ROW() - 1) - S98)/INDIRECT("C" &amp; ROW() - 1), 0), 1) * INDIRECT("C" &amp; ROW() - 1))</f>
        <v/>
      </c>
    </row>
    <row r="99" spans="10:24" ht="13.75" customHeight="1" x14ac:dyDescent="0.2">
      <c r="J99" s="4" t="str">
        <f t="shared" ca="1" si="33"/>
        <v/>
      </c>
      <c r="M99" s="14"/>
      <c r="N99" s="13" t="str">
        <f t="shared" ca="1" si="34"/>
        <v/>
      </c>
      <c r="P99" s="3">
        <f t="shared" si="35"/>
        <v>0</v>
      </c>
      <c r="Q99" s="3">
        <f t="shared" ca="1" si="32"/>
        <v>0</v>
      </c>
      <c r="R99" s="3">
        <f t="shared" si="36"/>
        <v>0</v>
      </c>
      <c r="S99" s="3">
        <f t="shared" ca="1" si="37"/>
        <v>98.125</v>
      </c>
      <c r="T99" s="3" t="str">
        <f>IF(H99="","",VLOOKUP(H99,'Вода SKU'!$A$1:$B$150,2,0))</f>
        <v/>
      </c>
      <c r="U99" s="3">
        <f t="shared" ca="1" si="38"/>
        <v>8</v>
      </c>
      <c r="V99" s="3">
        <f t="shared" si="39"/>
        <v>0</v>
      </c>
      <c r="W99" s="3">
        <f t="shared" ca="1" si="40"/>
        <v>0</v>
      </c>
      <c r="X99" s="3" t="str">
        <f t="shared" ca="1" si="41"/>
        <v/>
      </c>
    </row>
    <row r="100" spans="10:24" ht="13.75" customHeight="1" x14ac:dyDescent="0.2">
      <c r="J100" s="4" t="str">
        <f t="shared" ca="1" si="33"/>
        <v/>
      </c>
      <c r="M100" s="14"/>
      <c r="N100" s="13" t="str">
        <f t="shared" ca="1" si="34"/>
        <v/>
      </c>
      <c r="P100" s="3">
        <f t="shared" si="35"/>
        <v>0</v>
      </c>
      <c r="Q100" s="3">
        <f t="shared" ref="Q100:Q122" ca="1" si="42">IF(O100 = "-", SUM(INDIRECT(ADDRESS(2,COLUMN(P100)) &amp; ":" &amp; ADDRESS(ROW(),COLUMN(P100)))), 0)</f>
        <v>0</v>
      </c>
      <c r="R100" s="3">
        <f t="shared" si="36"/>
        <v>0</v>
      </c>
      <c r="S100" s="3">
        <f t="shared" ca="1" si="37"/>
        <v>98.125</v>
      </c>
      <c r="T100" s="3" t="str">
        <f>IF(H100="","",VLOOKUP(H100,'Вода SKU'!$A$1:$B$150,2,0))</f>
        <v/>
      </c>
      <c r="U100" s="3">
        <f t="shared" ca="1" si="38"/>
        <v>8</v>
      </c>
      <c r="V100" s="3">
        <f t="shared" si="39"/>
        <v>0</v>
      </c>
      <c r="W100" s="3">
        <f t="shared" ca="1" si="40"/>
        <v>0</v>
      </c>
      <c r="X100" s="3" t="str">
        <f t="shared" ca="1" si="41"/>
        <v/>
      </c>
    </row>
    <row r="101" spans="10:24" ht="13.75" customHeight="1" x14ac:dyDescent="0.2">
      <c r="J101" s="4" t="str">
        <f t="shared" ca="1" si="33"/>
        <v/>
      </c>
      <c r="M101" s="14"/>
      <c r="N101" s="13" t="str">
        <f t="shared" ca="1" si="34"/>
        <v/>
      </c>
      <c r="P101" s="3">
        <f t="shared" si="35"/>
        <v>0</v>
      </c>
      <c r="Q101" s="3">
        <f t="shared" ca="1" si="42"/>
        <v>0</v>
      </c>
      <c r="R101" s="3">
        <f t="shared" si="36"/>
        <v>0</v>
      </c>
      <c r="S101" s="3">
        <f t="shared" ca="1" si="37"/>
        <v>98.125</v>
      </c>
      <c r="T101" s="3" t="str">
        <f>IF(H101="","",VLOOKUP(H101,'Вода SKU'!$A$1:$B$150,2,0))</f>
        <v/>
      </c>
      <c r="U101" s="3">
        <f t="shared" ca="1" si="38"/>
        <v>8</v>
      </c>
      <c r="V101" s="3">
        <f t="shared" si="39"/>
        <v>0</v>
      </c>
      <c r="W101" s="3">
        <f t="shared" ca="1" si="40"/>
        <v>0</v>
      </c>
      <c r="X101" s="3" t="str">
        <f t="shared" ca="1" si="41"/>
        <v/>
      </c>
    </row>
    <row r="102" spans="10:24" ht="13.75" customHeight="1" x14ac:dyDescent="0.2">
      <c r="J102" s="4" t="str">
        <f t="shared" ca="1" si="33"/>
        <v/>
      </c>
      <c r="M102" s="14"/>
      <c r="N102" s="13" t="str">
        <f t="shared" ca="1" si="34"/>
        <v/>
      </c>
      <c r="P102" s="3">
        <f t="shared" si="35"/>
        <v>0</v>
      </c>
      <c r="Q102" s="3">
        <f t="shared" ca="1" si="42"/>
        <v>0</v>
      </c>
      <c r="R102" s="3">
        <f t="shared" si="36"/>
        <v>0</v>
      </c>
      <c r="S102" s="3">
        <f t="shared" ca="1" si="37"/>
        <v>98.125</v>
      </c>
      <c r="T102" s="3" t="str">
        <f>IF(H102="","",VLOOKUP(H102,'Вода SKU'!$A$1:$B$150,2,0))</f>
        <v/>
      </c>
      <c r="U102" s="3">
        <f t="shared" ca="1" si="38"/>
        <v>8</v>
      </c>
      <c r="V102" s="3">
        <f t="shared" si="39"/>
        <v>0</v>
      </c>
      <c r="W102" s="3">
        <f t="shared" ca="1" si="40"/>
        <v>0</v>
      </c>
      <c r="X102" s="3" t="str">
        <f t="shared" ca="1" si="41"/>
        <v/>
      </c>
    </row>
    <row r="103" spans="10:24" ht="13.75" customHeight="1" x14ac:dyDescent="0.2">
      <c r="J103" s="4" t="str">
        <f t="shared" ca="1" si="33"/>
        <v/>
      </c>
      <c r="M103" s="14"/>
      <c r="N103" s="13" t="str">
        <f t="shared" ca="1" si="34"/>
        <v/>
      </c>
      <c r="P103" s="3">
        <f t="shared" si="35"/>
        <v>0</v>
      </c>
      <c r="Q103" s="3">
        <f t="shared" ca="1" si="42"/>
        <v>0</v>
      </c>
      <c r="R103" s="3">
        <f t="shared" si="36"/>
        <v>0</v>
      </c>
      <c r="S103" s="3">
        <f t="shared" ca="1" si="37"/>
        <v>98.125</v>
      </c>
      <c r="T103" s="3" t="str">
        <f>IF(H103="","",VLOOKUP(H103,'Вода SKU'!$A$1:$B$150,2,0))</f>
        <v/>
      </c>
      <c r="U103" s="3">
        <f t="shared" ca="1" si="38"/>
        <v>8</v>
      </c>
      <c r="V103" s="3">
        <f t="shared" si="39"/>
        <v>0</v>
      </c>
      <c r="W103" s="3">
        <f t="shared" ca="1" si="40"/>
        <v>0</v>
      </c>
      <c r="X103" s="3" t="str">
        <f t="shared" ca="1" si="41"/>
        <v/>
      </c>
    </row>
    <row r="104" spans="10:24" ht="13.75" customHeight="1" x14ac:dyDescent="0.2">
      <c r="J104" s="4" t="str">
        <f t="shared" ca="1" si="33"/>
        <v/>
      </c>
      <c r="M104" s="14"/>
      <c r="N104" s="13" t="str">
        <f t="shared" ca="1" si="34"/>
        <v/>
      </c>
      <c r="P104" s="3">
        <f t="shared" si="35"/>
        <v>0</v>
      </c>
      <c r="Q104" s="3">
        <f t="shared" ca="1" si="42"/>
        <v>0</v>
      </c>
      <c r="R104" s="3">
        <f t="shared" si="36"/>
        <v>0</v>
      </c>
      <c r="S104" s="3">
        <f t="shared" ca="1" si="37"/>
        <v>98.125</v>
      </c>
      <c r="T104" s="3" t="str">
        <f>IF(H104="","",VLOOKUP(H104,'Вода SKU'!$A$1:$B$150,2,0))</f>
        <v/>
      </c>
      <c r="U104" s="3">
        <f t="shared" ca="1" si="38"/>
        <v>8</v>
      </c>
      <c r="V104" s="3">
        <f t="shared" si="39"/>
        <v>0</v>
      </c>
      <c r="W104" s="3">
        <f t="shared" ca="1" si="40"/>
        <v>0</v>
      </c>
      <c r="X104" s="3" t="str">
        <f t="shared" ca="1" si="41"/>
        <v/>
      </c>
    </row>
    <row r="105" spans="10:24" ht="13.75" customHeight="1" x14ac:dyDescent="0.2">
      <c r="J105" s="4" t="str">
        <f t="shared" ca="1" si="33"/>
        <v/>
      </c>
      <c r="M105" s="14"/>
      <c r="N105" s="13" t="str">
        <f t="shared" ca="1" si="34"/>
        <v/>
      </c>
      <c r="P105" s="3">
        <f t="shared" si="35"/>
        <v>0</v>
      </c>
      <c r="Q105" s="3">
        <f t="shared" ca="1" si="42"/>
        <v>0</v>
      </c>
      <c r="R105" s="3">
        <f t="shared" si="36"/>
        <v>0</v>
      </c>
      <c r="S105" s="3">
        <f t="shared" ca="1" si="37"/>
        <v>98.125</v>
      </c>
      <c r="T105" s="3" t="str">
        <f>IF(H105="","",VLOOKUP(H105,'Вода SKU'!$A$1:$B$150,2,0))</f>
        <v/>
      </c>
      <c r="U105" s="3">
        <f t="shared" ca="1" si="38"/>
        <v>8</v>
      </c>
      <c r="V105" s="3">
        <f t="shared" si="39"/>
        <v>0</v>
      </c>
      <c r="W105" s="3">
        <f t="shared" ca="1" si="40"/>
        <v>0</v>
      </c>
      <c r="X105" s="3" t="str">
        <f t="shared" ca="1" si="41"/>
        <v/>
      </c>
    </row>
    <row r="106" spans="10:24" ht="13.75" customHeight="1" x14ac:dyDescent="0.2">
      <c r="J106" s="4" t="str">
        <f t="shared" ca="1" si="33"/>
        <v/>
      </c>
      <c r="M106" s="14"/>
      <c r="N106" s="13" t="str">
        <f t="shared" ca="1" si="34"/>
        <v/>
      </c>
      <c r="P106" s="3">
        <f t="shared" si="35"/>
        <v>0</v>
      </c>
      <c r="Q106" s="3">
        <f t="shared" ca="1" si="42"/>
        <v>0</v>
      </c>
      <c r="R106" s="3">
        <f t="shared" si="36"/>
        <v>0</v>
      </c>
      <c r="S106" s="3">
        <f t="shared" ca="1" si="37"/>
        <v>98.125</v>
      </c>
      <c r="T106" s="3" t="str">
        <f>IF(H106="","",VLOOKUP(H106,'Вода SKU'!$A$1:$B$150,2,0))</f>
        <v/>
      </c>
      <c r="U106" s="3">
        <f t="shared" ca="1" si="38"/>
        <v>8</v>
      </c>
      <c r="V106" s="3">
        <f t="shared" si="39"/>
        <v>0</v>
      </c>
      <c r="W106" s="3">
        <f t="shared" ca="1" si="40"/>
        <v>0</v>
      </c>
      <c r="X106" s="3" t="str">
        <f t="shared" ca="1" si="41"/>
        <v/>
      </c>
    </row>
    <row r="107" spans="10:24" ht="13.75" customHeight="1" x14ac:dyDescent="0.2">
      <c r="J107" s="4" t="str">
        <f t="shared" ca="1" si="33"/>
        <v/>
      </c>
      <c r="M107" s="14"/>
      <c r="N107" s="13" t="str">
        <f t="shared" ca="1" si="34"/>
        <v/>
      </c>
      <c r="P107" s="3">
        <f t="shared" si="35"/>
        <v>0</v>
      </c>
      <c r="Q107" s="3">
        <f t="shared" ca="1" si="42"/>
        <v>0</v>
      </c>
      <c r="R107" s="3">
        <f t="shared" si="36"/>
        <v>0</v>
      </c>
      <c r="S107" s="3">
        <f t="shared" ca="1" si="37"/>
        <v>98.125</v>
      </c>
      <c r="T107" s="3" t="str">
        <f>IF(H107="","",VLOOKUP(H107,'Вода SKU'!$A$1:$B$150,2,0))</f>
        <v/>
      </c>
      <c r="U107" s="3">
        <f t="shared" ca="1" si="38"/>
        <v>8</v>
      </c>
      <c r="V107" s="3">
        <f t="shared" si="39"/>
        <v>0</v>
      </c>
      <c r="W107" s="3">
        <f t="shared" ca="1" si="40"/>
        <v>0</v>
      </c>
      <c r="X107" s="3" t="str">
        <f t="shared" ca="1" si="41"/>
        <v/>
      </c>
    </row>
    <row r="108" spans="10:24" ht="13.75" customHeight="1" x14ac:dyDescent="0.2">
      <c r="J108" s="4" t="str">
        <f t="shared" ca="1" si="33"/>
        <v/>
      </c>
      <c r="M108" s="14"/>
      <c r="N108" s="13" t="str">
        <f t="shared" ca="1" si="34"/>
        <v/>
      </c>
      <c r="P108" s="3">
        <f t="shared" si="35"/>
        <v>0</v>
      </c>
      <c r="Q108" s="3">
        <f t="shared" ca="1" si="42"/>
        <v>0</v>
      </c>
      <c r="R108" s="3">
        <f t="shared" si="36"/>
        <v>0</v>
      </c>
      <c r="S108" s="3">
        <f t="shared" ca="1" si="37"/>
        <v>98.125</v>
      </c>
      <c r="T108" s="3" t="str">
        <f>IF(H108="","",VLOOKUP(H108,'Вода SKU'!$A$1:$B$150,2,0))</f>
        <v/>
      </c>
      <c r="U108" s="3">
        <f t="shared" ca="1" si="38"/>
        <v>8</v>
      </c>
      <c r="V108" s="3">
        <f t="shared" si="39"/>
        <v>0</v>
      </c>
      <c r="W108" s="3">
        <f t="shared" ca="1" si="40"/>
        <v>0</v>
      </c>
      <c r="X108" s="3" t="str">
        <f t="shared" ca="1" si="41"/>
        <v/>
      </c>
    </row>
    <row r="109" spans="10:24" ht="13.75" customHeight="1" x14ac:dyDescent="0.2">
      <c r="J109" s="4" t="str">
        <f t="shared" ca="1" si="33"/>
        <v/>
      </c>
      <c r="M109" s="14"/>
      <c r="N109" s="13" t="str">
        <f t="shared" ca="1" si="34"/>
        <v/>
      </c>
      <c r="P109" s="3">
        <f t="shared" si="35"/>
        <v>0</v>
      </c>
      <c r="Q109" s="3">
        <f t="shared" ca="1" si="42"/>
        <v>0</v>
      </c>
      <c r="R109" s="3">
        <f t="shared" si="36"/>
        <v>0</v>
      </c>
      <c r="S109" s="3">
        <f t="shared" ca="1" si="37"/>
        <v>98.125</v>
      </c>
      <c r="T109" s="3" t="str">
        <f>IF(H109="","",VLOOKUP(H109,'Вода SKU'!$A$1:$B$150,2,0))</f>
        <v/>
      </c>
      <c r="U109" s="3">
        <f t="shared" ca="1" si="38"/>
        <v>8</v>
      </c>
      <c r="V109" s="3">
        <f t="shared" si="39"/>
        <v>0</v>
      </c>
      <c r="W109" s="3">
        <f t="shared" ca="1" si="40"/>
        <v>0</v>
      </c>
      <c r="X109" s="3" t="str">
        <f t="shared" ca="1" si="41"/>
        <v/>
      </c>
    </row>
    <row r="110" spans="10:24" ht="13.75" customHeight="1" x14ac:dyDescent="0.2">
      <c r="J110" s="4" t="str">
        <f t="shared" ca="1" si="33"/>
        <v/>
      </c>
      <c r="M110" s="14"/>
      <c r="N110" s="13" t="str">
        <f t="shared" ca="1" si="34"/>
        <v/>
      </c>
      <c r="P110" s="3">
        <f t="shared" si="35"/>
        <v>0</v>
      </c>
      <c r="Q110" s="3">
        <f t="shared" ca="1" si="42"/>
        <v>0</v>
      </c>
      <c r="R110" s="3">
        <f t="shared" si="36"/>
        <v>0</v>
      </c>
      <c r="S110" s="3">
        <f t="shared" ca="1" si="37"/>
        <v>98.125</v>
      </c>
      <c r="T110" s="3" t="str">
        <f>IF(H110="","",VLOOKUP(H110,'Вода SKU'!$A$1:$B$150,2,0))</f>
        <v/>
      </c>
      <c r="U110" s="3">
        <f t="shared" ca="1" si="38"/>
        <v>8</v>
      </c>
      <c r="V110" s="3">
        <f t="shared" si="39"/>
        <v>0</v>
      </c>
      <c r="W110" s="3">
        <f t="shared" ca="1" si="40"/>
        <v>0</v>
      </c>
      <c r="X110" s="3" t="str">
        <f t="shared" ca="1" si="41"/>
        <v/>
      </c>
    </row>
    <row r="111" spans="10:24" ht="13.75" customHeight="1" x14ac:dyDescent="0.2">
      <c r="J111" s="4" t="str">
        <f t="shared" ca="1" si="33"/>
        <v/>
      </c>
      <c r="M111" s="14"/>
      <c r="N111" s="13" t="str">
        <f t="shared" ca="1" si="34"/>
        <v/>
      </c>
      <c r="P111" s="3">
        <f t="shared" si="35"/>
        <v>0</v>
      </c>
      <c r="Q111" s="3">
        <f t="shared" ca="1" si="42"/>
        <v>0</v>
      </c>
      <c r="R111" s="3">
        <f t="shared" si="36"/>
        <v>0</v>
      </c>
      <c r="S111" s="3">
        <f t="shared" ca="1" si="37"/>
        <v>98.125</v>
      </c>
      <c r="T111" s="3" t="str">
        <f>IF(H111="","",VLOOKUP(H111,'Вода SKU'!$A$1:$B$150,2,0))</f>
        <v/>
      </c>
      <c r="U111" s="3">
        <f t="shared" ca="1" si="38"/>
        <v>8</v>
      </c>
      <c r="V111" s="3">
        <f t="shared" si="39"/>
        <v>0</v>
      </c>
      <c r="W111" s="3">
        <f t="shared" ca="1" si="40"/>
        <v>0</v>
      </c>
      <c r="X111" s="3" t="str">
        <f t="shared" ca="1" si="41"/>
        <v/>
      </c>
    </row>
    <row r="112" spans="10:24" ht="13.75" customHeight="1" x14ac:dyDescent="0.2">
      <c r="J112" s="4" t="str">
        <f t="shared" ca="1" si="33"/>
        <v/>
      </c>
      <c r="M112" s="14"/>
      <c r="N112" s="13" t="str">
        <f t="shared" ca="1" si="34"/>
        <v/>
      </c>
      <c r="P112" s="3">
        <f t="shared" si="35"/>
        <v>0</v>
      </c>
      <c r="Q112" s="3">
        <f t="shared" ca="1" si="42"/>
        <v>0</v>
      </c>
      <c r="R112" s="3">
        <f t="shared" si="36"/>
        <v>0</v>
      </c>
      <c r="S112" s="3">
        <f t="shared" ca="1" si="37"/>
        <v>98.125</v>
      </c>
      <c r="T112" s="3" t="str">
        <f>IF(H112="","",VLOOKUP(H112,'Вода SKU'!$A$1:$B$150,2,0))</f>
        <v/>
      </c>
      <c r="U112" s="3">
        <f t="shared" ca="1" si="38"/>
        <v>8</v>
      </c>
      <c r="V112" s="3">
        <f t="shared" si="39"/>
        <v>0</v>
      </c>
      <c r="W112" s="3">
        <f t="shared" ca="1" si="40"/>
        <v>0</v>
      </c>
      <c r="X112" s="3" t="str">
        <f t="shared" ca="1" si="41"/>
        <v/>
      </c>
    </row>
    <row r="113" spans="10:24" ht="13.75" customHeight="1" x14ac:dyDescent="0.2">
      <c r="J113" s="4" t="str">
        <f t="shared" ca="1" si="33"/>
        <v/>
      </c>
      <c r="M113" s="14"/>
      <c r="N113" s="13" t="str">
        <f t="shared" ca="1" si="34"/>
        <v/>
      </c>
      <c r="P113" s="3">
        <f t="shared" si="35"/>
        <v>0</v>
      </c>
      <c r="Q113" s="3">
        <f t="shared" ca="1" si="42"/>
        <v>0</v>
      </c>
      <c r="R113" s="3">
        <f t="shared" si="36"/>
        <v>0</v>
      </c>
      <c r="S113" s="3">
        <f t="shared" ca="1" si="37"/>
        <v>98.125</v>
      </c>
      <c r="T113" s="3" t="str">
        <f>IF(H113="","",VLOOKUP(H113,'Вода SKU'!$A$1:$B$150,2,0))</f>
        <v/>
      </c>
      <c r="U113" s="3">
        <f t="shared" ca="1" si="38"/>
        <v>8</v>
      </c>
      <c r="V113" s="3">
        <f t="shared" si="39"/>
        <v>0</v>
      </c>
      <c r="W113" s="3">
        <f t="shared" ca="1" si="40"/>
        <v>0</v>
      </c>
      <c r="X113" s="3" t="str">
        <f t="shared" ca="1" si="41"/>
        <v/>
      </c>
    </row>
    <row r="114" spans="10:24" ht="13.75" customHeight="1" x14ac:dyDescent="0.2">
      <c r="J114" s="4" t="str">
        <f t="shared" ca="1" si="33"/>
        <v/>
      </c>
      <c r="M114" s="14"/>
      <c r="N114" s="13" t="str">
        <f t="shared" ca="1" si="34"/>
        <v/>
      </c>
      <c r="P114" s="3">
        <f t="shared" si="35"/>
        <v>0</v>
      </c>
      <c r="Q114" s="3">
        <f t="shared" ca="1" si="42"/>
        <v>0</v>
      </c>
      <c r="R114" s="3">
        <f t="shared" si="36"/>
        <v>0</v>
      </c>
      <c r="S114" s="3">
        <f t="shared" ca="1" si="37"/>
        <v>98.125</v>
      </c>
      <c r="T114" s="3" t="str">
        <f>IF(H114="","",VLOOKUP(H114,'Вода SKU'!$A$1:$B$150,2,0))</f>
        <v/>
      </c>
      <c r="U114" s="3">
        <f t="shared" ca="1" si="38"/>
        <v>8</v>
      </c>
      <c r="V114" s="3">
        <f t="shared" si="39"/>
        <v>0</v>
      </c>
      <c r="W114" s="3">
        <f t="shared" ca="1" si="40"/>
        <v>0</v>
      </c>
      <c r="X114" s="3" t="str">
        <f t="shared" ca="1" si="41"/>
        <v/>
      </c>
    </row>
    <row r="115" spans="10:24" ht="13.75" customHeight="1" x14ac:dyDescent="0.2">
      <c r="J115" s="4" t="str">
        <f t="shared" ca="1" si="33"/>
        <v/>
      </c>
      <c r="M115" s="14"/>
      <c r="N115" s="13" t="str">
        <f t="shared" ca="1" si="34"/>
        <v/>
      </c>
      <c r="P115" s="3">
        <f t="shared" si="35"/>
        <v>0</v>
      </c>
      <c r="Q115" s="3">
        <f t="shared" ca="1" si="42"/>
        <v>0</v>
      </c>
      <c r="R115" s="3">
        <f t="shared" si="36"/>
        <v>0</v>
      </c>
      <c r="S115" s="3">
        <f t="shared" ca="1" si="37"/>
        <v>98.125</v>
      </c>
      <c r="T115" s="3" t="str">
        <f>IF(H115="","",VLOOKUP(H115,'Вода SKU'!$A$1:$B$150,2,0))</f>
        <v/>
      </c>
      <c r="U115" s="3">
        <f t="shared" ca="1" si="38"/>
        <v>8</v>
      </c>
      <c r="V115" s="3">
        <f t="shared" si="39"/>
        <v>0</v>
      </c>
      <c r="W115" s="3">
        <f t="shared" ca="1" si="40"/>
        <v>0</v>
      </c>
      <c r="X115" s="3" t="str">
        <f t="shared" ca="1" si="41"/>
        <v/>
      </c>
    </row>
    <row r="116" spans="10:24" ht="13.75" customHeight="1" x14ac:dyDescent="0.2">
      <c r="J116" s="4" t="str">
        <f t="shared" ca="1" si="33"/>
        <v/>
      </c>
      <c r="M116" s="14"/>
      <c r="N116" s="13" t="str">
        <f t="shared" ca="1" si="34"/>
        <v/>
      </c>
      <c r="P116" s="3">
        <f t="shared" si="35"/>
        <v>0</v>
      </c>
      <c r="Q116" s="3">
        <f t="shared" ca="1" si="42"/>
        <v>0</v>
      </c>
      <c r="R116" s="3">
        <f t="shared" si="36"/>
        <v>0</v>
      </c>
      <c r="S116" s="3">
        <f t="shared" ca="1" si="37"/>
        <v>98.125</v>
      </c>
      <c r="T116" s="3" t="str">
        <f>IF(H116="","",VLOOKUP(H116,'Вода SKU'!$A$1:$B$150,2,0))</f>
        <v/>
      </c>
      <c r="U116" s="3">
        <f t="shared" ca="1" si="38"/>
        <v>8</v>
      </c>
      <c r="V116" s="3">
        <f t="shared" si="39"/>
        <v>0</v>
      </c>
      <c r="W116" s="3">
        <f t="shared" ca="1" si="40"/>
        <v>0</v>
      </c>
      <c r="X116" s="3" t="str">
        <f t="shared" ca="1" si="41"/>
        <v/>
      </c>
    </row>
    <row r="117" spans="10:24" ht="13.75" customHeight="1" x14ac:dyDescent="0.2">
      <c r="J117" s="4" t="str">
        <f t="shared" ca="1" si="33"/>
        <v/>
      </c>
      <c r="M117" s="14"/>
      <c r="N117" s="13" t="str">
        <f t="shared" ca="1" si="34"/>
        <v/>
      </c>
      <c r="P117" s="3">
        <f t="shared" si="35"/>
        <v>0</v>
      </c>
      <c r="Q117" s="3">
        <f t="shared" ca="1" si="42"/>
        <v>0</v>
      </c>
      <c r="R117" s="3">
        <f t="shared" si="36"/>
        <v>0</v>
      </c>
      <c r="S117" s="3">
        <f t="shared" ca="1" si="37"/>
        <v>98.125</v>
      </c>
      <c r="T117" s="3" t="str">
        <f>IF(H117="","",VLOOKUP(H117,'Вода SKU'!$A$1:$B$150,2,0))</f>
        <v/>
      </c>
      <c r="U117" s="3">
        <f t="shared" ca="1" si="38"/>
        <v>8</v>
      </c>
      <c r="V117" s="3">
        <f t="shared" si="39"/>
        <v>0</v>
      </c>
      <c r="W117" s="3">
        <f t="shared" ca="1" si="40"/>
        <v>0</v>
      </c>
      <c r="X117" s="3" t="str">
        <f t="shared" ca="1" si="41"/>
        <v/>
      </c>
    </row>
    <row r="118" spans="10:24" ht="13.75" customHeight="1" x14ac:dyDescent="0.2">
      <c r="J118" s="4" t="str">
        <f t="shared" ca="1" si="33"/>
        <v/>
      </c>
      <c r="M118" s="14"/>
      <c r="N118" s="13" t="str">
        <f t="shared" ca="1" si="34"/>
        <v/>
      </c>
      <c r="P118" s="3">
        <f t="shared" si="35"/>
        <v>0</v>
      </c>
      <c r="Q118" s="3">
        <f t="shared" ca="1" si="42"/>
        <v>0</v>
      </c>
      <c r="R118" s="3">
        <f t="shared" si="36"/>
        <v>0</v>
      </c>
      <c r="S118" s="3">
        <f t="shared" ca="1" si="37"/>
        <v>98.125</v>
      </c>
      <c r="T118" s="3" t="str">
        <f>IF(H118="","",VLOOKUP(H118,'Вода SKU'!$A$1:$B$150,2,0))</f>
        <v/>
      </c>
      <c r="U118" s="3">
        <f t="shared" ca="1" si="38"/>
        <v>8</v>
      </c>
      <c r="V118" s="3">
        <f t="shared" si="39"/>
        <v>0</v>
      </c>
      <c r="W118" s="3">
        <f t="shared" ca="1" si="40"/>
        <v>0</v>
      </c>
      <c r="X118" s="3" t="str">
        <f t="shared" ca="1" si="41"/>
        <v/>
      </c>
    </row>
    <row r="119" spans="10:24" ht="13.75" customHeight="1" x14ac:dyDescent="0.2">
      <c r="J119" s="4" t="str">
        <f t="shared" ca="1" si="33"/>
        <v/>
      </c>
      <c r="M119" s="14"/>
      <c r="N119" s="13" t="str">
        <f t="shared" ca="1" si="34"/>
        <v/>
      </c>
      <c r="P119" s="3">
        <f t="shared" si="35"/>
        <v>0</v>
      </c>
      <c r="Q119" s="3">
        <f t="shared" ca="1" si="42"/>
        <v>0</v>
      </c>
      <c r="R119" s="3">
        <f t="shared" si="36"/>
        <v>0</v>
      </c>
      <c r="S119" s="3">
        <f t="shared" ca="1" si="37"/>
        <v>98.125</v>
      </c>
      <c r="T119" s="3" t="str">
        <f>IF(H119="","",VLOOKUP(H119,'Вода SKU'!$A$1:$B$150,2,0))</f>
        <v/>
      </c>
      <c r="U119" s="3">
        <f t="shared" ca="1" si="38"/>
        <v>8</v>
      </c>
      <c r="V119" s="3">
        <f t="shared" si="39"/>
        <v>0</v>
      </c>
      <c r="W119" s="3">
        <f t="shared" ca="1" si="40"/>
        <v>0</v>
      </c>
      <c r="X119" s="3" t="str">
        <f t="shared" ca="1" si="41"/>
        <v/>
      </c>
    </row>
    <row r="120" spans="10:24" ht="13.75" customHeight="1" x14ac:dyDescent="0.2">
      <c r="J120" s="4" t="str">
        <f t="shared" ca="1" si="33"/>
        <v/>
      </c>
      <c r="M120" s="14"/>
      <c r="N120" s="13" t="str">
        <f t="shared" ca="1" si="34"/>
        <v/>
      </c>
      <c r="P120" s="3">
        <f t="shared" si="35"/>
        <v>0</v>
      </c>
      <c r="Q120" s="3">
        <f t="shared" ca="1" si="42"/>
        <v>0</v>
      </c>
      <c r="R120" s="3">
        <f t="shared" si="36"/>
        <v>0</v>
      </c>
      <c r="S120" s="3">
        <f t="shared" ca="1" si="37"/>
        <v>98.125</v>
      </c>
      <c r="T120" s="3" t="str">
        <f>IF(H120="","",VLOOKUP(H120,'Вода SKU'!$A$1:$B$150,2,0))</f>
        <v/>
      </c>
      <c r="U120" s="3">
        <f t="shared" ca="1" si="38"/>
        <v>8</v>
      </c>
      <c r="V120" s="3">
        <f t="shared" si="39"/>
        <v>0</v>
      </c>
      <c r="W120" s="3">
        <f t="shared" ca="1" si="40"/>
        <v>0</v>
      </c>
      <c r="X120" s="3" t="str">
        <f t="shared" ca="1" si="41"/>
        <v/>
      </c>
    </row>
    <row r="121" spans="10:24" ht="13.75" customHeight="1" x14ac:dyDescent="0.2">
      <c r="J121" s="4" t="str">
        <f t="shared" ca="1" si="33"/>
        <v/>
      </c>
      <c r="M121" s="14"/>
      <c r="N121" s="13" t="str">
        <f t="shared" ca="1" si="34"/>
        <v/>
      </c>
      <c r="P121" s="3">
        <f t="shared" si="35"/>
        <v>0</v>
      </c>
      <c r="Q121" s="3">
        <f t="shared" ca="1" si="42"/>
        <v>0</v>
      </c>
      <c r="R121" s="3">
        <f t="shared" si="36"/>
        <v>0</v>
      </c>
      <c r="S121" s="3">
        <f t="shared" ca="1" si="37"/>
        <v>98.125</v>
      </c>
      <c r="T121" s="3" t="str">
        <f>IF(H121="","",VLOOKUP(H121,'Вода SKU'!$A$1:$B$150,2,0))</f>
        <v/>
      </c>
      <c r="U121" s="3">
        <f t="shared" ca="1" si="38"/>
        <v>8</v>
      </c>
      <c r="V121" s="3">
        <f t="shared" si="39"/>
        <v>0</v>
      </c>
      <c r="W121" s="3">
        <f t="shared" ca="1" si="40"/>
        <v>0</v>
      </c>
      <c r="X121" s="3" t="str">
        <f t="shared" ca="1" si="41"/>
        <v/>
      </c>
    </row>
    <row r="122" spans="10:24" ht="13.75" customHeight="1" x14ac:dyDescent="0.2">
      <c r="J122" s="4" t="str">
        <f t="shared" ca="1" si="33"/>
        <v/>
      </c>
      <c r="M122" s="14"/>
      <c r="N122" s="13" t="str">
        <f t="shared" ca="1" si="34"/>
        <v/>
      </c>
      <c r="P122" s="3">
        <f t="shared" si="35"/>
        <v>0</v>
      </c>
      <c r="Q122" s="3">
        <f t="shared" ca="1" si="42"/>
        <v>0</v>
      </c>
      <c r="R122" s="3">
        <f t="shared" si="36"/>
        <v>0</v>
      </c>
      <c r="S122" s="3">
        <f t="shared" ca="1" si="37"/>
        <v>98.125</v>
      </c>
      <c r="T122" s="3" t="str">
        <f>IF(H122="","",VLOOKUP(H122,'Вода SKU'!$A$1:$B$150,2,0))</f>
        <v/>
      </c>
      <c r="U122" s="3">
        <f t="shared" ca="1" si="38"/>
        <v>8</v>
      </c>
      <c r="V122" s="3">
        <f t="shared" si="39"/>
        <v>0</v>
      </c>
      <c r="W122" s="3">
        <f t="shared" ca="1" si="40"/>
        <v>0</v>
      </c>
      <c r="X122" s="3" t="str">
        <f t="shared" ca="1" si="41"/>
        <v/>
      </c>
    </row>
  </sheetData>
  <conditionalFormatting sqref="B2:B122">
    <cfRule type="expression" dxfId="6" priority="2">
      <formula>$B2&lt;&gt;$T2</formula>
    </cfRule>
    <cfRule type="expression" dxfId="5" priority="3">
      <formula>$B2&lt;&gt;$T2</formula>
    </cfRule>
  </conditionalFormatting>
  <conditionalFormatting sqref="J1">
    <cfRule type="expression" dxfId="4" priority="4">
      <formula>SUMIF(J2:J122,"&gt;0")-SUMIF(J2:J122,"&lt;0") &gt; 1</formula>
    </cfRule>
  </conditionalFormatting>
  <conditionalFormatting sqref="J1:J1048576">
    <cfRule type="expression" dxfId="3" priority="5">
      <formula>IF(N1="",0, J1)  &lt; - 0.05* IF(N1="",0,N1)</formula>
    </cfRule>
    <cfRule type="expression" dxfId="2" priority="6">
      <formula>AND(IF(N1="",0, J1)  &gt;= - 0.05* IF(N1="",0,N1), IF(N1="",0, J1) &lt; 0)</formula>
    </cfRule>
    <cfRule type="expression" dxfId="1" priority="7">
      <formula>AND(IF(N1="",0, J1)  &lt;= 0.05* IF(N1="",0,N1), IF(N1="",0, J1) &gt; 0)</formula>
    </cfRule>
    <cfRule type="expression" dxfId="0" priority="8">
      <formula>IF(N1="",0,J1)  &gt; 0.05* IF(N1="",0,N1)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1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showInputMessage="1" xr:uid="{00000000-0002-0000-01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showInputMessage="1" xr:uid="{00000000-0002-0000-0100-000002000000}">
          <x14:formula1>
            <xm:f>Мойки!$A$1:$A$3</xm:f>
          </x14:formula1>
          <x14:formula2>
            <xm:f>0</xm:f>
          </x14:formula2>
          <xm:sqref>L1:L122</xm:sqref>
        </x14:dataValidation>
        <x14:dataValidation type="list" showInputMessage="1" showErrorMessage="1" xr:uid="{00000000-0002-0000-0100-000003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3" customWidth="1"/>
  </cols>
  <sheetData>
    <row r="1" spans="1:1" ht="14.5" customHeight="1" x14ac:dyDescent="0.2">
      <c r="A1" s="3" t="s">
        <v>166</v>
      </c>
    </row>
    <row r="2" spans="1:1" ht="14.5" customHeight="1" x14ac:dyDescent="0.2">
      <c r="A2" s="3" t="s">
        <v>57</v>
      </c>
    </row>
    <row r="3" spans="1:1" ht="14.5" customHeight="1" x14ac:dyDescent="0.2">
      <c r="A3" s="3" t="s">
        <v>218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"/>
  <sheetViews>
    <sheetView zoomScale="75" zoomScaleNormal="75" workbookViewId="0">
      <selection activeCell="A2" sqref="A2"/>
    </sheetView>
  </sheetViews>
  <sheetFormatPr baseColWidth="10" defaultColWidth="8.83203125" defaultRowHeight="15" x14ac:dyDescent="0.2"/>
  <cols>
    <col min="1" max="1025" width="8.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75"/>
  <sheetViews>
    <sheetView zoomScale="75" zoomScaleNormal="75" workbookViewId="0">
      <selection activeCell="F26" sqref="F26"/>
    </sheetView>
  </sheetViews>
  <sheetFormatPr baseColWidth="10" defaultColWidth="8.83203125" defaultRowHeight="15" x14ac:dyDescent="0.2"/>
  <cols>
    <col min="1" max="1" width="43.6640625" style="3" customWidth="1"/>
    <col min="2" max="1025" width="8.5" style="3" customWidth="1"/>
  </cols>
  <sheetData>
    <row r="1" spans="1:2" x14ac:dyDescent="0.2">
      <c r="A1" s="16" t="s">
        <v>166</v>
      </c>
      <c r="B1" s="16" t="s">
        <v>166</v>
      </c>
    </row>
    <row r="2" spans="1:2" x14ac:dyDescent="0.2">
      <c r="A2" s="16" t="s">
        <v>219</v>
      </c>
      <c r="B2" s="16" t="s">
        <v>170</v>
      </c>
    </row>
    <row r="3" spans="1:2" x14ac:dyDescent="0.2">
      <c r="A3" s="16" t="s">
        <v>220</v>
      </c>
      <c r="B3" s="16" t="s">
        <v>170</v>
      </c>
    </row>
    <row r="4" spans="1:2" x14ac:dyDescent="0.2">
      <c r="A4" s="16" t="s">
        <v>221</v>
      </c>
      <c r="B4" s="16" t="s">
        <v>170</v>
      </c>
    </row>
    <row r="5" spans="1:2" x14ac:dyDescent="0.2">
      <c r="A5" s="16" t="s">
        <v>222</v>
      </c>
      <c r="B5" s="16" t="s">
        <v>170</v>
      </c>
    </row>
    <row r="6" spans="1:2" x14ac:dyDescent="0.2">
      <c r="A6" s="16" t="s">
        <v>223</v>
      </c>
      <c r="B6" s="16" t="s">
        <v>170</v>
      </c>
    </row>
    <row r="7" spans="1:2" x14ac:dyDescent="0.2">
      <c r="A7" s="16" t="s">
        <v>224</v>
      </c>
      <c r="B7" s="16" t="s">
        <v>170</v>
      </c>
    </row>
    <row r="8" spans="1:2" x14ac:dyDescent="0.2">
      <c r="A8" s="16" t="s">
        <v>194</v>
      </c>
      <c r="B8" s="16" t="s">
        <v>193</v>
      </c>
    </row>
    <row r="9" spans="1:2" x14ac:dyDescent="0.2">
      <c r="A9" s="16" t="s">
        <v>225</v>
      </c>
      <c r="B9" s="16" t="s">
        <v>193</v>
      </c>
    </row>
    <row r="10" spans="1:2" x14ac:dyDescent="0.2">
      <c r="A10" s="16" t="s">
        <v>217</v>
      </c>
      <c r="B10" s="16" t="s">
        <v>193</v>
      </c>
    </row>
    <row r="11" spans="1:2" x14ac:dyDescent="0.2">
      <c r="A11" s="16" t="s">
        <v>226</v>
      </c>
      <c r="B11" s="16" t="s">
        <v>177</v>
      </c>
    </row>
    <row r="12" spans="1:2" x14ac:dyDescent="0.2">
      <c r="A12" s="16" t="s">
        <v>215</v>
      </c>
      <c r="B12" s="16" t="s">
        <v>177</v>
      </c>
    </row>
    <row r="13" spans="1:2" x14ac:dyDescent="0.2">
      <c r="A13" s="16" t="s">
        <v>202</v>
      </c>
      <c r="B13" s="16" t="s">
        <v>177</v>
      </c>
    </row>
    <row r="14" spans="1:2" x14ac:dyDescent="0.2">
      <c r="A14" s="16" t="s">
        <v>227</v>
      </c>
      <c r="B14" s="16" t="s">
        <v>177</v>
      </c>
    </row>
    <row r="15" spans="1:2" x14ac:dyDescent="0.2">
      <c r="A15" s="16" t="s">
        <v>174</v>
      </c>
      <c r="B15" s="16" t="s">
        <v>170</v>
      </c>
    </row>
    <row r="16" spans="1:2" x14ac:dyDescent="0.2">
      <c r="A16" s="16" t="s">
        <v>228</v>
      </c>
      <c r="B16" s="16" t="s">
        <v>229</v>
      </c>
    </row>
    <row r="17" spans="1:2" x14ac:dyDescent="0.2">
      <c r="A17" s="16" t="s">
        <v>230</v>
      </c>
      <c r="B17" s="16" t="s">
        <v>167</v>
      </c>
    </row>
    <row r="18" spans="1:2" x14ac:dyDescent="0.2">
      <c r="A18" s="16" t="s">
        <v>231</v>
      </c>
      <c r="B18" s="16" t="s">
        <v>167</v>
      </c>
    </row>
    <row r="19" spans="1:2" x14ac:dyDescent="0.2">
      <c r="A19" s="16" t="s">
        <v>161</v>
      </c>
      <c r="B19" s="16" t="s">
        <v>167</v>
      </c>
    </row>
    <row r="20" spans="1:2" x14ac:dyDescent="0.2">
      <c r="A20" s="16" t="s">
        <v>164</v>
      </c>
      <c r="B20" s="16" t="s">
        <v>167</v>
      </c>
    </row>
    <row r="21" spans="1:2" x14ac:dyDescent="0.2">
      <c r="A21" s="16" t="s">
        <v>165</v>
      </c>
      <c r="B21" s="16" t="s">
        <v>167</v>
      </c>
    </row>
    <row r="22" spans="1:2" x14ac:dyDescent="0.2">
      <c r="A22" s="16" t="s">
        <v>158</v>
      </c>
      <c r="B22" s="16" t="s">
        <v>167</v>
      </c>
    </row>
    <row r="23" spans="1:2" x14ac:dyDescent="0.2">
      <c r="A23" s="16" t="s">
        <v>156</v>
      </c>
      <c r="B23" s="16" t="s">
        <v>167</v>
      </c>
    </row>
    <row r="24" spans="1:2" x14ac:dyDescent="0.2">
      <c r="A24" s="16" t="s">
        <v>175</v>
      </c>
      <c r="B24" s="16" t="s">
        <v>170</v>
      </c>
    </row>
    <row r="25" spans="1:2" x14ac:dyDescent="0.2">
      <c r="A25" s="16" t="s">
        <v>162</v>
      </c>
      <c r="B25" s="16" t="s">
        <v>167</v>
      </c>
    </row>
    <row r="26" spans="1:2" x14ac:dyDescent="0.2">
      <c r="A26" s="16" t="s">
        <v>232</v>
      </c>
      <c r="B26" s="16" t="s">
        <v>170</v>
      </c>
    </row>
    <row r="27" spans="1:2" x14ac:dyDescent="0.2">
      <c r="A27" s="16" t="s">
        <v>163</v>
      </c>
      <c r="B27" s="16" t="s">
        <v>167</v>
      </c>
    </row>
    <row r="28" spans="1:2" x14ac:dyDescent="0.2">
      <c r="A28" s="16" t="s">
        <v>157</v>
      </c>
      <c r="B28" s="16" t="s">
        <v>167</v>
      </c>
    </row>
    <row r="29" spans="1:2" x14ac:dyDescent="0.2">
      <c r="A29" s="16" t="s">
        <v>233</v>
      </c>
      <c r="B29" s="16" t="s">
        <v>144</v>
      </c>
    </row>
    <row r="30" spans="1:2" x14ac:dyDescent="0.2">
      <c r="A30" s="16" t="s">
        <v>154</v>
      </c>
      <c r="B30" s="16" t="s">
        <v>144</v>
      </c>
    </row>
    <row r="31" spans="1:2" x14ac:dyDescent="0.2">
      <c r="A31" s="16" t="s">
        <v>155</v>
      </c>
      <c r="B31" s="16" t="s">
        <v>144</v>
      </c>
    </row>
    <row r="32" spans="1:2" x14ac:dyDescent="0.2">
      <c r="A32" s="16" t="s">
        <v>168</v>
      </c>
      <c r="B32" s="16" t="s">
        <v>167</v>
      </c>
    </row>
    <row r="33" spans="1:2" x14ac:dyDescent="0.2">
      <c r="A33" s="16" t="s">
        <v>234</v>
      </c>
      <c r="B33" s="16" t="s">
        <v>167</v>
      </c>
    </row>
    <row r="34" spans="1:2" x14ac:dyDescent="0.2">
      <c r="A34" s="16" t="s">
        <v>235</v>
      </c>
      <c r="B34" s="16" t="s">
        <v>167</v>
      </c>
    </row>
    <row r="35" spans="1:2" x14ac:dyDescent="0.2">
      <c r="A35" s="16" t="s">
        <v>192</v>
      </c>
      <c r="B35" s="16" t="s">
        <v>167</v>
      </c>
    </row>
    <row r="36" spans="1:2" x14ac:dyDescent="0.2">
      <c r="A36" s="16" t="s">
        <v>169</v>
      </c>
      <c r="B36" s="16" t="s">
        <v>167</v>
      </c>
    </row>
    <row r="37" spans="1:2" x14ac:dyDescent="0.2">
      <c r="A37" s="16" t="s">
        <v>236</v>
      </c>
      <c r="B37" s="16" t="s">
        <v>167</v>
      </c>
    </row>
    <row r="38" spans="1:2" x14ac:dyDescent="0.2">
      <c r="A38" s="16" t="s">
        <v>176</v>
      </c>
      <c r="B38" s="16" t="s">
        <v>170</v>
      </c>
    </row>
    <row r="39" spans="1:2" x14ac:dyDescent="0.2">
      <c r="A39" s="16" t="s">
        <v>237</v>
      </c>
      <c r="B39" s="16" t="s">
        <v>167</v>
      </c>
    </row>
    <row r="40" spans="1:2" x14ac:dyDescent="0.2">
      <c r="A40" s="16" t="s">
        <v>191</v>
      </c>
      <c r="B40" s="16" t="s">
        <v>167</v>
      </c>
    </row>
    <row r="41" spans="1:2" x14ac:dyDescent="0.2">
      <c r="A41" s="16" t="s">
        <v>190</v>
      </c>
      <c r="B41" s="16" t="s">
        <v>167</v>
      </c>
    </row>
    <row r="42" spans="1:2" x14ac:dyDescent="0.2">
      <c r="A42" s="16" t="s">
        <v>150</v>
      </c>
      <c r="B42" s="16" t="s">
        <v>144</v>
      </c>
    </row>
    <row r="43" spans="1:2" x14ac:dyDescent="0.2">
      <c r="A43" s="16" t="s">
        <v>149</v>
      </c>
      <c r="B43" s="16" t="s">
        <v>144</v>
      </c>
    </row>
    <row r="44" spans="1:2" x14ac:dyDescent="0.2">
      <c r="A44" s="16" t="s">
        <v>238</v>
      </c>
      <c r="B44" s="16" t="s">
        <v>193</v>
      </c>
    </row>
    <row r="45" spans="1:2" x14ac:dyDescent="0.2">
      <c r="A45" s="16" t="s">
        <v>239</v>
      </c>
      <c r="B45" s="16" t="s">
        <v>193</v>
      </c>
    </row>
    <row r="46" spans="1:2" x14ac:dyDescent="0.2">
      <c r="A46" s="16" t="s">
        <v>240</v>
      </c>
      <c r="B46" s="16" t="s">
        <v>193</v>
      </c>
    </row>
    <row r="47" spans="1:2" x14ac:dyDescent="0.2">
      <c r="A47" s="16" t="s">
        <v>204</v>
      </c>
      <c r="B47" s="16" t="s">
        <v>193</v>
      </c>
    </row>
    <row r="48" spans="1:2" x14ac:dyDescent="0.2">
      <c r="A48" s="16" t="s">
        <v>206</v>
      </c>
      <c r="B48" s="16" t="s">
        <v>177</v>
      </c>
    </row>
    <row r="49" spans="1:2" x14ac:dyDescent="0.2">
      <c r="A49" s="16" t="s">
        <v>241</v>
      </c>
      <c r="B49" s="16" t="s">
        <v>193</v>
      </c>
    </row>
    <row r="50" spans="1:2" x14ac:dyDescent="0.2">
      <c r="A50" s="16" t="s">
        <v>209</v>
      </c>
      <c r="B50" s="16" t="s">
        <v>193</v>
      </c>
    </row>
    <row r="51" spans="1:2" x14ac:dyDescent="0.2">
      <c r="A51" s="16" t="s">
        <v>242</v>
      </c>
      <c r="B51" s="16" t="s">
        <v>193</v>
      </c>
    </row>
    <row r="52" spans="1:2" x14ac:dyDescent="0.2">
      <c r="A52" s="16" t="s">
        <v>243</v>
      </c>
      <c r="B52" s="16" t="s">
        <v>193</v>
      </c>
    </row>
    <row r="53" spans="1:2" x14ac:dyDescent="0.2">
      <c r="A53" s="16" t="s">
        <v>210</v>
      </c>
      <c r="B53" s="16" t="s">
        <v>177</v>
      </c>
    </row>
    <row r="54" spans="1:2" x14ac:dyDescent="0.2">
      <c r="A54" s="16" t="s">
        <v>184</v>
      </c>
      <c r="B54" s="16" t="s">
        <v>177</v>
      </c>
    </row>
    <row r="55" spans="1:2" x14ac:dyDescent="0.2">
      <c r="A55" s="16" t="s">
        <v>183</v>
      </c>
      <c r="B55" s="16" t="s">
        <v>177</v>
      </c>
    </row>
    <row r="56" spans="1:2" x14ac:dyDescent="0.2">
      <c r="A56" s="16" t="s">
        <v>244</v>
      </c>
      <c r="B56" s="16" t="s">
        <v>177</v>
      </c>
    </row>
    <row r="57" spans="1:2" x14ac:dyDescent="0.2">
      <c r="A57" s="16" t="s">
        <v>182</v>
      </c>
      <c r="B57" s="16" t="s">
        <v>177</v>
      </c>
    </row>
    <row r="58" spans="1:2" x14ac:dyDescent="0.2">
      <c r="A58" s="16" t="s">
        <v>245</v>
      </c>
      <c r="B58" s="16" t="s">
        <v>193</v>
      </c>
    </row>
    <row r="59" spans="1:2" x14ac:dyDescent="0.2">
      <c r="A59" s="16" t="s">
        <v>246</v>
      </c>
      <c r="B59" s="16" t="s">
        <v>193</v>
      </c>
    </row>
    <row r="60" spans="1:2" x14ac:dyDescent="0.2">
      <c r="A60" s="16" t="s">
        <v>247</v>
      </c>
      <c r="B60" s="16" t="s">
        <v>193</v>
      </c>
    </row>
    <row r="61" spans="1:2" x14ac:dyDescent="0.2">
      <c r="A61" s="16" t="s">
        <v>248</v>
      </c>
      <c r="B61" s="16" t="s">
        <v>193</v>
      </c>
    </row>
    <row r="62" spans="1:2" x14ac:dyDescent="0.2">
      <c r="A62" s="16" t="s">
        <v>249</v>
      </c>
      <c r="B62" s="16" t="s">
        <v>193</v>
      </c>
    </row>
    <row r="63" spans="1:2" x14ac:dyDescent="0.2">
      <c r="A63" s="16" t="s">
        <v>250</v>
      </c>
      <c r="B63" s="16" t="s">
        <v>177</v>
      </c>
    </row>
    <row r="64" spans="1:2" x14ac:dyDescent="0.2">
      <c r="A64" s="16" t="s">
        <v>251</v>
      </c>
      <c r="B64" s="16" t="s">
        <v>193</v>
      </c>
    </row>
    <row r="65" spans="1:2" x14ac:dyDescent="0.2">
      <c r="A65" s="16" t="s">
        <v>211</v>
      </c>
      <c r="B65" s="16" t="s">
        <v>193</v>
      </c>
    </row>
    <row r="66" spans="1:2" x14ac:dyDescent="0.2">
      <c r="A66" s="16" t="s">
        <v>252</v>
      </c>
      <c r="B66" s="16" t="s">
        <v>193</v>
      </c>
    </row>
    <row r="67" spans="1:2" x14ac:dyDescent="0.2">
      <c r="A67" s="16" t="s">
        <v>253</v>
      </c>
      <c r="B67" s="16" t="s">
        <v>177</v>
      </c>
    </row>
    <row r="68" spans="1:2" x14ac:dyDescent="0.2">
      <c r="A68" s="16" t="s">
        <v>189</v>
      </c>
      <c r="B68" s="16" t="s">
        <v>177</v>
      </c>
    </row>
    <row r="69" spans="1:2" x14ac:dyDescent="0.2">
      <c r="A69" s="16" t="s">
        <v>212</v>
      </c>
      <c r="B69" s="16" t="s">
        <v>177</v>
      </c>
    </row>
    <row r="70" spans="1:2" x14ac:dyDescent="0.2">
      <c r="A70" s="16" t="s">
        <v>197</v>
      </c>
      <c r="B70" s="16" t="s">
        <v>177</v>
      </c>
    </row>
    <row r="71" spans="1:2" x14ac:dyDescent="0.2">
      <c r="A71" s="16" t="s">
        <v>216</v>
      </c>
      <c r="B71" s="16" t="s">
        <v>177</v>
      </c>
    </row>
    <row r="72" spans="1:2" x14ac:dyDescent="0.2">
      <c r="A72" s="16" t="s">
        <v>254</v>
      </c>
      <c r="B72" s="16" t="s">
        <v>229</v>
      </c>
    </row>
    <row r="73" spans="1:2" x14ac:dyDescent="0.2">
      <c r="A73" s="16" t="s">
        <v>255</v>
      </c>
      <c r="B73" s="16" t="s">
        <v>193</v>
      </c>
    </row>
    <row r="74" spans="1:2" x14ac:dyDescent="0.2">
      <c r="A74" s="16" t="s">
        <v>186</v>
      </c>
      <c r="B74" s="16" t="s">
        <v>177</v>
      </c>
    </row>
    <row r="75" spans="1:2" x14ac:dyDescent="0.2">
      <c r="A75" s="16" t="s">
        <v>187</v>
      </c>
      <c r="B75" s="16" t="s">
        <v>177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topLeftCell="A28" zoomScale="75" zoomScaleNormal="75" workbookViewId="0">
      <selection activeCell="A34" sqref="A34"/>
    </sheetView>
  </sheetViews>
  <sheetFormatPr baseColWidth="10" defaultColWidth="8.83203125" defaultRowHeight="15" x14ac:dyDescent="0.2"/>
  <cols>
    <col min="1" max="1" width="43.6640625" style="3" customWidth="1"/>
    <col min="2" max="1025" width="8.5" style="3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7"/>
  <sheetViews>
    <sheetView zoomScale="75" zoomScaleNormal="75" workbookViewId="0">
      <selection activeCell="A10" sqref="A10"/>
    </sheetView>
  </sheetViews>
  <sheetFormatPr baseColWidth="10" defaultColWidth="8.83203125" defaultRowHeight="15" x14ac:dyDescent="0.2"/>
  <cols>
    <col min="1" max="1" width="69.83203125" style="3" customWidth="1"/>
    <col min="2" max="1025" width="8.5" style="3" customWidth="1"/>
  </cols>
  <sheetData>
    <row r="1" spans="1:1" x14ac:dyDescent="0.2">
      <c r="A1" s="21" t="s">
        <v>166</v>
      </c>
    </row>
    <row r="2" spans="1:1" x14ac:dyDescent="0.2">
      <c r="A2" s="16" t="s">
        <v>229</v>
      </c>
    </row>
    <row r="3" spans="1:1" x14ac:dyDescent="0.2">
      <c r="A3" s="16" t="s">
        <v>170</v>
      </c>
    </row>
    <row r="4" spans="1:1" x14ac:dyDescent="0.2">
      <c r="A4" s="16" t="s">
        <v>193</v>
      </c>
    </row>
    <row r="5" spans="1:1" x14ac:dyDescent="0.2">
      <c r="A5" s="16" t="s">
        <v>144</v>
      </c>
    </row>
    <row r="6" spans="1:1" x14ac:dyDescent="0.2">
      <c r="A6" s="16" t="s">
        <v>177</v>
      </c>
    </row>
    <row r="7" spans="1:1" x14ac:dyDescent="0.2">
      <c r="A7" s="16" t="s">
        <v>167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2"/>
  <sheetViews>
    <sheetView workbookViewId="0"/>
  </sheetViews>
  <sheetFormatPr baseColWidth="10" defaultColWidth="8.83203125" defaultRowHeight="15" x14ac:dyDescent="0.2"/>
  <sheetData>
    <row r="2" spans="1:2" x14ac:dyDescent="0.2">
      <c r="A2" s="21" t="s">
        <v>222</v>
      </c>
      <c r="B2" s="21">
        <v>-10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256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Расписание</vt:lpstr>
      <vt:lpstr>План варок</vt:lpstr>
      <vt:lpstr>Мойки</vt:lpstr>
      <vt:lpstr>Форм фактор плавления</vt:lpstr>
      <vt:lpstr>Вода SKU</vt:lpstr>
      <vt:lpstr>Соль SKU</vt:lpstr>
      <vt:lpstr>Типы варок</vt:lpstr>
      <vt:lpstr>Дополнительная фасовка</vt:lpstr>
      <vt:lpstr>_metadata</vt:lpstr>
      <vt:lpstr>Печать заданий</vt:lpstr>
      <vt:lpstr>Печать заданий 2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56</cp:revision>
  <dcterms:created xsi:type="dcterms:W3CDTF">2020-12-13T08:44:49Z</dcterms:created>
  <dcterms:modified xsi:type="dcterms:W3CDTF">2022-02-04T16:16:41Z</dcterms:modified>
  <dc:language>en-US</dc:language>
</cp:coreProperties>
</file>