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outputs/by_department/mozzarella/"/>
    </mc:Choice>
  </mc:AlternateContent>
  <xr:revisionPtr revIDLastSave="0" documentId="13_ncr:1_{5597320D-005F-EB49-B797-ED2FA613897E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W115" i="2" s="1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W95" i="2" s="1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W85" i="2" s="1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W75" i="2" s="1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W70" i="2" s="1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W55" i="2" s="1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W45" i="2" s="1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W40" i="2" s="1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W35" i="2" s="1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T29" i="2"/>
  <c r="R29" i="2"/>
  <c r="Q29" i="2"/>
  <c r="P29" i="2"/>
  <c r="J29" i="2"/>
  <c r="V28" i="2"/>
  <c r="T28" i="2"/>
  <c r="R28" i="2"/>
  <c r="A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X21" i="2"/>
  <c r="N21" i="2" s="1"/>
  <c r="V21" i="2"/>
  <c r="U21" i="2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V16" i="2"/>
  <c r="T16" i="2"/>
  <c r="R16" i="2"/>
  <c r="A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V12" i="2"/>
  <c r="T12" i="2"/>
  <c r="R12" i="2"/>
  <c r="A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17" i="2"/>
  <c r="U26" i="2"/>
  <c r="A6" i="2"/>
  <c r="A15" i="2"/>
  <c r="U24" i="2"/>
  <c r="A4" i="2"/>
  <c r="A13" i="2"/>
  <c r="A20" i="2"/>
  <c r="U28" i="2"/>
  <c r="A22" i="2"/>
  <c r="A11" i="2"/>
  <c r="S2" i="2"/>
  <c r="A8" i="2"/>
  <c r="A2" i="2"/>
  <c r="A29" i="2"/>
  <c r="A9" i="2"/>
  <c r="A18" i="2"/>
  <c r="A7" i="2"/>
  <c r="U16" i="2"/>
  <c r="A23" i="2"/>
  <c r="U12" i="2"/>
  <c r="A27" i="2"/>
  <c r="A3" i="2"/>
  <c r="A10" i="2"/>
  <c r="A25" i="2"/>
  <c r="A5" i="2"/>
  <c r="A14" i="2"/>
  <c r="A21" i="2"/>
  <c r="U30" i="2"/>
  <c r="A19" i="2"/>
  <c r="W39" i="2" l="1"/>
  <c r="W54" i="2"/>
  <c r="W59" i="2"/>
  <c r="W69" i="2"/>
  <c r="W79" i="2"/>
  <c r="W94" i="2"/>
  <c r="W99" i="2"/>
  <c r="W109" i="2"/>
  <c r="W114" i="2"/>
  <c r="W119" i="2"/>
  <c r="W38" i="2"/>
  <c r="W43" i="2"/>
  <c r="W48" i="2"/>
  <c r="W53" i="2"/>
  <c r="W63" i="2"/>
  <c r="W78" i="2"/>
  <c r="W83" i="2"/>
  <c r="W93" i="2"/>
  <c r="W103" i="2"/>
  <c r="W118" i="2"/>
  <c r="W32" i="2"/>
  <c r="W37" i="2"/>
  <c r="W47" i="2"/>
  <c r="W62" i="2"/>
  <c r="W67" i="2"/>
  <c r="W77" i="2"/>
  <c r="W87" i="2"/>
  <c r="W102" i="2"/>
  <c r="W107" i="2"/>
  <c r="W117" i="2"/>
  <c r="W122" i="2"/>
  <c r="W31" i="2"/>
  <c r="W46" i="2"/>
  <c r="W51" i="2"/>
  <c r="W56" i="2"/>
  <c r="W61" i="2"/>
  <c r="W71" i="2"/>
  <c r="W86" i="2"/>
  <c r="W91" i="2"/>
  <c r="W101" i="2"/>
  <c r="W106" i="2"/>
  <c r="W111" i="2"/>
  <c r="W65" i="2"/>
  <c r="W66" i="2"/>
  <c r="W34" i="2"/>
  <c r="W8" i="2"/>
  <c r="W9" i="2"/>
  <c r="W20" i="2"/>
  <c r="W21" i="2"/>
  <c r="W22" i="2"/>
  <c r="W23" i="2"/>
  <c r="W27" i="2"/>
  <c r="W104" i="2"/>
  <c r="W44" i="2"/>
  <c r="W88" i="2"/>
  <c r="W112" i="2"/>
  <c r="W113" i="2"/>
  <c r="W2" i="2"/>
  <c r="W3" i="2"/>
  <c r="W72" i="2"/>
  <c r="W97" i="2"/>
  <c r="W98" i="2"/>
  <c r="W68" i="2"/>
  <c r="W4" i="2"/>
  <c r="W5" i="2"/>
  <c r="W57" i="2"/>
  <c r="W58" i="2"/>
  <c r="W13" i="2"/>
  <c r="W33" i="2"/>
  <c r="W17" i="2"/>
  <c r="W76" i="2"/>
  <c r="W108" i="2"/>
  <c r="W6" i="2"/>
  <c r="W7" i="2"/>
  <c r="W41" i="2"/>
  <c r="W42" i="2"/>
  <c r="W52" i="2"/>
  <c r="W96" i="2"/>
  <c r="W116" i="2"/>
  <c r="W10" i="2"/>
  <c r="W11" i="2"/>
  <c r="W25" i="2"/>
  <c r="W29" i="2"/>
  <c r="W36" i="2"/>
  <c r="W80" i="2"/>
  <c r="W89" i="2"/>
  <c r="W90" i="2"/>
  <c r="W100" i="2"/>
  <c r="W81" i="2"/>
  <c r="W82" i="2"/>
  <c r="W92" i="2"/>
  <c r="W18" i="2"/>
  <c r="W19" i="2"/>
  <c r="W64" i="2"/>
  <c r="W73" i="2"/>
  <c r="W74" i="2"/>
  <c r="W84" i="2"/>
  <c r="W120" i="2"/>
  <c r="W121" i="2"/>
  <c r="W14" i="2"/>
  <c r="W15" i="2"/>
  <c r="W49" i="2"/>
  <c r="W50" i="2"/>
  <c r="W60" i="2"/>
  <c r="W105" i="2"/>
  <c r="W30" i="2"/>
  <c r="P30" i="2" s="1"/>
  <c r="N30" i="2"/>
  <c r="W24" i="2"/>
  <c r="P24" i="2" s="1"/>
  <c r="N28" i="2"/>
  <c r="W16" i="2"/>
  <c r="P16" i="2" s="1"/>
  <c r="N12" i="2"/>
  <c r="W26" i="2"/>
  <c r="P26" i="2" s="1"/>
  <c r="N16" i="2"/>
  <c r="N26" i="2"/>
  <c r="W12" i="2"/>
  <c r="P12" i="2" s="1"/>
  <c r="N24" i="2"/>
  <c r="W28" i="2"/>
  <c r="P28" i="2" s="1"/>
  <c r="S3" i="2"/>
  <c r="S4" i="2" s="1"/>
  <c r="Q24" i="2"/>
  <c r="Q26" i="2"/>
  <c r="Q28" i="2"/>
  <c r="Q30" i="2"/>
  <c r="Q16" i="2"/>
  <c r="Q12" i="2"/>
  <c r="S30" i="2" l="1"/>
  <c r="S28" i="2"/>
  <c r="S26" i="2"/>
  <c r="S24" i="2"/>
  <c r="S16" i="2"/>
  <c r="S12" i="2"/>
  <c r="S5" i="2"/>
  <c r="S25" i="2"/>
  <c r="J26" i="2"/>
  <c r="S17" i="2"/>
  <c r="X26" i="2"/>
  <c r="S13" i="2"/>
  <c r="S31" i="2"/>
  <c r="S29" i="2"/>
  <c r="S27" i="2"/>
  <c r="J30" i="2"/>
  <c r="X30" i="2"/>
  <c r="X28" i="2"/>
  <c r="J28" i="2"/>
  <c r="S14" i="2"/>
  <c r="S18" i="2"/>
  <c r="S6" i="2"/>
  <c r="S32" i="2"/>
  <c r="S19" i="2"/>
  <c r="S33" i="2"/>
  <c r="S15" i="2"/>
  <c r="S7" i="2"/>
  <c r="J16" i="2"/>
  <c r="X16" i="2"/>
  <c r="S20" i="2"/>
  <c r="S34" i="2"/>
  <c r="S8" i="2"/>
  <c r="S21" i="2"/>
  <c r="S9" i="2"/>
  <c r="S35" i="2"/>
  <c r="S36" i="2"/>
  <c r="S10" i="2"/>
  <c r="S22" i="2"/>
  <c r="S37" i="2"/>
  <c r="S11" i="2"/>
  <c r="S23" i="2"/>
  <c r="J12" i="2"/>
  <c r="X12" i="2"/>
  <c r="J24" i="2"/>
  <c r="X24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<sst xmlns="http://schemas.openxmlformats.org/spreadsheetml/2006/main" count="1730" uniqueCount="226">
  <si>
    <t>График наливов</t>
  </si>
  <si>
    <t>09.01.2022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</si>
  <si>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</si>
  <si>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</si>
  <si>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</si>
  <si>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</si>
  <si>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</si>
  <si>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</si>
  <si>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</si>
  <si>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</si>
  <si>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</si>
  <si>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</si>
  <si>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</si>
  <si>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</si>
  <si>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</si>
  <si>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</si>
  <si>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</si>
  <si>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</si>
  <si>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</si>
  <si>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</si>
  <si>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</si>
  <si>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</si>
  <si>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</si>
  <si>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</si>
  <si>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</si>
  <si>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</si>
  <si>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</si>
  <si>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</si>
  <si>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</si>
  <si>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</si>
  <si>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</si>
  <si>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</si>
  <si>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</si>
  <si>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</si>
  <si>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</si>
  <si>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</si>
  <si>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</si>
  <si>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103 налив</t>
  </si>
  <si>
    <t>3.3 Альче безлактозная 7000кг</t>
  </si>
  <si>
    <t>105 налив</t>
  </si>
  <si>
    <t>3.6 Альче  5000кг</t>
  </si>
  <si>
    <t>107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</si>
  <si>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</si>
  <si>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</si>
  <si>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</si>
  <si>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</si>
  <si>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</si>
  <si>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</si>
  <si>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</si>
  <si>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104 налив</t>
  </si>
  <si>
    <t>3.6 Альче  8000кг</t>
  </si>
  <si>
    <t>106 налив</t>
  </si>
  <si>
    <t>108 налив</t>
  </si>
  <si>
    <t>Мойка термизатора</t>
  </si>
  <si>
    <t>Полная мойка</t>
  </si>
  <si>
    <t>Сыроизготовитель №1 Poly 3</t>
  </si>
  <si>
    <t>Сыроизготовитель №1 Poly 4</t>
  </si>
  <si>
    <t>Линия плавления моцареллы в воде №1</t>
  </si>
  <si>
    <t>подача и вымешивание</t>
  </si>
  <si>
    <t>103</t>
  </si>
  <si>
    <t xml:space="preserve"> 0.008/0.125/0.1</t>
  </si>
  <si>
    <t>104</t>
  </si>
  <si>
    <t xml:space="preserve"> 0.2/0.125/0.008</t>
  </si>
  <si>
    <t>105</t>
  </si>
  <si>
    <t xml:space="preserve"> 0.008</t>
  </si>
  <si>
    <t>106</t>
  </si>
  <si>
    <t>107</t>
  </si>
  <si>
    <t>108</t>
  </si>
  <si>
    <t>плавление/формирование</t>
  </si>
  <si>
    <t>охлаждение</t>
  </si>
  <si>
    <t>ЧЛДЖ 0.008/ФДЛ 0.125/0.1</t>
  </si>
  <si>
    <t>ФДЛ 0.2/0.125/ЧЛДЖ 0.008</t>
  </si>
  <si>
    <t>ЧЛДЖ 0.008</t>
  </si>
  <si>
    <t>Чильеджина 0.008</t>
  </si>
  <si>
    <t>Красная птица/Unagrande/Красная птица/Unagrande/Pretto/Metro Chef/Каждый день/Orecchio Oro/Aventino/Pretto</t>
  </si>
  <si>
    <t>Unagrande</t>
  </si>
  <si>
    <t>Unagrande/Красная птица/Metro Chef/Каждый день/Orecchio Oro/Aventino/Pretto</t>
  </si>
  <si>
    <t>Pretto</t>
  </si>
  <si>
    <t>Линия плавления моцареллы в рассоле №2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</si>
  <si>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</si>
  <si>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</si>
  <si>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</si>
  <si>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</si>
  <si>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</si>
  <si>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</si>
  <si>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</si>
  <si>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</si>
  <si>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</si>
  <si>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</si>
  <si>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</si>
  <si>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</si>
  <si>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</si>
  <si>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</si>
  <si>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</si>
  <si>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</si>
  <si>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</si>
  <si>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</si>
  <si>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</si>
  <si>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</si>
  <si>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</si>
  <si>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</si>
  <si>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</si>
  <si>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</si>
  <si>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</si>
  <si>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</si>
  <si>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</si>
  <si>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</si>
  <si>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</si>
  <si>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</si>
  <si>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</si>
  <si>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</si>
  <si>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</si>
  <si>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</si>
  <si>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0,125/0,225 кг, ф/п, (8 шт)</t>
  </si>
  <si>
    <t>0.1</t>
  </si>
  <si>
    <t>Вода: 100</t>
  </si>
  <si>
    <t>Моцарелла в воде Фиор Ди Латте "Metro Chef" 45%, 0,125/0,225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</si>
  <si>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</si>
  <si>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</si>
  <si>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"Aventino", 45%, 0,1/0,18 кг, ф/п</t>
  </si>
  <si>
    <t>Моцарелла в воде Фиор Ди Латте "Pretto", 45%, 0,1/0,18 кг, ф/п, (8 шт)</t>
  </si>
  <si>
    <t>-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</si>
  <si>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</si>
  <si>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</si>
  <si>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</si>
  <si>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</si>
  <si>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</si>
  <si>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</si>
  <si>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в воде Чильеджина "Unagrande", 50%, 0,125/0,225 кг, ф/п, (8 шт)</t>
  </si>
  <si>
    <t>Моцарелла в воде Чильеджина "Красная птица", 45%, 0,125/0,225 кг, ф/п</t>
  </si>
  <si>
    <t>Моцарелла в воде Чильеджина "Metro Chef" 45%, 0,125/0,225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</si>
  <si>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</si>
  <si>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</si>
  <si>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в воде Чильеджина "Aventino", 45%, 0,1/0,18 кг, ф/п</t>
  </si>
  <si>
    <t>Моцарелла в воде Чильеджина "Pretto", 45%, 0,1/0,18 кг, ф/п, (8 шт)</t>
  </si>
  <si>
    <t>3.3, Сакко</t>
  </si>
  <si>
    <t>Короткая мойка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</si>
  <si>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</si>
  <si>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</si>
  <si>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</si>
  <si>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</si>
  <si>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</si>
  <si>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</si>
  <si>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</si>
  <si>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</si>
  <si>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2.7, Сакко</t>
  </si>
  <si>
    <t>Моцарелла "Pretto", 45%, 1,2 кг, т/ф</t>
  </si>
  <si>
    <t>Моцарелла "Unagrande", 45%, 0,12 кг, ф/п (кубики)</t>
  </si>
  <si>
    <t>2.7, Альче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</si>
  <si>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</si>
  <si>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</si>
  <si>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</si>
  <si>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</si>
  <si>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</si>
  <si>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</si>
  <si>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Фиор Ди Латте "Pretto", 45%, 1/1,8 кг, ф/п</t>
  </si>
  <si>
    <t>Моцарелла в воде Фиор Ди Латте "Ваш выбор", 50%, 0,1/0,18 кг, ф/п</t>
  </si>
  <si>
    <t>Моцарелла в воде Фиор Ди Латте "ВкусВилл", 50%, 0,125/0,225 кг, ф/п</t>
  </si>
  <si>
    <t>Моцарелла в воде Фиор Ди Латте "Красная птица", 45%, 0,125/0,225 кг, ф/п</t>
  </si>
  <si>
    <t>Моцарелла в воде Фиор Ди Латте без лактозы "ВкусВилл", 45%, 0,125/0,225 кг, ф/п (8 шт)</t>
  </si>
  <si>
    <t>Моцарелла в воде Чильеджина "Fine Life", 45%, 0,125/0,225 кг, ф/п</t>
  </si>
  <si>
    <t>Моцарелла в воде Чильеджина "Pretto", 45%, 1/1,8 кг, ф/п</t>
  </si>
  <si>
    <t>Моцарелла в воде Чильеджина "Ваш выбор", 50%, 0,1/0,18 кг, ф/п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</si>
  <si>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</si>
  <si>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</si>
  <si>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</si>
  <si>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</si>
  <si>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для пиццы "Unagrande", 45%, 0,46 кг, в/у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</si>
  <si>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</si>
  <si>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</si>
  <si>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"ВкусВилл", 45%, 0,2 кг, т/ф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</si>
  <si>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</si>
  <si>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</si>
  <si>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</si>
  <si>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</si>
  <si>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</si>
  <si>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</si>
  <si>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</si>
  <si>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</si>
  <si>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7,5 гр Эсперсен, 45%, кг, пл/л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</si>
  <si>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</si>
  <si>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</si>
  <si>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</si>
  <si>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"Foodfest", 45%, 0,28 кг, т/ф</t>
  </si>
  <si>
    <t>Сулугуни "ВкусВилл", 45%, 0,28 кг, т/ф</t>
  </si>
  <si>
    <t>Сулугуни "Зеленая линия", 45%, 0,28 кг, т/ф</t>
  </si>
  <si>
    <t>Сулугуни "Маркет Перекресток",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</si>
  <si>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</si>
  <si>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</si>
  <si>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</si>
  <si>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</si>
  <si>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"Умалат", 45%, 0,37 кг, т/ф, (6 шт)</t>
  </si>
  <si>
    <t>Сулугуни "Умалат", 45%, 1,2  кг, т/ф</t>
  </si>
  <si>
    <t>Сулугуни без лактозы "ВкусВилл", 45%, 0,2 кг, т/ф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</si>
  <si>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</si>
  <si>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</si>
  <si>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</si>
  <si>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</si>
  <si>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</si>
  <si>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</si>
  <si>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</si>
  <si>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</si>
  <si>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</si>
  <si>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</si>
  <si>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</si>
  <si>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</si>
  <si>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</si>
  <si>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</si>
  <si>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</si>
  <si>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</si>
  <si>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Н0000094729</t>
  </si>
  <si>
    <t>Н0000094736</t>
  </si>
  <si>
    <t>Н0000096804</t>
  </si>
  <si>
    <t>Н0000096635</t>
  </si>
  <si>
    <t>Н0000094698</t>
  </si>
  <si>
    <t>Н0000096233</t>
  </si>
  <si>
    <t>Н0000097277</t>
  </si>
  <si>
    <t>Н0000095985</t>
  </si>
  <si>
    <t>Н0000094727</t>
  </si>
  <si>
    <t>Н0000094737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</si>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</sst>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DCE6F2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0" borderId="2" xfId="0" applyFont="1" applyBorder="1"/>
    <xf numFmtId="0" fontId="12" fillId="16" borderId="2" xfId="0" applyFont="1" applyFill="1" applyBorder="1" applyAlignment="1">
      <alignment horizontal="center" vertical="center" wrapText="1"/>
    </xf>
    <xf numFmtId="0" fontId="10" fillId="16" borderId="2" xfId="0" applyFont="1" applyFill="1" applyBorder="1"/>
    <xf numFmtId="0" fontId="10" fillId="0" borderId="2" xfId="0" applyFont="1" applyBorder="1"/>
    <xf numFmtId="0" fontId="12" fillId="16" borderId="2" xfId="0" applyFont="1" applyFill="1" applyBorder="1"/>
    <xf numFmtId="0" fontId="11" fillId="7" borderId="18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9" fillId="4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1" xfId="0" applyBorder="1" applyAlignment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7" borderId="6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textRotation="90" wrapText="1"/>
    </xf>
    <xf numFmtId="0" fontId="10" fillId="5" borderId="4" xfId="0" applyFont="1" applyFill="1" applyBorder="1" applyAlignment="1">
      <alignment horizontal="center" vertical="center" textRotation="90" wrapText="1"/>
    </xf>
    <xf numFmtId="0" fontId="8" fillId="14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2" fillId="16" borderId="2" xfId="0" applyFont="1" applyFill="1" applyBorder="1"/>
    <xf numFmtId="0" fontId="10" fillId="16" borderId="2" xfId="0" applyFont="1" applyFill="1" applyBorder="1"/>
    <xf numFmtId="49" fontId="10" fillId="5" borderId="4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219"/>
  <sheetViews>
    <sheetView tabSelected="1" zoomScale="81" zoomScaleNormal="50" workbookViewId="0">
      <selection activeCell="X10" sqref="X10"/>
    </sheetView>
  </sheetViews>
  <sheetFormatPr baseColWidth="10" defaultColWidth="8.83203125" defaultRowHeight="15" x14ac:dyDescent="0.2"/>
  <cols>
    <col min="1" max="4" width="21" style="1" customWidth="1"/>
    <col min="5" max="576" width="2.33203125" style="1" customWidth="1"/>
    <col min="577" max="1025" width="8.5" style="1" customWidth="1"/>
  </cols>
  <sheetData>
    <row r="1" spans="2:1025" ht="25" customHeight="1" x14ac:dyDescent="0.2">
      <c r="C1" s="62" t="s">
        <v>0</v>
      </c>
      <c r="D1" s="63" t="s">
        <v>1</v>
      </c>
      <c r="E1" s="71" t="s">
        <v>225</v>
      </c>
      <c r="F1" s="50" t="s">
        <v>3</v>
      </c>
      <c r="G1" s="50" t="s">
        <v>4</v>
      </c>
      <c r="H1" s="50" t="s">
        <v>5</v>
      </c>
      <c r="I1" s="50" t="s">
        <v>6</v>
      </c>
      <c r="J1" s="50" t="s">
        <v>7</v>
      </c>
      <c r="K1" s="50" t="s">
        <v>8</v>
      </c>
      <c r="L1" s="50" t="s">
        <v>9</v>
      </c>
      <c r="M1" s="50" t="s">
        <v>10</v>
      </c>
      <c r="N1" s="50" t="s">
        <v>11</v>
      </c>
      <c r="O1" s="50" t="s">
        <v>12</v>
      </c>
      <c r="P1" s="50" t="s">
        <v>13</v>
      </c>
      <c r="Q1" s="51" t="s">
        <v>14</v>
      </c>
      <c r="R1" s="50" t="s">
        <v>3</v>
      </c>
      <c r="S1" s="50" t="s">
        <v>4</v>
      </c>
      <c r="T1" s="50" t="s">
        <v>5</v>
      </c>
      <c r="U1" s="50" t="s">
        <v>6</v>
      </c>
      <c r="V1" s="50" t="s">
        <v>7</v>
      </c>
      <c r="W1" s="50" t="s">
        <v>8</v>
      </c>
      <c r="X1" s="50" t="s">
        <v>9</v>
      </c>
      <c r="Y1" s="50" t="s">
        <v>10</v>
      </c>
      <c r="Z1" s="50" t="s">
        <v>11</v>
      </c>
      <c r="AA1" s="50" t="s">
        <v>12</v>
      </c>
      <c r="AB1" s="50" t="s">
        <v>13</v>
      </c>
      <c r="AC1" s="51" t="s">
        <v>15</v>
      </c>
      <c r="AD1" s="50" t="s">
        <v>3</v>
      </c>
      <c r="AE1" s="50" t="s">
        <v>4</v>
      </c>
      <c r="AF1" s="50" t="s">
        <v>5</v>
      </c>
      <c r="AG1" s="50" t="s">
        <v>6</v>
      </c>
      <c r="AH1" s="50" t="s">
        <v>7</v>
      </c>
      <c r="AI1" s="50" t="s">
        <v>8</v>
      </c>
      <c r="AJ1" s="50" t="s">
        <v>9</v>
      </c>
      <c r="AK1" s="50" t="s">
        <v>10</v>
      </c>
      <c r="AL1" s="50" t="s">
        <v>11</v>
      </c>
      <c r="AM1" s="50" t="s">
        <v>12</v>
      </c>
      <c r="AN1" s="50" t="s">
        <v>13</v>
      </c>
      <c r="AO1" s="51" t="s">
        <v>16</v>
      </c>
      <c r="AP1" s="50" t="s">
        <v>3</v>
      </c>
      <c r="AQ1" s="50" t="s">
        <v>4</v>
      </c>
      <c r="AR1" s="50" t="s">
        <v>5</v>
      </c>
      <c r="AS1" s="50" t="s">
        <v>6</v>
      </c>
      <c r="AT1" s="50" t="s">
        <v>7</v>
      </c>
      <c r="AU1" s="50" t="s">
        <v>8</v>
      </c>
      <c r="AV1" s="50" t="s">
        <v>9</v>
      </c>
      <c r="AW1" s="50" t="s">
        <v>10</v>
      </c>
      <c r="AX1" s="50" t="s">
        <v>11</v>
      </c>
      <c r="AY1" s="50" t="s">
        <v>12</v>
      </c>
      <c r="AZ1" s="50" t="s">
        <v>13</v>
      </c>
      <c r="BA1" s="51" t="s">
        <v>17</v>
      </c>
      <c r="BB1" s="50" t="s">
        <v>3</v>
      </c>
      <c r="BC1" s="50" t="s">
        <v>4</v>
      </c>
      <c r="BD1" s="50" t="s">
        <v>5</v>
      </c>
      <c r="BE1" s="50" t="s">
        <v>6</v>
      </c>
      <c r="BF1" s="50" t="s">
        <v>7</v>
      </c>
      <c r="BG1" s="50" t="s">
        <v>8</v>
      </c>
      <c r="BH1" s="50" t="s">
        <v>9</v>
      </c>
      <c r="BI1" s="50" t="s">
        <v>10</v>
      </c>
      <c r="BJ1" s="50" t="s">
        <v>11</v>
      </c>
      <c r="BK1" s="50" t="s">
        <v>12</v>
      </c>
      <c r="BL1" s="50" t="s">
        <v>13</v>
      </c>
      <c r="BM1" s="51" t="s">
        <v>18</v>
      </c>
      <c r="BN1" s="50" t="s">
        <v>3</v>
      </c>
      <c r="BO1" s="50" t="s">
        <v>4</v>
      </c>
      <c r="BP1" s="50" t="s">
        <v>5</v>
      </c>
      <c r="BQ1" s="50" t="s">
        <v>6</v>
      </c>
      <c r="BR1" s="50" t="s">
        <v>7</v>
      </c>
      <c r="BS1" s="50" t="s">
        <v>8</v>
      </c>
      <c r="BT1" s="50" t="s">
        <v>9</v>
      </c>
      <c r="BU1" s="50" t="s">
        <v>10</v>
      </c>
      <c r="BV1" s="50" t="s">
        <v>11</v>
      </c>
      <c r="BW1" s="50" t="s">
        <v>12</v>
      </c>
      <c r="BX1" s="50" t="s">
        <v>13</v>
      </c>
      <c r="BY1" s="51" t="s">
        <v>19</v>
      </c>
      <c r="BZ1" s="50" t="s">
        <v>3</v>
      </c>
      <c r="CA1" s="50" t="s">
        <v>4</v>
      </c>
      <c r="CB1" s="50" t="s">
        <v>5</v>
      </c>
      <c r="CC1" s="50" t="s">
        <v>6</v>
      </c>
      <c r="CD1" s="50" t="s">
        <v>7</v>
      </c>
      <c r="CE1" s="50" t="s">
        <v>8</v>
      </c>
      <c r="CF1" s="50" t="s">
        <v>9</v>
      </c>
      <c r="CG1" s="50" t="s">
        <v>10</v>
      </c>
      <c r="CH1" s="50" t="s">
        <v>11</v>
      </c>
      <c r="CI1" s="50" t="s">
        <v>12</v>
      </c>
      <c r="CJ1" s="50" t="s">
        <v>13</v>
      </c>
      <c r="CK1" s="51" t="s">
        <v>20</v>
      </c>
      <c r="CL1" s="50" t="s">
        <v>3</v>
      </c>
      <c r="CM1" s="50" t="s">
        <v>4</v>
      </c>
      <c r="CN1" s="50" t="s">
        <v>5</v>
      </c>
      <c r="CO1" s="50" t="s">
        <v>6</v>
      </c>
      <c r="CP1" s="50" t="s">
        <v>7</v>
      </c>
      <c r="CQ1" s="50" t="s">
        <v>8</v>
      </c>
      <c r="CR1" s="50" t="s">
        <v>9</v>
      </c>
      <c r="CS1" s="50" t="s">
        <v>10</v>
      </c>
      <c r="CT1" s="50" t="s">
        <v>11</v>
      </c>
      <c r="CU1" s="50" t="s">
        <v>12</v>
      </c>
      <c r="CV1" s="50" t="s">
        <v>13</v>
      </c>
      <c r="CW1" s="51" t="s">
        <v>21</v>
      </c>
      <c r="CX1" s="50" t="s">
        <v>3</v>
      </c>
      <c r="CY1" s="50" t="s">
        <v>4</v>
      </c>
      <c r="CZ1" s="50" t="s">
        <v>5</v>
      </c>
      <c r="DA1" s="50" t="s">
        <v>6</v>
      </c>
      <c r="DB1" s="50" t="s">
        <v>7</v>
      </c>
      <c r="DC1" s="50" t="s">
        <v>8</v>
      </c>
      <c r="DD1" s="50" t="s">
        <v>9</v>
      </c>
      <c r="DE1" s="50" t="s">
        <v>10</v>
      </c>
      <c r="DF1" s="50" t="s">
        <v>11</v>
      </c>
      <c r="DG1" s="50" t="s">
        <v>12</v>
      </c>
      <c r="DH1" s="50" t="s">
        <v>13</v>
      </c>
      <c r="DI1" s="51" t="s">
        <v>22</v>
      </c>
      <c r="DJ1" s="50" t="s">
        <v>3</v>
      </c>
      <c r="DK1" s="50" t="s">
        <v>4</v>
      </c>
      <c r="DL1" s="50" t="s">
        <v>5</v>
      </c>
      <c r="DM1" s="50" t="s">
        <v>6</v>
      </c>
      <c r="DN1" s="50" t="s">
        <v>7</v>
      </c>
      <c r="DO1" s="50" t="s">
        <v>8</v>
      </c>
      <c r="DP1" s="50" t="s">
        <v>9</v>
      </c>
      <c r="DQ1" s="50" t="s">
        <v>10</v>
      </c>
      <c r="DR1" s="50" t="s">
        <v>11</v>
      </c>
      <c r="DS1" s="50" t="s">
        <v>12</v>
      </c>
      <c r="DT1" s="50" t="s">
        <v>13</v>
      </c>
      <c r="DU1" s="51" t="s">
        <v>23</v>
      </c>
      <c r="DV1" s="50" t="s">
        <v>3</v>
      </c>
      <c r="DW1" s="50" t="s">
        <v>4</v>
      </c>
      <c r="DX1" s="50" t="s">
        <v>5</v>
      </c>
      <c r="DY1" s="50" t="s">
        <v>6</v>
      </c>
      <c r="DZ1" s="50" t="s">
        <v>7</v>
      </c>
      <c r="EA1" s="50" t="s">
        <v>8</v>
      </c>
      <c r="EB1" s="50" t="s">
        <v>9</v>
      </c>
      <c r="EC1" s="50" t="s">
        <v>10</v>
      </c>
      <c r="ED1" s="50" t="s">
        <v>11</v>
      </c>
      <c r="EE1" s="50" t="s">
        <v>12</v>
      </c>
      <c r="EF1" s="50" t="s">
        <v>13</v>
      </c>
      <c r="EG1" s="51" t="s">
        <v>4</v>
      </c>
      <c r="EH1" s="50" t="s">
        <v>3</v>
      </c>
      <c r="EI1" s="50" t="s">
        <v>4</v>
      </c>
      <c r="EJ1" s="50" t="s">
        <v>5</v>
      </c>
      <c r="EK1" s="50" t="s">
        <v>6</v>
      </c>
      <c r="EL1" s="50" t="s">
        <v>7</v>
      </c>
      <c r="EM1" s="50" t="s">
        <v>8</v>
      </c>
      <c r="EN1" s="50" t="s">
        <v>9</v>
      </c>
      <c r="EO1" s="50" t="s">
        <v>10</v>
      </c>
      <c r="EP1" s="50" t="s">
        <v>11</v>
      </c>
      <c r="EQ1" s="50" t="s">
        <v>12</v>
      </c>
      <c r="ER1" s="50" t="s">
        <v>13</v>
      </c>
      <c r="ES1" s="51" t="s">
        <v>24</v>
      </c>
      <c r="ET1" s="50" t="s">
        <v>3</v>
      </c>
      <c r="EU1" s="50" t="s">
        <v>4</v>
      </c>
      <c r="EV1" s="50" t="s">
        <v>5</v>
      </c>
      <c r="EW1" s="50" t="s">
        <v>6</v>
      </c>
      <c r="EX1" s="50" t="s">
        <v>7</v>
      </c>
      <c r="EY1" s="50" t="s">
        <v>8</v>
      </c>
      <c r="EZ1" s="50" t="s">
        <v>9</v>
      </c>
      <c r="FA1" s="50" t="s">
        <v>10</v>
      </c>
      <c r="FB1" s="50" t="s">
        <v>11</v>
      </c>
      <c r="FC1" s="50" t="s">
        <v>12</v>
      </c>
      <c r="FD1" s="50" t="s">
        <v>13</v>
      </c>
      <c r="FE1" s="51" t="s">
        <v>25</v>
      </c>
      <c r="FF1" s="50" t="s">
        <v>3</v>
      </c>
      <c r="FG1" s="50" t="s">
        <v>4</v>
      </c>
      <c r="FH1" s="50" t="s">
        <v>5</v>
      </c>
      <c r="FI1" s="50" t="s">
        <v>6</v>
      </c>
      <c r="FJ1" s="50" t="s">
        <v>7</v>
      </c>
      <c r="FK1" s="50" t="s">
        <v>8</v>
      </c>
      <c r="FL1" s="50" t="s">
        <v>9</v>
      </c>
      <c r="FM1" s="50" t="s">
        <v>10</v>
      </c>
      <c r="FN1" s="50" t="s">
        <v>11</v>
      </c>
      <c r="FO1" s="50" t="s">
        <v>12</v>
      </c>
      <c r="FP1" s="50" t="s">
        <v>13</v>
      </c>
      <c r="FQ1" s="51" t="s">
        <v>26</v>
      </c>
      <c r="FR1" s="50" t="s">
        <v>3</v>
      </c>
      <c r="FS1" s="50" t="s">
        <v>4</v>
      </c>
      <c r="FT1" s="50" t="s">
        <v>5</v>
      </c>
      <c r="FU1" s="50" t="s">
        <v>6</v>
      </c>
      <c r="FV1" s="50" t="s">
        <v>7</v>
      </c>
      <c r="FW1" s="50" t="s">
        <v>8</v>
      </c>
      <c r="FX1" s="50" t="s">
        <v>9</v>
      </c>
      <c r="FY1" s="50" t="s">
        <v>10</v>
      </c>
      <c r="FZ1" s="50" t="s">
        <v>11</v>
      </c>
      <c r="GA1" s="50" t="s">
        <v>12</v>
      </c>
      <c r="GB1" s="50" t="s">
        <v>13</v>
      </c>
      <c r="GC1" s="51" t="s">
        <v>27</v>
      </c>
      <c r="GD1" s="50" t="s">
        <v>3</v>
      </c>
      <c r="GE1" s="50" t="s">
        <v>4</v>
      </c>
      <c r="GF1" s="50" t="s">
        <v>5</v>
      </c>
      <c r="GG1" s="50" t="s">
        <v>6</v>
      </c>
      <c r="GH1" s="50" t="s">
        <v>7</v>
      </c>
      <c r="GI1" s="50" t="s">
        <v>8</v>
      </c>
      <c r="GJ1" s="50" t="s">
        <v>9</v>
      </c>
      <c r="GK1" s="50" t="s">
        <v>10</v>
      </c>
      <c r="GL1" s="50" t="s">
        <v>11</v>
      </c>
      <c r="GM1" s="50" t="s">
        <v>12</v>
      </c>
      <c r="GN1" s="50" t="s">
        <v>13</v>
      </c>
      <c r="GO1" s="51" t="s">
        <v>5</v>
      </c>
      <c r="GP1" s="50" t="s">
        <v>3</v>
      </c>
      <c r="GQ1" s="50" t="s">
        <v>4</v>
      </c>
      <c r="GR1" s="50" t="s">
        <v>5</v>
      </c>
      <c r="GS1" s="50" t="s">
        <v>6</v>
      </c>
      <c r="GT1" s="50" t="s">
        <v>7</v>
      </c>
      <c r="GU1" s="50" t="s">
        <v>8</v>
      </c>
      <c r="GV1" s="50" t="s">
        <v>9</v>
      </c>
      <c r="GW1" s="50" t="s">
        <v>10</v>
      </c>
      <c r="GX1" s="50" t="s">
        <v>11</v>
      </c>
      <c r="GY1" s="50" t="s">
        <v>12</v>
      </c>
      <c r="GZ1" s="50" t="s">
        <v>13</v>
      </c>
      <c r="HA1" s="51" t="s">
        <v>28</v>
      </c>
      <c r="HB1" s="50" t="s">
        <v>3</v>
      </c>
      <c r="HC1" s="50" t="s">
        <v>4</v>
      </c>
      <c r="HD1" s="50" t="s">
        <v>5</v>
      </c>
      <c r="HE1" s="50" t="s">
        <v>6</v>
      </c>
      <c r="HF1" s="50" t="s">
        <v>7</v>
      </c>
      <c r="HG1" s="50" t="s">
        <v>8</v>
      </c>
      <c r="HH1" s="50" t="s">
        <v>9</v>
      </c>
      <c r="HI1" s="50" t="s">
        <v>10</v>
      </c>
      <c r="HJ1" s="50" t="s">
        <v>11</v>
      </c>
      <c r="HK1" s="50" t="s">
        <v>12</v>
      </c>
      <c r="HL1" s="50" t="s">
        <v>13</v>
      </c>
      <c r="HM1" s="51" t="s">
        <v>29</v>
      </c>
      <c r="HN1" s="50" t="s">
        <v>3</v>
      </c>
      <c r="HO1" s="50" t="s">
        <v>4</v>
      </c>
      <c r="HP1" s="50" t="s">
        <v>5</v>
      </c>
      <c r="HQ1" s="50" t="s">
        <v>6</v>
      </c>
      <c r="HR1" s="50" t="s">
        <v>7</v>
      </c>
      <c r="HS1" s="50" t="s">
        <v>8</v>
      </c>
      <c r="HT1" s="50" t="s">
        <v>9</v>
      </c>
      <c r="HU1" s="50" t="s">
        <v>10</v>
      </c>
      <c r="HV1" s="50" t="s">
        <v>11</v>
      </c>
      <c r="HW1" s="50" t="s">
        <v>12</v>
      </c>
      <c r="HX1" s="50" t="s">
        <v>13</v>
      </c>
      <c r="HY1" s="51" t="s">
        <v>30</v>
      </c>
      <c r="HZ1" s="50" t="s">
        <v>3</v>
      </c>
      <c r="IA1" s="50" t="s">
        <v>4</v>
      </c>
      <c r="IB1" s="50" t="s">
        <v>5</v>
      </c>
      <c r="IC1" s="50" t="s">
        <v>6</v>
      </c>
      <c r="ID1" s="50" t="s">
        <v>7</v>
      </c>
      <c r="IE1" s="50" t="s">
        <v>8</v>
      </c>
      <c r="IF1" s="50" t="s">
        <v>9</v>
      </c>
      <c r="IG1" s="50" t="s">
        <v>10</v>
      </c>
      <c r="IH1" s="50" t="s">
        <v>11</v>
      </c>
      <c r="II1" s="50" t="s">
        <v>12</v>
      </c>
      <c r="IJ1" s="50" t="s">
        <v>13</v>
      </c>
      <c r="IK1" s="51" t="s">
        <v>31</v>
      </c>
      <c r="IL1" s="50" t="s">
        <v>3</v>
      </c>
      <c r="IM1" s="50" t="s">
        <v>4</v>
      </c>
      <c r="IN1" s="50" t="s">
        <v>5</v>
      </c>
      <c r="IO1" s="50" t="s">
        <v>6</v>
      </c>
      <c r="IP1" s="50" t="s">
        <v>7</v>
      </c>
      <c r="IQ1" s="50" t="s">
        <v>8</v>
      </c>
      <c r="IR1" s="50" t="s">
        <v>9</v>
      </c>
      <c r="IS1" s="50" t="s">
        <v>10</v>
      </c>
      <c r="IT1" s="50" t="s">
        <v>11</v>
      </c>
      <c r="IU1" s="50" t="s">
        <v>12</v>
      </c>
      <c r="IV1" s="50" t="s">
        <v>13</v>
      </c>
      <c r="IW1" s="51" t="s">
        <v>6</v>
      </c>
      <c r="IX1" s="50" t="s">
        <v>3</v>
      </c>
      <c r="IY1" s="50" t="s">
        <v>4</v>
      </c>
      <c r="IZ1" s="50" t="s">
        <v>5</v>
      </c>
      <c r="JA1" s="50" t="s">
        <v>6</v>
      </c>
      <c r="JB1" s="50" t="s">
        <v>7</v>
      </c>
      <c r="JC1" s="50" t="s">
        <v>8</v>
      </c>
      <c r="JD1" s="50" t="s">
        <v>9</v>
      </c>
      <c r="JE1" s="50" t="s">
        <v>10</v>
      </c>
      <c r="JF1" s="50" t="s">
        <v>11</v>
      </c>
      <c r="JG1" s="50" t="s">
        <v>12</v>
      </c>
      <c r="JH1" s="50" t="s">
        <v>13</v>
      </c>
      <c r="JI1" s="51" t="s">
        <v>32</v>
      </c>
      <c r="JJ1" s="50" t="s">
        <v>3</v>
      </c>
      <c r="JK1" s="50" t="s">
        <v>4</v>
      </c>
      <c r="JL1" s="50" t="s">
        <v>5</v>
      </c>
      <c r="JM1" s="50" t="s">
        <v>6</v>
      </c>
      <c r="JN1" s="50" t="s">
        <v>7</v>
      </c>
      <c r="JO1" s="50" t="s">
        <v>8</v>
      </c>
      <c r="JP1" s="50" t="s">
        <v>9</v>
      </c>
      <c r="JQ1" s="50" t="s">
        <v>10</v>
      </c>
      <c r="JR1" s="50" t="s">
        <v>11</v>
      </c>
      <c r="JS1" s="50" t="s">
        <v>12</v>
      </c>
      <c r="JT1" s="50" t="s">
        <v>13</v>
      </c>
      <c r="JU1" s="51" t="s">
        <v>33</v>
      </c>
      <c r="JV1" s="50" t="s">
        <v>3</v>
      </c>
      <c r="JW1" s="50" t="s">
        <v>4</v>
      </c>
      <c r="JX1" s="50" t="s">
        <v>5</v>
      </c>
      <c r="JY1" s="50" t="s">
        <v>6</v>
      </c>
      <c r="JZ1" s="50" t="s">
        <v>7</v>
      </c>
      <c r="KA1" s="50" t="s">
        <v>8</v>
      </c>
      <c r="KB1" s="50" t="s">
        <v>9</v>
      </c>
      <c r="KC1" s="50" t="s">
        <v>10</v>
      </c>
      <c r="KD1" s="50" t="s">
        <v>11</v>
      </c>
      <c r="KE1" s="50" t="s">
        <v>12</v>
      </c>
      <c r="KF1" s="50" t="s">
        <v>13</v>
      </c>
      <c r="KG1" s="51" t="s">
        <v>2</v>
      </c>
      <c r="KH1" s="50" t="s">
        <v>3</v>
      </c>
      <c r="KI1" s="50" t="s">
        <v>4</v>
      </c>
      <c r="KJ1" s="50" t="s">
        <v>5</v>
      </c>
      <c r="KK1" s="50" t="s">
        <v>6</v>
      </c>
      <c r="KL1" s="50" t="s">
        <v>7</v>
      </c>
      <c r="KM1" s="50" t="s">
        <v>8</v>
      </c>
      <c r="KN1" s="50" t="s">
        <v>9</v>
      </c>
      <c r="KO1" s="50" t="s">
        <v>10</v>
      </c>
      <c r="KP1" s="50" t="s">
        <v>11</v>
      </c>
      <c r="KQ1" s="50" t="s">
        <v>12</v>
      </c>
      <c r="KR1" s="50" t="s">
        <v>13</v>
      </c>
      <c r="KS1" s="51" t="s">
        <v>14</v>
      </c>
      <c r="KT1" s="50" t="s">
        <v>3</v>
      </c>
      <c r="KU1" s="50" t="s">
        <v>4</v>
      </c>
      <c r="KV1" s="50" t="s">
        <v>5</v>
      </c>
      <c r="KW1" s="50" t="s">
        <v>6</v>
      </c>
      <c r="KX1" s="50" t="s">
        <v>7</v>
      </c>
      <c r="KY1" s="50" t="s">
        <v>8</v>
      </c>
      <c r="KZ1" s="50" t="s">
        <v>9</v>
      </c>
      <c r="LA1" s="50" t="s">
        <v>10</v>
      </c>
      <c r="LB1" s="50" t="s">
        <v>11</v>
      </c>
      <c r="LC1" s="50" t="s">
        <v>12</v>
      </c>
      <c r="LD1" s="50" t="s">
        <v>13</v>
      </c>
      <c r="LE1" s="51" t="s">
        <v>15</v>
      </c>
      <c r="LF1" s="50" t="s">
        <v>3</v>
      </c>
      <c r="LG1" s="50" t="s">
        <v>4</v>
      </c>
      <c r="LH1" s="50" t="s">
        <v>5</v>
      </c>
      <c r="LI1" s="50" t="s">
        <v>6</v>
      </c>
      <c r="LJ1" s="50" t="s">
        <v>7</v>
      </c>
      <c r="LK1" s="50" t="s">
        <v>8</v>
      </c>
      <c r="LL1" s="50" t="s">
        <v>9</v>
      </c>
      <c r="LM1" s="50" t="s">
        <v>10</v>
      </c>
      <c r="LN1" s="50" t="s">
        <v>11</v>
      </c>
      <c r="LO1" s="50" t="s">
        <v>12</v>
      </c>
      <c r="LP1" s="50" t="s">
        <v>13</v>
      </c>
      <c r="LQ1" s="51" t="s">
        <v>16</v>
      </c>
      <c r="LR1" s="50" t="s">
        <v>3</v>
      </c>
      <c r="LS1" s="50" t="s">
        <v>4</v>
      </c>
      <c r="LT1" s="50" t="s">
        <v>5</v>
      </c>
      <c r="LU1" s="50" t="s">
        <v>6</v>
      </c>
      <c r="LV1" s="50" t="s">
        <v>7</v>
      </c>
      <c r="LW1" s="50" t="s">
        <v>8</v>
      </c>
      <c r="LX1" s="50" t="s">
        <v>9</v>
      </c>
      <c r="LY1" s="50" t="s">
        <v>10</v>
      </c>
      <c r="LZ1" s="50" t="s">
        <v>11</v>
      </c>
      <c r="MA1" s="50" t="s">
        <v>12</v>
      </c>
      <c r="MB1" s="50" t="s">
        <v>13</v>
      </c>
      <c r="MC1" s="51" t="s">
        <v>17</v>
      </c>
      <c r="MD1" s="50" t="s">
        <v>3</v>
      </c>
      <c r="ME1" s="50" t="s">
        <v>4</v>
      </c>
      <c r="MF1" s="50" t="s">
        <v>5</v>
      </c>
      <c r="MG1" s="50" t="s">
        <v>6</v>
      </c>
      <c r="MH1" s="50" t="s">
        <v>7</v>
      </c>
      <c r="MI1" s="50" t="s">
        <v>8</v>
      </c>
      <c r="MJ1" s="50" t="s">
        <v>9</v>
      </c>
      <c r="MK1" s="50" t="s">
        <v>10</v>
      </c>
      <c r="ML1" s="50" t="s">
        <v>11</v>
      </c>
      <c r="MM1" s="50" t="s">
        <v>12</v>
      </c>
      <c r="MN1" s="50" t="s">
        <v>13</v>
      </c>
      <c r="MO1" s="51" t="s">
        <v>18</v>
      </c>
      <c r="MP1" s="50" t="s">
        <v>3</v>
      </c>
      <c r="MQ1" s="50" t="s">
        <v>4</v>
      </c>
      <c r="MR1" s="50" t="s">
        <v>5</v>
      </c>
      <c r="MS1" s="50" t="s">
        <v>6</v>
      </c>
      <c r="MT1" s="50" t="s">
        <v>7</v>
      </c>
      <c r="MU1" s="50" t="s">
        <v>8</v>
      </c>
      <c r="MV1" s="50" t="s">
        <v>9</v>
      </c>
      <c r="MW1" s="50" t="s">
        <v>10</v>
      </c>
      <c r="MX1" s="50" t="s">
        <v>11</v>
      </c>
      <c r="MY1" s="50" t="s">
        <v>12</v>
      </c>
      <c r="MZ1" s="50" t="s">
        <v>13</v>
      </c>
      <c r="NA1" s="51" t="s">
        <v>19</v>
      </c>
      <c r="NB1" s="50" t="s">
        <v>3</v>
      </c>
      <c r="NC1" s="50" t="s">
        <v>4</v>
      </c>
      <c r="ND1" s="50" t="s">
        <v>5</v>
      </c>
      <c r="NE1" s="50" t="s">
        <v>6</v>
      </c>
      <c r="NF1" s="50" t="s">
        <v>7</v>
      </c>
      <c r="NG1" s="50" t="s">
        <v>8</v>
      </c>
      <c r="NH1" s="50" t="s">
        <v>9</v>
      </c>
      <c r="NI1" s="50" t="s">
        <v>10</v>
      </c>
      <c r="NJ1" s="50" t="s">
        <v>11</v>
      </c>
      <c r="NK1" s="50" t="s">
        <v>12</v>
      </c>
      <c r="NL1" s="50" t="s">
        <v>13</v>
      </c>
      <c r="NM1" s="51" t="s">
        <v>20</v>
      </c>
      <c r="NN1" s="50" t="s">
        <v>3</v>
      </c>
      <c r="NO1" s="50" t="s">
        <v>4</v>
      </c>
      <c r="NP1" s="50" t="s">
        <v>5</v>
      </c>
      <c r="NQ1" s="50" t="s">
        <v>6</v>
      </c>
      <c r="NR1" s="50" t="s">
        <v>7</v>
      </c>
      <c r="NS1" s="50" t="s">
        <v>8</v>
      </c>
      <c r="NT1" s="50" t="s">
        <v>9</v>
      </c>
      <c r="NU1" s="50" t="s">
        <v>10</v>
      </c>
      <c r="NV1" s="50" t="s">
        <v>11</v>
      </c>
      <c r="NW1" s="50" t="s">
        <v>12</v>
      </c>
      <c r="NX1" s="50" t="s">
        <v>13</v>
      </c>
      <c r="NY1" s="51" t="s">
        <v>21</v>
      </c>
      <c r="NZ1" s="50" t="s">
        <v>3</v>
      </c>
      <c r="OA1" s="50" t="s">
        <v>4</v>
      </c>
      <c r="OB1" s="50" t="s">
        <v>5</v>
      </c>
      <c r="OC1" s="50" t="s">
        <v>6</v>
      </c>
      <c r="OD1" s="50" t="s">
        <v>7</v>
      </c>
      <c r="OE1" s="50" t="s">
        <v>8</v>
      </c>
      <c r="OF1" s="50" t="s">
        <v>9</v>
      </c>
      <c r="OG1" s="50" t="s">
        <v>10</v>
      </c>
      <c r="OH1" s="50" t="s">
        <v>11</v>
      </c>
      <c r="OI1" s="50" t="s">
        <v>12</v>
      </c>
      <c r="OJ1" s="50" t="s">
        <v>13</v>
      </c>
      <c r="OK1" s="51" t="s">
        <v>22</v>
      </c>
      <c r="OL1" s="50" t="s">
        <v>3</v>
      </c>
      <c r="OM1" s="50" t="s">
        <v>4</v>
      </c>
      <c r="ON1" s="50" t="s">
        <v>5</v>
      </c>
      <c r="OO1" s="50" t="s">
        <v>6</v>
      </c>
      <c r="OP1" s="50" t="s">
        <v>7</v>
      </c>
      <c r="OQ1" s="50" t="s">
        <v>8</v>
      </c>
      <c r="OR1" s="50" t="s">
        <v>9</v>
      </c>
      <c r="OS1" s="50" t="s">
        <v>10</v>
      </c>
      <c r="OT1" s="50" t="s">
        <v>11</v>
      </c>
      <c r="OU1" s="50" t="s">
        <v>12</v>
      </c>
      <c r="OV1" s="50" t="s">
        <v>13</v>
      </c>
      <c r="OW1" s="51" t="s">
        <v>23</v>
      </c>
      <c r="OX1" s="50" t="s">
        <v>3</v>
      </c>
      <c r="OY1" s="50" t="s">
        <v>4</v>
      </c>
      <c r="OZ1" s="50" t="s">
        <v>5</v>
      </c>
      <c r="PA1" s="50" t="s">
        <v>6</v>
      </c>
      <c r="PB1" s="50" t="s">
        <v>7</v>
      </c>
      <c r="PC1" s="50" t="s">
        <v>8</v>
      </c>
      <c r="PD1" s="50" t="s">
        <v>9</v>
      </c>
      <c r="PE1" s="50" t="s">
        <v>10</v>
      </c>
      <c r="PF1" s="50" t="s">
        <v>11</v>
      </c>
      <c r="PG1" s="50" t="s">
        <v>12</v>
      </c>
      <c r="PH1" s="50" t="s">
        <v>13</v>
      </c>
      <c r="PI1" s="51" t="s">
        <v>4</v>
      </c>
      <c r="PJ1" s="50" t="s">
        <v>3</v>
      </c>
      <c r="PK1" s="50" t="s">
        <v>4</v>
      </c>
      <c r="PL1" s="50" t="s">
        <v>5</v>
      </c>
      <c r="PM1" s="50" t="s">
        <v>6</v>
      </c>
      <c r="PN1" s="50" t="s">
        <v>7</v>
      </c>
      <c r="PO1" s="50" t="s">
        <v>8</v>
      </c>
      <c r="PP1" s="50" t="s">
        <v>9</v>
      </c>
      <c r="PQ1" s="50" t="s">
        <v>10</v>
      </c>
      <c r="PR1" s="50" t="s">
        <v>11</v>
      </c>
      <c r="PS1" s="50" t="s">
        <v>12</v>
      </c>
      <c r="PT1" s="50" t="s">
        <v>13</v>
      </c>
      <c r="PU1" s="51" t="s">
        <v>24</v>
      </c>
      <c r="PV1" s="50" t="s">
        <v>3</v>
      </c>
      <c r="PW1" s="50" t="s">
        <v>4</v>
      </c>
      <c r="PX1" s="50" t="s">
        <v>5</v>
      </c>
      <c r="PY1" s="50" t="s">
        <v>6</v>
      </c>
      <c r="PZ1" s="50" t="s">
        <v>7</v>
      </c>
      <c r="QA1" s="50" t="s">
        <v>8</v>
      </c>
      <c r="QB1" s="50" t="s">
        <v>9</v>
      </c>
      <c r="QC1" s="50" t="s">
        <v>10</v>
      </c>
      <c r="QD1" s="50" t="s">
        <v>11</v>
      </c>
      <c r="QE1" s="50" t="s">
        <v>12</v>
      </c>
      <c r="QF1" s="50" t="s">
        <v>13</v>
      </c>
      <c r="QG1" s="51" t="s">
        <v>25</v>
      </c>
      <c r="QH1" s="50" t="s">
        <v>3</v>
      </c>
      <c r="QI1" s="50" t="s">
        <v>4</v>
      </c>
      <c r="QJ1" s="50" t="s">
        <v>5</v>
      </c>
      <c r="QK1" s="50" t="s">
        <v>6</v>
      </c>
      <c r="QL1" s="50" t="s">
        <v>7</v>
      </c>
      <c r="QM1" s="50" t="s">
        <v>8</v>
      </c>
      <c r="QN1" s="50" t="s">
        <v>9</v>
      </c>
      <c r="QO1" s="50" t="s">
        <v>10</v>
      </c>
      <c r="QP1" s="50" t="s">
        <v>11</v>
      </c>
      <c r="QQ1" s="50" t="s">
        <v>12</v>
      </c>
      <c r="QR1" s="50" t="s">
        <v>13</v>
      </c>
      <c r="QS1" s="51" t="s">
        <v>26</v>
      </c>
      <c r="QT1" s="50" t="s">
        <v>3</v>
      </c>
      <c r="QU1" s="50" t="s">
        <v>4</v>
      </c>
      <c r="QV1" s="50" t="s">
        <v>5</v>
      </c>
      <c r="QW1" s="50" t="s">
        <v>6</v>
      </c>
      <c r="QX1" s="50" t="s">
        <v>7</v>
      </c>
      <c r="QY1" s="50" t="s">
        <v>8</v>
      </c>
      <c r="QZ1" s="50" t="s">
        <v>9</v>
      </c>
      <c r="RA1" s="50" t="s">
        <v>10</v>
      </c>
      <c r="RB1" s="50" t="s">
        <v>11</v>
      </c>
      <c r="RC1" s="50" t="s">
        <v>12</v>
      </c>
      <c r="RD1" s="50" t="s">
        <v>13</v>
      </c>
      <c r="RE1" s="51" t="s">
        <v>27</v>
      </c>
      <c r="RF1" s="50" t="s">
        <v>3</v>
      </c>
      <c r="RG1" s="50" t="s">
        <v>4</v>
      </c>
      <c r="RH1" s="50" t="s">
        <v>5</v>
      </c>
      <c r="RI1" s="50" t="s">
        <v>6</v>
      </c>
      <c r="RJ1" s="50" t="s">
        <v>7</v>
      </c>
      <c r="RK1" s="50" t="s">
        <v>8</v>
      </c>
      <c r="RL1" s="50" t="s">
        <v>9</v>
      </c>
      <c r="RM1" s="50" t="s">
        <v>10</v>
      </c>
      <c r="RN1" s="50" t="s">
        <v>11</v>
      </c>
      <c r="RO1" s="50" t="s">
        <v>12</v>
      </c>
      <c r="RP1" s="50" t="s">
        <v>13</v>
      </c>
      <c r="RQ1" s="51" t="s">
        <v>5</v>
      </c>
      <c r="RR1" s="50" t="s">
        <v>3</v>
      </c>
      <c r="RS1" s="50" t="s">
        <v>4</v>
      </c>
      <c r="RT1" s="50" t="s">
        <v>5</v>
      </c>
      <c r="RU1" s="50" t="s">
        <v>6</v>
      </c>
      <c r="RV1" s="50" t="s">
        <v>7</v>
      </c>
      <c r="RW1" s="50" t="s">
        <v>8</v>
      </c>
      <c r="RX1" s="50" t="s">
        <v>9</v>
      </c>
      <c r="RY1" s="50" t="s">
        <v>10</v>
      </c>
      <c r="RZ1" s="50" t="s">
        <v>11</v>
      </c>
      <c r="SA1" s="50" t="s">
        <v>12</v>
      </c>
      <c r="SB1" s="50" t="s">
        <v>13</v>
      </c>
      <c r="SC1" s="51" t="s">
        <v>28</v>
      </c>
      <c r="SD1" s="50" t="s">
        <v>3</v>
      </c>
      <c r="SE1" s="50" t="s">
        <v>4</v>
      </c>
      <c r="SF1" s="50" t="s">
        <v>5</v>
      </c>
      <c r="SG1" s="50" t="s">
        <v>6</v>
      </c>
      <c r="SH1" s="50" t="s">
        <v>7</v>
      </c>
      <c r="SI1" s="50" t="s">
        <v>8</v>
      </c>
      <c r="SJ1" s="50" t="s">
        <v>9</v>
      </c>
      <c r="SK1" s="50" t="s">
        <v>10</v>
      </c>
      <c r="SL1" s="50" t="s">
        <v>11</v>
      </c>
      <c r="SM1" s="50" t="s">
        <v>12</v>
      </c>
      <c r="SN1" s="50" t="s">
        <v>13</v>
      </c>
      <c r="SO1" s="51" t="s">
        <v>29</v>
      </c>
      <c r="SP1" s="50" t="s">
        <v>3</v>
      </c>
      <c r="SQ1" s="50" t="s">
        <v>4</v>
      </c>
      <c r="SR1" s="50" t="s">
        <v>5</v>
      </c>
      <c r="SS1" s="50" t="s">
        <v>6</v>
      </c>
      <c r="ST1" s="50" t="s">
        <v>7</v>
      </c>
      <c r="SU1" s="50" t="s">
        <v>8</v>
      </c>
      <c r="SV1" s="50" t="s">
        <v>9</v>
      </c>
      <c r="SW1" s="50" t="s">
        <v>10</v>
      </c>
      <c r="SX1" s="50" t="s">
        <v>11</v>
      </c>
      <c r="SY1" s="50" t="s">
        <v>12</v>
      </c>
      <c r="SZ1" s="50" t="s">
        <v>13</v>
      </c>
      <c r="TA1" s="51" t="s">
        <v>30</v>
      </c>
      <c r="TB1" s="50" t="s">
        <v>3</v>
      </c>
      <c r="TC1" s="50" t="s">
        <v>4</v>
      </c>
      <c r="TD1" s="50" t="s">
        <v>5</v>
      </c>
      <c r="TE1" s="50" t="s">
        <v>6</v>
      </c>
      <c r="TF1" s="50" t="s">
        <v>7</v>
      </c>
      <c r="TG1" s="50" t="s">
        <v>8</v>
      </c>
      <c r="TH1" s="50" t="s">
        <v>9</v>
      </c>
      <c r="TI1" s="50" t="s">
        <v>10</v>
      </c>
      <c r="TJ1" s="50" t="s">
        <v>11</v>
      </c>
      <c r="TK1" s="50" t="s">
        <v>12</v>
      </c>
      <c r="TL1" s="50" t="s">
        <v>13</v>
      </c>
      <c r="TM1" s="51" t="s">
        <v>31</v>
      </c>
      <c r="TN1" s="50" t="s">
        <v>3</v>
      </c>
      <c r="TO1" s="50" t="s">
        <v>4</v>
      </c>
      <c r="TP1" s="50" t="s">
        <v>5</v>
      </c>
      <c r="TQ1" s="50" t="s">
        <v>6</v>
      </c>
      <c r="TR1" s="50" t="s">
        <v>7</v>
      </c>
      <c r="TS1" s="50" t="s">
        <v>8</v>
      </c>
      <c r="TT1" s="50" t="s">
        <v>9</v>
      </c>
      <c r="TU1" s="50" t="s">
        <v>10</v>
      </c>
      <c r="TV1" s="50" t="s">
        <v>11</v>
      </c>
      <c r="TW1" s="50" t="s">
        <v>12</v>
      </c>
      <c r="TX1" s="50" t="s">
        <v>13</v>
      </c>
      <c r="TY1" s="51" t="s">
        <v>6</v>
      </c>
      <c r="TZ1" s="50" t="s">
        <v>3</v>
      </c>
      <c r="UA1" s="50" t="s">
        <v>4</v>
      </c>
      <c r="UB1" s="50" t="s">
        <v>5</v>
      </c>
      <c r="UC1" s="50" t="s">
        <v>6</v>
      </c>
      <c r="UD1" s="50" t="s">
        <v>7</v>
      </c>
      <c r="UE1" s="50" t="s">
        <v>8</v>
      </c>
      <c r="UF1" s="50" t="s">
        <v>9</v>
      </c>
      <c r="UG1" s="50" t="s">
        <v>10</v>
      </c>
      <c r="UH1" s="50" t="s">
        <v>11</v>
      </c>
      <c r="UI1" s="50" t="s">
        <v>12</v>
      </c>
      <c r="UJ1" s="50" t="s">
        <v>13</v>
      </c>
      <c r="UK1" s="51" t="s">
        <v>32</v>
      </c>
      <c r="UL1" s="50" t="s">
        <v>3</v>
      </c>
      <c r="UM1" s="50" t="s">
        <v>4</v>
      </c>
      <c r="UN1" s="50" t="s">
        <v>5</v>
      </c>
      <c r="UO1" s="50" t="s">
        <v>6</v>
      </c>
      <c r="UP1" s="50" t="s">
        <v>7</v>
      </c>
      <c r="UQ1" s="50" t="s">
        <v>8</v>
      </c>
      <c r="UR1" s="50" t="s">
        <v>9</v>
      </c>
      <c r="US1" s="50" t="s">
        <v>10</v>
      </c>
      <c r="UT1" s="50" t="s">
        <v>11</v>
      </c>
      <c r="UU1" s="50" t="s">
        <v>12</v>
      </c>
      <c r="UV1" s="50" t="s">
        <v>13</v>
      </c>
      <c r="UW1" s="51" t="s">
        <v>33</v>
      </c>
      <c r="UX1" s="50" t="s">
        <v>3</v>
      </c>
    </row>
    <row r="2" spans="2:1025" ht="25" customHeight="1" x14ac:dyDescent="0.2">
      <c r="W2" s="23" t="s">
        <v>34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5"/>
      <c r="CQ2" s="26" t="s">
        <v>35</v>
      </c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8"/>
      <c r="AMJ2"/>
      <c r="AMK2"/>
    </row>
    <row r="3" spans="2:1025" ht="25" customHeight="1" x14ac:dyDescent="0.2">
      <c r="B3" s="61" t="s">
        <v>36</v>
      </c>
      <c r="C3" s="36"/>
      <c r="D3" s="37"/>
      <c r="AE3" s="32" t="s">
        <v>37</v>
      </c>
      <c r="AF3" s="30"/>
      <c r="AG3" s="30"/>
      <c r="AH3" s="30"/>
      <c r="AI3" s="30"/>
      <c r="AJ3" s="31"/>
      <c r="AK3" s="33" t="s">
        <v>38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1"/>
      <c r="BQ3" s="32" t="s">
        <v>39</v>
      </c>
      <c r="BR3" s="30"/>
      <c r="BS3" s="30"/>
      <c r="BT3" s="31"/>
      <c r="BU3" s="33" t="s">
        <v>40</v>
      </c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1"/>
      <c r="CZ3" s="32" t="s">
        <v>41</v>
      </c>
      <c r="DA3" s="30"/>
      <c r="DB3" s="30"/>
      <c r="DC3" s="30"/>
      <c r="DD3" s="30"/>
      <c r="DE3" s="31"/>
      <c r="DF3" s="33" t="s">
        <v>42</v>
      </c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1"/>
    </row>
    <row r="4" spans="2:1025" ht="25" customHeight="1" x14ac:dyDescent="0.2">
      <c r="B4" s="41"/>
      <c r="C4" s="42"/>
      <c r="D4" s="43"/>
      <c r="AE4" s="53" t="s">
        <v>43</v>
      </c>
      <c r="AF4" s="30"/>
      <c r="AG4" s="30"/>
      <c r="AH4" s="30"/>
      <c r="AI4" s="30"/>
      <c r="AJ4" s="30"/>
      <c r="AK4" s="30"/>
      <c r="AL4" s="30"/>
      <c r="AM4" s="30"/>
      <c r="AN4" s="30"/>
      <c r="AO4" s="31"/>
      <c r="AP4" s="54" t="s">
        <v>44</v>
      </c>
      <c r="AQ4" s="30"/>
      <c r="AR4" s="30"/>
      <c r="AS4" s="31"/>
      <c r="AT4" s="55" t="s">
        <v>45</v>
      </c>
      <c r="AU4" s="30"/>
      <c r="AV4" s="30"/>
      <c r="AW4" s="30"/>
      <c r="AX4" s="30"/>
      <c r="AY4" s="31"/>
      <c r="AZ4" s="56" t="s">
        <v>46</v>
      </c>
      <c r="BA4" s="57" t="s">
        <v>47</v>
      </c>
      <c r="BB4" s="30"/>
      <c r="BC4" s="31"/>
      <c r="BD4" s="58"/>
      <c r="BE4" s="31"/>
      <c r="BQ4" s="53" t="s">
        <v>43</v>
      </c>
      <c r="BR4" s="30"/>
      <c r="BS4" s="30"/>
      <c r="BT4" s="30"/>
      <c r="BU4" s="30"/>
      <c r="BV4" s="30"/>
      <c r="BW4" s="31"/>
      <c r="BX4" s="54" t="s">
        <v>44</v>
      </c>
      <c r="BY4" s="30"/>
      <c r="BZ4" s="30"/>
      <c r="CA4" s="30"/>
      <c r="CB4" s="31"/>
      <c r="CC4" s="55" t="s">
        <v>45</v>
      </c>
      <c r="CD4" s="30"/>
      <c r="CE4" s="30"/>
      <c r="CF4" s="30"/>
      <c r="CG4" s="30"/>
      <c r="CH4" s="31"/>
      <c r="CI4" s="56" t="s">
        <v>46</v>
      </c>
      <c r="CJ4" s="57" t="s">
        <v>47</v>
      </c>
      <c r="CK4" s="30"/>
      <c r="CL4" s="31"/>
      <c r="CM4" s="58"/>
      <c r="CN4" s="31"/>
      <c r="CZ4" s="53" t="s">
        <v>43</v>
      </c>
      <c r="DA4" s="30"/>
      <c r="DB4" s="30"/>
      <c r="DC4" s="30"/>
      <c r="DD4" s="30"/>
      <c r="DE4" s="30"/>
      <c r="DF4" s="31"/>
      <c r="DG4" s="54" t="s">
        <v>44</v>
      </c>
      <c r="DH4" s="30"/>
      <c r="DI4" s="30"/>
      <c r="DJ4" s="31"/>
      <c r="DK4" s="55" t="s">
        <v>45</v>
      </c>
      <c r="DL4" s="30"/>
      <c r="DM4" s="30"/>
      <c r="DN4" s="30"/>
      <c r="DO4" s="30"/>
      <c r="DP4" s="30"/>
      <c r="DQ4" s="31"/>
      <c r="DR4" s="56" t="s">
        <v>46</v>
      </c>
      <c r="DS4" s="57" t="s">
        <v>47</v>
      </c>
      <c r="DT4" s="30"/>
      <c r="DU4" s="31"/>
      <c r="DV4" s="58"/>
      <c r="DW4" s="31"/>
    </row>
    <row r="5" spans="2:1025" ht="25" customHeight="1" x14ac:dyDescent="0.2"/>
    <row r="6" spans="2:1025" ht="25" customHeight="1" x14ac:dyDescent="0.2"/>
    <row r="7" spans="2:1025" ht="25" customHeight="1" x14ac:dyDescent="0.2">
      <c r="B7" s="61" t="s">
        <v>48</v>
      </c>
      <c r="C7" s="36"/>
      <c r="D7" s="37"/>
      <c r="AZ7" s="32" t="s">
        <v>49</v>
      </c>
      <c r="BA7" s="30"/>
      <c r="BB7" s="30"/>
      <c r="BC7" s="30"/>
      <c r="BD7" s="30"/>
      <c r="BE7" s="31"/>
      <c r="BF7" s="33" t="s">
        <v>50</v>
      </c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1"/>
      <c r="CH7" s="32" t="s">
        <v>51</v>
      </c>
      <c r="CI7" s="30"/>
      <c r="CJ7" s="30"/>
      <c r="CK7" s="30"/>
      <c r="CL7" s="30"/>
      <c r="CM7" s="31"/>
      <c r="CN7" s="33" t="s">
        <v>42</v>
      </c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1"/>
      <c r="DR7" s="32" t="s">
        <v>52</v>
      </c>
      <c r="DS7" s="30"/>
      <c r="DT7" s="30"/>
      <c r="DU7" s="30"/>
      <c r="DV7" s="30"/>
      <c r="DW7" s="31"/>
      <c r="DX7" s="33" t="s">
        <v>42</v>
      </c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1"/>
    </row>
    <row r="8" spans="2:1025" ht="25" customHeight="1" x14ac:dyDescent="0.2">
      <c r="B8" s="41"/>
      <c r="C8" s="42"/>
      <c r="D8" s="43"/>
      <c r="AZ8" s="53" t="s">
        <v>43</v>
      </c>
      <c r="BA8" s="30"/>
      <c r="BB8" s="30"/>
      <c r="BC8" s="30"/>
      <c r="BD8" s="30"/>
      <c r="BE8" s="30"/>
      <c r="BF8" s="31"/>
      <c r="BG8" s="54" t="s">
        <v>44</v>
      </c>
      <c r="BH8" s="30"/>
      <c r="BI8" s="30"/>
      <c r="BJ8" s="30"/>
      <c r="BK8" s="31"/>
      <c r="BL8" s="55" t="s">
        <v>45</v>
      </c>
      <c r="BM8" s="30"/>
      <c r="BN8" s="30"/>
      <c r="BO8" s="30"/>
      <c r="BP8" s="30"/>
      <c r="BQ8" s="31"/>
      <c r="BR8" s="56" t="s">
        <v>46</v>
      </c>
      <c r="BS8" s="57" t="s">
        <v>47</v>
      </c>
      <c r="BT8" s="30"/>
      <c r="BU8" s="31"/>
      <c r="BV8" s="58"/>
      <c r="BW8" s="31"/>
      <c r="CH8" s="53" t="s">
        <v>43</v>
      </c>
      <c r="CI8" s="30"/>
      <c r="CJ8" s="30"/>
      <c r="CK8" s="30"/>
      <c r="CL8" s="30"/>
      <c r="CM8" s="30"/>
      <c r="CN8" s="31"/>
      <c r="CO8" s="54" t="s">
        <v>44</v>
      </c>
      <c r="CP8" s="30"/>
      <c r="CQ8" s="30"/>
      <c r="CR8" s="31"/>
      <c r="CS8" s="55" t="s">
        <v>45</v>
      </c>
      <c r="CT8" s="30"/>
      <c r="CU8" s="30"/>
      <c r="CV8" s="30"/>
      <c r="CW8" s="30"/>
      <c r="CX8" s="30"/>
      <c r="CY8" s="31"/>
      <c r="CZ8" s="56" t="s">
        <v>46</v>
      </c>
      <c r="DA8" s="57" t="s">
        <v>47</v>
      </c>
      <c r="DB8" s="30"/>
      <c r="DC8" s="31"/>
      <c r="DD8" s="58"/>
      <c r="DE8" s="31"/>
      <c r="DR8" s="53" t="s">
        <v>43</v>
      </c>
      <c r="DS8" s="30"/>
      <c r="DT8" s="30"/>
      <c r="DU8" s="30"/>
      <c r="DV8" s="30"/>
      <c r="DW8" s="30"/>
      <c r="DX8" s="31"/>
      <c r="DY8" s="54" t="s">
        <v>44</v>
      </c>
      <c r="DZ8" s="30"/>
      <c r="EA8" s="30"/>
      <c r="EB8" s="31"/>
      <c r="EC8" s="55" t="s">
        <v>45</v>
      </c>
      <c r="ED8" s="30"/>
      <c r="EE8" s="30"/>
      <c r="EF8" s="30"/>
      <c r="EG8" s="30"/>
      <c r="EH8" s="30"/>
      <c r="EI8" s="31"/>
      <c r="EJ8" s="56" t="s">
        <v>46</v>
      </c>
      <c r="EK8" s="57" t="s">
        <v>47</v>
      </c>
      <c r="EL8" s="30"/>
      <c r="EM8" s="31"/>
      <c r="EN8" s="58"/>
      <c r="EO8" s="31"/>
    </row>
    <row r="9" spans="2:1025" ht="25" customHeight="1" x14ac:dyDescent="0.2"/>
    <row r="10" spans="2:1025" ht="25" customHeight="1" x14ac:dyDescent="0.2"/>
    <row r="11" spans="2:1025" ht="25" customHeight="1" x14ac:dyDescent="0.2">
      <c r="B11" s="59" t="s">
        <v>53</v>
      </c>
      <c r="C11" s="36"/>
      <c r="D11" s="37"/>
      <c r="DY11" s="60" t="s">
        <v>54</v>
      </c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7"/>
    </row>
    <row r="12" spans="2:1025" ht="25" customHeight="1" x14ac:dyDescent="0.2">
      <c r="B12" s="41"/>
      <c r="C12" s="42"/>
      <c r="D12" s="43"/>
      <c r="DY12" s="41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3"/>
    </row>
    <row r="13" spans="2:1025" ht="25" customHeight="1" x14ac:dyDescent="0.2"/>
    <row r="14" spans="2:1025" ht="25" customHeight="1" x14ac:dyDescent="0.2"/>
    <row r="15" spans="2:1025" ht="25" customHeight="1" x14ac:dyDescent="0.2">
      <c r="B15" s="61" t="s">
        <v>55</v>
      </c>
      <c r="C15" s="36"/>
      <c r="D15" s="37"/>
    </row>
    <row r="16" spans="2:1025" ht="25" customHeight="1" x14ac:dyDescent="0.2">
      <c r="B16" s="41"/>
      <c r="C16" s="42"/>
      <c r="D16" s="43"/>
    </row>
    <row r="17" spans="2:570" ht="25" customHeight="1" x14ac:dyDescent="0.2"/>
    <row r="18" spans="2:570" ht="25" customHeight="1" x14ac:dyDescent="0.2"/>
    <row r="19" spans="2:570" ht="25" customHeight="1" x14ac:dyDescent="0.2">
      <c r="B19" s="61" t="s">
        <v>56</v>
      </c>
      <c r="C19" s="36"/>
      <c r="D19" s="37"/>
    </row>
    <row r="20" spans="2:570" ht="25" customHeight="1" x14ac:dyDescent="0.2">
      <c r="B20" s="41"/>
      <c r="C20" s="42"/>
      <c r="D20" s="43"/>
    </row>
    <row r="21" spans="2:570" ht="25" customHeight="1" x14ac:dyDescent="0.2"/>
    <row r="22" spans="2:570" ht="25" customHeight="1" x14ac:dyDescent="0.2"/>
    <row r="23" spans="2:570" ht="25" customHeight="1" x14ac:dyDescent="0.2">
      <c r="C23" s="62" t="s">
        <v>0</v>
      </c>
      <c r="D23" s="63" t="s">
        <v>1</v>
      </c>
      <c r="E23" s="51" t="s">
        <v>19</v>
      </c>
      <c r="F23" s="50" t="s">
        <v>3</v>
      </c>
      <c r="G23" s="50" t="s">
        <v>4</v>
      </c>
      <c r="H23" s="50" t="s">
        <v>5</v>
      </c>
      <c r="I23" s="50" t="s">
        <v>6</v>
      </c>
      <c r="J23" s="50" t="s">
        <v>7</v>
      </c>
      <c r="K23" s="50" t="s">
        <v>8</v>
      </c>
      <c r="L23" s="50" t="s">
        <v>9</v>
      </c>
      <c r="M23" s="50" t="s">
        <v>10</v>
      </c>
      <c r="N23" s="50" t="s">
        <v>11</v>
      </c>
      <c r="O23" s="50" t="s">
        <v>12</v>
      </c>
      <c r="P23" s="50" t="s">
        <v>13</v>
      </c>
      <c r="Q23" s="51" t="s">
        <v>20</v>
      </c>
      <c r="R23" s="50" t="s">
        <v>3</v>
      </c>
      <c r="S23" s="50" t="s">
        <v>4</v>
      </c>
      <c r="T23" s="50" t="s">
        <v>5</v>
      </c>
      <c r="U23" s="50" t="s">
        <v>6</v>
      </c>
      <c r="V23" s="50" t="s">
        <v>7</v>
      </c>
      <c r="W23" s="50" t="s">
        <v>8</v>
      </c>
      <c r="X23" s="50" t="s">
        <v>9</v>
      </c>
      <c r="Y23" s="50" t="s">
        <v>10</v>
      </c>
      <c r="Z23" s="50" t="s">
        <v>11</v>
      </c>
      <c r="AA23" s="50" t="s">
        <v>12</v>
      </c>
      <c r="AB23" s="50" t="s">
        <v>13</v>
      </c>
      <c r="AC23" s="51" t="s">
        <v>21</v>
      </c>
      <c r="AD23" s="50" t="s">
        <v>3</v>
      </c>
      <c r="AE23" s="50" t="s">
        <v>4</v>
      </c>
      <c r="AF23" s="50" t="s">
        <v>5</v>
      </c>
      <c r="AG23" s="50" t="s">
        <v>6</v>
      </c>
      <c r="AH23" s="50" t="s">
        <v>7</v>
      </c>
      <c r="AI23" s="50" t="s">
        <v>8</v>
      </c>
      <c r="AJ23" s="50" t="s">
        <v>9</v>
      </c>
      <c r="AK23" s="50" t="s">
        <v>10</v>
      </c>
      <c r="AL23" s="50" t="s">
        <v>11</v>
      </c>
      <c r="AM23" s="50" t="s">
        <v>12</v>
      </c>
      <c r="AN23" s="50" t="s">
        <v>13</v>
      </c>
      <c r="AO23" s="51" t="s">
        <v>22</v>
      </c>
      <c r="AP23" s="50" t="s">
        <v>3</v>
      </c>
      <c r="AQ23" s="50" t="s">
        <v>4</v>
      </c>
      <c r="AR23" s="50" t="s">
        <v>5</v>
      </c>
      <c r="AS23" s="50" t="s">
        <v>6</v>
      </c>
      <c r="AT23" s="50" t="s">
        <v>7</v>
      </c>
      <c r="AU23" s="50" t="s">
        <v>8</v>
      </c>
      <c r="AV23" s="50" t="s">
        <v>9</v>
      </c>
      <c r="AW23" s="50" t="s">
        <v>10</v>
      </c>
      <c r="AX23" s="50" t="s">
        <v>11</v>
      </c>
      <c r="AY23" s="50" t="s">
        <v>12</v>
      </c>
      <c r="AZ23" s="50" t="s">
        <v>13</v>
      </c>
      <c r="BA23" s="51" t="s">
        <v>23</v>
      </c>
      <c r="BB23" s="50" t="s">
        <v>3</v>
      </c>
      <c r="BC23" s="50" t="s">
        <v>4</v>
      </c>
      <c r="BD23" s="50" t="s">
        <v>5</v>
      </c>
      <c r="BE23" s="50" t="s">
        <v>6</v>
      </c>
      <c r="BF23" s="50" t="s">
        <v>7</v>
      </c>
      <c r="BG23" s="50" t="s">
        <v>8</v>
      </c>
      <c r="BH23" s="50" t="s">
        <v>9</v>
      </c>
      <c r="BI23" s="50" t="s">
        <v>10</v>
      </c>
      <c r="BJ23" s="50" t="s">
        <v>11</v>
      </c>
      <c r="BK23" s="50" t="s">
        <v>12</v>
      </c>
      <c r="BL23" s="50" t="s">
        <v>13</v>
      </c>
      <c r="BM23" s="51" t="s">
        <v>4</v>
      </c>
      <c r="BN23" s="50" t="s">
        <v>3</v>
      </c>
      <c r="BO23" s="50" t="s">
        <v>4</v>
      </c>
      <c r="BP23" s="50" t="s">
        <v>5</v>
      </c>
      <c r="BQ23" s="50" t="s">
        <v>6</v>
      </c>
      <c r="BR23" s="50" t="s">
        <v>7</v>
      </c>
      <c r="BS23" s="50" t="s">
        <v>8</v>
      </c>
      <c r="BT23" s="50" t="s">
        <v>9</v>
      </c>
      <c r="BU23" s="50" t="s">
        <v>10</v>
      </c>
      <c r="BV23" s="50" t="s">
        <v>11</v>
      </c>
      <c r="BW23" s="50" t="s">
        <v>12</v>
      </c>
      <c r="BX23" s="50" t="s">
        <v>13</v>
      </c>
      <c r="BY23" s="51" t="s">
        <v>24</v>
      </c>
      <c r="BZ23" s="50" t="s">
        <v>3</v>
      </c>
      <c r="CA23" s="50" t="s">
        <v>4</v>
      </c>
      <c r="CB23" s="50" t="s">
        <v>5</v>
      </c>
      <c r="CC23" s="50" t="s">
        <v>6</v>
      </c>
      <c r="CD23" s="50" t="s">
        <v>7</v>
      </c>
      <c r="CE23" s="50" t="s">
        <v>8</v>
      </c>
      <c r="CF23" s="50" t="s">
        <v>9</v>
      </c>
      <c r="CG23" s="50" t="s">
        <v>10</v>
      </c>
      <c r="CH23" s="50" t="s">
        <v>11</v>
      </c>
      <c r="CI23" s="50" t="s">
        <v>12</v>
      </c>
      <c r="CJ23" s="50" t="s">
        <v>13</v>
      </c>
      <c r="CK23" s="51" t="s">
        <v>25</v>
      </c>
      <c r="CL23" s="50" t="s">
        <v>3</v>
      </c>
      <c r="CM23" s="50" t="s">
        <v>4</v>
      </c>
      <c r="CN23" s="50" t="s">
        <v>5</v>
      </c>
      <c r="CO23" s="50" t="s">
        <v>6</v>
      </c>
      <c r="CP23" s="50" t="s">
        <v>7</v>
      </c>
      <c r="CQ23" s="50" t="s">
        <v>8</v>
      </c>
      <c r="CR23" s="50" t="s">
        <v>9</v>
      </c>
      <c r="CS23" s="50" t="s">
        <v>10</v>
      </c>
      <c r="CT23" s="50" t="s">
        <v>11</v>
      </c>
      <c r="CU23" s="50" t="s">
        <v>12</v>
      </c>
      <c r="CV23" s="50" t="s">
        <v>13</v>
      </c>
      <c r="CW23" s="51" t="s">
        <v>26</v>
      </c>
      <c r="CX23" s="50" t="s">
        <v>3</v>
      </c>
      <c r="CY23" s="50" t="s">
        <v>4</v>
      </c>
      <c r="CZ23" s="50" t="s">
        <v>5</v>
      </c>
      <c r="DA23" s="50" t="s">
        <v>6</v>
      </c>
      <c r="DB23" s="50" t="s">
        <v>7</v>
      </c>
      <c r="DC23" s="50" t="s">
        <v>8</v>
      </c>
      <c r="DD23" s="50" t="s">
        <v>9</v>
      </c>
      <c r="DE23" s="50" t="s">
        <v>10</v>
      </c>
      <c r="DF23" s="50" t="s">
        <v>11</v>
      </c>
      <c r="DG23" s="50" t="s">
        <v>12</v>
      </c>
      <c r="DH23" s="50" t="s">
        <v>13</v>
      </c>
      <c r="DI23" s="51" t="s">
        <v>27</v>
      </c>
      <c r="DJ23" s="50" t="s">
        <v>3</v>
      </c>
      <c r="DK23" s="50" t="s">
        <v>4</v>
      </c>
      <c r="DL23" s="50" t="s">
        <v>5</v>
      </c>
      <c r="DM23" s="50" t="s">
        <v>6</v>
      </c>
      <c r="DN23" s="50" t="s">
        <v>7</v>
      </c>
      <c r="DO23" s="50" t="s">
        <v>8</v>
      </c>
      <c r="DP23" s="50" t="s">
        <v>9</v>
      </c>
      <c r="DQ23" s="50" t="s">
        <v>10</v>
      </c>
      <c r="DR23" s="50" t="s">
        <v>11</v>
      </c>
      <c r="DS23" s="50" t="s">
        <v>12</v>
      </c>
      <c r="DT23" s="50" t="s">
        <v>13</v>
      </c>
      <c r="DU23" s="51" t="s">
        <v>5</v>
      </c>
      <c r="DV23" s="50" t="s">
        <v>3</v>
      </c>
      <c r="DW23" s="50" t="s">
        <v>4</v>
      </c>
      <c r="DX23" s="50" t="s">
        <v>5</v>
      </c>
      <c r="DY23" s="50" t="s">
        <v>6</v>
      </c>
      <c r="DZ23" s="50" t="s">
        <v>7</v>
      </c>
      <c r="EA23" s="50" t="s">
        <v>8</v>
      </c>
      <c r="EB23" s="50" t="s">
        <v>9</v>
      </c>
      <c r="EC23" s="50" t="s">
        <v>10</v>
      </c>
      <c r="ED23" s="50" t="s">
        <v>11</v>
      </c>
      <c r="EE23" s="50" t="s">
        <v>12</v>
      </c>
      <c r="EF23" s="50" t="s">
        <v>13</v>
      </c>
      <c r="EG23" s="51" t="s">
        <v>28</v>
      </c>
      <c r="EH23" s="50" t="s">
        <v>3</v>
      </c>
      <c r="EI23" s="50" t="s">
        <v>4</v>
      </c>
      <c r="EJ23" s="50" t="s">
        <v>5</v>
      </c>
      <c r="EK23" s="50" t="s">
        <v>6</v>
      </c>
      <c r="EL23" s="50" t="s">
        <v>7</v>
      </c>
      <c r="EM23" s="50" t="s">
        <v>8</v>
      </c>
      <c r="EN23" s="50" t="s">
        <v>9</v>
      </c>
      <c r="EO23" s="50" t="s">
        <v>10</v>
      </c>
      <c r="EP23" s="50" t="s">
        <v>11</v>
      </c>
      <c r="EQ23" s="50" t="s">
        <v>12</v>
      </c>
      <c r="ER23" s="50" t="s">
        <v>13</v>
      </c>
      <c r="ES23" s="51" t="s">
        <v>29</v>
      </c>
      <c r="ET23" s="50" t="s">
        <v>3</v>
      </c>
      <c r="EU23" s="50" t="s">
        <v>4</v>
      </c>
      <c r="EV23" s="50" t="s">
        <v>5</v>
      </c>
      <c r="EW23" s="50" t="s">
        <v>6</v>
      </c>
      <c r="EX23" s="50" t="s">
        <v>7</v>
      </c>
      <c r="EY23" s="50" t="s">
        <v>8</v>
      </c>
      <c r="EZ23" s="50" t="s">
        <v>9</v>
      </c>
      <c r="FA23" s="50" t="s">
        <v>10</v>
      </c>
      <c r="FB23" s="50" t="s">
        <v>11</v>
      </c>
      <c r="FC23" s="50" t="s">
        <v>12</v>
      </c>
      <c r="FD23" s="50" t="s">
        <v>13</v>
      </c>
      <c r="FE23" s="51" t="s">
        <v>30</v>
      </c>
      <c r="FF23" s="50" t="s">
        <v>3</v>
      </c>
      <c r="FG23" s="50" t="s">
        <v>4</v>
      </c>
      <c r="FH23" s="50" t="s">
        <v>5</v>
      </c>
      <c r="FI23" s="50" t="s">
        <v>6</v>
      </c>
      <c r="FJ23" s="50" t="s">
        <v>7</v>
      </c>
      <c r="FK23" s="50" t="s">
        <v>8</v>
      </c>
      <c r="FL23" s="50" t="s">
        <v>9</v>
      </c>
      <c r="FM23" s="50" t="s">
        <v>10</v>
      </c>
      <c r="FN23" s="50" t="s">
        <v>11</v>
      </c>
      <c r="FO23" s="50" t="s">
        <v>12</v>
      </c>
      <c r="FP23" s="50" t="s">
        <v>13</v>
      </c>
      <c r="FQ23" s="51" t="s">
        <v>31</v>
      </c>
      <c r="FR23" s="50" t="s">
        <v>3</v>
      </c>
      <c r="FS23" s="50" t="s">
        <v>4</v>
      </c>
      <c r="FT23" s="50" t="s">
        <v>5</v>
      </c>
      <c r="FU23" s="50" t="s">
        <v>6</v>
      </c>
      <c r="FV23" s="50" t="s">
        <v>7</v>
      </c>
      <c r="FW23" s="50" t="s">
        <v>8</v>
      </c>
      <c r="FX23" s="50" t="s">
        <v>9</v>
      </c>
      <c r="FY23" s="50" t="s">
        <v>10</v>
      </c>
      <c r="FZ23" s="50" t="s">
        <v>11</v>
      </c>
      <c r="GA23" s="50" t="s">
        <v>12</v>
      </c>
      <c r="GB23" s="50" t="s">
        <v>13</v>
      </c>
      <c r="GC23" s="51" t="s">
        <v>6</v>
      </c>
      <c r="GD23" s="50" t="s">
        <v>3</v>
      </c>
      <c r="GE23" s="50" t="s">
        <v>4</v>
      </c>
      <c r="GF23" s="50" t="s">
        <v>5</v>
      </c>
      <c r="GG23" s="50" t="s">
        <v>6</v>
      </c>
      <c r="GH23" s="50" t="s">
        <v>7</v>
      </c>
      <c r="GI23" s="50" t="s">
        <v>8</v>
      </c>
      <c r="GJ23" s="50" t="s">
        <v>9</v>
      </c>
      <c r="GK23" s="50" t="s">
        <v>10</v>
      </c>
      <c r="GL23" s="50" t="s">
        <v>11</v>
      </c>
      <c r="GM23" s="50" t="s">
        <v>12</v>
      </c>
      <c r="GN23" s="50" t="s">
        <v>13</v>
      </c>
      <c r="GO23" s="51" t="s">
        <v>32</v>
      </c>
      <c r="GP23" s="50" t="s">
        <v>3</v>
      </c>
      <c r="GQ23" s="50" t="s">
        <v>4</v>
      </c>
      <c r="GR23" s="50" t="s">
        <v>5</v>
      </c>
      <c r="GS23" s="50" t="s">
        <v>6</v>
      </c>
      <c r="GT23" s="50" t="s">
        <v>7</v>
      </c>
      <c r="GU23" s="50" t="s">
        <v>8</v>
      </c>
      <c r="GV23" s="50" t="s">
        <v>9</v>
      </c>
      <c r="GW23" s="50" t="s">
        <v>10</v>
      </c>
      <c r="GX23" s="50" t="s">
        <v>11</v>
      </c>
      <c r="GY23" s="50" t="s">
        <v>12</v>
      </c>
      <c r="GZ23" s="50" t="s">
        <v>13</v>
      </c>
      <c r="HA23" s="51" t="s">
        <v>33</v>
      </c>
      <c r="HB23" s="50" t="s">
        <v>3</v>
      </c>
      <c r="HC23" s="50" t="s">
        <v>4</v>
      </c>
      <c r="HD23" s="50" t="s">
        <v>5</v>
      </c>
      <c r="HE23" s="50" t="s">
        <v>6</v>
      </c>
      <c r="HF23" s="50" t="s">
        <v>7</v>
      </c>
      <c r="HG23" s="50" t="s">
        <v>8</v>
      </c>
      <c r="HH23" s="50" t="s">
        <v>9</v>
      </c>
      <c r="HI23" s="50" t="s">
        <v>10</v>
      </c>
      <c r="HJ23" s="50" t="s">
        <v>11</v>
      </c>
      <c r="HK23" s="50" t="s">
        <v>12</v>
      </c>
      <c r="HL23" s="50" t="s">
        <v>13</v>
      </c>
      <c r="HM23" s="51" t="s">
        <v>2</v>
      </c>
      <c r="HN23" s="50" t="s">
        <v>3</v>
      </c>
      <c r="HO23" s="50" t="s">
        <v>4</v>
      </c>
      <c r="HP23" s="50" t="s">
        <v>5</v>
      </c>
      <c r="HQ23" s="50" t="s">
        <v>6</v>
      </c>
      <c r="HR23" s="50" t="s">
        <v>7</v>
      </c>
      <c r="HS23" s="50" t="s">
        <v>8</v>
      </c>
      <c r="HT23" s="50" t="s">
        <v>9</v>
      </c>
      <c r="HU23" s="50" t="s">
        <v>10</v>
      </c>
      <c r="HV23" s="50" t="s">
        <v>11</v>
      </c>
      <c r="HW23" s="50" t="s">
        <v>12</v>
      </c>
      <c r="HX23" s="50" t="s">
        <v>13</v>
      </c>
      <c r="HY23" s="51" t="s">
        <v>14</v>
      </c>
      <c r="HZ23" s="50" t="s">
        <v>3</v>
      </c>
      <c r="IA23" s="50" t="s">
        <v>4</v>
      </c>
      <c r="IB23" s="50" t="s">
        <v>5</v>
      </c>
      <c r="IC23" s="50" t="s">
        <v>6</v>
      </c>
      <c r="ID23" s="50" t="s">
        <v>7</v>
      </c>
      <c r="IE23" s="50" t="s">
        <v>8</v>
      </c>
      <c r="IF23" s="50" t="s">
        <v>9</v>
      </c>
      <c r="IG23" s="50" t="s">
        <v>10</v>
      </c>
      <c r="IH23" s="50" t="s">
        <v>11</v>
      </c>
      <c r="II23" s="50" t="s">
        <v>12</v>
      </c>
      <c r="IJ23" s="50" t="s">
        <v>13</v>
      </c>
      <c r="IK23" s="51" t="s">
        <v>15</v>
      </c>
      <c r="IL23" s="50" t="s">
        <v>3</v>
      </c>
      <c r="IM23" s="50" t="s">
        <v>4</v>
      </c>
      <c r="IN23" s="50" t="s">
        <v>5</v>
      </c>
      <c r="IO23" s="50" t="s">
        <v>6</v>
      </c>
      <c r="IP23" s="50" t="s">
        <v>7</v>
      </c>
      <c r="IQ23" s="50" t="s">
        <v>8</v>
      </c>
      <c r="IR23" s="50" t="s">
        <v>9</v>
      </c>
      <c r="IS23" s="50" t="s">
        <v>10</v>
      </c>
      <c r="IT23" s="50" t="s">
        <v>11</v>
      </c>
      <c r="IU23" s="50" t="s">
        <v>12</v>
      </c>
      <c r="IV23" s="50" t="s">
        <v>13</v>
      </c>
      <c r="IW23" s="51" t="s">
        <v>16</v>
      </c>
      <c r="IX23" s="50" t="s">
        <v>3</v>
      </c>
      <c r="IY23" s="50" t="s">
        <v>4</v>
      </c>
      <c r="IZ23" s="50" t="s">
        <v>5</v>
      </c>
      <c r="JA23" s="50" t="s">
        <v>6</v>
      </c>
      <c r="JB23" s="50" t="s">
        <v>7</v>
      </c>
      <c r="JC23" s="50" t="s">
        <v>8</v>
      </c>
      <c r="JD23" s="50" t="s">
        <v>9</v>
      </c>
      <c r="JE23" s="50" t="s">
        <v>10</v>
      </c>
      <c r="JF23" s="50" t="s">
        <v>11</v>
      </c>
      <c r="JG23" s="50" t="s">
        <v>12</v>
      </c>
      <c r="JH23" s="50" t="s">
        <v>13</v>
      </c>
      <c r="JI23" s="51" t="s">
        <v>17</v>
      </c>
      <c r="JJ23" s="50" t="s">
        <v>3</v>
      </c>
      <c r="JK23" s="50" t="s">
        <v>4</v>
      </c>
      <c r="JL23" s="50" t="s">
        <v>5</v>
      </c>
      <c r="JM23" s="50" t="s">
        <v>6</v>
      </c>
      <c r="JN23" s="50" t="s">
        <v>7</v>
      </c>
      <c r="JO23" s="50" t="s">
        <v>8</v>
      </c>
      <c r="JP23" s="50" t="s">
        <v>9</v>
      </c>
      <c r="JQ23" s="50" t="s">
        <v>10</v>
      </c>
      <c r="JR23" s="50" t="s">
        <v>11</v>
      </c>
      <c r="JS23" s="50" t="s">
        <v>12</v>
      </c>
      <c r="JT23" s="50" t="s">
        <v>13</v>
      </c>
      <c r="JU23" s="51" t="s">
        <v>18</v>
      </c>
      <c r="JV23" s="50" t="s">
        <v>3</v>
      </c>
      <c r="JW23" s="50" t="s">
        <v>4</v>
      </c>
      <c r="JX23" s="50" t="s">
        <v>5</v>
      </c>
      <c r="JY23" s="50" t="s">
        <v>6</v>
      </c>
      <c r="JZ23" s="50" t="s">
        <v>7</v>
      </c>
      <c r="KA23" s="50" t="s">
        <v>8</v>
      </c>
      <c r="KB23" s="50" t="s">
        <v>9</v>
      </c>
      <c r="KC23" s="50" t="s">
        <v>10</v>
      </c>
      <c r="KD23" s="50" t="s">
        <v>11</v>
      </c>
      <c r="KE23" s="50" t="s">
        <v>12</v>
      </c>
      <c r="KF23" s="50" t="s">
        <v>13</v>
      </c>
      <c r="KG23" s="51" t="s">
        <v>19</v>
      </c>
      <c r="KH23" s="50" t="s">
        <v>3</v>
      </c>
      <c r="KI23" s="50" t="s">
        <v>4</v>
      </c>
      <c r="KJ23" s="50" t="s">
        <v>5</v>
      </c>
      <c r="KK23" s="50" t="s">
        <v>6</v>
      </c>
      <c r="KL23" s="50" t="s">
        <v>7</v>
      </c>
      <c r="KM23" s="50" t="s">
        <v>8</v>
      </c>
      <c r="KN23" s="50" t="s">
        <v>9</v>
      </c>
      <c r="KO23" s="50" t="s">
        <v>10</v>
      </c>
      <c r="KP23" s="50" t="s">
        <v>11</v>
      </c>
      <c r="KQ23" s="50" t="s">
        <v>12</v>
      </c>
      <c r="KR23" s="50" t="s">
        <v>13</v>
      </c>
      <c r="KS23" s="51" t="s">
        <v>20</v>
      </c>
      <c r="KT23" s="50" t="s">
        <v>3</v>
      </c>
      <c r="KU23" s="50" t="s">
        <v>4</v>
      </c>
      <c r="KV23" s="50" t="s">
        <v>5</v>
      </c>
      <c r="KW23" s="50" t="s">
        <v>6</v>
      </c>
      <c r="KX23" s="50" t="s">
        <v>7</v>
      </c>
      <c r="KY23" s="50" t="s">
        <v>8</v>
      </c>
      <c r="KZ23" s="50" t="s">
        <v>9</v>
      </c>
      <c r="LA23" s="50" t="s">
        <v>10</v>
      </c>
      <c r="LB23" s="50" t="s">
        <v>11</v>
      </c>
      <c r="LC23" s="50" t="s">
        <v>12</v>
      </c>
      <c r="LD23" s="50" t="s">
        <v>13</v>
      </c>
      <c r="LE23" s="51" t="s">
        <v>21</v>
      </c>
      <c r="LF23" s="50" t="s">
        <v>3</v>
      </c>
      <c r="LG23" s="50" t="s">
        <v>4</v>
      </c>
      <c r="LH23" s="50" t="s">
        <v>5</v>
      </c>
      <c r="LI23" s="50" t="s">
        <v>6</v>
      </c>
      <c r="LJ23" s="50" t="s">
        <v>7</v>
      </c>
      <c r="LK23" s="50" t="s">
        <v>8</v>
      </c>
      <c r="LL23" s="50" t="s">
        <v>9</v>
      </c>
      <c r="LM23" s="50" t="s">
        <v>10</v>
      </c>
      <c r="LN23" s="50" t="s">
        <v>11</v>
      </c>
      <c r="LO23" s="50" t="s">
        <v>12</v>
      </c>
      <c r="LP23" s="50" t="s">
        <v>13</v>
      </c>
      <c r="LQ23" s="51" t="s">
        <v>22</v>
      </c>
      <c r="LR23" s="50" t="s">
        <v>3</v>
      </c>
      <c r="LS23" s="50" t="s">
        <v>4</v>
      </c>
      <c r="LT23" s="50" t="s">
        <v>5</v>
      </c>
      <c r="LU23" s="50" t="s">
        <v>6</v>
      </c>
      <c r="LV23" s="50" t="s">
        <v>7</v>
      </c>
      <c r="LW23" s="50" t="s">
        <v>8</v>
      </c>
      <c r="LX23" s="50" t="s">
        <v>9</v>
      </c>
      <c r="LY23" s="50" t="s">
        <v>10</v>
      </c>
      <c r="LZ23" s="50" t="s">
        <v>11</v>
      </c>
      <c r="MA23" s="50" t="s">
        <v>12</v>
      </c>
      <c r="MB23" s="50" t="s">
        <v>13</v>
      </c>
      <c r="MC23" s="51" t="s">
        <v>23</v>
      </c>
      <c r="MD23" s="50" t="s">
        <v>3</v>
      </c>
      <c r="ME23" s="50" t="s">
        <v>4</v>
      </c>
      <c r="MF23" s="50" t="s">
        <v>5</v>
      </c>
      <c r="MG23" s="50" t="s">
        <v>6</v>
      </c>
      <c r="MH23" s="50" t="s">
        <v>7</v>
      </c>
      <c r="MI23" s="50" t="s">
        <v>8</v>
      </c>
      <c r="MJ23" s="50" t="s">
        <v>9</v>
      </c>
      <c r="MK23" s="50" t="s">
        <v>10</v>
      </c>
      <c r="ML23" s="50" t="s">
        <v>11</v>
      </c>
      <c r="MM23" s="50" t="s">
        <v>12</v>
      </c>
      <c r="MN23" s="50" t="s">
        <v>13</v>
      </c>
      <c r="MO23" s="51" t="s">
        <v>4</v>
      </c>
      <c r="MP23" s="50" t="s">
        <v>3</v>
      </c>
      <c r="MQ23" s="50" t="s">
        <v>4</v>
      </c>
      <c r="MR23" s="50" t="s">
        <v>5</v>
      </c>
      <c r="MS23" s="50" t="s">
        <v>6</v>
      </c>
      <c r="MT23" s="50" t="s">
        <v>7</v>
      </c>
      <c r="MU23" s="50" t="s">
        <v>8</v>
      </c>
      <c r="MV23" s="50" t="s">
        <v>9</v>
      </c>
      <c r="MW23" s="50" t="s">
        <v>10</v>
      </c>
      <c r="MX23" s="50" t="s">
        <v>11</v>
      </c>
      <c r="MY23" s="50" t="s">
        <v>12</v>
      </c>
      <c r="MZ23" s="50" t="s">
        <v>13</v>
      </c>
      <c r="NA23" s="51" t="s">
        <v>24</v>
      </c>
      <c r="NB23" s="50" t="s">
        <v>3</v>
      </c>
      <c r="NC23" s="50" t="s">
        <v>4</v>
      </c>
      <c r="ND23" s="50" t="s">
        <v>5</v>
      </c>
      <c r="NE23" s="50" t="s">
        <v>6</v>
      </c>
      <c r="NF23" s="50" t="s">
        <v>7</v>
      </c>
      <c r="NG23" s="50" t="s">
        <v>8</v>
      </c>
      <c r="NH23" s="50" t="s">
        <v>9</v>
      </c>
      <c r="NI23" s="50" t="s">
        <v>10</v>
      </c>
      <c r="NJ23" s="50" t="s">
        <v>11</v>
      </c>
      <c r="NK23" s="50" t="s">
        <v>12</v>
      </c>
      <c r="NL23" s="50" t="s">
        <v>13</v>
      </c>
      <c r="NM23" s="51" t="s">
        <v>25</v>
      </c>
      <c r="NN23" s="50" t="s">
        <v>3</v>
      </c>
      <c r="NO23" s="50" t="s">
        <v>4</v>
      </c>
      <c r="NP23" s="50" t="s">
        <v>5</v>
      </c>
      <c r="NQ23" s="50" t="s">
        <v>6</v>
      </c>
      <c r="NR23" s="50" t="s">
        <v>7</v>
      </c>
      <c r="NS23" s="50" t="s">
        <v>8</v>
      </c>
      <c r="NT23" s="50" t="s">
        <v>9</v>
      </c>
      <c r="NU23" s="50" t="s">
        <v>10</v>
      </c>
      <c r="NV23" s="50" t="s">
        <v>11</v>
      </c>
      <c r="NW23" s="50" t="s">
        <v>12</v>
      </c>
      <c r="NX23" s="50" t="s">
        <v>13</v>
      </c>
      <c r="NY23" s="51" t="s">
        <v>26</v>
      </c>
      <c r="NZ23" s="50" t="s">
        <v>3</v>
      </c>
      <c r="OA23" s="50" t="s">
        <v>4</v>
      </c>
      <c r="OB23" s="50" t="s">
        <v>5</v>
      </c>
      <c r="OC23" s="50" t="s">
        <v>6</v>
      </c>
      <c r="OD23" s="50" t="s">
        <v>7</v>
      </c>
      <c r="OE23" s="50" t="s">
        <v>8</v>
      </c>
      <c r="OF23" s="50" t="s">
        <v>9</v>
      </c>
      <c r="OG23" s="50" t="s">
        <v>10</v>
      </c>
      <c r="OH23" s="50" t="s">
        <v>11</v>
      </c>
      <c r="OI23" s="50" t="s">
        <v>12</v>
      </c>
      <c r="OJ23" s="50" t="s">
        <v>13</v>
      </c>
      <c r="OK23" s="51" t="s">
        <v>27</v>
      </c>
      <c r="OL23" s="50" t="s">
        <v>3</v>
      </c>
      <c r="OM23" s="50" t="s">
        <v>4</v>
      </c>
      <c r="ON23" s="50" t="s">
        <v>5</v>
      </c>
      <c r="OO23" s="50" t="s">
        <v>6</v>
      </c>
      <c r="OP23" s="50" t="s">
        <v>7</v>
      </c>
      <c r="OQ23" s="50" t="s">
        <v>8</v>
      </c>
      <c r="OR23" s="50" t="s">
        <v>9</v>
      </c>
      <c r="OS23" s="50" t="s">
        <v>10</v>
      </c>
      <c r="OT23" s="50" t="s">
        <v>11</v>
      </c>
      <c r="OU23" s="50" t="s">
        <v>12</v>
      </c>
      <c r="OV23" s="50" t="s">
        <v>13</v>
      </c>
      <c r="OW23" s="51" t="s">
        <v>5</v>
      </c>
      <c r="OX23" s="50" t="s">
        <v>3</v>
      </c>
      <c r="OY23" s="50" t="s">
        <v>4</v>
      </c>
      <c r="OZ23" s="50" t="s">
        <v>5</v>
      </c>
      <c r="PA23" s="50" t="s">
        <v>6</v>
      </c>
      <c r="PB23" s="50" t="s">
        <v>7</v>
      </c>
      <c r="PC23" s="50" t="s">
        <v>8</v>
      </c>
      <c r="PD23" s="50" t="s">
        <v>9</v>
      </c>
      <c r="PE23" s="50" t="s">
        <v>10</v>
      </c>
      <c r="PF23" s="50" t="s">
        <v>11</v>
      </c>
      <c r="PG23" s="50" t="s">
        <v>12</v>
      </c>
      <c r="PH23" s="50" t="s">
        <v>13</v>
      </c>
      <c r="PI23" s="51" t="s">
        <v>28</v>
      </c>
      <c r="PJ23" s="50" t="s">
        <v>3</v>
      </c>
      <c r="PK23" s="50" t="s">
        <v>4</v>
      </c>
      <c r="PL23" s="50" t="s">
        <v>5</v>
      </c>
      <c r="PM23" s="50" t="s">
        <v>6</v>
      </c>
      <c r="PN23" s="50" t="s">
        <v>7</v>
      </c>
      <c r="PO23" s="50" t="s">
        <v>8</v>
      </c>
      <c r="PP23" s="50" t="s">
        <v>9</v>
      </c>
      <c r="PQ23" s="50" t="s">
        <v>10</v>
      </c>
      <c r="PR23" s="50" t="s">
        <v>11</v>
      </c>
      <c r="PS23" s="50" t="s">
        <v>12</v>
      </c>
      <c r="PT23" s="50" t="s">
        <v>13</v>
      </c>
      <c r="PU23" s="51" t="s">
        <v>29</v>
      </c>
      <c r="PV23" s="50" t="s">
        <v>3</v>
      </c>
      <c r="PW23" s="50" t="s">
        <v>4</v>
      </c>
      <c r="PX23" s="50" t="s">
        <v>5</v>
      </c>
      <c r="PY23" s="50" t="s">
        <v>6</v>
      </c>
      <c r="PZ23" s="50" t="s">
        <v>7</v>
      </c>
      <c r="QA23" s="50" t="s">
        <v>8</v>
      </c>
      <c r="QB23" s="50" t="s">
        <v>9</v>
      </c>
      <c r="QC23" s="50" t="s">
        <v>10</v>
      </c>
      <c r="QD23" s="50" t="s">
        <v>11</v>
      </c>
      <c r="QE23" s="50" t="s">
        <v>12</v>
      </c>
      <c r="QF23" s="50" t="s">
        <v>13</v>
      </c>
      <c r="QG23" s="51" t="s">
        <v>30</v>
      </c>
      <c r="QH23" s="50" t="s">
        <v>3</v>
      </c>
      <c r="QI23" s="50" t="s">
        <v>4</v>
      </c>
      <c r="QJ23" s="50" t="s">
        <v>5</v>
      </c>
      <c r="QK23" s="50" t="s">
        <v>6</v>
      </c>
      <c r="QL23" s="50" t="s">
        <v>7</v>
      </c>
      <c r="QM23" s="50" t="s">
        <v>8</v>
      </c>
      <c r="QN23" s="50" t="s">
        <v>9</v>
      </c>
      <c r="QO23" s="50" t="s">
        <v>10</v>
      </c>
      <c r="QP23" s="50" t="s">
        <v>11</v>
      </c>
      <c r="QQ23" s="50" t="s">
        <v>12</v>
      </c>
      <c r="QR23" s="50" t="s">
        <v>13</v>
      </c>
      <c r="QS23" s="51" t="s">
        <v>31</v>
      </c>
      <c r="QT23" s="50" t="s">
        <v>3</v>
      </c>
      <c r="QU23" s="50" t="s">
        <v>4</v>
      </c>
      <c r="QV23" s="50" t="s">
        <v>5</v>
      </c>
      <c r="QW23" s="50" t="s">
        <v>6</v>
      </c>
      <c r="QX23" s="50" t="s">
        <v>7</v>
      </c>
      <c r="QY23" s="50" t="s">
        <v>8</v>
      </c>
      <c r="QZ23" s="50" t="s">
        <v>9</v>
      </c>
      <c r="RA23" s="50" t="s">
        <v>10</v>
      </c>
      <c r="RB23" s="50" t="s">
        <v>11</v>
      </c>
      <c r="RC23" s="50" t="s">
        <v>12</v>
      </c>
      <c r="RD23" s="50" t="s">
        <v>13</v>
      </c>
      <c r="RE23" s="51" t="s">
        <v>6</v>
      </c>
      <c r="RF23" s="50" t="s">
        <v>3</v>
      </c>
      <c r="RG23" s="50" t="s">
        <v>4</v>
      </c>
      <c r="RH23" s="50" t="s">
        <v>5</v>
      </c>
      <c r="RI23" s="50" t="s">
        <v>6</v>
      </c>
      <c r="RJ23" s="50" t="s">
        <v>7</v>
      </c>
      <c r="RK23" s="50" t="s">
        <v>8</v>
      </c>
      <c r="RL23" s="50" t="s">
        <v>9</v>
      </c>
      <c r="RM23" s="50" t="s">
        <v>10</v>
      </c>
      <c r="RN23" s="50" t="s">
        <v>11</v>
      </c>
      <c r="RO23" s="50" t="s">
        <v>12</v>
      </c>
      <c r="RP23" s="50" t="s">
        <v>13</v>
      </c>
      <c r="RQ23" s="51" t="s">
        <v>32</v>
      </c>
      <c r="RR23" s="50" t="s">
        <v>3</v>
      </c>
      <c r="RS23" s="50" t="s">
        <v>4</v>
      </c>
      <c r="RT23" s="50" t="s">
        <v>5</v>
      </c>
      <c r="RU23" s="50" t="s">
        <v>6</v>
      </c>
      <c r="RV23" s="50" t="s">
        <v>7</v>
      </c>
      <c r="RW23" s="50" t="s">
        <v>8</v>
      </c>
      <c r="RX23" s="50" t="s">
        <v>9</v>
      </c>
      <c r="RY23" s="50" t="s">
        <v>10</v>
      </c>
      <c r="RZ23" s="50" t="s">
        <v>11</v>
      </c>
      <c r="SA23" s="50" t="s">
        <v>12</v>
      </c>
      <c r="SB23" s="50" t="s">
        <v>13</v>
      </c>
      <c r="SC23" s="51" t="s">
        <v>33</v>
      </c>
      <c r="SD23" s="50" t="s">
        <v>3</v>
      </c>
      <c r="SE23" s="50" t="s">
        <v>4</v>
      </c>
      <c r="SF23" s="50" t="s">
        <v>5</v>
      </c>
      <c r="SG23" s="50" t="s">
        <v>6</v>
      </c>
      <c r="SH23" s="50" t="s">
        <v>7</v>
      </c>
      <c r="SI23" s="50" t="s">
        <v>8</v>
      </c>
      <c r="SJ23" s="50" t="s">
        <v>9</v>
      </c>
      <c r="SK23" s="50" t="s">
        <v>10</v>
      </c>
      <c r="SL23" s="50" t="s">
        <v>11</v>
      </c>
      <c r="SM23" s="50" t="s">
        <v>12</v>
      </c>
      <c r="SN23" s="50" t="s">
        <v>13</v>
      </c>
      <c r="SO23" s="51" t="s">
        <v>2</v>
      </c>
      <c r="SP23" s="50" t="s">
        <v>3</v>
      </c>
      <c r="SQ23" s="50" t="s">
        <v>4</v>
      </c>
      <c r="SR23" s="50" t="s">
        <v>5</v>
      </c>
      <c r="SS23" s="50" t="s">
        <v>6</v>
      </c>
      <c r="ST23" s="50" t="s">
        <v>7</v>
      </c>
      <c r="SU23" s="50" t="s">
        <v>8</v>
      </c>
      <c r="SV23" s="50" t="s">
        <v>9</v>
      </c>
      <c r="SW23" s="50" t="s">
        <v>10</v>
      </c>
      <c r="SX23" s="50" t="s">
        <v>11</v>
      </c>
      <c r="SY23" s="50" t="s">
        <v>12</v>
      </c>
      <c r="SZ23" s="50" t="s">
        <v>13</v>
      </c>
      <c r="TA23" s="51" t="s">
        <v>14</v>
      </c>
      <c r="TB23" s="50" t="s">
        <v>3</v>
      </c>
      <c r="TC23" s="50" t="s">
        <v>4</v>
      </c>
      <c r="TD23" s="50" t="s">
        <v>5</v>
      </c>
      <c r="TE23" s="50" t="s">
        <v>6</v>
      </c>
      <c r="TF23" s="50" t="s">
        <v>7</v>
      </c>
      <c r="TG23" s="50" t="s">
        <v>8</v>
      </c>
      <c r="TH23" s="50" t="s">
        <v>9</v>
      </c>
      <c r="TI23" s="50" t="s">
        <v>10</v>
      </c>
      <c r="TJ23" s="50" t="s">
        <v>11</v>
      </c>
      <c r="TK23" s="50" t="s">
        <v>12</v>
      </c>
      <c r="TL23" s="50" t="s">
        <v>13</v>
      </c>
      <c r="TM23" s="51" t="s">
        <v>15</v>
      </c>
      <c r="TN23" s="50" t="s">
        <v>3</v>
      </c>
      <c r="TO23" s="50" t="s">
        <v>4</v>
      </c>
      <c r="TP23" s="50" t="s">
        <v>5</v>
      </c>
      <c r="TQ23" s="50" t="s">
        <v>6</v>
      </c>
      <c r="TR23" s="50" t="s">
        <v>7</v>
      </c>
      <c r="TS23" s="50" t="s">
        <v>8</v>
      </c>
      <c r="TT23" s="50" t="s">
        <v>9</v>
      </c>
      <c r="TU23" s="50" t="s">
        <v>10</v>
      </c>
      <c r="TV23" s="50" t="s">
        <v>11</v>
      </c>
      <c r="TW23" s="50" t="s">
        <v>12</v>
      </c>
      <c r="TX23" s="50" t="s">
        <v>13</v>
      </c>
      <c r="TY23" s="51" t="s">
        <v>16</v>
      </c>
      <c r="TZ23" s="50" t="s">
        <v>3</v>
      </c>
      <c r="UA23" s="50" t="s">
        <v>4</v>
      </c>
      <c r="UB23" s="50" t="s">
        <v>5</v>
      </c>
      <c r="UC23" s="50" t="s">
        <v>6</v>
      </c>
      <c r="UD23" s="50" t="s">
        <v>7</v>
      </c>
      <c r="UE23" s="50" t="s">
        <v>8</v>
      </c>
      <c r="UF23" s="50" t="s">
        <v>9</v>
      </c>
      <c r="UG23" s="50" t="s">
        <v>10</v>
      </c>
      <c r="UH23" s="50" t="s">
        <v>11</v>
      </c>
      <c r="UI23" s="50" t="s">
        <v>12</v>
      </c>
      <c r="UJ23" s="50" t="s">
        <v>13</v>
      </c>
      <c r="UK23" s="51" t="s">
        <v>17</v>
      </c>
      <c r="UL23" s="50" t="s">
        <v>3</v>
      </c>
      <c r="UM23" s="50" t="s">
        <v>4</v>
      </c>
      <c r="UN23" s="50" t="s">
        <v>5</v>
      </c>
      <c r="UO23" s="50" t="s">
        <v>6</v>
      </c>
      <c r="UP23" s="50" t="s">
        <v>7</v>
      </c>
      <c r="UQ23" s="50" t="s">
        <v>8</v>
      </c>
      <c r="UR23" s="50" t="s">
        <v>9</v>
      </c>
      <c r="US23" s="50" t="s">
        <v>10</v>
      </c>
      <c r="UT23" s="50" t="s">
        <v>11</v>
      </c>
      <c r="UU23" s="50" t="s">
        <v>12</v>
      </c>
      <c r="UV23" s="50" t="s">
        <v>13</v>
      </c>
      <c r="UW23" s="51" t="s">
        <v>18</v>
      </c>
      <c r="UX23" s="50" t="s">
        <v>3</v>
      </c>
    </row>
    <row r="24" spans="2:570" ht="25" customHeight="1" x14ac:dyDescent="0.2">
      <c r="Q24" s="44" t="s">
        <v>34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45"/>
    </row>
    <row r="25" spans="2:570" ht="25" customHeight="1" x14ac:dyDescent="0.2">
      <c r="B25" s="35" t="s">
        <v>57</v>
      </c>
      <c r="C25" s="36"/>
      <c r="D25" s="37"/>
      <c r="AC25" s="52" t="s">
        <v>58</v>
      </c>
      <c r="AD25" s="30"/>
      <c r="AE25" s="30"/>
      <c r="AF25" s="30"/>
      <c r="AG25" s="30"/>
      <c r="AH25" s="31"/>
      <c r="AU25" s="52" t="s">
        <v>58</v>
      </c>
      <c r="AV25" s="30"/>
      <c r="AW25" s="30"/>
      <c r="AX25" s="30"/>
      <c r="AY25" s="30"/>
      <c r="AZ25" s="31"/>
      <c r="BL25" s="52" t="s">
        <v>58</v>
      </c>
      <c r="BM25" s="30"/>
      <c r="BN25" s="30"/>
      <c r="BO25" s="30"/>
      <c r="BP25" s="30"/>
      <c r="BQ25" s="31"/>
      <c r="CC25" s="52" t="s">
        <v>58</v>
      </c>
      <c r="CD25" s="30"/>
      <c r="CE25" s="30"/>
      <c r="CF25" s="30"/>
      <c r="CG25" s="30"/>
      <c r="CH25" s="31"/>
      <c r="CU25" s="52" t="s">
        <v>58</v>
      </c>
      <c r="CV25" s="30"/>
      <c r="CW25" s="30"/>
      <c r="CX25" s="30"/>
      <c r="CY25" s="30"/>
      <c r="CZ25" s="31"/>
      <c r="DM25" s="52" t="s">
        <v>58</v>
      </c>
      <c r="DN25" s="30"/>
      <c r="DO25" s="30"/>
      <c r="DP25" s="30"/>
      <c r="DQ25" s="30"/>
      <c r="DR25" s="31"/>
    </row>
    <row r="26" spans="2:570" ht="25" customHeight="1" x14ac:dyDescent="0.2">
      <c r="B26" s="41"/>
      <c r="C26" s="42"/>
      <c r="D26" s="43"/>
      <c r="AI26" s="32" t="s">
        <v>59</v>
      </c>
      <c r="AJ26" s="30"/>
      <c r="AK26" s="30"/>
      <c r="AL26" s="31"/>
      <c r="AM26" s="33" t="s">
        <v>60</v>
      </c>
      <c r="AN26" s="30"/>
      <c r="AO26" s="30"/>
      <c r="AP26" s="30"/>
      <c r="AQ26" s="30"/>
      <c r="AR26" s="30"/>
      <c r="AS26" s="30"/>
      <c r="AT26" s="30"/>
      <c r="AU26" s="30"/>
      <c r="AV26" s="31"/>
      <c r="BA26" s="32" t="s">
        <v>61</v>
      </c>
      <c r="BB26" s="30"/>
      <c r="BC26" s="30"/>
      <c r="BD26" s="31"/>
      <c r="BE26" s="33" t="s">
        <v>62</v>
      </c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1"/>
      <c r="BR26" s="32" t="s">
        <v>63</v>
      </c>
      <c r="BS26" s="30"/>
      <c r="BT26" s="30"/>
      <c r="BU26" s="31"/>
      <c r="BV26" s="33" t="s">
        <v>64</v>
      </c>
      <c r="BW26" s="30"/>
      <c r="BX26" s="30"/>
      <c r="BY26" s="30"/>
      <c r="BZ26" s="31"/>
      <c r="CI26" s="32" t="s">
        <v>65</v>
      </c>
      <c r="CJ26" s="30"/>
      <c r="CK26" s="30"/>
      <c r="CL26" s="31"/>
      <c r="CM26" s="33" t="s">
        <v>64</v>
      </c>
      <c r="CN26" s="30"/>
      <c r="CO26" s="30"/>
      <c r="CP26" s="30"/>
      <c r="CQ26" s="30"/>
      <c r="CR26" s="30"/>
      <c r="CS26" s="30"/>
      <c r="CT26" s="30"/>
      <c r="CU26" s="30"/>
      <c r="CV26" s="31"/>
      <c r="DA26" s="32" t="s">
        <v>66</v>
      </c>
      <c r="DB26" s="30"/>
      <c r="DC26" s="30"/>
      <c r="DD26" s="31"/>
      <c r="DE26" s="33" t="s">
        <v>64</v>
      </c>
      <c r="DF26" s="30"/>
      <c r="DG26" s="30"/>
      <c r="DH26" s="30"/>
      <c r="DI26" s="30"/>
      <c r="DJ26" s="30"/>
      <c r="DK26" s="30"/>
      <c r="DL26" s="30"/>
      <c r="DM26" s="30"/>
      <c r="DN26" s="31"/>
      <c r="DS26" s="32" t="s">
        <v>67</v>
      </c>
      <c r="DT26" s="30"/>
      <c r="DU26" s="30"/>
      <c r="DV26" s="31"/>
      <c r="DW26" s="33" t="s">
        <v>64</v>
      </c>
      <c r="DX26" s="30"/>
      <c r="DY26" s="30"/>
      <c r="DZ26" s="30"/>
      <c r="EA26" s="30"/>
      <c r="EB26" s="30"/>
      <c r="EC26" s="30"/>
      <c r="ED26" s="30"/>
      <c r="EE26" s="30"/>
      <c r="EF26" s="31"/>
    </row>
    <row r="27" spans="2:570" ht="25" customHeight="1" x14ac:dyDescent="0.2">
      <c r="AI27" s="52" t="s">
        <v>68</v>
      </c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1"/>
      <c r="BA27" s="52" t="s">
        <v>68</v>
      </c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1"/>
      <c r="BR27" s="52" t="s">
        <v>68</v>
      </c>
      <c r="BS27" s="30"/>
      <c r="BT27" s="30"/>
      <c r="BU27" s="30"/>
      <c r="BV27" s="30"/>
      <c r="BW27" s="30"/>
      <c r="BX27" s="30"/>
      <c r="BY27" s="30"/>
      <c r="BZ27" s="31"/>
      <c r="CI27" s="52" t="s">
        <v>68</v>
      </c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1"/>
      <c r="DA27" s="52" t="s">
        <v>68</v>
      </c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1"/>
      <c r="DS27" s="52" t="s">
        <v>68</v>
      </c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1"/>
    </row>
    <row r="28" spans="2:570" ht="25" customHeight="1" x14ac:dyDescent="0.2">
      <c r="AI28" s="33" t="s">
        <v>69</v>
      </c>
      <c r="AJ28" s="30"/>
      <c r="AK28" s="30"/>
      <c r="AL28" s="30"/>
      <c r="AM28" s="31"/>
      <c r="AN28" s="33" t="s">
        <v>69</v>
      </c>
      <c r="AO28" s="30"/>
      <c r="AP28" s="30"/>
      <c r="AQ28" s="31"/>
      <c r="BA28" s="33" t="s">
        <v>69</v>
      </c>
      <c r="BB28" s="30"/>
      <c r="BC28" s="30"/>
      <c r="BD28" s="30"/>
      <c r="BE28" s="31"/>
      <c r="BF28" s="33" t="s">
        <v>69</v>
      </c>
      <c r="BG28" s="30"/>
      <c r="BH28" s="30"/>
      <c r="BI28" s="30"/>
      <c r="BJ28" s="30"/>
      <c r="BK28" s="30"/>
      <c r="BL28" s="30"/>
      <c r="BM28" s="30"/>
      <c r="BN28" s="30"/>
      <c r="BO28" s="31"/>
      <c r="BR28" s="33" t="s">
        <v>69</v>
      </c>
      <c r="BS28" s="30"/>
      <c r="BT28" s="30"/>
      <c r="BU28" s="30"/>
      <c r="BV28" s="31"/>
      <c r="BW28" s="33" t="s">
        <v>69</v>
      </c>
      <c r="BX28" s="30"/>
      <c r="BY28" s="30"/>
      <c r="BZ28" s="31"/>
      <c r="CI28" s="33" t="s">
        <v>69</v>
      </c>
      <c r="CJ28" s="30"/>
      <c r="CK28" s="30"/>
      <c r="CL28" s="30"/>
      <c r="CM28" s="31"/>
      <c r="CN28" s="33" t="s">
        <v>69</v>
      </c>
      <c r="CO28" s="30"/>
      <c r="CP28" s="30"/>
      <c r="CQ28" s="31"/>
      <c r="DA28" s="33" t="s">
        <v>69</v>
      </c>
      <c r="DB28" s="30"/>
      <c r="DC28" s="30"/>
      <c r="DD28" s="30"/>
      <c r="DE28" s="31"/>
      <c r="DF28" s="33" t="s">
        <v>69</v>
      </c>
      <c r="DG28" s="30"/>
      <c r="DH28" s="30"/>
      <c r="DI28" s="31"/>
      <c r="DS28" s="33" t="s">
        <v>69</v>
      </c>
      <c r="DT28" s="30"/>
      <c r="DU28" s="30"/>
      <c r="DV28" s="30"/>
      <c r="DW28" s="31"/>
      <c r="DX28" s="33" t="s">
        <v>69</v>
      </c>
      <c r="DY28" s="30"/>
      <c r="DZ28" s="30"/>
      <c r="EA28" s="31"/>
    </row>
    <row r="29" spans="2:570" ht="25" customHeight="1" x14ac:dyDescent="0.2"/>
    <row r="30" spans="2:570" ht="25" customHeight="1" x14ac:dyDescent="0.2"/>
    <row r="31" spans="2:570" ht="25" customHeight="1" x14ac:dyDescent="0.2">
      <c r="W31" s="46" t="s">
        <v>34</v>
      </c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8"/>
    </row>
    <row r="32" spans="2:570" ht="25" customHeight="1" x14ac:dyDescent="0.2">
      <c r="AR32" s="32" t="s">
        <v>59</v>
      </c>
      <c r="AS32" s="30"/>
      <c r="AT32" s="31"/>
      <c r="AU32" s="33" t="s">
        <v>70</v>
      </c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1"/>
      <c r="BR32" s="32" t="s">
        <v>61</v>
      </c>
      <c r="BS32" s="30"/>
      <c r="BT32" s="31"/>
      <c r="BU32" s="33" t="s">
        <v>71</v>
      </c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1"/>
      <c r="CI32" s="32" t="s">
        <v>63</v>
      </c>
      <c r="CJ32" s="30"/>
      <c r="CK32" s="31"/>
      <c r="CL32" s="33" t="s">
        <v>72</v>
      </c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1"/>
      <c r="CZ32" s="32" t="s">
        <v>65</v>
      </c>
      <c r="DA32" s="30"/>
      <c r="DB32" s="31"/>
      <c r="DC32" s="33" t="s">
        <v>73</v>
      </c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1"/>
      <c r="DR32" s="32" t="s">
        <v>66</v>
      </c>
      <c r="DS32" s="30"/>
      <c r="DT32" s="31"/>
      <c r="DU32" s="33" t="s">
        <v>73</v>
      </c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1"/>
      <c r="EJ32" s="32" t="s">
        <v>67</v>
      </c>
      <c r="EK32" s="30"/>
      <c r="EL32" s="31"/>
      <c r="EM32" s="33" t="s">
        <v>73</v>
      </c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1"/>
    </row>
    <row r="33" spans="2:156" ht="25" customHeight="1" x14ac:dyDescent="0.2">
      <c r="AR33" s="29" t="s">
        <v>74</v>
      </c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1"/>
      <c r="BR33" s="29" t="s">
        <v>75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1"/>
      <c r="CI33" s="29" t="s">
        <v>76</v>
      </c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1"/>
      <c r="CZ33" s="29" t="s">
        <v>77</v>
      </c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1"/>
      <c r="DR33" s="29" t="s">
        <v>77</v>
      </c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1"/>
      <c r="EJ33" s="29" t="s">
        <v>77</v>
      </c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1"/>
    </row>
    <row r="34" spans="2:156" ht="25" customHeight="1" x14ac:dyDescent="0.2">
      <c r="AR34" s="49"/>
      <c r="AS34" s="34"/>
      <c r="AT34" s="49"/>
      <c r="AU34" s="34"/>
      <c r="AZ34" s="49"/>
      <c r="BA34" s="34"/>
      <c r="BB34" s="49"/>
      <c r="BC34" s="34"/>
      <c r="BD34" s="29"/>
      <c r="BE34" s="31"/>
      <c r="BF34" s="34"/>
      <c r="BG34" s="49"/>
      <c r="BH34" s="34"/>
      <c r="BI34" s="49"/>
      <c r="BJ34" s="34"/>
      <c r="BK34" s="49"/>
      <c r="BL34" s="34"/>
      <c r="BM34" s="49"/>
      <c r="BN34" s="34"/>
      <c r="BO34" s="29"/>
      <c r="BP34" s="31"/>
      <c r="BQ34" s="34"/>
      <c r="BR34" s="49"/>
      <c r="BS34" s="34"/>
      <c r="BT34" s="29"/>
      <c r="BU34" s="30"/>
      <c r="BV34" s="30"/>
      <c r="BW34" s="30"/>
      <c r="BX34" s="30"/>
      <c r="BY34" s="30"/>
      <c r="BZ34" s="30"/>
      <c r="CA34" s="30"/>
      <c r="CB34" s="31"/>
      <c r="CC34" s="34"/>
      <c r="CD34" s="29"/>
      <c r="CE34" s="30"/>
      <c r="CF34" s="30"/>
      <c r="CG34" s="31"/>
      <c r="CH34" s="34"/>
      <c r="CI34" s="29"/>
      <c r="CJ34" s="30"/>
      <c r="CK34" s="31"/>
      <c r="CL34" s="34"/>
      <c r="CM34" s="49"/>
      <c r="CN34" s="34"/>
      <c r="CO34" s="49"/>
      <c r="CP34" s="34"/>
      <c r="CQ34" s="49"/>
      <c r="CR34" s="34"/>
      <c r="CS34" s="49"/>
      <c r="CT34" s="34"/>
      <c r="CU34" s="49"/>
      <c r="CV34" s="34"/>
      <c r="CW34" s="29"/>
      <c r="CX34" s="31"/>
      <c r="CY34" s="34"/>
      <c r="CZ34" s="29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1"/>
      <c r="DQ34" s="34"/>
      <c r="DR34" s="29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1"/>
      <c r="EI34" s="34"/>
      <c r="EJ34" s="29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1"/>
    </row>
    <row r="35" spans="2:156" ht="25" customHeight="1" x14ac:dyDescent="0.2"/>
    <row r="36" spans="2:156" ht="25" customHeight="1" x14ac:dyDescent="0.2"/>
    <row r="37" spans="2:156" ht="25" customHeight="1" x14ac:dyDescent="0.2"/>
    <row r="38" spans="2:156" ht="25" customHeight="1" x14ac:dyDescent="0.2">
      <c r="B38" s="35" t="s">
        <v>78</v>
      </c>
      <c r="C38" s="36"/>
      <c r="D38" s="37"/>
    </row>
    <row r="39" spans="2:156" ht="25" customHeight="1" x14ac:dyDescent="0.2">
      <c r="B39" s="38"/>
      <c r="C39" s="39"/>
      <c r="D39" s="40"/>
    </row>
    <row r="40" spans="2:156" ht="25" customHeight="1" x14ac:dyDescent="0.2">
      <c r="B40" s="38"/>
      <c r="C40" s="39"/>
      <c r="D40" s="40"/>
    </row>
    <row r="41" spans="2:156" ht="25" customHeight="1" x14ac:dyDescent="0.2">
      <c r="B41" s="38"/>
      <c r="C41" s="39"/>
      <c r="D41" s="40"/>
    </row>
    <row r="42" spans="2:156" ht="25" customHeight="1" x14ac:dyDescent="0.2">
      <c r="B42" s="38"/>
      <c r="C42" s="39"/>
      <c r="D42" s="40"/>
    </row>
    <row r="43" spans="2:156" ht="25" customHeight="1" x14ac:dyDescent="0.2">
      <c r="B43" s="41"/>
      <c r="C43" s="42"/>
      <c r="D43" s="43"/>
    </row>
    <row r="44" spans="2:156" ht="25" customHeight="1" x14ac:dyDescent="0.2"/>
    <row r="45" spans="2:156" ht="25" customHeight="1" x14ac:dyDescent="0.2"/>
    <row r="46" spans="2:156" ht="25" customHeight="1" x14ac:dyDescent="0.2"/>
    <row r="47" spans="2:156" ht="25" customHeight="1" x14ac:dyDescent="0.2"/>
    <row r="48" spans="2:156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295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R1"/>
    <mergeCell ref="US1"/>
    <mergeCell ref="UT1"/>
    <mergeCell ref="UU1"/>
    <mergeCell ref="UV1"/>
    <mergeCell ref="UW1"/>
    <mergeCell ref="UX1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Q3:BT3"/>
    <mergeCell ref="BU3:CN3"/>
    <mergeCell ref="BQ4:BW4"/>
    <mergeCell ref="BX4:CB4"/>
    <mergeCell ref="CC4:CH4"/>
    <mergeCell ref="CI4"/>
    <mergeCell ref="CJ4:CL4"/>
    <mergeCell ref="CM4:CN4"/>
    <mergeCell ref="CZ3:DE3"/>
    <mergeCell ref="DF3:DW3"/>
    <mergeCell ref="CZ4:DF4"/>
    <mergeCell ref="DG4:DJ4"/>
    <mergeCell ref="DK4:DQ4"/>
    <mergeCell ref="DR4"/>
    <mergeCell ref="UA1"/>
    <mergeCell ref="UB1"/>
    <mergeCell ref="DS4:DU4"/>
    <mergeCell ref="DV4:DW4"/>
    <mergeCell ref="B7:D8"/>
    <mergeCell ref="AZ7:BE7"/>
    <mergeCell ref="BF7:BW7"/>
    <mergeCell ref="AZ8:BF8"/>
    <mergeCell ref="BG8:BK8"/>
    <mergeCell ref="BL8:BQ8"/>
    <mergeCell ref="BR8"/>
    <mergeCell ref="BS8:BU8"/>
    <mergeCell ref="BV8:BW8"/>
    <mergeCell ref="CH7:CM7"/>
    <mergeCell ref="CN7:DE7"/>
    <mergeCell ref="CH8:CN8"/>
    <mergeCell ref="CO8:CR8"/>
    <mergeCell ref="CS8:CY8"/>
    <mergeCell ref="CZ8"/>
    <mergeCell ref="DA8:DC8"/>
    <mergeCell ref="DD8:DE8"/>
    <mergeCell ref="DR7:DW7"/>
    <mergeCell ref="DX7:EO7"/>
    <mergeCell ref="DR8:DX8"/>
    <mergeCell ref="DY8:EB8"/>
    <mergeCell ref="EC8:EI8"/>
    <mergeCell ref="EJ8"/>
    <mergeCell ref="EK8:EM8"/>
    <mergeCell ref="EN8:EO8"/>
    <mergeCell ref="B11:D12"/>
    <mergeCell ref="DY11:EN12"/>
    <mergeCell ref="B15:D16"/>
    <mergeCell ref="B19:D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TN23"/>
    <mergeCell ref="TO23"/>
    <mergeCell ref="TP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V23"/>
    <mergeCell ref="UW23"/>
    <mergeCell ref="UX23"/>
    <mergeCell ref="B25:D26"/>
    <mergeCell ref="AC25:AH25"/>
    <mergeCell ref="AI26:AL26"/>
    <mergeCell ref="AM26:AV26"/>
    <mergeCell ref="AI27:AV27"/>
    <mergeCell ref="AU25:AZ25"/>
    <mergeCell ref="BA26:BD26"/>
    <mergeCell ref="BE26:BP26"/>
    <mergeCell ref="BA27:BP27"/>
    <mergeCell ref="BL25:BQ25"/>
    <mergeCell ref="BR26:BU26"/>
    <mergeCell ref="BV26:BZ26"/>
    <mergeCell ref="BR27:BZ27"/>
    <mergeCell ref="CC25:CH25"/>
    <mergeCell ref="CI26:CL26"/>
    <mergeCell ref="CM26:CV26"/>
    <mergeCell ref="CI27:CV27"/>
    <mergeCell ref="CU25:CZ25"/>
    <mergeCell ref="DA26:DD26"/>
    <mergeCell ref="DE26:DN26"/>
    <mergeCell ref="DA27:DN27"/>
    <mergeCell ref="DM25:DR25"/>
    <mergeCell ref="DS26:DV26"/>
    <mergeCell ref="DW26:EF26"/>
    <mergeCell ref="DS27:EF27"/>
    <mergeCell ref="UE23"/>
    <mergeCell ref="UF23"/>
    <mergeCell ref="UG23"/>
    <mergeCell ref="UH23"/>
    <mergeCell ref="AI28:AM28"/>
    <mergeCell ref="AN28:AQ28"/>
    <mergeCell ref="BA28:BE28"/>
    <mergeCell ref="BF28:BO28"/>
    <mergeCell ref="BR28:BV28"/>
    <mergeCell ref="BW28:BZ28"/>
    <mergeCell ref="CI28:CM28"/>
    <mergeCell ref="CN28:CQ28"/>
    <mergeCell ref="DA28:DE28"/>
    <mergeCell ref="DF28:DI28"/>
    <mergeCell ref="DS28:DW28"/>
    <mergeCell ref="DX28:EA28"/>
    <mergeCell ref="AR32:AT32"/>
    <mergeCell ref="AU32:BP32"/>
    <mergeCell ref="AR33:BP33"/>
    <mergeCell ref="BR32:BT32"/>
    <mergeCell ref="BU32:CG32"/>
    <mergeCell ref="BR33:CG33"/>
    <mergeCell ref="CZ32:DB32"/>
    <mergeCell ref="DC32:DP32"/>
    <mergeCell ref="CZ33:DP33"/>
    <mergeCell ref="CU34"/>
    <mergeCell ref="CW34:CX34"/>
    <mergeCell ref="CL34"/>
    <mergeCell ref="CN34"/>
    <mergeCell ref="CP34"/>
    <mergeCell ref="CR34"/>
    <mergeCell ref="CT34"/>
    <mergeCell ref="CV34"/>
    <mergeCell ref="AR34"/>
    <mergeCell ref="AT34"/>
    <mergeCell ref="AZ34"/>
    <mergeCell ref="BB34"/>
    <mergeCell ref="BD34:BE34"/>
    <mergeCell ref="BG34"/>
    <mergeCell ref="BI34"/>
    <mergeCell ref="BK34"/>
    <mergeCell ref="BM34"/>
    <mergeCell ref="BO34:BP34"/>
    <mergeCell ref="AS34"/>
    <mergeCell ref="AU34"/>
    <mergeCell ref="BA34"/>
    <mergeCell ref="BC34"/>
    <mergeCell ref="BF34"/>
    <mergeCell ref="BH34"/>
    <mergeCell ref="BJ34"/>
    <mergeCell ref="BL34"/>
    <mergeCell ref="BN34"/>
    <mergeCell ref="W2:CP2"/>
    <mergeCell ref="CQ2:FK2"/>
    <mergeCell ref="CZ34:DP34"/>
    <mergeCell ref="DR32:DT32"/>
    <mergeCell ref="DU32:EH32"/>
    <mergeCell ref="DR33:EH33"/>
    <mergeCell ref="DR34:EH34"/>
    <mergeCell ref="EJ32:EL32"/>
    <mergeCell ref="EM32:EZ32"/>
    <mergeCell ref="EJ33:EZ33"/>
    <mergeCell ref="EJ34:EZ34"/>
    <mergeCell ref="BQ34"/>
    <mergeCell ref="CH34"/>
    <mergeCell ref="CY34"/>
    <mergeCell ref="DQ34"/>
    <mergeCell ref="EI34"/>
    <mergeCell ref="B38:D43"/>
    <mergeCell ref="Q24:FE24"/>
    <mergeCell ref="W31:FE31"/>
    <mergeCell ref="BR34"/>
    <mergeCell ref="BT34:CB34"/>
    <mergeCell ref="CD34:CG34"/>
    <mergeCell ref="BS34"/>
    <mergeCell ref="CC34"/>
    <mergeCell ref="CI32:CK32"/>
    <mergeCell ref="CL32:CX32"/>
    <mergeCell ref="CI33:CX33"/>
    <mergeCell ref="CI34:CK34"/>
    <mergeCell ref="CM34"/>
    <mergeCell ref="CO34"/>
    <mergeCell ref="CQ34"/>
    <mergeCell ref="CS34"/>
  </mergeCells>
  <pageMargins left="0.78749999999999998" right="0.78749999999999998" top="1.05277777777778" bottom="1.05277777777778" header="0.78749999999999998" footer="0.78749999999999998"/>
  <pageSetup paperSize="9" scale="37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9" t="s">
        <v>91</v>
      </c>
      <c r="N1" s="9" t="s">
        <v>92</v>
      </c>
      <c r="O1" s="8" t="s">
        <v>93</v>
      </c>
      <c r="Q1" s="8" t="s">
        <v>94</v>
      </c>
      <c r="R1" s="8" t="s">
        <v>95</v>
      </c>
      <c r="S1" s="8">
        <v>0</v>
      </c>
      <c r="T1" s="7" t="s">
        <v>96</v>
      </c>
      <c r="U1" s="7" t="s">
        <v>97</v>
      </c>
      <c r="V1" s="7" t="s">
        <v>98</v>
      </c>
      <c r="W1" s="7" t="s">
        <v>99</v>
      </c>
      <c r="X1" s="10" t="s">
        <v>100</v>
      </c>
    </row>
    <row r="2" spans="1:24" ht="13.75" customHeight="1" x14ac:dyDescent="0.2">
      <c r="A2" s="11">
        <f t="shared" ref="A2:A30" ca="1" si="0">IF(O2="-", "", 1 + SUM(INDIRECT(ADDRESS(2,COLUMN(R2)) &amp; ":" &amp; ADDRESS(ROW(),COLUMN(R2)))))</f>
        <v>1</v>
      </c>
      <c r="B2" s="12" t="s">
        <v>101</v>
      </c>
      <c r="C2" s="11">
        <v>1050</v>
      </c>
      <c r="D2" s="11" t="s">
        <v>102</v>
      </c>
      <c r="E2" s="11" t="s">
        <v>103</v>
      </c>
      <c r="F2" s="11" t="s">
        <v>104</v>
      </c>
      <c r="G2" s="11" t="s">
        <v>105</v>
      </c>
      <c r="H2" s="11" t="s">
        <v>106</v>
      </c>
      <c r="I2" s="11">
        <v>5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5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101</v>
      </c>
      <c r="C3" s="11">
        <v>1050</v>
      </c>
      <c r="D3" s="11" t="s">
        <v>102</v>
      </c>
      <c r="E3" s="11" t="s">
        <v>103</v>
      </c>
      <c r="F3" s="11" t="s">
        <v>104</v>
      </c>
      <c r="G3" s="11" t="s">
        <v>105</v>
      </c>
      <c r="H3" s="11" t="s">
        <v>107</v>
      </c>
      <c r="I3" s="11">
        <v>59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59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101</v>
      </c>
      <c r="C4" s="15">
        <v>1050</v>
      </c>
      <c r="D4" s="15" t="s">
        <v>108</v>
      </c>
      <c r="E4" s="15" t="s">
        <v>109</v>
      </c>
      <c r="F4" s="15" t="s">
        <v>110</v>
      </c>
      <c r="G4" s="15" t="s">
        <v>105</v>
      </c>
      <c r="H4" s="15" t="s">
        <v>111</v>
      </c>
      <c r="I4" s="15">
        <v>4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4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101</v>
      </c>
      <c r="C5" s="15">
        <v>1050</v>
      </c>
      <c r="D5" s="15" t="s">
        <v>108</v>
      </c>
      <c r="E5" s="15" t="s">
        <v>109</v>
      </c>
      <c r="F5" s="15" t="s">
        <v>110</v>
      </c>
      <c r="G5" s="15" t="s">
        <v>105</v>
      </c>
      <c r="H5" s="15" t="s">
        <v>112</v>
      </c>
      <c r="I5" s="15">
        <v>96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96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101</v>
      </c>
      <c r="C6" s="15">
        <v>1050</v>
      </c>
      <c r="D6" s="15" t="s">
        <v>108</v>
      </c>
      <c r="E6" s="15" t="s">
        <v>109</v>
      </c>
      <c r="F6" s="15" t="s">
        <v>110</v>
      </c>
      <c r="G6" s="15" t="s">
        <v>105</v>
      </c>
      <c r="H6" s="15" t="s">
        <v>113</v>
      </c>
      <c r="I6" s="15">
        <v>242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242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Сакко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5">
        <f t="shared" ca="1" si="0"/>
        <v>1</v>
      </c>
      <c r="B7" s="15" t="s">
        <v>101</v>
      </c>
      <c r="C7" s="15">
        <v>1050</v>
      </c>
      <c r="D7" s="15" t="s">
        <v>108</v>
      </c>
      <c r="E7" s="15" t="s">
        <v>114</v>
      </c>
      <c r="F7" s="15" t="s">
        <v>115</v>
      </c>
      <c r="G7" s="15" t="s">
        <v>105</v>
      </c>
      <c r="H7" s="15" t="s">
        <v>116</v>
      </c>
      <c r="I7" s="15">
        <v>44</v>
      </c>
      <c r="J7" s="4" t="str">
        <f t="shared" ca="1" si="1"/>
        <v/>
      </c>
      <c r="K7" s="15">
        <v>1</v>
      </c>
      <c r="L7" s="15"/>
      <c r="M7" s="14"/>
      <c r="N7" s="13" t="str">
        <f t="shared" ca="1" si="2"/>
        <v/>
      </c>
      <c r="P7" s="3">
        <f t="shared" si="3"/>
        <v>44</v>
      </c>
      <c r="Q7" s="3">
        <f t="shared" ca="1" si="4"/>
        <v>0</v>
      </c>
      <c r="R7" s="3">
        <f t="shared" si="5"/>
        <v>0</v>
      </c>
      <c r="S7" s="3">
        <f t="shared" ca="1" si="6"/>
        <v>0</v>
      </c>
      <c r="T7" s="3" t="str">
        <f>IF(H7="","",VLOOKUP(H7,'Вода SKU'!$A$1:$B$150,2,0))</f>
        <v>3.3, Сакко</v>
      </c>
      <c r="U7" s="3">
        <f t="shared" ca="1" si="7"/>
        <v>7.6190476190476186</v>
      </c>
      <c r="V7" s="3">
        <f t="shared" si="8"/>
        <v>0</v>
      </c>
      <c r="W7" s="3">
        <f t="shared" ca="1" si="9"/>
        <v>0</v>
      </c>
      <c r="X7" s="3" t="str">
        <f t="shared" ca="1" si="10"/>
        <v/>
      </c>
    </row>
    <row r="8" spans="1:24" ht="13.75" customHeight="1" x14ac:dyDescent="0.2">
      <c r="A8" s="15">
        <f t="shared" ca="1" si="0"/>
        <v>1</v>
      </c>
      <c r="B8" s="15" t="s">
        <v>101</v>
      </c>
      <c r="C8" s="15">
        <v>1050</v>
      </c>
      <c r="D8" s="15" t="s">
        <v>108</v>
      </c>
      <c r="E8" s="15" t="s">
        <v>114</v>
      </c>
      <c r="F8" s="15" t="s">
        <v>115</v>
      </c>
      <c r="G8" s="15" t="s">
        <v>105</v>
      </c>
      <c r="H8" s="15" t="s">
        <v>117</v>
      </c>
      <c r="I8" s="15">
        <v>5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5</v>
      </c>
      <c r="Q8" s="3">
        <f t="shared" ca="1" si="4"/>
        <v>0</v>
      </c>
      <c r="R8" s="3">
        <f t="shared" si="5"/>
        <v>0</v>
      </c>
      <c r="S8" s="3">
        <f t="shared" ca="1" si="6"/>
        <v>0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5">
        <f t="shared" ca="1" si="0"/>
        <v>1</v>
      </c>
      <c r="B9" s="15" t="s">
        <v>101</v>
      </c>
      <c r="C9" s="15">
        <v>1050</v>
      </c>
      <c r="D9" s="15" t="s">
        <v>108</v>
      </c>
      <c r="E9" s="15" t="s">
        <v>114</v>
      </c>
      <c r="F9" s="15" t="s">
        <v>115</v>
      </c>
      <c r="G9" s="15" t="s">
        <v>105</v>
      </c>
      <c r="H9" s="15" t="s">
        <v>118</v>
      </c>
      <c r="I9" s="15">
        <v>73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73</v>
      </c>
      <c r="Q9" s="3">
        <f t="shared" ca="1" si="4"/>
        <v>0</v>
      </c>
      <c r="R9" s="3">
        <f t="shared" si="5"/>
        <v>0</v>
      </c>
      <c r="S9" s="3">
        <f t="shared" ca="1" si="6"/>
        <v>0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2">
      <c r="A10" s="15">
        <f t="shared" ca="1" si="0"/>
        <v>1</v>
      </c>
      <c r="B10" s="15" t="s">
        <v>101</v>
      </c>
      <c r="C10" s="15">
        <v>1050</v>
      </c>
      <c r="D10" s="15" t="s">
        <v>108</v>
      </c>
      <c r="E10" s="15" t="s">
        <v>114</v>
      </c>
      <c r="F10" s="15" t="s">
        <v>115</v>
      </c>
      <c r="G10" s="15" t="s">
        <v>105</v>
      </c>
      <c r="H10" s="15" t="s">
        <v>119</v>
      </c>
      <c r="I10" s="15">
        <v>93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93</v>
      </c>
      <c r="Q10" s="3">
        <f t="shared" ca="1" si="4"/>
        <v>0</v>
      </c>
      <c r="R10" s="3">
        <f t="shared" si="5"/>
        <v>0</v>
      </c>
      <c r="S10" s="3">
        <f t="shared" ca="1" si="6"/>
        <v>0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2">
      <c r="A11" s="15">
        <f t="shared" ca="1" si="0"/>
        <v>1</v>
      </c>
      <c r="B11" s="15" t="s">
        <v>101</v>
      </c>
      <c r="C11" s="15">
        <v>1050</v>
      </c>
      <c r="D11" s="15" t="s">
        <v>108</v>
      </c>
      <c r="E11" s="15" t="s">
        <v>114</v>
      </c>
      <c r="F11" s="15" t="s">
        <v>115</v>
      </c>
      <c r="G11" s="15" t="s">
        <v>105</v>
      </c>
      <c r="H11" s="15" t="s">
        <v>120</v>
      </c>
      <c r="I11" s="15">
        <v>300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300</v>
      </c>
      <c r="Q11" s="3">
        <f t="shared" ca="1" si="4"/>
        <v>0</v>
      </c>
      <c r="R11" s="3">
        <f t="shared" si="5"/>
        <v>0</v>
      </c>
      <c r="S11" s="3">
        <f t="shared" ca="1" si="6"/>
        <v>0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6" t="str">
        <f t="shared" ca="1" si="0"/>
        <v/>
      </c>
      <c r="B12" s="16" t="s">
        <v>121</v>
      </c>
      <c r="C12" s="16" t="s">
        <v>121</v>
      </c>
      <c r="D12" s="16" t="s">
        <v>121</v>
      </c>
      <c r="E12" s="16" t="s">
        <v>121</v>
      </c>
      <c r="F12" s="16" t="s">
        <v>121</v>
      </c>
      <c r="G12" s="16" t="s">
        <v>121</v>
      </c>
      <c r="H12" s="16" t="s">
        <v>121</v>
      </c>
      <c r="J12" s="4">
        <f t="shared" ca="1" si="1"/>
        <v>-2.25</v>
      </c>
      <c r="M12" s="17">
        <v>7000</v>
      </c>
      <c r="N12" s="13">
        <f t="shared" ca="1" si="2"/>
        <v>918.75</v>
      </c>
      <c r="O12" s="16" t="s">
        <v>121</v>
      </c>
      <c r="P12" s="3">
        <f t="shared" ca="1" si="3"/>
        <v>-918.75</v>
      </c>
      <c r="Q12" s="3">
        <f t="shared" ca="1" si="4"/>
        <v>2.25</v>
      </c>
      <c r="R12" s="3">
        <f t="shared" si="5"/>
        <v>1</v>
      </c>
      <c r="S12" s="3">
        <f t="shared" ca="1" si="6"/>
        <v>2.25</v>
      </c>
      <c r="T12" s="3" t="str">
        <f>IF(H12="","",VLOOKUP(H12,'Вода SKU'!$A$1:$B$150,2,0))</f>
        <v>-</v>
      </c>
      <c r="U12" s="3">
        <f t="shared" ca="1" si="7"/>
        <v>7.6190476190476186</v>
      </c>
      <c r="V12" s="3">
        <f t="shared" si="8"/>
        <v>7000</v>
      </c>
      <c r="W12" s="3">
        <f t="shared" ca="1" si="9"/>
        <v>918.75</v>
      </c>
      <c r="X12" s="3">
        <f t="shared" ca="1" si="10"/>
        <v>1050</v>
      </c>
    </row>
    <row r="13" spans="1:24" ht="13.75" customHeight="1" x14ac:dyDescent="0.2">
      <c r="A13" s="15">
        <f t="shared" ca="1" si="0"/>
        <v>2</v>
      </c>
      <c r="B13" s="15" t="s">
        <v>122</v>
      </c>
      <c r="C13" s="15">
        <v>1050</v>
      </c>
      <c r="D13" s="15" t="s">
        <v>108</v>
      </c>
      <c r="E13" s="15" t="s">
        <v>123</v>
      </c>
      <c r="F13" s="15" t="s">
        <v>124</v>
      </c>
      <c r="G13" s="15" t="s">
        <v>125</v>
      </c>
      <c r="H13" s="15" t="s">
        <v>126</v>
      </c>
      <c r="I13" s="15">
        <v>34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34</v>
      </c>
      <c r="Q13" s="3">
        <f t="shared" ca="1" si="4"/>
        <v>0</v>
      </c>
      <c r="R13" s="3">
        <f t="shared" si="5"/>
        <v>0</v>
      </c>
      <c r="S13" s="3">
        <f t="shared" ca="1" si="6"/>
        <v>2.25</v>
      </c>
      <c r="T13" s="3" t="str">
        <f>IF(H13="","",VLOOKUP(H13,'Вода SKU'!$A$1:$B$150,2,0))</f>
        <v>3.6, Альче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5">
        <f t="shared" ca="1" si="0"/>
        <v>2</v>
      </c>
      <c r="B14" s="15" t="s">
        <v>122</v>
      </c>
      <c r="C14" s="15">
        <v>1050</v>
      </c>
      <c r="D14" s="15" t="s">
        <v>108</v>
      </c>
      <c r="E14" s="15" t="s">
        <v>109</v>
      </c>
      <c r="F14" s="15" t="s">
        <v>110</v>
      </c>
      <c r="G14" s="15" t="s">
        <v>105</v>
      </c>
      <c r="H14" s="15" t="s">
        <v>127</v>
      </c>
      <c r="I14" s="15">
        <v>750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750</v>
      </c>
      <c r="Q14" s="3">
        <f t="shared" ca="1" si="4"/>
        <v>0</v>
      </c>
      <c r="R14" s="3">
        <f t="shared" si="5"/>
        <v>0</v>
      </c>
      <c r="S14" s="3">
        <f t="shared" ca="1" si="6"/>
        <v>2.25</v>
      </c>
      <c r="T14" s="3" t="str">
        <f>IF(H14="","",VLOOKUP(H14,'Вода SKU'!$A$1:$B$150,2,0))</f>
        <v>3.6, Альче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2">
      <c r="A15" s="11">
        <f t="shared" ca="1" si="0"/>
        <v>2</v>
      </c>
      <c r="B15" s="11" t="s">
        <v>122</v>
      </c>
      <c r="C15" s="11">
        <v>1050</v>
      </c>
      <c r="D15" s="11" t="s">
        <v>102</v>
      </c>
      <c r="E15" s="11" t="s">
        <v>103</v>
      </c>
      <c r="F15" s="11" t="s">
        <v>104</v>
      </c>
      <c r="G15" s="11" t="s">
        <v>105</v>
      </c>
      <c r="H15" s="11" t="s">
        <v>128</v>
      </c>
      <c r="I15" s="11">
        <v>300</v>
      </c>
      <c r="J15" s="4" t="str">
        <f t="shared" ca="1" si="1"/>
        <v/>
      </c>
      <c r="K15" s="11">
        <v>1</v>
      </c>
      <c r="L15" s="11"/>
      <c r="M15" s="14"/>
      <c r="N15" s="13" t="str">
        <f t="shared" ca="1" si="2"/>
        <v/>
      </c>
      <c r="P15" s="3">
        <f t="shared" si="3"/>
        <v>300</v>
      </c>
      <c r="Q15" s="3">
        <f t="shared" ca="1" si="4"/>
        <v>0</v>
      </c>
      <c r="R15" s="3">
        <f t="shared" si="5"/>
        <v>0</v>
      </c>
      <c r="S15" s="3">
        <f t="shared" ca="1" si="6"/>
        <v>2.25</v>
      </c>
      <c r="T15" s="3" t="str">
        <f>IF(H15="","",VLOOKUP(H15,'Вода SKU'!$A$1:$B$150,2,0))</f>
        <v>3.6, Альче</v>
      </c>
      <c r="U15" s="3">
        <f t="shared" ca="1" si="7"/>
        <v>7.6190476190476186</v>
      </c>
      <c r="V15" s="3">
        <f t="shared" si="8"/>
        <v>0</v>
      </c>
      <c r="W15" s="3">
        <f t="shared" ca="1" si="9"/>
        <v>0</v>
      </c>
      <c r="X15" s="3" t="str">
        <f t="shared" ca="1" si="10"/>
        <v/>
      </c>
    </row>
    <row r="16" spans="1:24" ht="13.75" customHeight="1" x14ac:dyDescent="0.2">
      <c r="A16" s="16" t="str">
        <f t="shared" ca="1" si="0"/>
        <v/>
      </c>
      <c r="B16" s="16" t="s">
        <v>121</v>
      </c>
      <c r="C16" s="16" t="s">
        <v>121</v>
      </c>
      <c r="D16" s="16" t="s">
        <v>121</v>
      </c>
      <c r="E16" s="16" t="s">
        <v>121</v>
      </c>
      <c r="F16" s="16" t="s">
        <v>121</v>
      </c>
      <c r="G16" s="16" t="s">
        <v>121</v>
      </c>
      <c r="H16" s="16" t="s">
        <v>121</v>
      </c>
      <c r="J16" s="4">
        <f t="shared" ca="1" si="1"/>
        <v>-34</v>
      </c>
      <c r="M16" s="17">
        <v>8000</v>
      </c>
      <c r="N16" s="13">
        <f t="shared" ca="1" si="2"/>
        <v>1050</v>
      </c>
      <c r="O16" s="16" t="s">
        <v>121</v>
      </c>
      <c r="P16" s="3">
        <f t="shared" ca="1" si="3"/>
        <v>-1050</v>
      </c>
      <c r="Q16" s="3">
        <f t="shared" ca="1" si="4"/>
        <v>36.25</v>
      </c>
      <c r="R16" s="3">
        <f t="shared" si="5"/>
        <v>1</v>
      </c>
      <c r="S16" s="3">
        <f t="shared" ca="1" si="6"/>
        <v>36.25</v>
      </c>
      <c r="T16" s="3" t="str">
        <f>IF(H16="","",VLOOKUP(H16,'Вода SKU'!$A$1:$B$150,2,0))</f>
        <v>-</v>
      </c>
      <c r="U16" s="3">
        <f t="shared" ca="1" si="7"/>
        <v>7.6190476190476186</v>
      </c>
      <c r="V16" s="3">
        <f t="shared" si="8"/>
        <v>8000</v>
      </c>
      <c r="W16" s="3">
        <f t="shared" ca="1" si="9"/>
        <v>1050</v>
      </c>
      <c r="X16" s="3">
        <f t="shared" ca="1" si="10"/>
        <v>1050</v>
      </c>
    </row>
    <row r="17" spans="1:24" ht="13.75" customHeight="1" x14ac:dyDescent="0.2">
      <c r="A17" s="11">
        <f t="shared" ca="1" si="0"/>
        <v>3</v>
      </c>
      <c r="B17" s="11" t="s">
        <v>122</v>
      </c>
      <c r="C17" s="11">
        <v>1050</v>
      </c>
      <c r="D17" s="11" t="s">
        <v>102</v>
      </c>
      <c r="E17" s="11" t="s">
        <v>103</v>
      </c>
      <c r="F17" s="11" t="s">
        <v>104</v>
      </c>
      <c r="G17" s="11" t="s">
        <v>105</v>
      </c>
      <c r="H17" s="11" t="s">
        <v>128</v>
      </c>
      <c r="I17" s="11">
        <v>200</v>
      </c>
      <c r="J17" s="4" t="str">
        <f t="shared" ca="1" si="1"/>
        <v/>
      </c>
      <c r="K17" s="11">
        <v>1</v>
      </c>
      <c r="L17" s="11"/>
      <c r="M17" s="14"/>
      <c r="N17" s="13" t="str">
        <f t="shared" ca="1" si="2"/>
        <v/>
      </c>
      <c r="P17" s="3">
        <f t="shared" si="3"/>
        <v>200</v>
      </c>
      <c r="Q17" s="3">
        <f t="shared" ca="1" si="4"/>
        <v>0</v>
      </c>
      <c r="R17" s="3">
        <f t="shared" si="5"/>
        <v>0</v>
      </c>
      <c r="S17" s="3">
        <f t="shared" ca="1" si="6"/>
        <v>36.25</v>
      </c>
      <c r="T17" s="3" t="str">
        <f>IF(H17="","",VLOOKUP(H17,'Вода SKU'!$A$1:$B$150,2,0))</f>
        <v>3.6, Альче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1">
        <f t="shared" ca="1" si="0"/>
        <v>3</v>
      </c>
      <c r="B18" s="11" t="s">
        <v>122</v>
      </c>
      <c r="C18" s="11">
        <v>1050</v>
      </c>
      <c r="D18" s="11" t="s">
        <v>102</v>
      </c>
      <c r="E18" s="11" t="s">
        <v>103</v>
      </c>
      <c r="F18" s="11" t="s">
        <v>104</v>
      </c>
      <c r="G18" s="11" t="s">
        <v>105</v>
      </c>
      <c r="H18" s="11" t="s">
        <v>129</v>
      </c>
      <c r="I18" s="11">
        <v>15</v>
      </c>
      <c r="J18" s="4" t="str">
        <f t="shared" ca="1" si="1"/>
        <v/>
      </c>
      <c r="K18" s="11">
        <v>1</v>
      </c>
      <c r="L18" s="11"/>
      <c r="M18" s="14"/>
      <c r="N18" s="13" t="str">
        <f t="shared" ca="1" si="2"/>
        <v/>
      </c>
      <c r="P18" s="3">
        <f t="shared" si="3"/>
        <v>15</v>
      </c>
      <c r="Q18" s="3">
        <f t="shared" ca="1" si="4"/>
        <v>0</v>
      </c>
      <c r="R18" s="3">
        <f t="shared" si="5"/>
        <v>0</v>
      </c>
      <c r="S18" s="3">
        <f t="shared" ca="1" si="6"/>
        <v>36.25</v>
      </c>
      <c r="T18" s="3" t="str">
        <f>IF(H18="","",VLOOKUP(H18,'Вода SKU'!$A$1:$B$150,2,0))</f>
        <v>3.3, Сакко</v>
      </c>
      <c r="U18" s="3">
        <f t="shared" ca="1" si="7"/>
        <v>7.6190476190476186</v>
      </c>
      <c r="V18" s="3">
        <f t="shared" si="8"/>
        <v>0</v>
      </c>
      <c r="W18" s="3">
        <f t="shared" ca="1" si="9"/>
        <v>0</v>
      </c>
      <c r="X18" s="3" t="str">
        <f t="shared" ca="1" si="10"/>
        <v/>
      </c>
    </row>
    <row r="19" spans="1:24" ht="13.75" customHeight="1" x14ac:dyDescent="0.2">
      <c r="A19" s="11">
        <f t="shared" ca="1" si="0"/>
        <v>3</v>
      </c>
      <c r="B19" s="11" t="s">
        <v>122</v>
      </c>
      <c r="C19" s="11">
        <v>1050</v>
      </c>
      <c r="D19" s="11" t="s">
        <v>102</v>
      </c>
      <c r="E19" s="11" t="s">
        <v>103</v>
      </c>
      <c r="F19" s="11" t="s">
        <v>104</v>
      </c>
      <c r="G19" s="11" t="s">
        <v>105</v>
      </c>
      <c r="H19" s="11" t="s">
        <v>130</v>
      </c>
      <c r="I19" s="11">
        <v>47</v>
      </c>
      <c r="J19" s="4" t="str">
        <f t="shared" ca="1" si="1"/>
        <v/>
      </c>
      <c r="K19" s="11">
        <v>1</v>
      </c>
      <c r="L19" s="11"/>
      <c r="M19" s="14"/>
      <c r="N19" s="13" t="str">
        <f t="shared" ca="1" si="2"/>
        <v/>
      </c>
      <c r="P19" s="3">
        <f t="shared" si="3"/>
        <v>47</v>
      </c>
      <c r="Q19" s="3">
        <f t="shared" ca="1" si="4"/>
        <v>0</v>
      </c>
      <c r="R19" s="3">
        <f t="shared" si="5"/>
        <v>0</v>
      </c>
      <c r="S19" s="3">
        <f t="shared" ca="1" si="6"/>
        <v>36.25</v>
      </c>
      <c r="T19" s="3" t="str">
        <f>IF(H19="","",VLOOKUP(H19,'Вода SKU'!$A$1:$B$150,2,0))</f>
        <v>3.3, Сакко</v>
      </c>
      <c r="U19" s="3">
        <f t="shared" ca="1" si="7"/>
        <v>7.6190476190476186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2">
      <c r="A20" s="11">
        <f t="shared" ca="1" si="0"/>
        <v>3</v>
      </c>
      <c r="B20" s="11" t="s">
        <v>122</v>
      </c>
      <c r="C20" s="11">
        <v>1050</v>
      </c>
      <c r="D20" s="11" t="s">
        <v>102</v>
      </c>
      <c r="E20" s="11" t="s">
        <v>103</v>
      </c>
      <c r="F20" s="11" t="s">
        <v>104</v>
      </c>
      <c r="G20" s="11" t="s">
        <v>105</v>
      </c>
      <c r="H20" s="11" t="s">
        <v>131</v>
      </c>
      <c r="I20" s="11">
        <v>22</v>
      </c>
      <c r="J20" s="4" t="str">
        <f t="shared" ca="1" si="1"/>
        <v/>
      </c>
      <c r="K20" s="11">
        <v>1</v>
      </c>
      <c r="L20" s="11"/>
      <c r="M20" s="14"/>
      <c r="N20" s="13" t="str">
        <f t="shared" ca="1" si="2"/>
        <v/>
      </c>
      <c r="P20" s="3">
        <f t="shared" si="3"/>
        <v>22</v>
      </c>
      <c r="Q20" s="3">
        <f t="shared" ca="1" si="4"/>
        <v>0</v>
      </c>
      <c r="R20" s="3">
        <f t="shared" si="5"/>
        <v>0</v>
      </c>
      <c r="S20" s="3">
        <f t="shared" ca="1" si="6"/>
        <v>36.25</v>
      </c>
      <c r="T20" s="3" t="str">
        <f>IF(H20="","",VLOOKUP(H20,'Вода SKU'!$A$1:$B$150,2,0))</f>
        <v>3.3, Сакко</v>
      </c>
      <c r="U20" s="3">
        <f t="shared" ca="1" si="7"/>
        <v>7.6190476190476186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2">
      <c r="A21" s="11">
        <f t="shared" ca="1" si="0"/>
        <v>3</v>
      </c>
      <c r="B21" s="11" t="s">
        <v>122</v>
      </c>
      <c r="C21" s="11">
        <v>1050</v>
      </c>
      <c r="D21" s="11" t="s">
        <v>102</v>
      </c>
      <c r="E21" s="11" t="s">
        <v>103</v>
      </c>
      <c r="F21" s="11" t="s">
        <v>104</v>
      </c>
      <c r="G21" s="11" t="s">
        <v>105</v>
      </c>
      <c r="H21" s="11" t="s">
        <v>132</v>
      </c>
      <c r="I21" s="11">
        <v>85</v>
      </c>
      <c r="J21" s="4" t="str">
        <f t="shared" ca="1" si="1"/>
        <v/>
      </c>
      <c r="K21" s="11">
        <v>1</v>
      </c>
      <c r="L21" s="11"/>
      <c r="M21" s="14"/>
      <c r="N21" s="13" t="str">
        <f t="shared" ca="1" si="2"/>
        <v/>
      </c>
      <c r="P21" s="3">
        <f t="shared" si="3"/>
        <v>85</v>
      </c>
      <c r="Q21" s="3">
        <f t="shared" ca="1" si="4"/>
        <v>0</v>
      </c>
      <c r="R21" s="3">
        <f t="shared" si="5"/>
        <v>0</v>
      </c>
      <c r="S21" s="3">
        <f t="shared" ca="1" si="6"/>
        <v>36.25</v>
      </c>
      <c r="T21" s="3" t="str">
        <f>IF(H21="","",VLOOKUP(H21,'Вода SKU'!$A$1:$B$150,2,0))</f>
        <v>3.3, Сакко</v>
      </c>
      <c r="U21" s="3">
        <f t="shared" ca="1" si="7"/>
        <v>7.6190476190476186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2">
      <c r="A22" s="11">
        <f t="shared" ca="1" si="0"/>
        <v>3</v>
      </c>
      <c r="B22" s="11" t="s">
        <v>122</v>
      </c>
      <c r="C22" s="11">
        <v>1050</v>
      </c>
      <c r="D22" s="11" t="s">
        <v>102</v>
      </c>
      <c r="E22" s="11" t="s">
        <v>103</v>
      </c>
      <c r="F22" s="11" t="s">
        <v>104</v>
      </c>
      <c r="G22" s="11" t="s">
        <v>105</v>
      </c>
      <c r="H22" s="11" t="s">
        <v>133</v>
      </c>
      <c r="I22" s="11">
        <v>170</v>
      </c>
      <c r="J22" s="4" t="str">
        <f t="shared" ca="1" si="1"/>
        <v/>
      </c>
      <c r="K22" s="11">
        <v>1</v>
      </c>
      <c r="L22" s="11"/>
      <c r="M22" s="14"/>
      <c r="N22" s="13" t="str">
        <f t="shared" ca="1" si="2"/>
        <v/>
      </c>
      <c r="P22" s="3">
        <f t="shared" si="3"/>
        <v>170</v>
      </c>
      <c r="Q22" s="3">
        <f t="shared" ca="1" si="4"/>
        <v>0</v>
      </c>
      <c r="R22" s="3">
        <f t="shared" si="5"/>
        <v>0</v>
      </c>
      <c r="S22" s="3">
        <f t="shared" ca="1" si="6"/>
        <v>36.25</v>
      </c>
      <c r="T22" s="3" t="str">
        <f>IF(H22="","",VLOOKUP(H22,'Вода SKU'!$A$1:$B$150,2,0))</f>
        <v>3.3, Сакко</v>
      </c>
      <c r="U22" s="3">
        <f t="shared" ca="1" si="7"/>
        <v>7.6190476190476186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2">
      <c r="A23" s="11">
        <f t="shared" ca="1" si="0"/>
        <v>3</v>
      </c>
      <c r="B23" s="11" t="s">
        <v>122</v>
      </c>
      <c r="C23" s="11">
        <v>1050</v>
      </c>
      <c r="D23" s="11" t="s">
        <v>102</v>
      </c>
      <c r="E23" s="11" t="s">
        <v>103</v>
      </c>
      <c r="F23" s="11" t="s">
        <v>104</v>
      </c>
      <c r="G23" s="11" t="s">
        <v>105</v>
      </c>
      <c r="H23" s="11" t="s">
        <v>134</v>
      </c>
      <c r="I23" s="11">
        <v>150</v>
      </c>
      <c r="J23" s="4" t="str">
        <f t="shared" ca="1" si="1"/>
        <v/>
      </c>
      <c r="K23" s="11">
        <v>1</v>
      </c>
      <c r="L23" s="11"/>
      <c r="M23" s="14"/>
      <c r="N23" s="13" t="str">
        <f t="shared" ca="1" si="2"/>
        <v/>
      </c>
      <c r="P23" s="3">
        <f t="shared" si="3"/>
        <v>150</v>
      </c>
      <c r="Q23" s="3">
        <f t="shared" ca="1" si="4"/>
        <v>0</v>
      </c>
      <c r="R23" s="3">
        <f t="shared" si="5"/>
        <v>0</v>
      </c>
      <c r="S23" s="3">
        <f t="shared" ca="1" si="6"/>
        <v>36.25</v>
      </c>
      <c r="T23" s="3" t="str">
        <f>IF(H23="","",VLOOKUP(H23,'Вода SKU'!$A$1:$B$150,2,0))</f>
        <v>3.3, Сакко</v>
      </c>
      <c r="U23" s="3">
        <f t="shared" ca="1" si="7"/>
        <v>7.6190476190476186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6" t="str">
        <f t="shared" ca="1" si="0"/>
        <v/>
      </c>
      <c r="B24" s="16" t="s">
        <v>121</v>
      </c>
      <c r="C24" s="16" t="s">
        <v>121</v>
      </c>
      <c r="D24" s="16" t="s">
        <v>121</v>
      </c>
      <c r="E24" s="16" t="s">
        <v>121</v>
      </c>
      <c r="F24" s="16" t="s">
        <v>121</v>
      </c>
      <c r="G24" s="16" t="s">
        <v>121</v>
      </c>
      <c r="H24" s="16" t="s">
        <v>121</v>
      </c>
      <c r="J24" s="4">
        <f t="shared" ca="1" si="1"/>
        <v>-32.75</v>
      </c>
      <c r="M24" s="17">
        <v>5000</v>
      </c>
      <c r="N24" s="13">
        <f t="shared" ca="1" si="2"/>
        <v>656.25</v>
      </c>
      <c r="O24" s="16" t="s">
        <v>121</v>
      </c>
      <c r="P24" s="3">
        <f t="shared" ca="1" si="3"/>
        <v>-656.25</v>
      </c>
      <c r="Q24" s="3">
        <f t="shared" ca="1" si="4"/>
        <v>69</v>
      </c>
      <c r="R24" s="3">
        <f t="shared" si="5"/>
        <v>1</v>
      </c>
      <c r="S24" s="3">
        <f t="shared" ca="1" si="6"/>
        <v>69</v>
      </c>
      <c r="T24" s="3" t="str">
        <f>IF(H24="","",VLOOKUP(H24,'Вода SKU'!$A$1:$B$150,2,0))</f>
        <v>-</v>
      </c>
      <c r="U24" s="3">
        <f t="shared" ca="1" si="7"/>
        <v>7.6190476190476186</v>
      </c>
      <c r="V24" s="3">
        <f t="shared" si="8"/>
        <v>5000</v>
      </c>
      <c r="W24" s="3">
        <f t="shared" ca="1" si="9"/>
        <v>656.25</v>
      </c>
      <c r="X24" s="3">
        <f t="shared" ca="1" si="10"/>
        <v>1050</v>
      </c>
    </row>
    <row r="25" spans="1:24" ht="13.75" customHeight="1" x14ac:dyDescent="0.2">
      <c r="A25" s="11">
        <f t="shared" ca="1" si="0"/>
        <v>4</v>
      </c>
      <c r="B25" s="11" t="s">
        <v>135</v>
      </c>
      <c r="C25" s="11">
        <v>1050</v>
      </c>
      <c r="D25" s="11" t="s">
        <v>102</v>
      </c>
      <c r="E25" s="11" t="s">
        <v>103</v>
      </c>
      <c r="F25" s="11" t="s">
        <v>104</v>
      </c>
      <c r="G25" s="11" t="s">
        <v>105</v>
      </c>
      <c r="H25" s="11" t="s">
        <v>134</v>
      </c>
      <c r="I25" s="11">
        <v>1050</v>
      </c>
      <c r="J25" s="4" t="str">
        <f t="shared" ca="1" si="1"/>
        <v/>
      </c>
      <c r="K25" s="11">
        <v>1</v>
      </c>
      <c r="L25" s="11"/>
      <c r="M25" s="14"/>
      <c r="N25" s="13" t="str">
        <f t="shared" ca="1" si="2"/>
        <v/>
      </c>
      <c r="P25" s="3">
        <f t="shared" si="3"/>
        <v>1050</v>
      </c>
      <c r="Q25" s="3">
        <f t="shared" ca="1" si="4"/>
        <v>0</v>
      </c>
      <c r="R25" s="3">
        <f t="shared" si="5"/>
        <v>0</v>
      </c>
      <c r="S25" s="3">
        <f t="shared" ca="1" si="6"/>
        <v>69</v>
      </c>
      <c r="T25" s="3" t="str">
        <f>IF(H25="","",VLOOKUP(H25,'Вода SKU'!$A$1:$B$150,2,0))</f>
        <v>3.3, Сакко</v>
      </c>
      <c r="U25" s="3">
        <f t="shared" ca="1" si="7"/>
        <v>7.6190476190476186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2">
      <c r="A26" s="16" t="str">
        <f t="shared" ca="1" si="0"/>
        <v/>
      </c>
      <c r="B26" s="16" t="s">
        <v>121</v>
      </c>
      <c r="C26" s="16" t="s">
        <v>121</v>
      </c>
      <c r="D26" s="16" t="s">
        <v>121</v>
      </c>
      <c r="E26" s="16" t="s">
        <v>121</v>
      </c>
      <c r="F26" s="16" t="s">
        <v>121</v>
      </c>
      <c r="G26" s="16" t="s">
        <v>121</v>
      </c>
      <c r="H26" s="16" t="s">
        <v>121</v>
      </c>
      <c r="J26" s="4">
        <f t="shared" ca="1" si="1"/>
        <v>0</v>
      </c>
      <c r="M26" s="17">
        <v>8000</v>
      </c>
      <c r="N26" s="13">
        <f t="shared" ca="1" si="2"/>
        <v>1050</v>
      </c>
      <c r="O26" s="16" t="s">
        <v>121</v>
      </c>
      <c r="P26" s="3">
        <f t="shared" ca="1" si="3"/>
        <v>-1050</v>
      </c>
      <c r="Q26" s="3">
        <f t="shared" ca="1" si="4"/>
        <v>69</v>
      </c>
      <c r="R26" s="3">
        <f t="shared" si="5"/>
        <v>1</v>
      </c>
      <c r="S26" s="3">
        <f t="shared" ca="1" si="6"/>
        <v>69</v>
      </c>
      <c r="T26" s="3" t="str">
        <f>IF(H26="","",VLOOKUP(H26,'Вода SKU'!$A$1:$B$150,2,0))</f>
        <v>-</v>
      </c>
      <c r="U26" s="3">
        <f t="shared" ca="1" si="7"/>
        <v>7.6190476190476186</v>
      </c>
      <c r="V26" s="3">
        <f t="shared" si="8"/>
        <v>8000</v>
      </c>
      <c r="W26" s="3">
        <f t="shared" ca="1" si="9"/>
        <v>1050</v>
      </c>
      <c r="X26" s="3">
        <f t="shared" ca="1" si="10"/>
        <v>1050</v>
      </c>
    </row>
    <row r="27" spans="1:24" ht="13.75" customHeight="1" x14ac:dyDescent="0.2">
      <c r="A27" s="11">
        <f t="shared" ca="1" si="0"/>
        <v>5</v>
      </c>
      <c r="B27" s="11" t="s">
        <v>135</v>
      </c>
      <c r="C27" s="11">
        <v>1050</v>
      </c>
      <c r="D27" s="11" t="s">
        <v>102</v>
      </c>
      <c r="E27" s="11" t="s">
        <v>103</v>
      </c>
      <c r="F27" s="11" t="s">
        <v>104</v>
      </c>
      <c r="G27" s="11" t="s">
        <v>105</v>
      </c>
      <c r="H27" s="11" t="s">
        <v>134</v>
      </c>
      <c r="I27" s="11">
        <v>1050</v>
      </c>
      <c r="J27" s="4" t="str">
        <f t="shared" ca="1" si="1"/>
        <v/>
      </c>
      <c r="K27" s="11">
        <v>1</v>
      </c>
      <c r="L27" s="11"/>
      <c r="M27" s="14"/>
      <c r="N27" s="13" t="str">
        <f t="shared" ca="1" si="2"/>
        <v/>
      </c>
      <c r="P27" s="3">
        <f t="shared" si="3"/>
        <v>1050</v>
      </c>
      <c r="Q27" s="3">
        <f t="shared" ca="1" si="4"/>
        <v>0</v>
      </c>
      <c r="R27" s="3">
        <f t="shared" si="5"/>
        <v>0</v>
      </c>
      <c r="S27" s="3">
        <f t="shared" ca="1" si="6"/>
        <v>69</v>
      </c>
      <c r="T27" s="3" t="str">
        <f>IF(H27="","",VLOOKUP(H27,'Вода SKU'!$A$1:$B$150,2,0))</f>
        <v>3.3, Сакко</v>
      </c>
      <c r="U27" s="3">
        <f t="shared" ca="1" si="7"/>
        <v>7.6190476190476186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6" t="str">
        <f t="shared" ca="1" si="0"/>
        <v/>
      </c>
      <c r="B28" s="16" t="s">
        <v>121</v>
      </c>
      <c r="C28" s="16" t="s">
        <v>121</v>
      </c>
      <c r="D28" s="16" t="s">
        <v>121</v>
      </c>
      <c r="E28" s="16" t="s">
        <v>121</v>
      </c>
      <c r="F28" s="16" t="s">
        <v>121</v>
      </c>
      <c r="G28" s="16" t="s">
        <v>121</v>
      </c>
      <c r="H28" s="16" t="s">
        <v>121</v>
      </c>
      <c r="J28" s="4">
        <f t="shared" ca="1" si="1"/>
        <v>0</v>
      </c>
      <c r="M28" s="17">
        <v>8000</v>
      </c>
      <c r="N28" s="13">
        <f t="shared" ca="1" si="2"/>
        <v>1050</v>
      </c>
      <c r="O28" s="16" t="s">
        <v>121</v>
      </c>
      <c r="P28" s="3">
        <f t="shared" ca="1" si="3"/>
        <v>-1050</v>
      </c>
      <c r="Q28" s="3">
        <f t="shared" ca="1" si="4"/>
        <v>69</v>
      </c>
      <c r="R28" s="3">
        <f t="shared" si="5"/>
        <v>1</v>
      </c>
      <c r="S28" s="3">
        <f t="shared" ca="1" si="6"/>
        <v>69</v>
      </c>
      <c r="T28" s="3" t="str">
        <f>IF(H28="","",VLOOKUP(H28,'Вода SKU'!$A$1:$B$150,2,0))</f>
        <v>-</v>
      </c>
      <c r="U28" s="3">
        <f t="shared" ca="1" si="7"/>
        <v>7.6190476190476186</v>
      </c>
      <c r="V28" s="3">
        <f t="shared" si="8"/>
        <v>8000</v>
      </c>
      <c r="W28" s="3">
        <f t="shared" ca="1" si="9"/>
        <v>1050</v>
      </c>
      <c r="X28" s="3">
        <f t="shared" ca="1" si="10"/>
        <v>1050</v>
      </c>
    </row>
    <row r="29" spans="1:24" ht="13.75" customHeight="1" x14ac:dyDescent="0.2">
      <c r="A29" s="11">
        <f t="shared" ca="1" si="0"/>
        <v>6</v>
      </c>
      <c r="B29" s="11" t="s">
        <v>135</v>
      </c>
      <c r="C29" s="11">
        <v>1050</v>
      </c>
      <c r="D29" s="11" t="s">
        <v>102</v>
      </c>
      <c r="E29" s="11" t="s">
        <v>103</v>
      </c>
      <c r="F29" s="11" t="s">
        <v>104</v>
      </c>
      <c r="G29" s="11" t="s">
        <v>105</v>
      </c>
      <c r="H29" s="11" t="s">
        <v>134</v>
      </c>
      <c r="I29" s="11">
        <v>1050</v>
      </c>
      <c r="J29" s="4" t="str">
        <f t="shared" ca="1" si="1"/>
        <v/>
      </c>
      <c r="K29" s="11">
        <v>1</v>
      </c>
      <c r="L29" s="11"/>
      <c r="M29" s="14"/>
      <c r="N29" s="13" t="str">
        <f t="shared" ca="1" si="2"/>
        <v/>
      </c>
      <c r="P29" s="3">
        <f t="shared" si="3"/>
        <v>1050</v>
      </c>
      <c r="Q29" s="3">
        <f t="shared" ca="1" si="4"/>
        <v>0</v>
      </c>
      <c r="R29" s="3">
        <f t="shared" si="5"/>
        <v>0</v>
      </c>
      <c r="S29" s="3">
        <f t="shared" ca="1" si="6"/>
        <v>69</v>
      </c>
      <c r="T29" s="3" t="str">
        <f>IF(H29="","",VLOOKUP(H29,'Вода SKU'!$A$1:$B$150,2,0))</f>
        <v>3.3, Сакко</v>
      </c>
      <c r="U29" s="3">
        <f t="shared" ca="1" si="7"/>
        <v>7.6190476190476186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6" t="str">
        <f t="shared" ca="1" si="0"/>
        <v/>
      </c>
      <c r="B30" s="16" t="s">
        <v>121</v>
      </c>
      <c r="C30" s="16" t="s">
        <v>121</v>
      </c>
      <c r="D30" s="16" t="s">
        <v>121</v>
      </c>
      <c r="E30" s="16" t="s">
        <v>121</v>
      </c>
      <c r="F30" s="16" t="s">
        <v>121</v>
      </c>
      <c r="G30" s="16" t="s">
        <v>121</v>
      </c>
      <c r="H30" s="16" t="s">
        <v>121</v>
      </c>
      <c r="J30" s="4">
        <f t="shared" ca="1" si="1"/>
        <v>0</v>
      </c>
      <c r="M30" s="17">
        <v>8000</v>
      </c>
      <c r="N30" s="13">
        <f t="shared" ca="1" si="2"/>
        <v>1050</v>
      </c>
      <c r="O30" s="16" t="s">
        <v>121</v>
      </c>
      <c r="P30" s="3">
        <f t="shared" ca="1" si="3"/>
        <v>-1050</v>
      </c>
      <c r="Q30" s="3">
        <f t="shared" ca="1" si="4"/>
        <v>69</v>
      </c>
      <c r="R30" s="3">
        <f t="shared" si="5"/>
        <v>1</v>
      </c>
      <c r="S30" s="3">
        <f t="shared" ca="1" si="6"/>
        <v>69</v>
      </c>
      <c r="T30" s="3" t="str">
        <f>IF(H30="","",VLOOKUP(H30,'Вода SKU'!$A$1:$B$150,2,0))</f>
        <v>-</v>
      </c>
      <c r="U30" s="3">
        <f t="shared" ca="1" si="7"/>
        <v>7.6190476190476186</v>
      </c>
      <c r="V30" s="3">
        <f t="shared" si="8"/>
        <v>8000</v>
      </c>
      <c r="W30" s="3">
        <f t="shared" ca="1" si="9"/>
        <v>1050</v>
      </c>
      <c r="X30" s="3">
        <f t="shared" ca="1" si="10"/>
        <v>1050</v>
      </c>
    </row>
    <row r="31" spans="1:24" ht="13.75" customHeight="1" x14ac:dyDescent="0.2">
      <c r="J31" s="4" t="str">
        <f t="shared" ca="1" si="1"/>
        <v/>
      </c>
      <c r="M31" s="14"/>
      <c r="N31" s="13" t="str">
        <f t="shared" ca="1" si="2"/>
        <v/>
      </c>
      <c r="P31" s="3">
        <f t="shared" si="3"/>
        <v>0</v>
      </c>
      <c r="Q31" s="3">
        <f t="shared" ca="1" si="4"/>
        <v>0</v>
      </c>
      <c r="R31" s="3">
        <f t="shared" si="5"/>
        <v>0</v>
      </c>
      <c r="S31" s="3">
        <f t="shared" ca="1" si="6"/>
        <v>69</v>
      </c>
      <c r="T31" s="3" t="str">
        <f>IF(H31="","",VLOOKUP(H31,'Вода SKU'!$A$1:$B$150,2,0))</f>
        <v/>
      </c>
      <c r="U31" s="3">
        <f t="shared" ca="1" si="7"/>
        <v>8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J32" s="4" t="str">
        <f t="shared" ca="1" si="1"/>
        <v/>
      </c>
      <c r="M32" s="14"/>
      <c r="N32" s="13" t="str">
        <f t="shared" ca="1" si="2"/>
        <v/>
      </c>
      <c r="P32" s="3">
        <f t="shared" si="3"/>
        <v>0</v>
      </c>
      <c r="Q32" s="3">
        <f t="shared" ca="1" si="4"/>
        <v>0</v>
      </c>
      <c r="R32" s="3">
        <f t="shared" si="5"/>
        <v>0</v>
      </c>
      <c r="S32" s="3">
        <f t="shared" ca="1" si="6"/>
        <v>69</v>
      </c>
      <c r="T32" s="3" t="str">
        <f>IF(H32="","",VLOOKUP(H32,'Вода SKU'!$A$1:$B$150,2,0))</f>
        <v/>
      </c>
      <c r="U32" s="3">
        <f t="shared" ca="1" si="7"/>
        <v>8</v>
      </c>
      <c r="V32" s="3">
        <f t="shared" si="8"/>
        <v>0</v>
      </c>
      <c r="W32" s="3">
        <f t="shared" ca="1" si="9"/>
        <v>0</v>
      </c>
      <c r="X32" s="3" t="str">
        <f t="shared" ca="1" si="10"/>
        <v/>
      </c>
    </row>
    <row r="33" spans="10:24" ht="13.75" customHeight="1" x14ac:dyDescent="0.2">
      <c r="J33" s="4" t="str">
        <f t="shared" ca="1" si="1"/>
        <v/>
      </c>
      <c r="M33" s="14"/>
      <c r="N33" s="13" t="str">
        <f t="shared" ca="1" si="2"/>
        <v/>
      </c>
      <c r="P33" s="3">
        <f t="shared" si="3"/>
        <v>0</v>
      </c>
      <c r="Q33" s="3">
        <f t="shared" ca="1" si="4"/>
        <v>0</v>
      </c>
      <c r="R33" s="3">
        <f t="shared" si="5"/>
        <v>0</v>
      </c>
      <c r="S33" s="3">
        <f t="shared" ca="1" si="6"/>
        <v>69</v>
      </c>
      <c r="T33" s="3" t="str">
        <f>IF(H33="","",VLOOKUP(H33,'Вода SKU'!$A$1:$B$150,2,0))</f>
        <v/>
      </c>
      <c r="U33" s="3">
        <f t="shared" ca="1" si="7"/>
        <v>8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0:24" ht="13.75" customHeight="1" x14ac:dyDescent="0.2">
      <c r="J34" s="4" t="str">
        <f t="shared" ref="J34:J65" ca="1" si="11">IF(M34="", IF(O34="","",X34+(INDIRECT("S" &amp; ROW() - 1) - S34)),IF(O34="", "", INDIRECT("S" &amp; ROW() - 1) - S34))</f>
        <v/>
      </c>
      <c r="M34" s="14"/>
      <c r="N34" s="13" t="str">
        <f t="shared" ref="N34:N65" ca="1" si="12">IF(M34="", IF(X34=0, "", X34), IF(V34 = "", "", IF(V34/U34 = 0, "", V34/U34)))</f>
        <v/>
      </c>
      <c r="P34" s="3">
        <f t="shared" ref="P34:P65" si="13">IF(O34 = "-", -W34,I34)</f>
        <v>0</v>
      </c>
      <c r="Q34" s="3">
        <f t="shared" ref="Q34:Q65" ca="1" si="14">IF(O34 = "-", SUM(INDIRECT(ADDRESS(2,COLUMN(P34)) &amp; ":" &amp; ADDRESS(ROW(),COLUMN(P34)))), 0)</f>
        <v>0</v>
      </c>
      <c r="R34" s="3">
        <f t="shared" ref="R34:R65" si="15">IF(O34="-",1,0)</f>
        <v>0</v>
      </c>
      <c r="S34" s="3">
        <f t="shared" ref="S34:S65" ca="1" si="16">IF(Q34 = 0, INDIRECT("S" &amp; ROW() - 1), Q34)</f>
        <v>69</v>
      </c>
      <c r="T34" s="3" t="str">
        <f>IF(H34="","",VLOOKUP(H34,'Вода SKU'!$A$1:$B$150,2,0))</f>
        <v/>
      </c>
      <c r="U34" s="3">
        <f t="shared" ref="U34:U65" ca="1" si="17">IF(C34 = "", 8, IF(C34 = "-", 8000 / INDIRECT("C" &amp; ROW() - 1), 8000/C34))</f>
        <v>8</v>
      </c>
      <c r="V34" s="3">
        <f t="shared" ref="V34:V65" si="18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19">IF(V34 = "", "", V34/U34)</f>
        <v>0</v>
      </c>
      <c r="X34" s="3" t="str">
        <f t="shared" ref="X34:X65" ca="1" si="20">IF(O34="", "", MAX(ROUND(-(INDIRECT("S" &amp; ROW() - 1) - S34)/INDIRECT("C" &amp; ROW() - 1), 0), 1) * INDIRECT("C" &amp; ROW() - 1))</f>
        <v/>
      </c>
    </row>
    <row r="35" spans="10:24" ht="13.75" customHeight="1" x14ac:dyDescent="0.2">
      <c r="J35" s="4" t="str">
        <f t="shared" ca="1" si="11"/>
        <v/>
      </c>
      <c r="M35" s="14"/>
      <c r="N35" s="13" t="str">
        <f t="shared" ca="1" si="12"/>
        <v/>
      </c>
      <c r="P35" s="3">
        <f t="shared" si="13"/>
        <v>0</v>
      </c>
      <c r="Q35" s="3">
        <f t="shared" ca="1" si="14"/>
        <v>0</v>
      </c>
      <c r="R35" s="3">
        <f t="shared" si="15"/>
        <v>0</v>
      </c>
      <c r="S35" s="3">
        <f t="shared" ca="1" si="16"/>
        <v>69</v>
      </c>
      <c r="T35" s="3" t="str">
        <f>IF(H35="","",VLOOKUP(H35,'Вода SKU'!$A$1:$B$150,2,0))</f>
        <v/>
      </c>
      <c r="U35" s="3">
        <f t="shared" ca="1" si="17"/>
        <v>8</v>
      </c>
      <c r="V35" s="3">
        <f t="shared" si="18"/>
        <v>0</v>
      </c>
      <c r="W35" s="3">
        <f t="shared" ca="1" si="19"/>
        <v>0</v>
      </c>
      <c r="X35" s="3" t="str">
        <f t="shared" ca="1" si="20"/>
        <v/>
      </c>
    </row>
    <row r="36" spans="10:24" ht="13.75" customHeight="1" x14ac:dyDescent="0.2">
      <c r="J36" s="4" t="str">
        <f t="shared" ca="1" si="11"/>
        <v/>
      </c>
      <c r="M36" s="14"/>
      <c r="N36" s="13" t="str">
        <f t="shared" ca="1" si="12"/>
        <v/>
      </c>
      <c r="P36" s="3">
        <f t="shared" si="13"/>
        <v>0</v>
      </c>
      <c r="Q36" s="3">
        <f t="shared" ca="1" si="14"/>
        <v>0</v>
      </c>
      <c r="R36" s="3">
        <f t="shared" si="15"/>
        <v>0</v>
      </c>
      <c r="S36" s="3">
        <f t="shared" ca="1" si="16"/>
        <v>69</v>
      </c>
      <c r="T36" s="3" t="str">
        <f>IF(H36="","",VLOOKUP(H36,'Вода SKU'!$A$1:$B$150,2,0))</f>
        <v/>
      </c>
      <c r="U36" s="3">
        <f t="shared" ca="1" si="17"/>
        <v>8</v>
      </c>
      <c r="V36" s="3">
        <f t="shared" si="18"/>
        <v>0</v>
      </c>
      <c r="W36" s="3">
        <f t="shared" ca="1" si="19"/>
        <v>0</v>
      </c>
      <c r="X36" s="3" t="str">
        <f t="shared" ca="1" si="20"/>
        <v/>
      </c>
    </row>
    <row r="37" spans="10:24" ht="13.75" customHeight="1" x14ac:dyDescent="0.2">
      <c r="J37" s="4" t="str">
        <f t="shared" ca="1" si="11"/>
        <v/>
      </c>
      <c r="M37" s="14"/>
      <c r="N37" s="13" t="str">
        <f t="shared" ca="1" si="12"/>
        <v/>
      </c>
      <c r="P37" s="3">
        <f t="shared" si="13"/>
        <v>0</v>
      </c>
      <c r="Q37" s="3">
        <f t="shared" ca="1" si="14"/>
        <v>0</v>
      </c>
      <c r="R37" s="3">
        <f t="shared" si="15"/>
        <v>0</v>
      </c>
      <c r="S37" s="3">
        <f t="shared" ca="1" si="16"/>
        <v>69</v>
      </c>
      <c r="T37" s="3" t="str">
        <f>IF(H37="","",VLOOKUP(H37,'Вода SKU'!$A$1:$B$150,2,0))</f>
        <v/>
      </c>
      <c r="U37" s="3">
        <f t="shared" ca="1" si="17"/>
        <v>8</v>
      </c>
      <c r="V37" s="3">
        <f t="shared" si="18"/>
        <v>0</v>
      </c>
      <c r="W37" s="3">
        <f t="shared" ca="1" si="19"/>
        <v>0</v>
      </c>
      <c r="X37" s="3" t="str">
        <f t="shared" ca="1" si="20"/>
        <v/>
      </c>
    </row>
    <row r="38" spans="10:24" ht="13.75" customHeight="1" x14ac:dyDescent="0.2">
      <c r="J38" s="4" t="str">
        <f t="shared" ca="1" si="11"/>
        <v/>
      </c>
      <c r="M38" s="14"/>
      <c r="N38" s="13" t="str">
        <f t="shared" ca="1" si="12"/>
        <v/>
      </c>
      <c r="P38" s="3">
        <f t="shared" si="13"/>
        <v>0</v>
      </c>
      <c r="Q38" s="3">
        <f t="shared" ca="1" si="14"/>
        <v>0</v>
      </c>
      <c r="R38" s="3">
        <f t="shared" si="15"/>
        <v>0</v>
      </c>
      <c r="S38" s="3">
        <f t="shared" ca="1" si="16"/>
        <v>69</v>
      </c>
      <c r="T38" s="3" t="str">
        <f>IF(H38="","",VLOOKUP(H38,'Вода SKU'!$A$1:$B$150,2,0))</f>
        <v/>
      </c>
      <c r="U38" s="3">
        <f t="shared" ca="1" si="17"/>
        <v>8</v>
      </c>
      <c r="V38" s="3">
        <f t="shared" si="18"/>
        <v>0</v>
      </c>
      <c r="W38" s="3">
        <f t="shared" ca="1" si="19"/>
        <v>0</v>
      </c>
      <c r="X38" s="3" t="str">
        <f t="shared" ca="1" si="20"/>
        <v/>
      </c>
    </row>
    <row r="39" spans="10:24" ht="13.75" customHeight="1" x14ac:dyDescent="0.2">
      <c r="J39" s="4" t="str">
        <f t="shared" ca="1" si="11"/>
        <v/>
      </c>
      <c r="M39" s="14"/>
      <c r="N39" s="13" t="str">
        <f t="shared" ca="1" si="12"/>
        <v/>
      </c>
      <c r="P39" s="3">
        <f t="shared" si="13"/>
        <v>0</v>
      </c>
      <c r="Q39" s="3">
        <f t="shared" ca="1" si="14"/>
        <v>0</v>
      </c>
      <c r="R39" s="3">
        <f t="shared" si="15"/>
        <v>0</v>
      </c>
      <c r="S39" s="3">
        <f t="shared" ca="1" si="16"/>
        <v>69</v>
      </c>
      <c r="T39" s="3" t="str">
        <f>IF(H39="","",VLOOKUP(H39,'Вода SKU'!$A$1:$B$150,2,0))</f>
        <v/>
      </c>
      <c r="U39" s="3">
        <f t="shared" ca="1" si="17"/>
        <v>8</v>
      </c>
      <c r="V39" s="3">
        <f t="shared" si="18"/>
        <v>0</v>
      </c>
      <c r="W39" s="3">
        <f t="shared" ca="1" si="19"/>
        <v>0</v>
      </c>
      <c r="X39" s="3" t="str">
        <f t="shared" ca="1" si="20"/>
        <v/>
      </c>
    </row>
    <row r="40" spans="10:24" ht="13.75" customHeight="1" x14ac:dyDescent="0.2">
      <c r="J40" s="4" t="str">
        <f t="shared" ca="1" si="11"/>
        <v/>
      </c>
      <c r="M40" s="14"/>
      <c r="N40" s="13" t="str">
        <f t="shared" ca="1" si="12"/>
        <v/>
      </c>
      <c r="P40" s="3">
        <f t="shared" si="13"/>
        <v>0</v>
      </c>
      <c r="Q40" s="3">
        <f t="shared" ca="1" si="14"/>
        <v>0</v>
      </c>
      <c r="R40" s="3">
        <f t="shared" si="15"/>
        <v>0</v>
      </c>
      <c r="S40" s="3">
        <f t="shared" ca="1" si="16"/>
        <v>69</v>
      </c>
      <c r="T40" s="3" t="str">
        <f>IF(H40="","",VLOOKUP(H40,'Вода SKU'!$A$1:$B$150,2,0))</f>
        <v/>
      </c>
      <c r="U40" s="3">
        <f t="shared" ca="1" si="17"/>
        <v>8</v>
      </c>
      <c r="V40" s="3">
        <f t="shared" si="18"/>
        <v>0</v>
      </c>
      <c r="W40" s="3">
        <f t="shared" ca="1" si="19"/>
        <v>0</v>
      </c>
      <c r="X40" s="3" t="str">
        <f t="shared" ca="1" si="20"/>
        <v/>
      </c>
    </row>
    <row r="41" spans="10:24" ht="13.75" customHeight="1" x14ac:dyDescent="0.2">
      <c r="J41" s="4" t="str">
        <f t="shared" ca="1" si="11"/>
        <v/>
      </c>
      <c r="M41" s="14"/>
      <c r="N41" s="13" t="str">
        <f t="shared" ca="1" si="12"/>
        <v/>
      </c>
      <c r="P41" s="3">
        <f t="shared" si="13"/>
        <v>0</v>
      </c>
      <c r="Q41" s="3">
        <f t="shared" ca="1" si="14"/>
        <v>0</v>
      </c>
      <c r="R41" s="3">
        <f t="shared" si="15"/>
        <v>0</v>
      </c>
      <c r="S41" s="3">
        <f t="shared" ca="1" si="16"/>
        <v>69</v>
      </c>
      <c r="T41" s="3" t="str">
        <f>IF(H41="","",VLOOKUP(H41,'Вода SKU'!$A$1:$B$150,2,0))</f>
        <v/>
      </c>
      <c r="U41" s="3">
        <f t="shared" ca="1" si="17"/>
        <v>8</v>
      </c>
      <c r="V41" s="3">
        <f t="shared" si="18"/>
        <v>0</v>
      </c>
      <c r="W41" s="3">
        <f t="shared" ca="1" si="19"/>
        <v>0</v>
      </c>
      <c r="X41" s="3" t="str">
        <f t="shared" ca="1" si="20"/>
        <v/>
      </c>
    </row>
    <row r="42" spans="10:24" ht="13.75" customHeight="1" x14ac:dyDescent="0.2">
      <c r="J42" s="4" t="str">
        <f t="shared" ca="1" si="11"/>
        <v/>
      </c>
      <c r="M42" s="14"/>
      <c r="N42" s="13" t="str">
        <f t="shared" ca="1" si="12"/>
        <v/>
      </c>
      <c r="P42" s="3">
        <f t="shared" si="13"/>
        <v>0</v>
      </c>
      <c r="Q42" s="3">
        <f t="shared" ca="1" si="14"/>
        <v>0</v>
      </c>
      <c r="R42" s="3">
        <f t="shared" si="15"/>
        <v>0</v>
      </c>
      <c r="S42" s="3">
        <f t="shared" ca="1" si="16"/>
        <v>69</v>
      </c>
      <c r="T42" s="3" t="str">
        <f>IF(H42="","",VLOOKUP(H42,'Вода SKU'!$A$1:$B$150,2,0))</f>
        <v/>
      </c>
      <c r="U42" s="3">
        <f t="shared" ca="1" si="17"/>
        <v>8</v>
      </c>
      <c r="V42" s="3">
        <f t="shared" si="18"/>
        <v>0</v>
      </c>
      <c r="W42" s="3">
        <f t="shared" ca="1" si="19"/>
        <v>0</v>
      </c>
      <c r="X42" s="3" t="str">
        <f t="shared" ca="1" si="20"/>
        <v/>
      </c>
    </row>
    <row r="43" spans="10:24" ht="13.75" customHeight="1" x14ac:dyDescent="0.2">
      <c r="J43" s="4" t="str">
        <f t="shared" ca="1" si="11"/>
        <v/>
      </c>
      <c r="M43" s="14"/>
      <c r="N43" s="13" t="str">
        <f t="shared" ca="1" si="12"/>
        <v/>
      </c>
      <c r="P43" s="3">
        <f t="shared" si="13"/>
        <v>0</v>
      </c>
      <c r="Q43" s="3">
        <f t="shared" ca="1" si="14"/>
        <v>0</v>
      </c>
      <c r="R43" s="3">
        <f t="shared" si="15"/>
        <v>0</v>
      </c>
      <c r="S43" s="3">
        <f t="shared" ca="1" si="16"/>
        <v>69</v>
      </c>
      <c r="T43" s="3" t="str">
        <f>IF(H43="","",VLOOKUP(H43,'Вода SKU'!$A$1:$B$150,2,0))</f>
        <v/>
      </c>
      <c r="U43" s="3">
        <f t="shared" ca="1" si="17"/>
        <v>8</v>
      </c>
      <c r="V43" s="3">
        <f t="shared" si="18"/>
        <v>0</v>
      </c>
      <c r="W43" s="3">
        <f t="shared" ca="1" si="19"/>
        <v>0</v>
      </c>
      <c r="X43" s="3" t="str">
        <f t="shared" ca="1" si="20"/>
        <v/>
      </c>
    </row>
    <row r="44" spans="10:24" ht="13.75" customHeight="1" x14ac:dyDescent="0.2">
      <c r="J44" s="4" t="str">
        <f t="shared" ca="1" si="11"/>
        <v/>
      </c>
      <c r="M44" s="14"/>
      <c r="N44" s="13" t="str">
        <f t="shared" ca="1" si="12"/>
        <v/>
      </c>
      <c r="P44" s="3">
        <f t="shared" si="13"/>
        <v>0</v>
      </c>
      <c r="Q44" s="3">
        <f t="shared" ca="1" si="14"/>
        <v>0</v>
      </c>
      <c r="R44" s="3">
        <f t="shared" si="15"/>
        <v>0</v>
      </c>
      <c r="S44" s="3">
        <f t="shared" ca="1" si="16"/>
        <v>69</v>
      </c>
      <c r="T44" s="3" t="str">
        <f>IF(H44="","",VLOOKUP(H44,'Вода SKU'!$A$1:$B$150,2,0))</f>
        <v/>
      </c>
      <c r="U44" s="3">
        <f t="shared" ca="1" si="17"/>
        <v>8</v>
      </c>
      <c r="V44" s="3">
        <f t="shared" si="18"/>
        <v>0</v>
      </c>
      <c r="W44" s="3">
        <f t="shared" ca="1" si="19"/>
        <v>0</v>
      </c>
      <c r="X44" s="3" t="str">
        <f t="shared" ca="1" si="20"/>
        <v/>
      </c>
    </row>
    <row r="45" spans="10:24" ht="13.75" customHeight="1" x14ac:dyDescent="0.2">
      <c r="J45" s="4" t="str">
        <f t="shared" ca="1" si="11"/>
        <v/>
      </c>
      <c r="M45" s="14"/>
      <c r="N45" s="13" t="str">
        <f t="shared" ca="1" si="12"/>
        <v/>
      </c>
      <c r="P45" s="3">
        <f t="shared" si="13"/>
        <v>0</v>
      </c>
      <c r="Q45" s="3">
        <f t="shared" ca="1" si="14"/>
        <v>0</v>
      </c>
      <c r="R45" s="3">
        <f t="shared" si="15"/>
        <v>0</v>
      </c>
      <c r="S45" s="3">
        <f t="shared" ca="1" si="16"/>
        <v>69</v>
      </c>
      <c r="T45" s="3" t="str">
        <f>IF(H45="","",VLOOKUP(H45,'Вода SKU'!$A$1:$B$150,2,0))</f>
        <v/>
      </c>
      <c r="U45" s="3">
        <f t="shared" ca="1" si="17"/>
        <v>8</v>
      </c>
      <c r="V45" s="3">
        <f t="shared" si="18"/>
        <v>0</v>
      </c>
      <c r="W45" s="3">
        <f t="shared" ca="1" si="19"/>
        <v>0</v>
      </c>
      <c r="X45" s="3" t="str">
        <f t="shared" ca="1" si="20"/>
        <v/>
      </c>
    </row>
    <row r="46" spans="10:24" ht="13.75" customHeight="1" x14ac:dyDescent="0.2">
      <c r="J46" s="4" t="str">
        <f t="shared" ca="1" si="11"/>
        <v/>
      </c>
      <c r="M46" s="14"/>
      <c r="N46" s="13" t="str">
        <f t="shared" ca="1" si="12"/>
        <v/>
      </c>
      <c r="P46" s="3">
        <f t="shared" si="13"/>
        <v>0</v>
      </c>
      <c r="Q46" s="3">
        <f t="shared" ca="1" si="14"/>
        <v>0</v>
      </c>
      <c r="R46" s="3">
        <f t="shared" si="15"/>
        <v>0</v>
      </c>
      <c r="S46" s="3">
        <f t="shared" ca="1" si="16"/>
        <v>69</v>
      </c>
      <c r="T46" s="3" t="str">
        <f>IF(H46="","",VLOOKUP(H46,'Вода SKU'!$A$1:$B$150,2,0))</f>
        <v/>
      </c>
      <c r="U46" s="3">
        <f t="shared" ca="1" si="17"/>
        <v>8</v>
      </c>
      <c r="V46" s="3">
        <f t="shared" si="18"/>
        <v>0</v>
      </c>
      <c r="W46" s="3">
        <f t="shared" ca="1" si="19"/>
        <v>0</v>
      </c>
      <c r="X46" s="3" t="str">
        <f t="shared" ca="1" si="20"/>
        <v/>
      </c>
    </row>
    <row r="47" spans="10:24" ht="13.75" customHeight="1" x14ac:dyDescent="0.2">
      <c r="J47" s="4" t="str">
        <f t="shared" ca="1" si="11"/>
        <v/>
      </c>
      <c r="M47" s="14"/>
      <c r="N47" s="13" t="str">
        <f t="shared" ca="1" si="12"/>
        <v/>
      </c>
      <c r="P47" s="3">
        <f t="shared" si="13"/>
        <v>0</v>
      </c>
      <c r="Q47" s="3">
        <f t="shared" ca="1" si="14"/>
        <v>0</v>
      </c>
      <c r="R47" s="3">
        <f t="shared" si="15"/>
        <v>0</v>
      </c>
      <c r="S47" s="3">
        <f t="shared" ca="1" si="16"/>
        <v>69</v>
      </c>
      <c r="T47" s="3" t="str">
        <f>IF(H47="","",VLOOKUP(H47,'Вода SKU'!$A$1:$B$150,2,0))</f>
        <v/>
      </c>
      <c r="U47" s="3">
        <f t="shared" ca="1" si="17"/>
        <v>8</v>
      </c>
      <c r="V47" s="3">
        <f t="shared" si="18"/>
        <v>0</v>
      </c>
      <c r="W47" s="3">
        <f t="shared" ca="1" si="19"/>
        <v>0</v>
      </c>
      <c r="X47" s="3" t="str">
        <f t="shared" ca="1" si="20"/>
        <v/>
      </c>
    </row>
    <row r="48" spans="10:24" ht="13.75" customHeight="1" x14ac:dyDescent="0.2">
      <c r="J48" s="4" t="str">
        <f t="shared" ca="1" si="11"/>
        <v/>
      </c>
      <c r="M48" s="14"/>
      <c r="N48" s="13" t="str">
        <f t="shared" ca="1" si="12"/>
        <v/>
      </c>
      <c r="P48" s="3">
        <f t="shared" si="13"/>
        <v>0</v>
      </c>
      <c r="Q48" s="3">
        <f t="shared" ca="1" si="14"/>
        <v>0</v>
      </c>
      <c r="R48" s="3">
        <f t="shared" si="15"/>
        <v>0</v>
      </c>
      <c r="S48" s="3">
        <f t="shared" ca="1" si="16"/>
        <v>69</v>
      </c>
      <c r="T48" s="3" t="str">
        <f>IF(H48="","",VLOOKUP(H48,'Вода SKU'!$A$1:$B$150,2,0))</f>
        <v/>
      </c>
      <c r="U48" s="3">
        <f t="shared" ca="1" si="17"/>
        <v>8</v>
      </c>
      <c r="V48" s="3">
        <f t="shared" si="18"/>
        <v>0</v>
      </c>
      <c r="W48" s="3">
        <f t="shared" ca="1" si="19"/>
        <v>0</v>
      </c>
      <c r="X48" s="3" t="str">
        <f t="shared" ca="1" si="20"/>
        <v/>
      </c>
    </row>
    <row r="49" spans="10:24" ht="13.75" customHeight="1" x14ac:dyDescent="0.2">
      <c r="J49" s="4" t="str">
        <f t="shared" ca="1" si="11"/>
        <v/>
      </c>
      <c r="M49" s="14"/>
      <c r="N49" s="13" t="str">
        <f t="shared" ca="1" si="12"/>
        <v/>
      </c>
      <c r="P49" s="3">
        <f t="shared" si="13"/>
        <v>0</v>
      </c>
      <c r="Q49" s="3">
        <f t="shared" ca="1" si="14"/>
        <v>0</v>
      </c>
      <c r="R49" s="3">
        <f t="shared" si="15"/>
        <v>0</v>
      </c>
      <c r="S49" s="3">
        <f t="shared" ca="1" si="16"/>
        <v>69</v>
      </c>
      <c r="T49" s="3" t="str">
        <f>IF(H49="","",VLOOKUP(H49,'Вода SKU'!$A$1:$B$150,2,0))</f>
        <v/>
      </c>
      <c r="U49" s="3">
        <f t="shared" ca="1" si="17"/>
        <v>8</v>
      </c>
      <c r="V49" s="3">
        <f t="shared" si="18"/>
        <v>0</v>
      </c>
      <c r="W49" s="3">
        <f t="shared" ca="1" si="19"/>
        <v>0</v>
      </c>
      <c r="X49" s="3" t="str">
        <f t="shared" ca="1" si="20"/>
        <v/>
      </c>
    </row>
    <row r="50" spans="10:24" ht="13.75" customHeight="1" x14ac:dyDescent="0.2">
      <c r="J50" s="4" t="str">
        <f t="shared" ca="1" si="11"/>
        <v/>
      </c>
      <c r="M50" s="14"/>
      <c r="N50" s="13" t="str">
        <f t="shared" ca="1" si="12"/>
        <v/>
      </c>
      <c r="P50" s="3">
        <f t="shared" si="13"/>
        <v>0</v>
      </c>
      <c r="Q50" s="3">
        <f t="shared" ca="1" si="14"/>
        <v>0</v>
      </c>
      <c r="R50" s="3">
        <f t="shared" si="15"/>
        <v>0</v>
      </c>
      <c r="S50" s="3">
        <f t="shared" ca="1" si="16"/>
        <v>69</v>
      </c>
      <c r="T50" s="3" t="str">
        <f>IF(H50="","",VLOOKUP(H50,'Вода SKU'!$A$1:$B$150,2,0))</f>
        <v/>
      </c>
      <c r="U50" s="3">
        <f t="shared" ca="1" si="17"/>
        <v>8</v>
      </c>
      <c r="V50" s="3">
        <f t="shared" si="18"/>
        <v>0</v>
      </c>
      <c r="W50" s="3">
        <f t="shared" ca="1" si="19"/>
        <v>0</v>
      </c>
      <c r="X50" s="3" t="str">
        <f t="shared" ca="1" si="20"/>
        <v/>
      </c>
    </row>
    <row r="51" spans="10:24" ht="13.75" customHeight="1" x14ac:dyDescent="0.2">
      <c r="J51" s="4" t="str">
        <f t="shared" ca="1" si="11"/>
        <v/>
      </c>
      <c r="M51" s="14"/>
      <c r="N51" s="13" t="str">
        <f t="shared" ca="1" si="12"/>
        <v/>
      </c>
      <c r="P51" s="3">
        <f t="shared" si="13"/>
        <v>0</v>
      </c>
      <c r="Q51" s="3">
        <f t="shared" ca="1" si="14"/>
        <v>0</v>
      </c>
      <c r="R51" s="3">
        <f t="shared" si="15"/>
        <v>0</v>
      </c>
      <c r="S51" s="3">
        <f t="shared" ca="1" si="16"/>
        <v>69</v>
      </c>
      <c r="T51" s="3" t="str">
        <f>IF(H51="","",VLOOKUP(H51,'Вода SKU'!$A$1:$B$150,2,0))</f>
        <v/>
      </c>
      <c r="U51" s="3">
        <f t="shared" ca="1" si="17"/>
        <v>8</v>
      </c>
      <c r="V51" s="3">
        <f t="shared" si="18"/>
        <v>0</v>
      </c>
      <c r="W51" s="3">
        <f t="shared" ca="1" si="19"/>
        <v>0</v>
      </c>
      <c r="X51" s="3" t="str">
        <f t="shared" ca="1" si="20"/>
        <v/>
      </c>
    </row>
    <row r="52" spans="10:24" ht="13.75" customHeight="1" x14ac:dyDescent="0.2">
      <c r="J52" s="4" t="str">
        <f t="shared" ca="1" si="11"/>
        <v/>
      </c>
      <c r="M52" s="14"/>
      <c r="N52" s="13" t="str">
        <f t="shared" ca="1" si="12"/>
        <v/>
      </c>
      <c r="P52" s="3">
        <f t="shared" si="13"/>
        <v>0</v>
      </c>
      <c r="Q52" s="3">
        <f t="shared" ca="1" si="14"/>
        <v>0</v>
      </c>
      <c r="R52" s="3">
        <f t="shared" si="15"/>
        <v>0</v>
      </c>
      <c r="S52" s="3">
        <f t="shared" ca="1" si="16"/>
        <v>69</v>
      </c>
      <c r="T52" s="3" t="str">
        <f>IF(H52="","",VLOOKUP(H52,'Вода SKU'!$A$1:$B$150,2,0))</f>
        <v/>
      </c>
      <c r="U52" s="3">
        <f t="shared" ca="1" si="17"/>
        <v>8</v>
      </c>
      <c r="V52" s="3">
        <f t="shared" si="18"/>
        <v>0</v>
      </c>
      <c r="W52" s="3">
        <f t="shared" ca="1" si="19"/>
        <v>0</v>
      </c>
      <c r="X52" s="3" t="str">
        <f t="shared" ca="1" si="20"/>
        <v/>
      </c>
    </row>
    <row r="53" spans="10:24" ht="13.75" customHeight="1" x14ac:dyDescent="0.2">
      <c r="J53" s="4" t="str">
        <f t="shared" ca="1" si="11"/>
        <v/>
      </c>
      <c r="M53" s="14"/>
      <c r="N53" s="13" t="str">
        <f t="shared" ca="1" si="12"/>
        <v/>
      </c>
      <c r="P53" s="3">
        <f t="shared" si="13"/>
        <v>0</v>
      </c>
      <c r="Q53" s="3">
        <f t="shared" ca="1" si="14"/>
        <v>0</v>
      </c>
      <c r="R53" s="3">
        <f t="shared" si="15"/>
        <v>0</v>
      </c>
      <c r="S53" s="3">
        <f t="shared" ca="1" si="16"/>
        <v>69</v>
      </c>
      <c r="T53" s="3" t="str">
        <f>IF(H53="","",VLOOKUP(H53,'Вода SKU'!$A$1:$B$150,2,0))</f>
        <v/>
      </c>
      <c r="U53" s="3">
        <f t="shared" ca="1" si="17"/>
        <v>8</v>
      </c>
      <c r="V53" s="3">
        <f t="shared" si="18"/>
        <v>0</v>
      </c>
      <c r="W53" s="3">
        <f t="shared" ca="1" si="19"/>
        <v>0</v>
      </c>
      <c r="X53" s="3" t="str">
        <f t="shared" ca="1" si="20"/>
        <v/>
      </c>
    </row>
    <row r="54" spans="10:24" ht="13.75" customHeight="1" x14ac:dyDescent="0.2">
      <c r="J54" s="4" t="str">
        <f t="shared" ca="1" si="11"/>
        <v/>
      </c>
      <c r="M54" s="14"/>
      <c r="N54" s="13" t="str">
        <f t="shared" ca="1" si="12"/>
        <v/>
      </c>
      <c r="P54" s="3">
        <f t="shared" si="13"/>
        <v>0</v>
      </c>
      <c r="Q54" s="3">
        <f t="shared" ca="1" si="14"/>
        <v>0</v>
      </c>
      <c r="R54" s="3">
        <f t="shared" si="15"/>
        <v>0</v>
      </c>
      <c r="S54" s="3">
        <f t="shared" ca="1" si="16"/>
        <v>69</v>
      </c>
      <c r="T54" s="3" t="str">
        <f>IF(H54="","",VLOOKUP(H54,'Вода SKU'!$A$1:$B$150,2,0))</f>
        <v/>
      </c>
      <c r="U54" s="3">
        <f t="shared" ca="1" si="17"/>
        <v>8</v>
      </c>
      <c r="V54" s="3">
        <f t="shared" si="18"/>
        <v>0</v>
      </c>
      <c r="W54" s="3">
        <f t="shared" ca="1" si="19"/>
        <v>0</v>
      </c>
      <c r="X54" s="3" t="str">
        <f t="shared" ca="1" si="20"/>
        <v/>
      </c>
    </row>
    <row r="55" spans="10:24" ht="13.75" customHeight="1" x14ac:dyDescent="0.2">
      <c r="J55" s="4" t="str">
        <f t="shared" ca="1" si="11"/>
        <v/>
      </c>
      <c r="M55" s="14"/>
      <c r="N55" s="13" t="str">
        <f t="shared" ca="1" si="12"/>
        <v/>
      </c>
      <c r="P55" s="3">
        <f t="shared" si="13"/>
        <v>0</v>
      </c>
      <c r="Q55" s="3">
        <f t="shared" ca="1" si="14"/>
        <v>0</v>
      </c>
      <c r="R55" s="3">
        <f t="shared" si="15"/>
        <v>0</v>
      </c>
      <c r="S55" s="3">
        <f t="shared" ca="1" si="16"/>
        <v>69</v>
      </c>
      <c r="T55" s="3" t="str">
        <f>IF(H55="","",VLOOKUP(H55,'Вода SKU'!$A$1:$B$150,2,0))</f>
        <v/>
      </c>
      <c r="U55" s="3">
        <f t="shared" ca="1" si="17"/>
        <v>8</v>
      </c>
      <c r="V55" s="3">
        <f t="shared" si="18"/>
        <v>0</v>
      </c>
      <c r="W55" s="3">
        <f t="shared" ca="1" si="19"/>
        <v>0</v>
      </c>
      <c r="X55" s="3" t="str">
        <f t="shared" ca="1" si="20"/>
        <v/>
      </c>
    </row>
    <row r="56" spans="10:24" ht="13.75" customHeight="1" x14ac:dyDescent="0.2">
      <c r="J56" s="4" t="str">
        <f t="shared" ca="1" si="11"/>
        <v/>
      </c>
      <c r="M56" s="14"/>
      <c r="N56" s="13" t="str">
        <f t="shared" ca="1" si="12"/>
        <v/>
      </c>
      <c r="P56" s="3">
        <f t="shared" si="13"/>
        <v>0</v>
      </c>
      <c r="Q56" s="3">
        <f t="shared" ca="1" si="14"/>
        <v>0</v>
      </c>
      <c r="R56" s="3">
        <f t="shared" si="15"/>
        <v>0</v>
      </c>
      <c r="S56" s="3">
        <f t="shared" ca="1" si="16"/>
        <v>69</v>
      </c>
      <c r="T56" s="3" t="str">
        <f>IF(H56="","",VLOOKUP(H56,'Вода SKU'!$A$1:$B$150,2,0))</f>
        <v/>
      </c>
      <c r="U56" s="3">
        <f t="shared" ca="1" si="17"/>
        <v>8</v>
      </c>
      <c r="V56" s="3">
        <f t="shared" si="18"/>
        <v>0</v>
      </c>
      <c r="W56" s="3">
        <f t="shared" ca="1" si="19"/>
        <v>0</v>
      </c>
      <c r="X56" s="3" t="str">
        <f t="shared" ca="1" si="20"/>
        <v/>
      </c>
    </row>
    <row r="57" spans="10:24" ht="13.75" customHeight="1" x14ac:dyDescent="0.2">
      <c r="J57" s="4" t="str">
        <f t="shared" ca="1" si="11"/>
        <v/>
      </c>
      <c r="M57" s="14"/>
      <c r="N57" s="13" t="str">
        <f t="shared" ca="1" si="12"/>
        <v/>
      </c>
      <c r="P57" s="3">
        <f t="shared" si="13"/>
        <v>0</v>
      </c>
      <c r="Q57" s="3">
        <f t="shared" ca="1" si="14"/>
        <v>0</v>
      </c>
      <c r="R57" s="3">
        <f t="shared" si="15"/>
        <v>0</v>
      </c>
      <c r="S57" s="3">
        <f t="shared" ca="1" si="16"/>
        <v>69</v>
      </c>
      <c r="T57" s="3" t="str">
        <f>IF(H57="","",VLOOKUP(H57,'Вода SKU'!$A$1:$B$150,2,0))</f>
        <v/>
      </c>
      <c r="U57" s="3">
        <f t="shared" ca="1" si="17"/>
        <v>8</v>
      </c>
      <c r="V57" s="3">
        <f t="shared" si="18"/>
        <v>0</v>
      </c>
      <c r="W57" s="3">
        <f t="shared" ca="1" si="19"/>
        <v>0</v>
      </c>
      <c r="X57" s="3" t="str">
        <f t="shared" ca="1" si="20"/>
        <v/>
      </c>
    </row>
    <row r="58" spans="10:24" ht="13.75" customHeight="1" x14ac:dyDescent="0.2">
      <c r="J58" s="4" t="str">
        <f t="shared" ca="1" si="11"/>
        <v/>
      </c>
      <c r="M58" s="14"/>
      <c r="N58" s="13" t="str">
        <f t="shared" ca="1" si="12"/>
        <v/>
      </c>
      <c r="P58" s="3">
        <f t="shared" si="13"/>
        <v>0</v>
      </c>
      <c r="Q58" s="3">
        <f t="shared" ca="1" si="14"/>
        <v>0</v>
      </c>
      <c r="R58" s="3">
        <f t="shared" si="15"/>
        <v>0</v>
      </c>
      <c r="S58" s="3">
        <f t="shared" ca="1" si="16"/>
        <v>69</v>
      </c>
      <c r="T58" s="3" t="str">
        <f>IF(H58="","",VLOOKUP(H58,'Вода SKU'!$A$1:$B$150,2,0))</f>
        <v/>
      </c>
      <c r="U58" s="3">
        <f t="shared" ca="1" si="17"/>
        <v>8</v>
      </c>
      <c r="V58" s="3">
        <f t="shared" si="18"/>
        <v>0</v>
      </c>
      <c r="W58" s="3">
        <f t="shared" ca="1" si="19"/>
        <v>0</v>
      </c>
      <c r="X58" s="3" t="str">
        <f t="shared" ca="1" si="20"/>
        <v/>
      </c>
    </row>
    <row r="59" spans="10:24" ht="13.75" customHeight="1" x14ac:dyDescent="0.2">
      <c r="J59" s="4" t="str">
        <f t="shared" ca="1" si="11"/>
        <v/>
      </c>
      <c r="M59" s="13"/>
      <c r="N59" s="13" t="str">
        <f t="shared" ca="1" si="12"/>
        <v/>
      </c>
      <c r="P59" s="3">
        <f t="shared" si="13"/>
        <v>0</v>
      </c>
      <c r="Q59" s="3">
        <f t="shared" ca="1" si="14"/>
        <v>0</v>
      </c>
      <c r="R59" s="3">
        <f t="shared" si="15"/>
        <v>0</v>
      </c>
      <c r="S59" s="3">
        <f t="shared" ca="1" si="16"/>
        <v>69</v>
      </c>
      <c r="T59" s="3" t="str">
        <f>IF(H59="","",VLOOKUP(H59,'Вода SKU'!$A$1:$B$150,2,0))</f>
        <v/>
      </c>
      <c r="U59" s="3">
        <f t="shared" ca="1" si="17"/>
        <v>8</v>
      </c>
      <c r="V59" s="3">
        <f t="shared" si="18"/>
        <v>0</v>
      </c>
      <c r="W59" s="3">
        <f t="shared" ca="1" si="19"/>
        <v>0</v>
      </c>
      <c r="X59" s="3" t="str">
        <f t="shared" ca="1" si="20"/>
        <v/>
      </c>
    </row>
    <row r="60" spans="10:24" ht="13.75" customHeight="1" x14ac:dyDescent="0.2">
      <c r="J60" s="4" t="str">
        <f t="shared" ca="1" si="11"/>
        <v/>
      </c>
      <c r="M60" s="14"/>
      <c r="N60" s="13" t="str">
        <f t="shared" ca="1" si="12"/>
        <v/>
      </c>
      <c r="P60" s="3">
        <f t="shared" si="13"/>
        <v>0</v>
      </c>
      <c r="Q60" s="3">
        <f t="shared" ca="1" si="14"/>
        <v>0</v>
      </c>
      <c r="R60" s="3">
        <f t="shared" si="15"/>
        <v>0</v>
      </c>
      <c r="S60" s="3">
        <f t="shared" ca="1" si="16"/>
        <v>69</v>
      </c>
      <c r="T60" s="3" t="str">
        <f>IF(H60="","",VLOOKUP(H60,'Вода SKU'!$A$1:$B$150,2,0))</f>
        <v/>
      </c>
      <c r="U60" s="3">
        <f t="shared" ca="1" si="17"/>
        <v>8</v>
      </c>
      <c r="V60" s="3">
        <f t="shared" si="18"/>
        <v>0</v>
      </c>
      <c r="W60" s="3">
        <f t="shared" ca="1" si="19"/>
        <v>0</v>
      </c>
      <c r="X60" s="3" t="str">
        <f t="shared" ca="1" si="20"/>
        <v/>
      </c>
    </row>
    <row r="61" spans="10:24" ht="13.75" customHeight="1" x14ac:dyDescent="0.2">
      <c r="J61" s="4" t="str">
        <f t="shared" ca="1" si="11"/>
        <v/>
      </c>
      <c r="M61" s="14"/>
      <c r="N61" s="13" t="str">
        <f t="shared" ca="1" si="12"/>
        <v/>
      </c>
      <c r="P61" s="3">
        <f t="shared" si="13"/>
        <v>0</v>
      </c>
      <c r="Q61" s="3">
        <f t="shared" ca="1" si="14"/>
        <v>0</v>
      </c>
      <c r="R61" s="3">
        <f t="shared" si="15"/>
        <v>0</v>
      </c>
      <c r="S61" s="3">
        <f t="shared" ca="1" si="16"/>
        <v>69</v>
      </c>
      <c r="T61" s="3" t="str">
        <f>IF(H61="","",VLOOKUP(H61,'Вода SKU'!$A$1:$B$150,2,0))</f>
        <v/>
      </c>
      <c r="U61" s="3">
        <f t="shared" ca="1" si="17"/>
        <v>8</v>
      </c>
      <c r="V61" s="3">
        <f t="shared" si="18"/>
        <v>0</v>
      </c>
      <c r="W61" s="3">
        <f t="shared" ca="1" si="19"/>
        <v>0</v>
      </c>
      <c r="X61" s="3" t="str">
        <f t="shared" ca="1" si="20"/>
        <v/>
      </c>
    </row>
    <row r="62" spans="10:24" ht="13.75" customHeight="1" x14ac:dyDescent="0.2">
      <c r="J62" s="4" t="str">
        <f t="shared" ca="1" si="11"/>
        <v/>
      </c>
      <c r="M62" s="14"/>
      <c r="N62" s="13" t="str">
        <f t="shared" ca="1" si="12"/>
        <v/>
      </c>
      <c r="P62" s="3">
        <f t="shared" si="13"/>
        <v>0</v>
      </c>
      <c r="Q62" s="3">
        <f t="shared" ca="1" si="14"/>
        <v>0</v>
      </c>
      <c r="R62" s="3">
        <f t="shared" si="15"/>
        <v>0</v>
      </c>
      <c r="S62" s="3">
        <f t="shared" ca="1" si="16"/>
        <v>69</v>
      </c>
      <c r="T62" s="3" t="str">
        <f>IF(H62="","",VLOOKUP(H62,'Вода SKU'!$A$1:$B$150,2,0))</f>
        <v/>
      </c>
      <c r="U62" s="3">
        <f t="shared" ca="1" si="17"/>
        <v>8</v>
      </c>
      <c r="V62" s="3">
        <f t="shared" si="18"/>
        <v>0</v>
      </c>
      <c r="W62" s="3">
        <f t="shared" ca="1" si="19"/>
        <v>0</v>
      </c>
      <c r="X62" s="3" t="str">
        <f t="shared" ca="1" si="20"/>
        <v/>
      </c>
    </row>
    <row r="63" spans="10:24" ht="13.75" customHeight="1" x14ac:dyDescent="0.2">
      <c r="J63" s="4" t="str">
        <f t="shared" ca="1" si="11"/>
        <v/>
      </c>
      <c r="M63" s="14"/>
      <c r="N63" s="13" t="str">
        <f t="shared" ca="1" si="12"/>
        <v/>
      </c>
      <c r="P63" s="3">
        <f t="shared" si="13"/>
        <v>0</v>
      </c>
      <c r="Q63" s="3">
        <f t="shared" ca="1" si="14"/>
        <v>0</v>
      </c>
      <c r="R63" s="3">
        <f t="shared" si="15"/>
        <v>0</v>
      </c>
      <c r="S63" s="3">
        <f t="shared" ca="1" si="16"/>
        <v>69</v>
      </c>
      <c r="T63" s="3" t="str">
        <f>IF(H63="","",VLOOKUP(H63,'Вода SKU'!$A$1:$B$150,2,0))</f>
        <v/>
      </c>
      <c r="U63" s="3">
        <f t="shared" ca="1" si="17"/>
        <v>8</v>
      </c>
      <c r="V63" s="3">
        <f t="shared" si="18"/>
        <v>0</v>
      </c>
      <c r="W63" s="3">
        <f t="shared" ca="1" si="19"/>
        <v>0</v>
      </c>
      <c r="X63" s="3" t="str">
        <f t="shared" ca="1" si="20"/>
        <v/>
      </c>
    </row>
    <row r="64" spans="10:24" ht="13.75" customHeight="1" x14ac:dyDescent="0.2">
      <c r="J64" s="4" t="str">
        <f t="shared" ca="1" si="11"/>
        <v/>
      </c>
      <c r="M64" s="14"/>
      <c r="N64" s="13" t="str">
        <f t="shared" ca="1" si="12"/>
        <v/>
      </c>
      <c r="P64" s="3">
        <f t="shared" si="13"/>
        <v>0</v>
      </c>
      <c r="Q64" s="3">
        <f t="shared" ca="1" si="14"/>
        <v>0</v>
      </c>
      <c r="R64" s="3">
        <f t="shared" si="15"/>
        <v>0</v>
      </c>
      <c r="S64" s="3">
        <f t="shared" ca="1" si="16"/>
        <v>69</v>
      </c>
      <c r="T64" s="3" t="str">
        <f>IF(H64="","",VLOOKUP(H64,'Вода SKU'!$A$1:$B$150,2,0))</f>
        <v/>
      </c>
      <c r="U64" s="3">
        <f t="shared" ca="1" si="17"/>
        <v>8</v>
      </c>
      <c r="V64" s="3">
        <f t="shared" si="18"/>
        <v>0</v>
      </c>
      <c r="W64" s="3">
        <f t="shared" ca="1" si="19"/>
        <v>0</v>
      </c>
      <c r="X64" s="3" t="str">
        <f t="shared" ca="1" si="20"/>
        <v/>
      </c>
    </row>
    <row r="65" spans="10:24" ht="13.75" customHeight="1" x14ac:dyDescent="0.2">
      <c r="J65" s="4" t="str">
        <f t="shared" ca="1" si="11"/>
        <v/>
      </c>
      <c r="M65" s="14"/>
      <c r="N65" s="13" t="str">
        <f t="shared" ca="1" si="12"/>
        <v/>
      </c>
      <c r="P65" s="3">
        <f t="shared" si="13"/>
        <v>0</v>
      </c>
      <c r="Q65" s="3">
        <f t="shared" ca="1" si="14"/>
        <v>0</v>
      </c>
      <c r="R65" s="3">
        <f t="shared" si="15"/>
        <v>0</v>
      </c>
      <c r="S65" s="3">
        <f t="shared" ca="1" si="16"/>
        <v>69</v>
      </c>
      <c r="T65" s="3" t="str">
        <f>IF(H65="","",VLOOKUP(H65,'Вода SKU'!$A$1:$B$150,2,0))</f>
        <v/>
      </c>
      <c r="U65" s="3">
        <f t="shared" ca="1" si="17"/>
        <v>8</v>
      </c>
      <c r="V65" s="3">
        <f t="shared" si="18"/>
        <v>0</v>
      </c>
      <c r="W65" s="3">
        <f t="shared" ca="1" si="19"/>
        <v>0</v>
      </c>
      <c r="X65" s="3" t="str">
        <f t="shared" ca="1" si="20"/>
        <v/>
      </c>
    </row>
    <row r="66" spans="10:24" ht="13.75" customHeight="1" x14ac:dyDescent="0.2">
      <c r="J66" s="4" t="str">
        <f t="shared" ref="J66:J97" ca="1" si="21">IF(M66="", IF(O66="","",X66+(INDIRECT("S" &amp; ROW() - 1) - S66)),IF(O66="", "", INDIRECT("S" &amp; ROW() - 1) - S66))</f>
        <v/>
      </c>
      <c r="M66" s="14"/>
      <c r="N66" s="13" t="str">
        <f t="shared" ref="N66:N97" ca="1" si="22">IF(M66="", IF(X66=0, "", X66), IF(V66 = "", "", IF(V66/U66 = 0, "", V66/U66)))</f>
        <v/>
      </c>
      <c r="P66" s="3">
        <f t="shared" ref="P66:P97" si="23">IF(O66 = "-", -W66,I66)</f>
        <v>0</v>
      </c>
      <c r="Q66" s="3">
        <f t="shared" ref="Q66:Q73" ca="1" si="24">IF(O66 = "-", SUM(INDIRECT(ADDRESS(2,COLUMN(P66)) &amp; ":" &amp; ADDRESS(ROW(),COLUMN(P66)))), 0)</f>
        <v>0</v>
      </c>
      <c r="R66" s="3">
        <f t="shared" ref="R66:R97" si="25">IF(O66="-",1,0)</f>
        <v>0</v>
      </c>
      <c r="S66" s="3">
        <f t="shared" ref="S66:S97" ca="1" si="26">IF(Q66 = 0, INDIRECT("S" &amp; ROW() - 1), Q66)</f>
        <v>69</v>
      </c>
      <c r="T66" s="3" t="str">
        <f>IF(H66="","",VLOOKUP(H66,'Вода SKU'!$A$1:$B$150,2,0))</f>
        <v/>
      </c>
      <c r="U66" s="3">
        <f t="shared" ref="U66:U97" ca="1" si="27">IF(C66 = "", 8, IF(C66 = "-", 8000 / INDIRECT("C" &amp; ROW() - 1), 8000/C66))</f>
        <v>8</v>
      </c>
      <c r="V66" s="3">
        <f t="shared" ref="V66:V97" si="28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3">
        <f t="shared" ref="W66:W97" ca="1" si="29">IF(V66 = "", "", V66/U66)</f>
        <v>0</v>
      </c>
      <c r="X66" s="3" t="str">
        <f t="shared" ref="X66:X97" ca="1" si="30">IF(O66="", "", MAX(ROUND(-(INDIRECT("S" &amp; ROW() - 1) - S66)/INDIRECT("C" &amp; ROW() - 1), 0), 1) * INDIRECT("C" &amp; ROW() - 1))</f>
        <v/>
      </c>
    </row>
    <row r="67" spans="10:24" ht="13.75" customHeight="1" x14ac:dyDescent="0.2">
      <c r="J67" s="4" t="str">
        <f t="shared" ca="1" si="21"/>
        <v/>
      </c>
      <c r="M67" s="14"/>
      <c r="N67" s="13" t="str">
        <f t="shared" ca="1" si="22"/>
        <v/>
      </c>
      <c r="P67" s="3">
        <f t="shared" si="23"/>
        <v>0</v>
      </c>
      <c r="Q67" s="3">
        <f t="shared" ca="1" si="24"/>
        <v>0</v>
      </c>
      <c r="R67" s="3">
        <f t="shared" si="25"/>
        <v>0</v>
      </c>
      <c r="S67" s="3">
        <f t="shared" ca="1" si="26"/>
        <v>69</v>
      </c>
      <c r="T67" s="3" t="str">
        <f>IF(H67="","",VLOOKUP(H67,'Вода SKU'!$A$1:$B$150,2,0))</f>
        <v/>
      </c>
      <c r="U67" s="3">
        <f t="shared" ca="1" si="27"/>
        <v>8</v>
      </c>
      <c r="V67" s="3">
        <f t="shared" si="28"/>
        <v>0</v>
      </c>
      <c r="W67" s="3">
        <f t="shared" ca="1" si="29"/>
        <v>0</v>
      </c>
      <c r="X67" s="3" t="str">
        <f t="shared" ca="1" si="30"/>
        <v/>
      </c>
    </row>
    <row r="68" spans="10:24" ht="13.75" customHeight="1" x14ac:dyDescent="0.2">
      <c r="J68" s="4" t="str">
        <f t="shared" ca="1" si="21"/>
        <v/>
      </c>
      <c r="M68" s="14"/>
      <c r="N68" s="13" t="str">
        <f t="shared" ca="1" si="22"/>
        <v/>
      </c>
      <c r="P68" s="3">
        <f t="shared" si="23"/>
        <v>0</v>
      </c>
      <c r="Q68" s="3">
        <f t="shared" ca="1" si="24"/>
        <v>0</v>
      </c>
      <c r="R68" s="3">
        <f t="shared" si="25"/>
        <v>0</v>
      </c>
      <c r="S68" s="3">
        <f t="shared" ca="1" si="26"/>
        <v>69</v>
      </c>
      <c r="T68" s="3" t="str">
        <f>IF(H68="","",VLOOKUP(H68,'Вода SKU'!$A$1:$B$150,2,0))</f>
        <v/>
      </c>
      <c r="U68" s="3">
        <f t="shared" ca="1" si="27"/>
        <v>8</v>
      </c>
      <c r="V68" s="3">
        <f t="shared" si="28"/>
        <v>0</v>
      </c>
      <c r="W68" s="3">
        <f t="shared" ca="1" si="29"/>
        <v>0</v>
      </c>
      <c r="X68" s="3" t="str">
        <f t="shared" ca="1" si="30"/>
        <v/>
      </c>
    </row>
    <row r="69" spans="10:24" ht="13.75" customHeight="1" x14ac:dyDescent="0.2">
      <c r="J69" s="4" t="str">
        <f t="shared" ca="1" si="21"/>
        <v/>
      </c>
      <c r="M69" s="14"/>
      <c r="N69" s="13" t="str">
        <f t="shared" ca="1" si="22"/>
        <v/>
      </c>
      <c r="P69" s="3">
        <f t="shared" si="23"/>
        <v>0</v>
      </c>
      <c r="Q69" s="3">
        <f t="shared" ca="1" si="24"/>
        <v>0</v>
      </c>
      <c r="R69" s="3">
        <f t="shared" si="25"/>
        <v>0</v>
      </c>
      <c r="S69" s="3">
        <f t="shared" ca="1" si="26"/>
        <v>69</v>
      </c>
      <c r="T69" s="3" t="str">
        <f>IF(H69="","",VLOOKUP(H69,'Вода SKU'!$A$1:$B$150,2,0))</f>
        <v/>
      </c>
      <c r="U69" s="3">
        <f t="shared" ca="1" si="27"/>
        <v>8</v>
      </c>
      <c r="V69" s="3">
        <f t="shared" si="28"/>
        <v>0</v>
      </c>
      <c r="W69" s="3">
        <f t="shared" ca="1" si="29"/>
        <v>0</v>
      </c>
      <c r="X69" s="3" t="str">
        <f t="shared" ca="1" si="30"/>
        <v/>
      </c>
    </row>
    <row r="70" spans="10:24" ht="13.75" customHeight="1" x14ac:dyDescent="0.2">
      <c r="J70" s="4" t="str">
        <f t="shared" ca="1" si="21"/>
        <v/>
      </c>
      <c r="M70" s="14"/>
      <c r="N70" s="13" t="str">
        <f t="shared" ca="1" si="22"/>
        <v/>
      </c>
      <c r="P70" s="3">
        <f t="shared" si="23"/>
        <v>0</v>
      </c>
      <c r="Q70" s="3">
        <f t="shared" ca="1" si="24"/>
        <v>0</v>
      </c>
      <c r="R70" s="3">
        <f t="shared" si="25"/>
        <v>0</v>
      </c>
      <c r="S70" s="3">
        <f t="shared" ca="1" si="26"/>
        <v>69</v>
      </c>
      <c r="T70" s="3" t="str">
        <f>IF(H70="","",VLOOKUP(H70,'Вода SKU'!$A$1:$B$150,2,0))</f>
        <v/>
      </c>
      <c r="U70" s="3">
        <f t="shared" ca="1" si="27"/>
        <v>8</v>
      </c>
      <c r="V70" s="3">
        <f t="shared" si="28"/>
        <v>0</v>
      </c>
      <c r="W70" s="3">
        <f t="shared" ca="1" si="29"/>
        <v>0</v>
      </c>
      <c r="X70" s="3" t="str">
        <f t="shared" ca="1" si="30"/>
        <v/>
      </c>
    </row>
    <row r="71" spans="10:24" ht="13.75" customHeight="1" x14ac:dyDescent="0.2">
      <c r="J71" s="4" t="str">
        <f t="shared" ca="1" si="21"/>
        <v/>
      </c>
      <c r="M71" s="14"/>
      <c r="N71" s="13" t="str">
        <f t="shared" ca="1" si="22"/>
        <v/>
      </c>
      <c r="P71" s="3">
        <f t="shared" si="23"/>
        <v>0</v>
      </c>
      <c r="Q71" s="3">
        <f t="shared" ca="1" si="24"/>
        <v>0</v>
      </c>
      <c r="R71" s="3">
        <f t="shared" si="25"/>
        <v>0</v>
      </c>
      <c r="S71" s="3">
        <f t="shared" ca="1" si="26"/>
        <v>69</v>
      </c>
      <c r="T71" s="3" t="str">
        <f>IF(H71="","",VLOOKUP(H71,'Вода SKU'!$A$1:$B$150,2,0))</f>
        <v/>
      </c>
      <c r="U71" s="3">
        <f t="shared" ca="1" si="27"/>
        <v>8</v>
      </c>
      <c r="V71" s="3">
        <f t="shared" si="28"/>
        <v>0</v>
      </c>
      <c r="W71" s="3">
        <f t="shared" ca="1" si="29"/>
        <v>0</v>
      </c>
      <c r="X71" s="3" t="str">
        <f t="shared" ca="1" si="30"/>
        <v/>
      </c>
    </row>
    <row r="72" spans="10:24" ht="13.75" customHeight="1" x14ac:dyDescent="0.2">
      <c r="J72" s="4" t="str">
        <f t="shared" ca="1" si="21"/>
        <v/>
      </c>
      <c r="M72" s="14"/>
      <c r="N72" s="13" t="str">
        <f t="shared" ca="1" si="22"/>
        <v/>
      </c>
      <c r="P72" s="3">
        <f t="shared" si="23"/>
        <v>0</v>
      </c>
      <c r="Q72" s="3">
        <f t="shared" ca="1" si="24"/>
        <v>0</v>
      </c>
      <c r="R72" s="3">
        <f t="shared" si="25"/>
        <v>0</v>
      </c>
      <c r="S72" s="3">
        <f t="shared" ca="1" si="26"/>
        <v>69</v>
      </c>
      <c r="T72" s="3" t="str">
        <f>IF(H72="","",VLOOKUP(H72,'Вода SKU'!$A$1:$B$150,2,0))</f>
        <v/>
      </c>
      <c r="U72" s="3">
        <f t="shared" ca="1" si="27"/>
        <v>8</v>
      </c>
      <c r="V72" s="3">
        <f t="shared" si="28"/>
        <v>0</v>
      </c>
      <c r="W72" s="3">
        <f t="shared" ca="1" si="29"/>
        <v>0</v>
      </c>
      <c r="X72" s="3" t="str">
        <f t="shared" ca="1" si="30"/>
        <v/>
      </c>
    </row>
    <row r="73" spans="10:24" ht="13.75" customHeight="1" x14ac:dyDescent="0.2">
      <c r="J73" s="4" t="str">
        <f t="shared" ca="1" si="21"/>
        <v/>
      </c>
      <c r="M73" s="14"/>
      <c r="N73" s="13" t="str">
        <f t="shared" ca="1" si="22"/>
        <v/>
      </c>
      <c r="P73" s="3">
        <f t="shared" si="23"/>
        <v>0</v>
      </c>
      <c r="Q73" s="3">
        <f t="shared" ca="1" si="24"/>
        <v>0</v>
      </c>
      <c r="R73" s="3">
        <f t="shared" si="25"/>
        <v>0</v>
      </c>
      <c r="S73" s="3">
        <f t="shared" ca="1" si="26"/>
        <v>69</v>
      </c>
      <c r="T73" s="3" t="str">
        <f>IF(H73="","",VLOOKUP(H73,'Вода SKU'!$A$1:$B$150,2,0))</f>
        <v/>
      </c>
      <c r="U73" s="3">
        <f t="shared" ca="1" si="27"/>
        <v>8</v>
      </c>
      <c r="V73" s="3">
        <f t="shared" si="28"/>
        <v>0</v>
      </c>
      <c r="W73" s="3">
        <f t="shared" ca="1" si="29"/>
        <v>0</v>
      </c>
      <c r="X73" s="3" t="str">
        <f t="shared" ca="1" si="30"/>
        <v/>
      </c>
    </row>
    <row r="74" spans="10:24" ht="13.75" customHeight="1" x14ac:dyDescent="0.2">
      <c r="J74" s="4" t="str">
        <f t="shared" ca="1" si="21"/>
        <v/>
      </c>
      <c r="M74" s="14"/>
      <c r="N74" s="13" t="str">
        <f t="shared" ca="1" si="22"/>
        <v/>
      </c>
      <c r="P74" s="3">
        <f t="shared" si="23"/>
        <v>0</v>
      </c>
      <c r="Q74" s="3">
        <f t="shared" ref="Q74:Q99" ca="1" si="31">IF(O74="-",SUM(INDIRECT(ADDRESS(2,COLUMN(P74))&amp;":"&amp;ADDRESS(ROW(),COLUMN(P74)))),0)</f>
        <v>0</v>
      </c>
      <c r="R74" s="3">
        <f t="shared" si="25"/>
        <v>0</v>
      </c>
      <c r="S74" s="3">
        <f t="shared" ca="1" si="26"/>
        <v>69</v>
      </c>
      <c r="T74" s="3" t="str">
        <f>IF(H74="","",VLOOKUP(H74,'Вода SKU'!$A$1:$B$150,2,0))</f>
        <v/>
      </c>
      <c r="U74" s="3">
        <f t="shared" ca="1" si="27"/>
        <v>8</v>
      </c>
      <c r="V74" s="3">
        <f t="shared" si="28"/>
        <v>0</v>
      </c>
      <c r="W74" s="3">
        <f t="shared" ca="1" si="29"/>
        <v>0</v>
      </c>
      <c r="X74" s="3" t="str">
        <f t="shared" ca="1" si="30"/>
        <v/>
      </c>
    </row>
    <row r="75" spans="10:24" ht="13.75" customHeight="1" x14ac:dyDescent="0.2">
      <c r="J75" s="4" t="str">
        <f t="shared" ca="1" si="21"/>
        <v/>
      </c>
      <c r="M75" s="14"/>
      <c r="N75" s="13" t="str">
        <f t="shared" ca="1" si="22"/>
        <v/>
      </c>
      <c r="P75" s="3">
        <f t="shared" si="23"/>
        <v>0</v>
      </c>
      <c r="Q75" s="3">
        <f t="shared" ca="1" si="31"/>
        <v>0</v>
      </c>
      <c r="R75" s="3">
        <f t="shared" si="25"/>
        <v>0</v>
      </c>
      <c r="S75" s="3">
        <f t="shared" ca="1" si="26"/>
        <v>69</v>
      </c>
      <c r="T75" s="3" t="str">
        <f>IF(H75="","",VLOOKUP(H75,'Вода SKU'!$A$1:$B$150,2,0))</f>
        <v/>
      </c>
      <c r="U75" s="3">
        <f t="shared" ca="1" si="27"/>
        <v>8</v>
      </c>
      <c r="V75" s="3">
        <f t="shared" si="28"/>
        <v>0</v>
      </c>
      <c r="W75" s="3">
        <f t="shared" ca="1" si="29"/>
        <v>0</v>
      </c>
      <c r="X75" s="3" t="str">
        <f t="shared" ca="1" si="30"/>
        <v/>
      </c>
    </row>
    <row r="76" spans="10:24" ht="13.75" customHeight="1" x14ac:dyDescent="0.2">
      <c r="J76" s="4" t="str">
        <f t="shared" ca="1" si="21"/>
        <v/>
      </c>
      <c r="M76" s="14"/>
      <c r="N76" s="13" t="str">
        <f t="shared" ca="1" si="22"/>
        <v/>
      </c>
      <c r="P76" s="3">
        <f t="shared" si="23"/>
        <v>0</v>
      </c>
      <c r="Q76" s="3">
        <f t="shared" ca="1" si="31"/>
        <v>0</v>
      </c>
      <c r="R76" s="3">
        <f t="shared" si="25"/>
        <v>0</v>
      </c>
      <c r="S76" s="3">
        <f t="shared" ca="1" si="26"/>
        <v>69</v>
      </c>
      <c r="T76" s="3" t="str">
        <f>IF(H76="","",VLOOKUP(H76,'Вода SKU'!$A$1:$B$150,2,0))</f>
        <v/>
      </c>
      <c r="U76" s="3">
        <f t="shared" ca="1" si="27"/>
        <v>8</v>
      </c>
      <c r="V76" s="3">
        <f t="shared" si="28"/>
        <v>0</v>
      </c>
      <c r="W76" s="3">
        <f t="shared" ca="1" si="29"/>
        <v>0</v>
      </c>
      <c r="X76" s="3" t="str">
        <f t="shared" ca="1" si="30"/>
        <v/>
      </c>
    </row>
    <row r="77" spans="10:24" ht="13.75" customHeight="1" x14ac:dyDescent="0.2">
      <c r="J77" s="4" t="str">
        <f t="shared" ca="1" si="21"/>
        <v/>
      </c>
      <c r="M77" s="14"/>
      <c r="N77" s="13" t="str">
        <f t="shared" ca="1" si="22"/>
        <v/>
      </c>
      <c r="P77" s="3">
        <f t="shared" si="23"/>
        <v>0</v>
      </c>
      <c r="Q77" s="3">
        <f t="shared" ca="1" si="31"/>
        <v>0</v>
      </c>
      <c r="R77" s="3">
        <f t="shared" si="25"/>
        <v>0</v>
      </c>
      <c r="S77" s="3">
        <f t="shared" ca="1" si="26"/>
        <v>69</v>
      </c>
      <c r="T77" s="3" t="str">
        <f>IF(H77="","",VLOOKUP(H77,'Вода SKU'!$A$1:$B$150,2,0))</f>
        <v/>
      </c>
      <c r="U77" s="3">
        <f t="shared" ca="1" si="27"/>
        <v>8</v>
      </c>
      <c r="V77" s="3">
        <f t="shared" si="28"/>
        <v>0</v>
      </c>
      <c r="W77" s="3">
        <f t="shared" ca="1" si="29"/>
        <v>0</v>
      </c>
      <c r="X77" s="3" t="str">
        <f t="shared" ca="1" si="30"/>
        <v/>
      </c>
    </row>
    <row r="78" spans="10:24" ht="13.75" customHeight="1" x14ac:dyDescent="0.2">
      <c r="J78" s="4" t="str">
        <f t="shared" ca="1" si="21"/>
        <v/>
      </c>
      <c r="M78" s="14"/>
      <c r="N78" s="13" t="str">
        <f t="shared" ca="1" si="22"/>
        <v/>
      </c>
      <c r="P78" s="3">
        <f t="shared" si="23"/>
        <v>0</v>
      </c>
      <c r="Q78" s="3">
        <f t="shared" ca="1" si="31"/>
        <v>0</v>
      </c>
      <c r="R78" s="3">
        <f t="shared" si="25"/>
        <v>0</v>
      </c>
      <c r="S78" s="3">
        <f t="shared" ca="1" si="26"/>
        <v>69</v>
      </c>
      <c r="T78" s="3" t="str">
        <f>IF(H78="","",VLOOKUP(H78,'Вода SKU'!$A$1:$B$150,2,0))</f>
        <v/>
      </c>
      <c r="U78" s="3">
        <f t="shared" ca="1" si="27"/>
        <v>8</v>
      </c>
      <c r="V78" s="3">
        <f t="shared" si="28"/>
        <v>0</v>
      </c>
      <c r="W78" s="3">
        <f t="shared" ca="1" si="29"/>
        <v>0</v>
      </c>
      <c r="X78" s="3" t="str">
        <f t="shared" ca="1" si="30"/>
        <v/>
      </c>
    </row>
    <row r="79" spans="10:24" ht="13.75" customHeight="1" x14ac:dyDescent="0.2">
      <c r="J79" s="4" t="str">
        <f t="shared" ca="1" si="21"/>
        <v/>
      </c>
      <c r="M79" s="14"/>
      <c r="N79" s="13" t="str">
        <f t="shared" ca="1" si="22"/>
        <v/>
      </c>
      <c r="P79" s="3">
        <f t="shared" si="23"/>
        <v>0</v>
      </c>
      <c r="Q79" s="3">
        <f t="shared" ca="1" si="31"/>
        <v>0</v>
      </c>
      <c r="R79" s="3">
        <f t="shared" si="25"/>
        <v>0</v>
      </c>
      <c r="S79" s="3">
        <f t="shared" ca="1" si="26"/>
        <v>69</v>
      </c>
      <c r="T79" s="3" t="str">
        <f>IF(H79="","",VLOOKUP(H79,'Вода SKU'!$A$1:$B$150,2,0))</f>
        <v/>
      </c>
      <c r="U79" s="3">
        <f t="shared" ca="1" si="27"/>
        <v>8</v>
      </c>
      <c r="V79" s="3">
        <f t="shared" si="28"/>
        <v>0</v>
      </c>
      <c r="W79" s="3">
        <f t="shared" ca="1" si="29"/>
        <v>0</v>
      </c>
      <c r="X79" s="3" t="str">
        <f t="shared" ca="1" si="30"/>
        <v/>
      </c>
    </row>
    <row r="80" spans="10:24" ht="13.75" customHeight="1" x14ac:dyDescent="0.2">
      <c r="J80" s="4" t="str">
        <f t="shared" ca="1" si="21"/>
        <v/>
      </c>
      <c r="M80" s="14"/>
      <c r="N80" s="13" t="str">
        <f t="shared" ca="1" si="22"/>
        <v/>
      </c>
      <c r="P80" s="3">
        <f t="shared" si="23"/>
        <v>0</v>
      </c>
      <c r="Q80" s="3">
        <f t="shared" ca="1" si="31"/>
        <v>0</v>
      </c>
      <c r="R80" s="3">
        <f t="shared" si="25"/>
        <v>0</v>
      </c>
      <c r="S80" s="3">
        <f t="shared" ca="1" si="26"/>
        <v>69</v>
      </c>
      <c r="T80" s="3" t="str">
        <f>IF(H80="","",VLOOKUP(H80,'Вода SKU'!$A$1:$B$150,2,0))</f>
        <v/>
      </c>
      <c r="U80" s="3">
        <f t="shared" ca="1" si="27"/>
        <v>8</v>
      </c>
      <c r="V80" s="3">
        <f t="shared" si="28"/>
        <v>0</v>
      </c>
      <c r="W80" s="3">
        <f t="shared" ca="1" si="29"/>
        <v>0</v>
      </c>
      <c r="X80" s="3" t="str">
        <f t="shared" ca="1" si="30"/>
        <v/>
      </c>
    </row>
    <row r="81" spans="10:24" ht="13.75" customHeight="1" x14ac:dyDescent="0.2">
      <c r="J81" s="4" t="str">
        <f t="shared" ca="1" si="21"/>
        <v/>
      </c>
      <c r="M81" s="14"/>
      <c r="N81" s="13" t="str">
        <f t="shared" ca="1" si="22"/>
        <v/>
      </c>
      <c r="P81" s="3">
        <f t="shared" si="23"/>
        <v>0</v>
      </c>
      <c r="Q81" s="3">
        <f t="shared" ca="1" si="31"/>
        <v>0</v>
      </c>
      <c r="R81" s="3">
        <f t="shared" si="25"/>
        <v>0</v>
      </c>
      <c r="S81" s="3">
        <f t="shared" ca="1" si="26"/>
        <v>69</v>
      </c>
      <c r="T81" s="3" t="str">
        <f>IF(H81="","",VLOOKUP(H81,'Вода SKU'!$A$1:$B$150,2,0))</f>
        <v/>
      </c>
      <c r="U81" s="3">
        <f t="shared" ca="1" si="27"/>
        <v>8</v>
      </c>
      <c r="V81" s="3">
        <f t="shared" si="28"/>
        <v>0</v>
      </c>
      <c r="W81" s="3">
        <f t="shared" ca="1" si="29"/>
        <v>0</v>
      </c>
      <c r="X81" s="3" t="str">
        <f t="shared" ca="1" si="30"/>
        <v/>
      </c>
    </row>
    <row r="82" spans="10:24" ht="13.75" customHeight="1" x14ac:dyDescent="0.2">
      <c r="J82" s="4" t="str">
        <f t="shared" ca="1" si="21"/>
        <v/>
      </c>
      <c r="M82" s="14"/>
      <c r="N82" s="13" t="str">
        <f t="shared" ca="1" si="22"/>
        <v/>
      </c>
      <c r="P82" s="3">
        <f t="shared" si="23"/>
        <v>0</v>
      </c>
      <c r="Q82" s="3">
        <f t="shared" ca="1" si="31"/>
        <v>0</v>
      </c>
      <c r="R82" s="3">
        <f t="shared" si="25"/>
        <v>0</v>
      </c>
      <c r="S82" s="3">
        <f t="shared" ca="1" si="26"/>
        <v>69</v>
      </c>
      <c r="T82" s="3" t="str">
        <f>IF(H82="","",VLOOKUP(H82,'Вода SKU'!$A$1:$B$150,2,0))</f>
        <v/>
      </c>
      <c r="U82" s="3">
        <f t="shared" ca="1" si="27"/>
        <v>8</v>
      </c>
      <c r="V82" s="3">
        <f t="shared" si="28"/>
        <v>0</v>
      </c>
      <c r="W82" s="3">
        <f t="shared" ca="1" si="29"/>
        <v>0</v>
      </c>
      <c r="X82" s="3" t="str">
        <f t="shared" ca="1" si="30"/>
        <v/>
      </c>
    </row>
    <row r="83" spans="10:24" ht="13.75" customHeight="1" x14ac:dyDescent="0.2">
      <c r="J83" s="4" t="str">
        <f t="shared" ca="1" si="21"/>
        <v/>
      </c>
      <c r="M83" s="14"/>
      <c r="N83" s="13" t="str">
        <f t="shared" ca="1" si="22"/>
        <v/>
      </c>
      <c r="P83" s="3">
        <f t="shared" si="23"/>
        <v>0</v>
      </c>
      <c r="Q83" s="3">
        <f t="shared" ca="1" si="31"/>
        <v>0</v>
      </c>
      <c r="R83" s="3">
        <f t="shared" si="25"/>
        <v>0</v>
      </c>
      <c r="S83" s="3">
        <f t="shared" ca="1" si="26"/>
        <v>69</v>
      </c>
      <c r="T83" s="3" t="str">
        <f>IF(H83="","",VLOOKUP(H83,'Вода SKU'!$A$1:$B$150,2,0))</f>
        <v/>
      </c>
      <c r="U83" s="3">
        <f t="shared" ca="1" si="27"/>
        <v>8</v>
      </c>
      <c r="V83" s="3">
        <f t="shared" si="28"/>
        <v>0</v>
      </c>
      <c r="W83" s="3">
        <f t="shared" ca="1" si="29"/>
        <v>0</v>
      </c>
      <c r="X83" s="3" t="str">
        <f t="shared" ca="1" si="30"/>
        <v/>
      </c>
    </row>
    <row r="84" spans="10:24" ht="13.75" customHeight="1" x14ac:dyDescent="0.2">
      <c r="J84" s="4" t="str">
        <f t="shared" ca="1" si="21"/>
        <v/>
      </c>
      <c r="M84" s="14"/>
      <c r="N84" s="13" t="str">
        <f t="shared" ca="1" si="22"/>
        <v/>
      </c>
      <c r="P84" s="3">
        <f t="shared" si="23"/>
        <v>0</v>
      </c>
      <c r="Q84" s="3">
        <f t="shared" ca="1" si="31"/>
        <v>0</v>
      </c>
      <c r="R84" s="3">
        <f t="shared" si="25"/>
        <v>0</v>
      </c>
      <c r="S84" s="3">
        <f t="shared" ca="1" si="26"/>
        <v>69</v>
      </c>
      <c r="T84" s="3" t="str">
        <f>IF(H84="","",VLOOKUP(H84,'Вода SKU'!$A$1:$B$150,2,0))</f>
        <v/>
      </c>
      <c r="U84" s="3">
        <f t="shared" ca="1" si="27"/>
        <v>8</v>
      </c>
      <c r="V84" s="3">
        <f t="shared" si="28"/>
        <v>0</v>
      </c>
      <c r="W84" s="3">
        <f t="shared" ca="1" si="29"/>
        <v>0</v>
      </c>
      <c r="X84" s="3" t="str">
        <f t="shared" ca="1" si="30"/>
        <v/>
      </c>
    </row>
    <row r="85" spans="10:24" ht="13.75" customHeight="1" x14ac:dyDescent="0.2">
      <c r="J85" s="4" t="str">
        <f t="shared" ca="1" si="21"/>
        <v/>
      </c>
      <c r="M85" s="14"/>
      <c r="N85" s="13" t="str">
        <f t="shared" ca="1" si="22"/>
        <v/>
      </c>
      <c r="P85" s="3">
        <f t="shared" si="23"/>
        <v>0</v>
      </c>
      <c r="Q85" s="3">
        <f t="shared" ca="1" si="31"/>
        <v>0</v>
      </c>
      <c r="R85" s="3">
        <f t="shared" si="25"/>
        <v>0</v>
      </c>
      <c r="S85" s="3">
        <f t="shared" ca="1" si="26"/>
        <v>69</v>
      </c>
      <c r="T85" s="3" t="str">
        <f>IF(H85="","",VLOOKUP(H85,'Вода SKU'!$A$1:$B$150,2,0))</f>
        <v/>
      </c>
      <c r="U85" s="3">
        <f t="shared" ca="1" si="27"/>
        <v>8</v>
      </c>
      <c r="V85" s="3">
        <f t="shared" si="28"/>
        <v>0</v>
      </c>
      <c r="W85" s="3">
        <f t="shared" ca="1" si="29"/>
        <v>0</v>
      </c>
      <c r="X85" s="3" t="str">
        <f t="shared" ca="1" si="30"/>
        <v/>
      </c>
    </row>
    <row r="86" spans="10:24" ht="13.75" customHeight="1" x14ac:dyDescent="0.2">
      <c r="J86" s="4" t="str">
        <f t="shared" ca="1" si="21"/>
        <v/>
      </c>
      <c r="M86" s="14"/>
      <c r="N86" s="13" t="str">
        <f t="shared" ca="1" si="22"/>
        <v/>
      </c>
      <c r="P86" s="3">
        <f t="shared" si="23"/>
        <v>0</v>
      </c>
      <c r="Q86" s="3">
        <f t="shared" ca="1" si="31"/>
        <v>0</v>
      </c>
      <c r="R86" s="3">
        <f t="shared" si="25"/>
        <v>0</v>
      </c>
      <c r="S86" s="3">
        <f t="shared" ca="1" si="26"/>
        <v>69</v>
      </c>
      <c r="T86" s="3" t="str">
        <f>IF(H86="","",VLOOKUP(H86,'Вода SKU'!$A$1:$B$150,2,0))</f>
        <v/>
      </c>
      <c r="U86" s="3">
        <f t="shared" ca="1" si="27"/>
        <v>8</v>
      </c>
      <c r="V86" s="3">
        <f t="shared" si="28"/>
        <v>0</v>
      </c>
      <c r="W86" s="3">
        <f t="shared" ca="1" si="29"/>
        <v>0</v>
      </c>
      <c r="X86" s="3" t="str">
        <f t="shared" ca="1" si="30"/>
        <v/>
      </c>
    </row>
    <row r="87" spans="10:24" ht="13.75" customHeight="1" x14ac:dyDescent="0.2">
      <c r="J87" s="4" t="str">
        <f t="shared" ca="1" si="21"/>
        <v/>
      </c>
      <c r="M87" s="14"/>
      <c r="N87" s="13" t="str">
        <f t="shared" ca="1" si="22"/>
        <v/>
      </c>
      <c r="P87" s="3">
        <f t="shared" si="23"/>
        <v>0</v>
      </c>
      <c r="Q87" s="3">
        <f t="shared" ca="1" si="31"/>
        <v>0</v>
      </c>
      <c r="R87" s="3">
        <f t="shared" si="25"/>
        <v>0</v>
      </c>
      <c r="S87" s="3">
        <f t="shared" ca="1" si="26"/>
        <v>69</v>
      </c>
      <c r="T87" s="3" t="str">
        <f>IF(H87="","",VLOOKUP(H87,'Вода SKU'!$A$1:$B$150,2,0))</f>
        <v/>
      </c>
      <c r="U87" s="3">
        <f t="shared" ca="1" si="27"/>
        <v>8</v>
      </c>
      <c r="V87" s="3">
        <f t="shared" si="28"/>
        <v>0</v>
      </c>
      <c r="W87" s="3">
        <f t="shared" ca="1" si="29"/>
        <v>0</v>
      </c>
      <c r="X87" s="3" t="str">
        <f t="shared" ca="1" si="30"/>
        <v/>
      </c>
    </row>
    <row r="88" spans="10:24" ht="13.75" customHeight="1" x14ac:dyDescent="0.2">
      <c r="J88" s="4" t="str">
        <f t="shared" ca="1" si="21"/>
        <v/>
      </c>
      <c r="M88" s="14"/>
      <c r="N88" s="13" t="str">
        <f t="shared" ca="1" si="22"/>
        <v/>
      </c>
      <c r="P88" s="3">
        <f t="shared" si="23"/>
        <v>0</v>
      </c>
      <c r="Q88" s="3">
        <f t="shared" ca="1" si="31"/>
        <v>0</v>
      </c>
      <c r="R88" s="3">
        <f t="shared" si="25"/>
        <v>0</v>
      </c>
      <c r="S88" s="3">
        <f t="shared" ca="1" si="26"/>
        <v>69</v>
      </c>
      <c r="T88" s="3" t="str">
        <f>IF(H88="","",VLOOKUP(H88,'Вода SKU'!$A$1:$B$150,2,0))</f>
        <v/>
      </c>
      <c r="U88" s="3">
        <f t="shared" ca="1" si="27"/>
        <v>8</v>
      </c>
      <c r="V88" s="3">
        <f t="shared" si="28"/>
        <v>0</v>
      </c>
      <c r="W88" s="3">
        <f t="shared" ca="1" si="29"/>
        <v>0</v>
      </c>
      <c r="X88" s="3" t="str">
        <f t="shared" ca="1" si="30"/>
        <v/>
      </c>
    </row>
    <row r="89" spans="10:24" ht="13.75" customHeight="1" x14ac:dyDescent="0.2">
      <c r="J89" s="4" t="str">
        <f t="shared" ca="1" si="21"/>
        <v/>
      </c>
      <c r="M89" s="14"/>
      <c r="N89" s="13" t="str">
        <f t="shared" ca="1" si="22"/>
        <v/>
      </c>
      <c r="P89" s="3">
        <f t="shared" si="23"/>
        <v>0</v>
      </c>
      <c r="Q89" s="3">
        <f t="shared" ca="1" si="31"/>
        <v>0</v>
      </c>
      <c r="R89" s="3">
        <f t="shared" si="25"/>
        <v>0</v>
      </c>
      <c r="S89" s="3">
        <f t="shared" ca="1" si="26"/>
        <v>69</v>
      </c>
      <c r="T89" s="3" t="str">
        <f>IF(H89="","",VLOOKUP(H89,'Вода SKU'!$A$1:$B$150,2,0))</f>
        <v/>
      </c>
      <c r="U89" s="3">
        <f t="shared" ca="1" si="27"/>
        <v>8</v>
      </c>
      <c r="V89" s="3">
        <f t="shared" si="28"/>
        <v>0</v>
      </c>
      <c r="W89" s="3">
        <f t="shared" ca="1" si="29"/>
        <v>0</v>
      </c>
      <c r="X89" s="3" t="str">
        <f t="shared" ca="1" si="30"/>
        <v/>
      </c>
    </row>
    <row r="90" spans="10:24" ht="13.75" customHeight="1" x14ac:dyDescent="0.2">
      <c r="J90" s="4" t="str">
        <f t="shared" ca="1" si="21"/>
        <v/>
      </c>
      <c r="M90" s="14"/>
      <c r="N90" s="13" t="str">
        <f t="shared" ca="1" si="22"/>
        <v/>
      </c>
      <c r="P90" s="3">
        <f t="shared" si="23"/>
        <v>0</v>
      </c>
      <c r="Q90" s="3">
        <f t="shared" ca="1" si="31"/>
        <v>0</v>
      </c>
      <c r="R90" s="3">
        <f t="shared" si="25"/>
        <v>0</v>
      </c>
      <c r="S90" s="3">
        <f t="shared" ca="1" si="26"/>
        <v>69</v>
      </c>
      <c r="T90" s="3" t="str">
        <f>IF(H90="","",VLOOKUP(H90,'Вода SKU'!$A$1:$B$150,2,0))</f>
        <v/>
      </c>
      <c r="U90" s="3">
        <f t="shared" ca="1" si="27"/>
        <v>8</v>
      </c>
      <c r="V90" s="3">
        <f t="shared" si="28"/>
        <v>0</v>
      </c>
      <c r="W90" s="3">
        <f t="shared" ca="1" si="29"/>
        <v>0</v>
      </c>
      <c r="X90" s="3" t="str">
        <f t="shared" ca="1" si="30"/>
        <v/>
      </c>
    </row>
    <row r="91" spans="10:24" ht="13.75" customHeight="1" x14ac:dyDescent="0.2">
      <c r="J91" s="4" t="str">
        <f t="shared" ca="1" si="21"/>
        <v/>
      </c>
      <c r="M91" s="14"/>
      <c r="N91" s="13" t="str">
        <f t="shared" ca="1" si="22"/>
        <v/>
      </c>
      <c r="P91" s="3">
        <f t="shared" si="23"/>
        <v>0</v>
      </c>
      <c r="Q91" s="3">
        <f t="shared" ca="1" si="31"/>
        <v>0</v>
      </c>
      <c r="R91" s="3">
        <f t="shared" si="25"/>
        <v>0</v>
      </c>
      <c r="S91" s="3">
        <f t="shared" ca="1" si="26"/>
        <v>69</v>
      </c>
      <c r="T91" s="3" t="str">
        <f>IF(H91="","",VLOOKUP(H91,'Вода SKU'!$A$1:$B$150,2,0))</f>
        <v/>
      </c>
      <c r="U91" s="3">
        <f t="shared" ca="1" si="27"/>
        <v>8</v>
      </c>
      <c r="V91" s="3">
        <f t="shared" si="28"/>
        <v>0</v>
      </c>
      <c r="W91" s="3">
        <f t="shared" ca="1" si="29"/>
        <v>0</v>
      </c>
      <c r="X91" s="3" t="str">
        <f t="shared" ca="1" si="30"/>
        <v/>
      </c>
    </row>
    <row r="92" spans="10:24" ht="13.75" customHeight="1" x14ac:dyDescent="0.2">
      <c r="J92" s="4" t="str">
        <f t="shared" ca="1" si="21"/>
        <v/>
      </c>
      <c r="M92" s="14"/>
      <c r="N92" s="13" t="str">
        <f t="shared" ca="1" si="22"/>
        <v/>
      </c>
      <c r="P92" s="3">
        <f t="shared" si="23"/>
        <v>0</v>
      </c>
      <c r="Q92" s="3">
        <f t="shared" ca="1" si="31"/>
        <v>0</v>
      </c>
      <c r="R92" s="3">
        <f t="shared" si="25"/>
        <v>0</v>
      </c>
      <c r="S92" s="3">
        <f t="shared" ca="1" si="26"/>
        <v>69</v>
      </c>
      <c r="T92" s="3" t="str">
        <f>IF(H92="","",VLOOKUP(H92,'Вода SKU'!$A$1:$B$150,2,0))</f>
        <v/>
      </c>
      <c r="U92" s="3">
        <f t="shared" ca="1" si="27"/>
        <v>8</v>
      </c>
      <c r="V92" s="3">
        <f t="shared" si="28"/>
        <v>0</v>
      </c>
      <c r="W92" s="3">
        <f t="shared" ca="1" si="29"/>
        <v>0</v>
      </c>
      <c r="X92" s="3" t="str">
        <f t="shared" ca="1" si="30"/>
        <v/>
      </c>
    </row>
    <row r="93" spans="10:24" ht="13.75" customHeight="1" x14ac:dyDescent="0.2">
      <c r="J93" s="4" t="str">
        <f t="shared" ca="1" si="21"/>
        <v/>
      </c>
      <c r="M93" s="14"/>
      <c r="N93" s="13" t="str">
        <f t="shared" ca="1" si="22"/>
        <v/>
      </c>
      <c r="P93" s="3">
        <f t="shared" si="23"/>
        <v>0</v>
      </c>
      <c r="Q93" s="3">
        <f t="shared" ca="1" si="31"/>
        <v>0</v>
      </c>
      <c r="R93" s="3">
        <f t="shared" si="25"/>
        <v>0</v>
      </c>
      <c r="S93" s="3">
        <f t="shared" ca="1" si="26"/>
        <v>69</v>
      </c>
      <c r="T93" s="3" t="str">
        <f>IF(H93="","",VLOOKUP(H93,'Вода SKU'!$A$1:$B$150,2,0))</f>
        <v/>
      </c>
      <c r="U93" s="3">
        <f t="shared" ca="1" si="27"/>
        <v>8</v>
      </c>
      <c r="V93" s="3">
        <f t="shared" si="28"/>
        <v>0</v>
      </c>
      <c r="W93" s="3">
        <f t="shared" ca="1" si="29"/>
        <v>0</v>
      </c>
      <c r="X93" s="3" t="str">
        <f t="shared" ca="1" si="30"/>
        <v/>
      </c>
    </row>
    <row r="94" spans="10:24" ht="13.75" customHeight="1" x14ac:dyDescent="0.2">
      <c r="J94" s="4" t="str">
        <f t="shared" ca="1" si="21"/>
        <v/>
      </c>
      <c r="M94" s="14"/>
      <c r="N94" s="13" t="str">
        <f t="shared" ca="1" si="22"/>
        <v/>
      </c>
      <c r="P94" s="3">
        <f t="shared" si="23"/>
        <v>0</v>
      </c>
      <c r="Q94" s="3">
        <f t="shared" ca="1" si="31"/>
        <v>0</v>
      </c>
      <c r="R94" s="3">
        <f t="shared" si="25"/>
        <v>0</v>
      </c>
      <c r="S94" s="3">
        <f t="shared" ca="1" si="26"/>
        <v>69</v>
      </c>
      <c r="T94" s="3" t="str">
        <f>IF(H94="","",VLOOKUP(H94,'Вода SKU'!$A$1:$B$150,2,0))</f>
        <v/>
      </c>
      <c r="U94" s="3">
        <f t="shared" ca="1" si="27"/>
        <v>8</v>
      </c>
      <c r="V94" s="3">
        <f t="shared" si="28"/>
        <v>0</v>
      </c>
      <c r="W94" s="3">
        <f t="shared" ca="1" si="29"/>
        <v>0</v>
      </c>
      <c r="X94" s="3" t="str">
        <f t="shared" ca="1" si="30"/>
        <v/>
      </c>
    </row>
    <row r="95" spans="10:24" ht="13.75" customHeight="1" x14ac:dyDescent="0.2">
      <c r="J95" s="4" t="str">
        <f t="shared" ca="1" si="21"/>
        <v/>
      </c>
      <c r="M95" s="14"/>
      <c r="N95" s="13" t="str">
        <f t="shared" ca="1" si="22"/>
        <v/>
      </c>
      <c r="P95" s="3">
        <f t="shared" si="23"/>
        <v>0</v>
      </c>
      <c r="Q95" s="3">
        <f t="shared" ca="1" si="31"/>
        <v>0</v>
      </c>
      <c r="R95" s="3">
        <f t="shared" si="25"/>
        <v>0</v>
      </c>
      <c r="S95" s="3">
        <f t="shared" ca="1" si="26"/>
        <v>69</v>
      </c>
      <c r="T95" s="3" t="str">
        <f>IF(H95="","",VLOOKUP(H95,'Вода SKU'!$A$1:$B$150,2,0))</f>
        <v/>
      </c>
      <c r="U95" s="3">
        <f t="shared" ca="1" si="27"/>
        <v>8</v>
      </c>
      <c r="V95" s="3">
        <f t="shared" si="28"/>
        <v>0</v>
      </c>
      <c r="W95" s="3">
        <f t="shared" ca="1" si="29"/>
        <v>0</v>
      </c>
      <c r="X95" s="3" t="str">
        <f t="shared" ca="1" si="30"/>
        <v/>
      </c>
    </row>
    <row r="96" spans="10:24" ht="13.75" customHeight="1" x14ac:dyDescent="0.2">
      <c r="J96" s="4" t="str">
        <f t="shared" ca="1" si="21"/>
        <v/>
      </c>
      <c r="M96" s="14"/>
      <c r="N96" s="13" t="str">
        <f t="shared" ca="1" si="22"/>
        <v/>
      </c>
      <c r="P96" s="3">
        <f t="shared" si="23"/>
        <v>0</v>
      </c>
      <c r="Q96" s="3">
        <f t="shared" ca="1" si="31"/>
        <v>0</v>
      </c>
      <c r="R96" s="3">
        <f t="shared" si="25"/>
        <v>0</v>
      </c>
      <c r="S96" s="3">
        <f t="shared" ca="1" si="26"/>
        <v>69</v>
      </c>
      <c r="T96" s="3" t="str">
        <f>IF(H96="","",VLOOKUP(H96,'Вода SKU'!$A$1:$B$150,2,0))</f>
        <v/>
      </c>
      <c r="U96" s="3">
        <f t="shared" ca="1" si="27"/>
        <v>8</v>
      </c>
      <c r="V96" s="3">
        <f t="shared" si="28"/>
        <v>0</v>
      </c>
      <c r="W96" s="3">
        <f t="shared" ca="1" si="29"/>
        <v>0</v>
      </c>
      <c r="X96" s="3" t="str">
        <f t="shared" ca="1" si="30"/>
        <v/>
      </c>
    </row>
    <row r="97" spans="10:24" ht="13.75" customHeight="1" x14ac:dyDescent="0.2">
      <c r="J97" s="4" t="str">
        <f t="shared" ca="1" si="21"/>
        <v/>
      </c>
      <c r="M97" s="14"/>
      <c r="N97" s="13" t="str">
        <f t="shared" ca="1" si="22"/>
        <v/>
      </c>
      <c r="P97" s="3">
        <f t="shared" si="23"/>
        <v>0</v>
      </c>
      <c r="Q97" s="3">
        <f t="shared" ca="1" si="31"/>
        <v>0</v>
      </c>
      <c r="R97" s="3">
        <f t="shared" si="25"/>
        <v>0</v>
      </c>
      <c r="S97" s="3">
        <f t="shared" ca="1" si="26"/>
        <v>69</v>
      </c>
      <c r="T97" s="3" t="str">
        <f>IF(H97="","",VLOOKUP(H97,'Вода SKU'!$A$1:$B$150,2,0))</f>
        <v/>
      </c>
      <c r="U97" s="3">
        <f t="shared" ca="1" si="27"/>
        <v>8</v>
      </c>
      <c r="V97" s="3">
        <f t="shared" si="28"/>
        <v>0</v>
      </c>
      <c r="W97" s="3">
        <f t="shared" ca="1" si="29"/>
        <v>0</v>
      </c>
      <c r="X97" s="3" t="str">
        <f t="shared" ca="1" si="30"/>
        <v/>
      </c>
    </row>
    <row r="98" spans="10:24" ht="13.75" customHeight="1" x14ac:dyDescent="0.2">
      <c r="J98" s="4" t="str">
        <f t="shared" ref="J98:J122" ca="1" si="32">IF(M98="", IF(O98="","",X98+(INDIRECT("S" &amp; ROW() - 1) - S98)),IF(O98="", "", INDIRECT("S" &amp; ROW() - 1) - S98))</f>
        <v/>
      </c>
      <c r="M98" s="14"/>
      <c r="N98" s="13" t="str">
        <f t="shared" ref="N98:N122" ca="1" si="33">IF(M98="", IF(X98=0, "", X98), IF(V98 = "", "", IF(V98/U98 = 0, "", V98/U98)))</f>
        <v/>
      </c>
      <c r="P98" s="3">
        <f t="shared" ref="P98:P122" si="34">IF(O98 = "-", -W98,I98)</f>
        <v>0</v>
      </c>
      <c r="Q98" s="3">
        <f t="shared" ca="1" si="31"/>
        <v>0</v>
      </c>
      <c r="R98" s="3">
        <f t="shared" ref="R98:R122" si="35">IF(O98="-",1,0)</f>
        <v>0</v>
      </c>
      <c r="S98" s="3">
        <f t="shared" ref="S98:S122" ca="1" si="36">IF(Q98 = 0, INDIRECT("S" &amp; ROW() - 1), Q98)</f>
        <v>69</v>
      </c>
      <c r="T98" s="3" t="str">
        <f>IF(H98="","",VLOOKUP(H98,'Вода SKU'!$A$1:$B$150,2,0))</f>
        <v/>
      </c>
      <c r="U98" s="3">
        <f t="shared" ref="U98:U122" ca="1" si="37">IF(C98 = "", 8, IF(C98 = "-", 8000 / INDIRECT("C" &amp; ROW() - 1), 8000/C98))</f>
        <v>8</v>
      </c>
      <c r="V98" s="3">
        <f t="shared" ref="V98:V122" si="38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2" ca="1" si="39">IF(V98 = "", "", V98/U98)</f>
        <v>0</v>
      </c>
      <c r="X98" s="3" t="str">
        <f t="shared" ref="X98:X122" ca="1" si="40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2"/>
        <v/>
      </c>
      <c r="M99" s="14"/>
      <c r="N99" s="13" t="str">
        <f t="shared" ca="1" si="33"/>
        <v/>
      </c>
      <c r="P99" s="3">
        <f t="shared" si="34"/>
        <v>0</v>
      </c>
      <c r="Q99" s="3">
        <f t="shared" ca="1" si="31"/>
        <v>0</v>
      </c>
      <c r="R99" s="3">
        <f t="shared" si="35"/>
        <v>0</v>
      </c>
      <c r="S99" s="3">
        <f t="shared" ca="1" si="36"/>
        <v>69</v>
      </c>
      <c r="T99" s="3" t="str">
        <f>IF(H99="","",VLOOKUP(H99,'Вода SKU'!$A$1:$B$150,2,0))</f>
        <v/>
      </c>
      <c r="U99" s="3">
        <f t="shared" ca="1" si="37"/>
        <v>8</v>
      </c>
      <c r="V99" s="3">
        <f t="shared" si="38"/>
        <v>0</v>
      </c>
      <c r="W99" s="3">
        <f t="shared" ca="1" si="39"/>
        <v>0</v>
      </c>
      <c r="X99" s="3" t="str">
        <f t="shared" ca="1" si="40"/>
        <v/>
      </c>
    </row>
    <row r="100" spans="10:24" ht="13.75" customHeight="1" x14ac:dyDescent="0.2">
      <c r="J100" s="4" t="str">
        <f t="shared" ca="1" si="32"/>
        <v/>
      </c>
      <c r="M100" s="14"/>
      <c r="N100" s="13" t="str">
        <f t="shared" ca="1" si="33"/>
        <v/>
      </c>
      <c r="P100" s="3">
        <f t="shared" si="34"/>
        <v>0</v>
      </c>
      <c r="Q100" s="3">
        <f t="shared" ref="Q100:Q122" ca="1" si="41">IF(O100 = "-", SUM(INDIRECT(ADDRESS(2,COLUMN(P100)) &amp; ":" &amp; ADDRESS(ROW(),COLUMN(P100)))), 0)</f>
        <v>0</v>
      </c>
      <c r="R100" s="3">
        <f t="shared" si="35"/>
        <v>0</v>
      </c>
      <c r="S100" s="3">
        <f t="shared" ca="1" si="36"/>
        <v>69</v>
      </c>
      <c r="T100" s="3" t="str">
        <f>IF(H100="","",VLOOKUP(H100,'Вода SKU'!$A$1:$B$150,2,0))</f>
        <v/>
      </c>
      <c r="U100" s="3">
        <f t="shared" ca="1" si="37"/>
        <v>8</v>
      </c>
      <c r="V100" s="3">
        <f t="shared" si="38"/>
        <v>0</v>
      </c>
      <c r="W100" s="3">
        <f t="shared" ca="1" si="39"/>
        <v>0</v>
      </c>
      <c r="X100" s="3" t="str">
        <f t="shared" ca="1" si="40"/>
        <v/>
      </c>
    </row>
    <row r="101" spans="10:24" ht="13.75" customHeight="1" x14ac:dyDescent="0.2">
      <c r="J101" s="4" t="str">
        <f t="shared" ca="1" si="32"/>
        <v/>
      </c>
      <c r="M101" s="14"/>
      <c r="N101" s="13" t="str">
        <f t="shared" ca="1" si="33"/>
        <v/>
      </c>
      <c r="P101" s="3">
        <f t="shared" si="34"/>
        <v>0</v>
      </c>
      <c r="Q101" s="3">
        <f t="shared" ca="1" si="41"/>
        <v>0</v>
      </c>
      <c r="R101" s="3">
        <f t="shared" si="35"/>
        <v>0</v>
      </c>
      <c r="S101" s="3">
        <f t="shared" ca="1" si="36"/>
        <v>69</v>
      </c>
      <c r="T101" s="3" t="str">
        <f>IF(H101="","",VLOOKUP(H101,'Вода SKU'!$A$1:$B$150,2,0))</f>
        <v/>
      </c>
      <c r="U101" s="3">
        <f t="shared" ca="1" si="37"/>
        <v>8</v>
      </c>
      <c r="V101" s="3">
        <f t="shared" si="38"/>
        <v>0</v>
      </c>
      <c r="W101" s="3">
        <f t="shared" ca="1" si="39"/>
        <v>0</v>
      </c>
      <c r="X101" s="3" t="str">
        <f t="shared" ca="1" si="40"/>
        <v/>
      </c>
    </row>
    <row r="102" spans="10:24" ht="13.75" customHeight="1" x14ac:dyDescent="0.2">
      <c r="J102" s="4" t="str">
        <f t="shared" ca="1" si="32"/>
        <v/>
      </c>
      <c r="M102" s="14"/>
      <c r="N102" s="13" t="str">
        <f t="shared" ca="1" si="33"/>
        <v/>
      </c>
      <c r="P102" s="3">
        <f t="shared" si="34"/>
        <v>0</v>
      </c>
      <c r="Q102" s="3">
        <f t="shared" ca="1" si="41"/>
        <v>0</v>
      </c>
      <c r="R102" s="3">
        <f t="shared" si="35"/>
        <v>0</v>
      </c>
      <c r="S102" s="3">
        <f t="shared" ca="1" si="36"/>
        <v>69</v>
      </c>
      <c r="T102" s="3" t="str">
        <f>IF(H102="","",VLOOKUP(H102,'Вода SKU'!$A$1:$B$150,2,0))</f>
        <v/>
      </c>
      <c r="U102" s="3">
        <f t="shared" ca="1" si="37"/>
        <v>8</v>
      </c>
      <c r="V102" s="3">
        <f t="shared" si="38"/>
        <v>0</v>
      </c>
      <c r="W102" s="3">
        <f t="shared" ca="1" si="39"/>
        <v>0</v>
      </c>
      <c r="X102" s="3" t="str">
        <f t="shared" ca="1" si="40"/>
        <v/>
      </c>
    </row>
    <row r="103" spans="10:24" ht="13.75" customHeight="1" x14ac:dyDescent="0.2">
      <c r="J103" s="4" t="str">
        <f t="shared" ca="1" si="32"/>
        <v/>
      </c>
      <c r="M103" s="14"/>
      <c r="N103" s="13" t="str">
        <f t="shared" ca="1" si="33"/>
        <v/>
      </c>
      <c r="P103" s="3">
        <f t="shared" si="34"/>
        <v>0</v>
      </c>
      <c r="Q103" s="3">
        <f t="shared" ca="1" si="41"/>
        <v>0</v>
      </c>
      <c r="R103" s="3">
        <f t="shared" si="35"/>
        <v>0</v>
      </c>
      <c r="S103" s="3">
        <f t="shared" ca="1" si="36"/>
        <v>69</v>
      </c>
      <c r="T103" s="3" t="str">
        <f>IF(H103="","",VLOOKUP(H103,'Вода SKU'!$A$1:$B$150,2,0))</f>
        <v/>
      </c>
      <c r="U103" s="3">
        <f t="shared" ca="1" si="37"/>
        <v>8</v>
      </c>
      <c r="V103" s="3">
        <f t="shared" si="38"/>
        <v>0</v>
      </c>
      <c r="W103" s="3">
        <f t="shared" ca="1" si="39"/>
        <v>0</v>
      </c>
      <c r="X103" s="3" t="str">
        <f t="shared" ca="1" si="40"/>
        <v/>
      </c>
    </row>
    <row r="104" spans="10:24" ht="13.75" customHeight="1" x14ac:dyDescent="0.2">
      <c r="J104" s="4" t="str">
        <f t="shared" ca="1" si="32"/>
        <v/>
      </c>
      <c r="M104" s="14"/>
      <c r="N104" s="13" t="str">
        <f t="shared" ca="1" si="33"/>
        <v/>
      </c>
      <c r="P104" s="3">
        <f t="shared" si="34"/>
        <v>0</v>
      </c>
      <c r="Q104" s="3">
        <f t="shared" ca="1" si="41"/>
        <v>0</v>
      </c>
      <c r="R104" s="3">
        <f t="shared" si="35"/>
        <v>0</v>
      </c>
      <c r="S104" s="3">
        <f t="shared" ca="1" si="36"/>
        <v>69</v>
      </c>
      <c r="T104" s="3" t="str">
        <f>IF(H104="","",VLOOKUP(H104,'Вода SKU'!$A$1:$B$150,2,0))</f>
        <v/>
      </c>
      <c r="U104" s="3">
        <f t="shared" ca="1" si="37"/>
        <v>8</v>
      </c>
      <c r="V104" s="3">
        <f t="shared" si="38"/>
        <v>0</v>
      </c>
      <c r="W104" s="3">
        <f t="shared" ca="1" si="39"/>
        <v>0</v>
      </c>
      <c r="X104" s="3" t="str">
        <f t="shared" ca="1" si="40"/>
        <v/>
      </c>
    </row>
    <row r="105" spans="10:24" ht="13.75" customHeight="1" x14ac:dyDescent="0.2">
      <c r="J105" s="4" t="str">
        <f t="shared" ca="1" si="32"/>
        <v/>
      </c>
      <c r="M105" s="14"/>
      <c r="N105" s="13" t="str">
        <f t="shared" ca="1" si="33"/>
        <v/>
      </c>
      <c r="P105" s="3">
        <f t="shared" si="34"/>
        <v>0</v>
      </c>
      <c r="Q105" s="3">
        <f t="shared" ca="1" si="41"/>
        <v>0</v>
      </c>
      <c r="R105" s="3">
        <f t="shared" si="35"/>
        <v>0</v>
      </c>
      <c r="S105" s="3">
        <f t="shared" ca="1" si="36"/>
        <v>69</v>
      </c>
      <c r="T105" s="3" t="str">
        <f>IF(H105="","",VLOOKUP(H105,'Вода SKU'!$A$1:$B$150,2,0))</f>
        <v/>
      </c>
      <c r="U105" s="3">
        <f t="shared" ca="1" si="37"/>
        <v>8</v>
      </c>
      <c r="V105" s="3">
        <f t="shared" si="38"/>
        <v>0</v>
      </c>
      <c r="W105" s="3">
        <f t="shared" ca="1" si="39"/>
        <v>0</v>
      </c>
      <c r="X105" s="3" t="str">
        <f t="shared" ca="1" si="40"/>
        <v/>
      </c>
    </row>
    <row r="106" spans="10:24" ht="13.75" customHeight="1" x14ac:dyDescent="0.2">
      <c r="J106" s="4" t="str">
        <f t="shared" ca="1" si="32"/>
        <v/>
      </c>
      <c r="M106" s="14"/>
      <c r="N106" s="13" t="str">
        <f t="shared" ca="1" si="33"/>
        <v/>
      </c>
      <c r="P106" s="3">
        <f t="shared" si="34"/>
        <v>0</v>
      </c>
      <c r="Q106" s="3">
        <f t="shared" ca="1" si="41"/>
        <v>0</v>
      </c>
      <c r="R106" s="3">
        <f t="shared" si="35"/>
        <v>0</v>
      </c>
      <c r="S106" s="3">
        <f t="shared" ca="1" si="36"/>
        <v>69</v>
      </c>
      <c r="T106" s="3" t="str">
        <f>IF(H106="","",VLOOKUP(H106,'Вода SKU'!$A$1:$B$150,2,0))</f>
        <v/>
      </c>
      <c r="U106" s="3">
        <f t="shared" ca="1" si="37"/>
        <v>8</v>
      </c>
      <c r="V106" s="3">
        <f t="shared" si="38"/>
        <v>0</v>
      </c>
      <c r="W106" s="3">
        <f t="shared" ca="1" si="39"/>
        <v>0</v>
      </c>
      <c r="X106" s="3" t="str">
        <f t="shared" ca="1" si="40"/>
        <v/>
      </c>
    </row>
    <row r="107" spans="10:24" ht="13.75" customHeight="1" x14ac:dyDescent="0.2">
      <c r="J107" s="4" t="str">
        <f t="shared" ca="1" si="32"/>
        <v/>
      </c>
      <c r="M107" s="14"/>
      <c r="N107" s="13" t="str">
        <f t="shared" ca="1" si="33"/>
        <v/>
      </c>
      <c r="P107" s="3">
        <f t="shared" si="34"/>
        <v>0</v>
      </c>
      <c r="Q107" s="3">
        <f t="shared" ca="1" si="41"/>
        <v>0</v>
      </c>
      <c r="R107" s="3">
        <f t="shared" si="35"/>
        <v>0</v>
      </c>
      <c r="S107" s="3">
        <f t="shared" ca="1" si="36"/>
        <v>69</v>
      </c>
      <c r="T107" s="3" t="str">
        <f>IF(H107="","",VLOOKUP(H107,'Вода SKU'!$A$1:$B$150,2,0))</f>
        <v/>
      </c>
      <c r="U107" s="3">
        <f t="shared" ca="1" si="37"/>
        <v>8</v>
      </c>
      <c r="V107" s="3">
        <f t="shared" si="38"/>
        <v>0</v>
      </c>
      <c r="W107" s="3">
        <f t="shared" ca="1" si="39"/>
        <v>0</v>
      </c>
      <c r="X107" s="3" t="str">
        <f t="shared" ca="1" si="40"/>
        <v/>
      </c>
    </row>
    <row r="108" spans="10:24" ht="13.75" customHeight="1" x14ac:dyDescent="0.2">
      <c r="J108" s="4" t="str">
        <f t="shared" ca="1" si="32"/>
        <v/>
      </c>
      <c r="M108" s="14"/>
      <c r="N108" s="13" t="str">
        <f t="shared" ca="1" si="33"/>
        <v/>
      </c>
      <c r="P108" s="3">
        <f t="shared" si="34"/>
        <v>0</v>
      </c>
      <c r="Q108" s="3">
        <f t="shared" ca="1" si="41"/>
        <v>0</v>
      </c>
      <c r="R108" s="3">
        <f t="shared" si="35"/>
        <v>0</v>
      </c>
      <c r="S108" s="3">
        <f t="shared" ca="1" si="36"/>
        <v>69</v>
      </c>
      <c r="T108" s="3" t="str">
        <f>IF(H108="","",VLOOKUP(H108,'Вода SKU'!$A$1:$B$150,2,0))</f>
        <v/>
      </c>
      <c r="U108" s="3">
        <f t="shared" ca="1" si="37"/>
        <v>8</v>
      </c>
      <c r="V108" s="3">
        <f t="shared" si="38"/>
        <v>0</v>
      </c>
      <c r="W108" s="3">
        <f t="shared" ca="1" si="39"/>
        <v>0</v>
      </c>
      <c r="X108" s="3" t="str">
        <f t="shared" ca="1" si="40"/>
        <v/>
      </c>
    </row>
    <row r="109" spans="10:24" ht="13.75" customHeight="1" x14ac:dyDescent="0.2">
      <c r="J109" s="4" t="str">
        <f t="shared" ca="1" si="32"/>
        <v/>
      </c>
      <c r="M109" s="14"/>
      <c r="N109" s="13" t="str">
        <f t="shared" ca="1" si="33"/>
        <v/>
      </c>
      <c r="P109" s="3">
        <f t="shared" si="34"/>
        <v>0</v>
      </c>
      <c r="Q109" s="3">
        <f t="shared" ca="1" si="41"/>
        <v>0</v>
      </c>
      <c r="R109" s="3">
        <f t="shared" si="35"/>
        <v>0</v>
      </c>
      <c r="S109" s="3">
        <f t="shared" ca="1" si="36"/>
        <v>69</v>
      </c>
      <c r="T109" s="3" t="str">
        <f>IF(H109="","",VLOOKUP(H109,'Вода SKU'!$A$1:$B$150,2,0))</f>
        <v/>
      </c>
      <c r="U109" s="3">
        <f t="shared" ca="1" si="37"/>
        <v>8</v>
      </c>
      <c r="V109" s="3">
        <f t="shared" si="38"/>
        <v>0</v>
      </c>
      <c r="W109" s="3">
        <f t="shared" ca="1" si="39"/>
        <v>0</v>
      </c>
      <c r="X109" s="3" t="str">
        <f t="shared" ca="1" si="40"/>
        <v/>
      </c>
    </row>
    <row r="110" spans="10:24" ht="13.75" customHeight="1" x14ac:dyDescent="0.2">
      <c r="J110" s="4" t="str">
        <f t="shared" ca="1" si="32"/>
        <v/>
      </c>
      <c r="M110" s="14"/>
      <c r="N110" s="13" t="str">
        <f t="shared" ca="1" si="33"/>
        <v/>
      </c>
      <c r="P110" s="3">
        <f t="shared" si="34"/>
        <v>0</v>
      </c>
      <c r="Q110" s="3">
        <f t="shared" ca="1" si="41"/>
        <v>0</v>
      </c>
      <c r="R110" s="3">
        <f t="shared" si="35"/>
        <v>0</v>
      </c>
      <c r="S110" s="3">
        <f t="shared" ca="1" si="36"/>
        <v>69</v>
      </c>
      <c r="T110" s="3" t="str">
        <f>IF(H110="","",VLOOKUP(H110,'Вода SKU'!$A$1:$B$150,2,0))</f>
        <v/>
      </c>
      <c r="U110" s="3">
        <f t="shared" ca="1" si="37"/>
        <v>8</v>
      </c>
      <c r="V110" s="3">
        <f t="shared" si="38"/>
        <v>0</v>
      </c>
      <c r="W110" s="3">
        <f t="shared" ca="1" si="39"/>
        <v>0</v>
      </c>
      <c r="X110" s="3" t="str">
        <f t="shared" ca="1" si="40"/>
        <v/>
      </c>
    </row>
    <row r="111" spans="10:24" ht="13.75" customHeight="1" x14ac:dyDescent="0.2">
      <c r="J111" s="4" t="str">
        <f t="shared" ca="1" si="32"/>
        <v/>
      </c>
      <c r="M111" s="14"/>
      <c r="N111" s="13" t="str">
        <f t="shared" ca="1" si="33"/>
        <v/>
      </c>
      <c r="P111" s="3">
        <f t="shared" si="34"/>
        <v>0</v>
      </c>
      <c r="Q111" s="3">
        <f t="shared" ca="1" si="41"/>
        <v>0</v>
      </c>
      <c r="R111" s="3">
        <f t="shared" si="35"/>
        <v>0</v>
      </c>
      <c r="S111" s="3">
        <f t="shared" ca="1" si="36"/>
        <v>69</v>
      </c>
      <c r="T111" s="3" t="str">
        <f>IF(H111="","",VLOOKUP(H111,'Вода SKU'!$A$1:$B$150,2,0))</f>
        <v/>
      </c>
      <c r="U111" s="3">
        <f t="shared" ca="1" si="37"/>
        <v>8</v>
      </c>
      <c r="V111" s="3">
        <f t="shared" si="38"/>
        <v>0</v>
      </c>
      <c r="W111" s="3">
        <f t="shared" ca="1" si="39"/>
        <v>0</v>
      </c>
      <c r="X111" s="3" t="str">
        <f t="shared" ca="1" si="40"/>
        <v/>
      </c>
    </row>
    <row r="112" spans="10:24" ht="13.75" customHeight="1" x14ac:dyDescent="0.2">
      <c r="J112" s="4" t="str">
        <f t="shared" ca="1" si="32"/>
        <v/>
      </c>
      <c r="M112" s="14"/>
      <c r="N112" s="13" t="str">
        <f t="shared" ca="1" si="33"/>
        <v/>
      </c>
      <c r="P112" s="3">
        <f t="shared" si="34"/>
        <v>0</v>
      </c>
      <c r="Q112" s="3">
        <f t="shared" ca="1" si="41"/>
        <v>0</v>
      </c>
      <c r="R112" s="3">
        <f t="shared" si="35"/>
        <v>0</v>
      </c>
      <c r="S112" s="3">
        <f t="shared" ca="1" si="36"/>
        <v>69</v>
      </c>
      <c r="T112" s="3" t="str">
        <f>IF(H112="","",VLOOKUP(H112,'Вода SKU'!$A$1:$B$150,2,0))</f>
        <v/>
      </c>
      <c r="U112" s="3">
        <f t="shared" ca="1" si="37"/>
        <v>8</v>
      </c>
      <c r="V112" s="3">
        <f t="shared" si="38"/>
        <v>0</v>
      </c>
      <c r="W112" s="3">
        <f t="shared" ca="1" si="39"/>
        <v>0</v>
      </c>
      <c r="X112" s="3" t="str">
        <f t="shared" ca="1" si="40"/>
        <v/>
      </c>
    </row>
    <row r="113" spans="10:24" ht="13.75" customHeight="1" x14ac:dyDescent="0.2">
      <c r="J113" s="4" t="str">
        <f t="shared" ca="1" si="32"/>
        <v/>
      </c>
      <c r="M113" s="14"/>
      <c r="N113" s="13" t="str">
        <f t="shared" ca="1" si="33"/>
        <v/>
      </c>
      <c r="P113" s="3">
        <f t="shared" si="34"/>
        <v>0</v>
      </c>
      <c r="Q113" s="3">
        <f t="shared" ca="1" si="41"/>
        <v>0</v>
      </c>
      <c r="R113" s="3">
        <f t="shared" si="35"/>
        <v>0</v>
      </c>
      <c r="S113" s="3">
        <f t="shared" ca="1" si="36"/>
        <v>69</v>
      </c>
      <c r="T113" s="3" t="str">
        <f>IF(H113="","",VLOOKUP(H113,'Вода SKU'!$A$1:$B$150,2,0))</f>
        <v/>
      </c>
      <c r="U113" s="3">
        <f t="shared" ca="1" si="37"/>
        <v>8</v>
      </c>
      <c r="V113" s="3">
        <f t="shared" si="38"/>
        <v>0</v>
      </c>
      <c r="W113" s="3">
        <f t="shared" ca="1" si="39"/>
        <v>0</v>
      </c>
      <c r="X113" s="3" t="str">
        <f t="shared" ca="1" si="40"/>
        <v/>
      </c>
    </row>
    <row r="114" spans="10:24" ht="13.75" customHeight="1" x14ac:dyDescent="0.2">
      <c r="J114" s="4" t="str">
        <f t="shared" ca="1" si="32"/>
        <v/>
      </c>
      <c r="M114" s="14"/>
      <c r="N114" s="13" t="str">
        <f t="shared" ca="1" si="33"/>
        <v/>
      </c>
      <c r="P114" s="3">
        <f t="shared" si="34"/>
        <v>0</v>
      </c>
      <c r="Q114" s="3">
        <f t="shared" ca="1" si="41"/>
        <v>0</v>
      </c>
      <c r="R114" s="3">
        <f t="shared" si="35"/>
        <v>0</v>
      </c>
      <c r="S114" s="3">
        <f t="shared" ca="1" si="36"/>
        <v>69</v>
      </c>
      <c r="T114" s="3" t="str">
        <f>IF(H114="","",VLOOKUP(H114,'Вода SKU'!$A$1:$B$150,2,0))</f>
        <v/>
      </c>
      <c r="U114" s="3">
        <f t="shared" ca="1" si="37"/>
        <v>8</v>
      </c>
      <c r="V114" s="3">
        <f t="shared" si="38"/>
        <v>0</v>
      </c>
      <c r="W114" s="3">
        <f t="shared" ca="1" si="39"/>
        <v>0</v>
      </c>
      <c r="X114" s="3" t="str">
        <f t="shared" ca="1" si="40"/>
        <v/>
      </c>
    </row>
    <row r="115" spans="10:24" ht="13.75" customHeight="1" x14ac:dyDescent="0.2">
      <c r="J115" s="4" t="str">
        <f t="shared" ca="1" si="32"/>
        <v/>
      </c>
      <c r="M115" s="14"/>
      <c r="N115" s="13" t="str">
        <f t="shared" ca="1" si="33"/>
        <v/>
      </c>
      <c r="P115" s="3">
        <f t="shared" si="34"/>
        <v>0</v>
      </c>
      <c r="Q115" s="3">
        <f t="shared" ca="1" si="41"/>
        <v>0</v>
      </c>
      <c r="R115" s="3">
        <f t="shared" si="35"/>
        <v>0</v>
      </c>
      <c r="S115" s="3">
        <f t="shared" ca="1" si="36"/>
        <v>69</v>
      </c>
      <c r="T115" s="3" t="str">
        <f>IF(H115="","",VLOOKUP(H115,'Вода SKU'!$A$1:$B$150,2,0))</f>
        <v/>
      </c>
      <c r="U115" s="3">
        <f t="shared" ca="1" si="37"/>
        <v>8</v>
      </c>
      <c r="V115" s="3">
        <f t="shared" si="38"/>
        <v>0</v>
      </c>
      <c r="W115" s="3">
        <f t="shared" ca="1" si="39"/>
        <v>0</v>
      </c>
      <c r="X115" s="3" t="str">
        <f t="shared" ca="1" si="40"/>
        <v/>
      </c>
    </row>
    <row r="116" spans="10:24" ht="13.75" customHeight="1" x14ac:dyDescent="0.2">
      <c r="J116" s="4" t="str">
        <f t="shared" ca="1" si="32"/>
        <v/>
      </c>
      <c r="M116" s="14"/>
      <c r="N116" s="13" t="str">
        <f t="shared" ca="1" si="33"/>
        <v/>
      </c>
      <c r="P116" s="3">
        <f t="shared" si="34"/>
        <v>0</v>
      </c>
      <c r="Q116" s="3">
        <f t="shared" ca="1" si="41"/>
        <v>0</v>
      </c>
      <c r="R116" s="3">
        <f t="shared" si="35"/>
        <v>0</v>
      </c>
      <c r="S116" s="3">
        <f t="shared" ca="1" si="36"/>
        <v>69</v>
      </c>
      <c r="T116" s="3" t="str">
        <f>IF(H116="","",VLOOKUP(H116,'Вода SKU'!$A$1:$B$150,2,0))</f>
        <v/>
      </c>
      <c r="U116" s="3">
        <f t="shared" ca="1" si="37"/>
        <v>8</v>
      </c>
      <c r="V116" s="3">
        <f t="shared" si="38"/>
        <v>0</v>
      </c>
      <c r="W116" s="3">
        <f t="shared" ca="1" si="39"/>
        <v>0</v>
      </c>
      <c r="X116" s="3" t="str">
        <f t="shared" ca="1" si="40"/>
        <v/>
      </c>
    </row>
    <row r="117" spans="10:24" ht="13.75" customHeight="1" x14ac:dyDescent="0.2">
      <c r="J117" s="4" t="str">
        <f t="shared" ca="1" si="32"/>
        <v/>
      </c>
      <c r="M117" s="14"/>
      <c r="N117" s="13" t="str">
        <f t="shared" ca="1" si="33"/>
        <v/>
      </c>
      <c r="P117" s="3">
        <f t="shared" si="34"/>
        <v>0</v>
      </c>
      <c r="Q117" s="3">
        <f t="shared" ca="1" si="41"/>
        <v>0</v>
      </c>
      <c r="R117" s="3">
        <f t="shared" si="35"/>
        <v>0</v>
      </c>
      <c r="S117" s="3">
        <f t="shared" ca="1" si="36"/>
        <v>69</v>
      </c>
      <c r="T117" s="3" t="str">
        <f>IF(H117="","",VLOOKUP(H117,'Вода SKU'!$A$1:$B$150,2,0))</f>
        <v/>
      </c>
      <c r="U117" s="3">
        <f t="shared" ca="1" si="37"/>
        <v>8</v>
      </c>
      <c r="V117" s="3">
        <f t="shared" si="38"/>
        <v>0</v>
      </c>
      <c r="W117" s="3">
        <f t="shared" ca="1" si="39"/>
        <v>0</v>
      </c>
      <c r="X117" s="3" t="str">
        <f t="shared" ca="1" si="40"/>
        <v/>
      </c>
    </row>
    <row r="118" spans="10:24" ht="13.75" customHeight="1" x14ac:dyDescent="0.2">
      <c r="J118" s="4" t="str">
        <f t="shared" ca="1" si="32"/>
        <v/>
      </c>
      <c r="M118" s="14"/>
      <c r="N118" s="13" t="str">
        <f t="shared" ca="1" si="33"/>
        <v/>
      </c>
      <c r="P118" s="3">
        <f t="shared" si="34"/>
        <v>0</v>
      </c>
      <c r="Q118" s="3">
        <f t="shared" ca="1" si="41"/>
        <v>0</v>
      </c>
      <c r="R118" s="3">
        <f t="shared" si="35"/>
        <v>0</v>
      </c>
      <c r="S118" s="3">
        <f t="shared" ca="1" si="36"/>
        <v>69</v>
      </c>
      <c r="T118" s="3" t="str">
        <f>IF(H118="","",VLOOKUP(H118,'Вода SKU'!$A$1:$B$150,2,0))</f>
        <v/>
      </c>
      <c r="U118" s="3">
        <f t="shared" ca="1" si="37"/>
        <v>8</v>
      </c>
      <c r="V118" s="3">
        <f t="shared" si="38"/>
        <v>0</v>
      </c>
      <c r="W118" s="3">
        <f t="shared" ca="1" si="39"/>
        <v>0</v>
      </c>
      <c r="X118" s="3" t="str">
        <f t="shared" ca="1" si="40"/>
        <v/>
      </c>
    </row>
    <row r="119" spans="10:24" ht="13.75" customHeight="1" x14ac:dyDescent="0.2">
      <c r="J119" s="4" t="str">
        <f t="shared" ca="1" si="32"/>
        <v/>
      </c>
      <c r="M119" s="14"/>
      <c r="N119" s="13" t="str">
        <f t="shared" ca="1" si="33"/>
        <v/>
      </c>
      <c r="P119" s="3">
        <f t="shared" si="34"/>
        <v>0</v>
      </c>
      <c r="Q119" s="3">
        <f t="shared" ca="1" si="41"/>
        <v>0</v>
      </c>
      <c r="R119" s="3">
        <f t="shared" si="35"/>
        <v>0</v>
      </c>
      <c r="S119" s="3">
        <f t="shared" ca="1" si="36"/>
        <v>69</v>
      </c>
      <c r="T119" s="3" t="str">
        <f>IF(H119="","",VLOOKUP(H119,'Вода SKU'!$A$1:$B$150,2,0))</f>
        <v/>
      </c>
      <c r="U119" s="3">
        <f t="shared" ca="1" si="37"/>
        <v>8</v>
      </c>
      <c r="V119" s="3">
        <f t="shared" si="38"/>
        <v>0</v>
      </c>
      <c r="W119" s="3">
        <f t="shared" ca="1" si="39"/>
        <v>0</v>
      </c>
      <c r="X119" s="3" t="str">
        <f t="shared" ca="1" si="40"/>
        <v/>
      </c>
    </row>
    <row r="120" spans="10:24" ht="13.75" customHeight="1" x14ac:dyDescent="0.2">
      <c r="J120" s="4" t="str">
        <f t="shared" ca="1" si="32"/>
        <v/>
      </c>
      <c r="M120" s="14"/>
      <c r="N120" s="13" t="str">
        <f t="shared" ca="1" si="33"/>
        <v/>
      </c>
      <c r="P120" s="3">
        <f t="shared" si="34"/>
        <v>0</v>
      </c>
      <c r="Q120" s="3">
        <f t="shared" ca="1" si="41"/>
        <v>0</v>
      </c>
      <c r="R120" s="3">
        <f t="shared" si="35"/>
        <v>0</v>
      </c>
      <c r="S120" s="3">
        <f t="shared" ca="1" si="36"/>
        <v>69</v>
      </c>
      <c r="T120" s="3" t="str">
        <f>IF(H120="","",VLOOKUP(H120,'Вода SKU'!$A$1:$B$150,2,0))</f>
        <v/>
      </c>
      <c r="U120" s="3">
        <f t="shared" ca="1" si="37"/>
        <v>8</v>
      </c>
      <c r="V120" s="3">
        <f t="shared" si="38"/>
        <v>0</v>
      </c>
      <c r="W120" s="3">
        <f t="shared" ca="1" si="39"/>
        <v>0</v>
      </c>
      <c r="X120" s="3" t="str">
        <f t="shared" ca="1" si="40"/>
        <v/>
      </c>
    </row>
    <row r="121" spans="10:24" ht="13.75" customHeight="1" x14ac:dyDescent="0.2">
      <c r="J121" s="4" t="str">
        <f t="shared" ca="1" si="32"/>
        <v/>
      </c>
      <c r="M121" s="14"/>
      <c r="N121" s="13" t="str">
        <f t="shared" ca="1" si="33"/>
        <v/>
      </c>
      <c r="P121" s="3">
        <f t="shared" si="34"/>
        <v>0</v>
      </c>
      <c r="Q121" s="3">
        <f t="shared" ca="1" si="41"/>
        <v>0</v>
      </c>
      <c r="R121" s="3">
        <f t="shared" si="35"/>
        <v>0</v>
      </c>
      <c r="S121" s="3">
        <f t="shared" ca="1" si="36"/>
        <v>69</v>
      </c>
      <c r="T121" s="3" t="str">
        <f>IF(H121="","",VLOOKUP(H121,'Вода SKU'!$A$1:$B$150,2,0))</f>
        <v/>
      </c>
      <c r="U121" s="3">
        <f t="shared" ca="1" si="37"/>
        <v>8</v>
      </c>
      <c r="V121" s="3">
        <f t="shared" si="38"/>
        <v>0</v>
      </c>
      <c r="W121" s="3">
        <f t="shared" ca="1" si="39"/>
        <v>0</v>
      </c>
      <c r="X121" s="3" t="str">
        <f t="shared" ca="1" si="40"/>
        <v/>
      </c>
    </row>
    <row r="122" spans="10:24" ht="13.75" customHeight="1" x14ac:dyDescent="0.2">
      <c r="J122" s="4" t="str">
        <f t="shared" ca="1" si="32"/>
        <v/>
      </c>
      <c r="M122" s="14"/>
      <c r="N122" s="13" t="str">
        <f t="shared" ca="1" si="33"/>
        <v/>
      </c>
      <c r="P122" s="3">
        <f t="shared" si="34"/>
        <v>0</v>
      </c>
      <c r="Q122" s="3">
        <f t="shared" ca="1" si="41"/>
        <v>0</v>
      </c>
      <c r="R122" s="3">
        <f t="shared" si="35"/>
        <v>0</v>
      </c>
      <c r="S122" s="3">
        <f t="shared" ca="1" si="36"/>
        <v>69</v>
      </c>
      <c r="T122" s="3" t="str">
        <f>IF(H122="","",VLOOKUP(H122,'Вода SKU'!$A$1:$B$150,2,0))</f>
        <v/>
      </c>
      <c r="U122" s="3">
        <f t="shared" ca="1" si="37"/>
        <v>8</v>
      </c>
      <c r="V122" s="3">
        <f t="shared" si="38"/>
        <v>0</v>
      </c>
      <c r="W122" s="3">
        <f t="shared" ca="1" si="39"/>
        <v>0</v>
      </c>
      <c r="X122" s="3" t="str">
        <f t="shared" ca="1" si="40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121</v>
      </c>
    </row>
    <row r="2" spans="1:1" ht="14.5" customHeight="1" x14ac:dyDescent="0.2">
      <c r="A2" s="3" t="s">
        <v>136</v>
      </c>
    </row>
    <row r="3" spans="1:1" ht="14.5" customHeight="1" x14ac:dyDescent="0.2">
      <c r="A3" s="3" t="s">
        <v>137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6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121</v>
      </c>
      <c r="B1" s="16" t="s">
        <v>121</v>
      </c>
    </row>
    <row r="2" spans="1:2" x14ac:dyDescent="0.2">
      <c r="A2" s="16" t="s">
        <v>138</v>
      </c>
      <c r="B2" s="16" t="s">
        <v>122</v>
      </c>
    </row>
    <row r="3" spans="1:2" x14ac:dyDescent="0.2">
      <c r="A3" s="16" t="s">
        <v>139</v>
      </c>
      <c r="B3" s="16" t="s">
        <v>122</v>
      </c>
    </row>
    <row r="4" spans="1:2" x14ac:dyDescent="0.2">
      <c r="A4" s="16" t="s">
        <v>140</v>
      </c>
      <c r="B4" s="16" t="s">
        <v>122</v>
      </c>
    </row>
    <row r="5" spans="1:2" x14ac:dyDescent="0.2">
      <c r="A5" s="16" t="s">
        <v>141</v>
      </c>
      <c r="B5" s="16" t="s">
        <v>122</v>
      </c>
    </row>
    <row r="6" spans="1:2" x14ac:dyDescent="0.2">
      <c r="A6" s="16" t="s">
        <v>142</v>
      </c>
      <c r="B6" s="16" t="s">
        <v>122</v>
      </c>
    </row>
    <row r="7" spans="1:2" x14ac:dyDescent="0.2">
      <c r="A7" s="16" t="s">
        <v>143</v>
      </c>
      <c r="B7" s="16" t="s">
        <v>122</v>
      </c>
    </row>
    <row r="8" spans="1:2" x14ac:dyDescent="0.2">
      <c r="A8" s="16" t="s">
        <v>144</v>
      </c>
      <c r="B8" s="16" t="s">
        <v>145</v>
      </c>
    </row>
    <row r="9" spans="1:2" x14ac:dyDescent="0.2">
      <c r="A9" s="16" t="s">
        <v>146</v>
      </c>
      <c r="B9" s="16" t="s">
        <v>145</v>
      </c>
    </row>
    <row r="10" spans="1:2" x14ac:dyDescent="0.2">
      <c r="A10" s="16" t="s">
        <v>147</v>
      </c>
      <c r="B10" s="16" t="s">
        <v>148</v>
      </c>
    </row>
    <row r="11" spans="1:2" x14ac:dyDescent="0.2">
      <c r="A11" s="16" t="s">
        <v>149</v>
      </c>
      <c r="B11" s="16" t="s">
        <v>148</v>
      </c>
    </row>
    <row r="12" spans="1:2" x14ac:dyDescent="0.2">
      <c r="A12" s="16" t="s">
        <v>150</v>
      </c>
      <c r="B12" s="16" t="s">
        <v>148</v>
      </c>
    </row>
    <row r="13" spans="1:2" x14ac:dyDescent="0.2">
      <c r="A13" s="16" t="s">
        <v>151</v>
      </c>
      <c r="B13" s="16" t="s">
        <v>148</v>
      </c>
    </row>
    <row r="14" spans="1:2" x14ac:dyDescent="0.2">
      <c r="A14" s="16" t="s">
        <v>126</v>
      </c>
      <c r="B14" s="16" t="s">
        <v>122</v>
      </c>
    </row>
    <row r="15" spans="1:2" x14ac:dyDescent="0.2">
      <c r="A15" s="16" t="s">
        <v>152</v>
      </c>
      <c r="B15" s="16" t="s">
        <v>153</v>
      </c>
    </row>
    <row r="16" spans="1:2" x14ac:dyDescent="0.2">
      <c r="A16" s="16" t="s">
        <v>119</v>
      </c>
      <c r="B16" s="16" t="s">
        <v>135</v>
      </c>
    </row>
    <row r="17" spans="1:2" x14ac:dyDescent="0.2">
      <c r="A17" s="16" t="s">
        <v>154</v>
      </c>
      <c r="B17" s="16" t="s">
        <v>135</v>
      </c>
    </row>
    <row r="18" spans="1:2" x14ac:dyDescent="0.2">
      <c r="A18" s="16" t="s">
        <v>116</v>
      </c>
      <c r="B18" s="16" t="s">
        <v>135</v>
      </c>
    </row>
    <row r="19" spans="1:2" x14ac:dyDescent="0.2">
      <c r="A19" s="16" t="s">
        <v>118</v>
      </c>
      <c r="B19" s="16" t="s">
        <v>135</v>
      </c>
    </row>
    <row r="20" spans="1:2" x14ac:dyDescent="0.2">
      <c r="A20" s="16" t="s">
        <v>120</v>
      </c>
      <c r="B20" s="16" t="s">
        <v>135</v>
      </c>
    </row>
    <row r="21" spans="1:2" x14ac:dyDescent="0.2">
      <c r="A21" s="16" t="s">
        <v>113</v>
      </c>
      <c r="B21" s="16" t="s">
        <v>135</v>
      </c>
    </row>
    <row r="22" spans="1:2" x14ac:dyDescent="0.2">
      <c r="A22" s="16" t="s">
        <v>155</v>
      </c>
      <c r="B22" s="16" t="s">
        <v>135</v>
      </c>
    </row>
    <row r="23" spans="1:2" x14ac:dyDescent="0.2">
      <c r="A23" s="16" t="s">
        <v>127</v>
      </c>
      <c r="B23" s="16" t="s">
        <v>122</v>
      </c>
    </row>
    <row r="24" spans="1:2" x14ac:dyDescent="0.2">
      <c r="A24" s="16" t="s">
        <v>156</v>
      </c>
      <c r="B24" s="16" t="s">
        <v>135</v>
      </c>
    </row>
    <row r="25" spans="1:2" x14ac:dyDescent="0.2">
      <c r="A25" s="16" t="s">
        <v>157</v>
      </c>
      <c r="B25" s="16" t="s">
        <v>135</v>
      </c>
    </row>
    <row r="26" spans="1:2" x14ac:dyDescent="0.2">
      <c r="A26" s="16" t="s">
        <v>117</v>
      </c>
      <c r="B26" s="16" t="s">
        <v>135</v>
      </c>
    </row>
    <row r="27" spans="1:2" x14ac:dyDescent="0.2">
      <c r="A27" s="16" t="s">
        <v>158</v>
      </c>
      <c r="B27" s="16" t="s">
        <v>135</v>
      </c>
    </row>
    <row r="28" spans="1:2" x14ac:dyDescent="0.2">
      <c r="A28" s="16" t="s">
        <v>159</v>
      </c>
      <c r="B28" s="16" t="s">
        <v>101</v>
      </c>
    </row>
    <row r="29" spans="1:2" x14ac:dyDescent="0.2">
      <c r="A29" s="16" t="s">
        <v>111</v>
      </c>
      <c r="B29" s="16" t="s">
        <v>101</v>
      </c>
    </row>
    <row r="30" spans="1:2" x14ac:dyDescent="0.2">
      <c r="A30" s="16" t="s">
        <v>112</v>
      </c>
      <c r="B30" s="16" t="s">
        <v>101</v>
      </c>
    </row>
    <row r="31" spans="1:2" x14ac:dyDescent="0.2">
      <c r="A31" s="16" t="s">
        <v>133</v>
      </c>
      <c r="B31" s="16" t="s">
        <v>135</v>
      </c>
    </row>
    <row r="32" spans="1:2" x14ac:dyDescent="0.2">
      <c r="A32" s="16" t="s">
        <v>160</v>
      </c>
      <c r="B32" s="16" t="s">
        <v>135</v>
      </c>
    </row>
    <row r="33" spans="1:2" x14ac:dyDescent="0.2">
      <c r="A33" s="16" t="s">
        <v>130</v>
      </c>
      <c r="B33" s="16" t="s">
        <v>135</v>
      </c>
    </row>
    <row r="34" spans="1:2" x14ac:dyDescent="0.2">
      <c r="A34" s="16" t="s">
        <v>132</v>
      </c>
      <c r="B34" s="16" t="s">
        <v>135</v>
      </c>
    </row>
    <row r="35" spans="1:2" x14ac:dyDescent="0.2">
      <c r="A35" s="16" t="s">
        <v>134</v>
      </c>
      <c r="B35" s="16" t="s">
        <v>135</v>
      </c>
    </row>
    <row r="36" spans="1:2" x14ac:dyDescent="0.2">
      <c r="A36" s="16" t="s">
        <v>161</v>
      </c>
      <c r="B36" s="16" t="s">
        <v>135</v>
      </c>
    </row>
    <row r="37" spans="1:2" x14ac:dyDescent="0.2">
      <c r="A37" s="16" t="s">
        <v>128</v>
      </c>
      <c r="B37" s="16" t="s">
        <v>122</v>
      </c>
    </row>
    <row r="38" spans="1:2" x14ac:dyDescent="0.2">
      <c r="A38" s="16" t="s">
        <v>162</v>
      </c>
      <c r="B38" s="16" t="s">
        <v>122</v>
      </c>
    </row>
    <row r="39" spans="1:2" x14ac:dyDescent="0.2">
      <c r="A39" s="16" t="s">
        <v>131</v>
      </c>
      <c r="B39" s="16" t="s">
        <v>135</v>
      </c>
    </row>
    <row r="40" spans="1:2" x14ac:dyDescent="0.2">
      <c r="A40" s="16" t="s">
        <v>129</v>
      </c>
      <c r="B40" s="16" t="s">
        <v>135</v>
      </c>
    </row>
    <row r="41" spans="1:2" x14ac:dyDescent="0.2">
      <c r="A41" s="16" t="s">
        <v>107</v>
      </c>
      <c r="B41" s="16" t="s">
        <v>101</v>
      </c>
    </row>
    <row r="42" spans="1:2" x14ac:dyDescent="0.2">
      <c r="A42" s="16" t="s">
        <v>106</v>
      </c>
      <c r="B42" s="16" t="s">
        <v>101</v>
      </c>
    </row>
    <row r="43" spans="1:2" x14ac:dyDescent="0.2">
      <c r="A43" s="16" t="s">
        <v>163</v>
      </c>
      <c r="B43" s="16" t="s">
        <v>145</v>
      </c>
    </row>
    <row r="44" spans="1:2" x14ac:dyDescent="0.2">
      <c r="A44" s="16" t="s">
        <v>164</v>
      </c>
      <c r="B44" s="16" t="s">
        <v>145</v>
      </c>
    </row>
    <row r="45" spans="1:2" x14ac:dyDescent="0.2">
      <c r="A45" s="16" t="s">
        <v>165</v>
      </c>
      <c r="B45" s="16" t="s">
        <v>145</v>
      </c>
    </row>
    <row r="46" spans="1:2" x14ac:dyDescent="0.2">
      <c r="A46" s="16" t="s">
        <v>166</v>
      </c>
      <c r="B46" s="16" t="s">
        <v>145</v>
      </c>
    </row>
    <row r="47" spans="1:2" x14ac:dyDescent="0.2">
      <c r="A47" s="16" t="s">
        <v>167</v>
      </c>
      <c r="B47" s="16" t="s">
        <v>148</v>
      </c>
    </row>
    <row r="48" spans="1:2" x14ac:dyDescent="0.2">
      <c r="A48" s="16" t="s">
        <v>168</v>
      </c>
      <c r="B48" s="16" t="s">
        <v>148</v>
      </c>
    </row>
    <row r="49" spans="1:2" x14ac:dyDescent="0.2">
      <c r="A49" s="16" t="s">
        <v>169</v>
      </c>
      <c r="B49" s="16" t="s">
        <v>148</v>
      </c>
    </row>
    <row r="50" spans="1:2" x14ac:dyDescent="0.2">
      <c r="A50" s="16" t="s">
        <v>170</v>
      </c>
      <c r="B50" s="16" t="s">
        <v>145</v>
      </c>
    </row>
    <row r="51" spans="1:2" x14ac:dyDescent="0.2">
      <c r="A51" s="16" t="s">
        <v>171</v>
      </c>
      <c r="B51" s="16" t="s">
        <v>145</v>
      </c>
    </row>
    <row r="52" spans="1:2" x14ac:dyDescent="0.2">
      <c r="A52" s="16" t="s">
        <v>172</v>
      </c>
      <c r="B52" s="16" t="s">
        <v>145</v>
      </c>
    </row>
    <row r="53" spans="1:2" x14ac:dyDescent="0.2">
      <c r="A53" s="16" t="s">
        <v>173</v>
      </c>
      <c r="B53" s="16" t="s">
        <v>145</v>
      </c>
    </row>
    <row r="54" spans="1:2" x14ac:dyDescent="0.2">
      <c r="A54" s="16" t="s">
        <v>174</v>
      </c>
      <c r="B54" s="16" t="s">
        <v>148</v>
      </c>
    </row>
    <row r="55" spans="1:2" x14ac:dyDescent="0.2">
      <c r="A55" s="16" t="s">
        <v>175</v>
      </c>
      <c r="B55" s="16" t="s">
        <v>148</v>
      </c>
    </row>
    <row r="56" spans="1:2" x14ac:dyDescent="0.2">
      <c r="A56" s="16" t="s">
        <v>176</v>
      </c>
      <c r="B56" s="16" t="s">
        <v>148</v>
      </c>
    </row>
    <row r="57" spans="1:2" x14ac:dyDescent="0.2">
      <c r="A57" s="16" t="s">
        <v>177</v>
      </c>
      <c r="B57" s="16" t="s">
        <v>148</v>
      </c>
    </row>
    <row r="58" spans="1:2" x14ac:dyDescent="0.2">
      <c r="A58" s="16" t="s">
        <v>178</v>
      </c>
      <c r="B58" s="16" t="s">
        <v>148</v>
      </c>
    </row>
    <row r="59" spans="1:2" x14ac:dyDescent="0.2">
      <c r="A59" s="16" t="s">
        <v>179</v>
      </c>
      <c r="B59" s="16" t="s">
        <v>148</v>
      </c>
    </row>
    <row r="60" spans="1:2" x14ac:dyDescent="0.2">
      <c r="A60" s="16" t="s">
        <v>180</v>
      </c>
      <c r="B60" s="16" t="s">
        <v>145</v>
      </c>
    </row>
    <row r="61" spans="1:2" x14ac:dyDescent="0.2">
      <c r="A61" s="16" t="s">
        <v>181</v>
      </c>
      <c r="B61" s="16" t="s">
        <v>148</v>
      </c>
    </row>
    <row r="62" spans="1:2" x14ac:dyDescent="0.2">
      <c r="A62" s="16" t="s">
        <v>182</v>
      </c>
      <c r="B62" s="16" t="s">
        <v>148</v>
      </c>
    </row>
    <row r="63" spans="1:2" x14ac:dyDescent="0.2">
      <c r="A63" s="16" t="s">
        <v>183</v>
      </c>
      <c r="B63" s="16" t="s">
        <v>148</v>
      </c>
    </row>
    <row r="64" spans="1:2" x14ac:dyDescent="0.2">
      <c r="A64" s="16" t="s">
        <v>184</v>
      </c>
      <c r="B64" s="16" t="s">
        <v>148</v>
      </c>
    </row>
    <row r="65" spans="1:2" x14ac:dyDescent="0.2">
      <c r="A65" s="16" t="s">
        <v>185</v>
      </c>
      <c r="B65" s="16" t="s">
        <v>148</v>
      </c>
    </row>
    <row r="66" spans="1:2" x14ac:dyDescent="0.2">
      <c r="A66" s="16" t="s">
        <v>186</v>
      </c>
      <c r="B66" s="16" t="s">
        <v>145</v>
      </c>
    </row>
    <row r="67" spans="1:2" x14ac:dyDescent="0.2">
      <c r="A67" s="16" t="s">
        <v>187</v>
      </c>
      <c r="B67" s="16" t="s">
        <v>148</v>
      </c>
    </row>
    <row r="68" spans="1:2" x14ac:dyDescent="0.2">
      <c r="A68" s="16" t="s">
        <v>188</v>
      </c>
      <c r="B68" s="16" t="s">
        <v>148</v>
      </c>
    </row>
    <row r="69" spans="1:2" x14ac:dyDescent="0.2">
      <c r="A69" s="16" t="s">
        <v>189</v>
      </c>
      <c r="B69" s="16" t="s">
        <v>148</v>
      </c>
    </row>
    <row r="70" spans="1:2" x14ac:dyDescent="0.2">
      <c r="A70" s="16" t="s">
        <v>190</v>
      </c>
      <c r="B70" s="16" t="s">
        <v>148</v>
      </c>
    </row>
    <row r="71" spans="1:2" x14ac:dyDescent="0.2">
      <c r="A71" s="16" t="s">
        <v>191</v>
      </c>
      <c r="B71" s="16" t="s">
        <v>148</v>
      </c>
    </row>
    <row r="72" spans="1:2" x14ac:dyDescent="0.2">
      <c r="A72" s="16" t="s">
        <v>192</v>
      </c>
      <c r="B72" s="16" t="s">
        <v>148</v>
      </c>
    </row>
    <row r="73" spans="1:2" x14ac:dyDescent="0.2">
      <c r="A73" s="16" t="s">
        <v>193</v>
      </c>
      <c r="B73" s="16" t="s">
        <v>153</v>
      </c>
    </row>
    <row r="74" spans="1:2" x14ac:dyDescent="0.2">
      <c r="A74" s="16" t="s">
        <v>194</v>
      </c>
      <c r="B74" s="16" t="s">
        <v>148</v>
      </c>
    </row>
    <row r="75" spans="1:2" x14ac:dyDescent="0.2">
      <c r="A75" s="16" t="s">
        <v>195</v>
      </c>
      <c r="B75" s="16" t="s">
        <v>148</v>
      </c>
    </row>
    <row r="76" spans="1:2" x14ac:dyDescent="0.2">
      <c r="A76" s="16" t="s">
        <v>196</v>
      </c>
      <c r="B76" s="16" t="s">
        <v>148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18" t="s">
        <v>121</v>
      </c>
    </row>
    <row r="2" spans="1:1" x14ac:dyDescent="0.2">
      <c r="A2" s="16" t="s">
        <v>135</v>
      </c>
    </row>
    <row r="3" spans="1:1" x14ac:dyDescent="0.2">
      <c r="A3" s="16" t="s">
        <v>148</v>
      </c>
    </row>
    <row r="4" spans="1:1" x14ac:dyDescent="0.2">
      <c r="A4" s="16" t="s">
        <v>153</v>
      </c>
    </row>
    <row r="5" spans="1:1" x14ac:dyDescent="0.2">
      <c r="A5" s="16" t="s">
        <v>122</v>
      </c>
    </row>
    <row r="6" spans="1:1" x14ac:dyDescent="0.2">
      <c r="A6" s="16" t="s">
        <v>145</v>
      </c>
    </row>
    <row r="7" spans="1:1" x14ac:dyDescent="0.2">
      <c r="A7" s="16" t="s">
        <v>101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3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4" t="s">
        <v>197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2:14" ht="30" customHeight="1" x14ac:dyDescent="0.2">
      <c r="B3" s="66">
        <v>44570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2:14" ht="28" customHeight="1" x14ac:dyDescent="0.2">
      <c r="B4" s="19" t="s">
        <v>198</v>
      </c>
      <c r="C4" s="67" t="s">
        <v>199</v>
      </c>
      <c r="D4" s="65"/>
      <c r="E4" s="65"/>
      <c r="F4" s="65"/>
      <c r="G4" s="65"/>
      <c r="H4" s="65"/>
      <c r="I4" s="19" t="s">
        <v>200</v>
      </c>
      <c r="J4" s="19" t="s">
        <v>201</v>
      </c>
      <c r="K4" s="19" t="s">
        <v>202</v>
      </c>
      <c r="L4" s="19" t="s">
        <v>203</v>
      </c>
      <c r="M4" s="67" t="s">
        <v>204</v>
      </c>
      <c r="N4" s="65"/>
    </row>
    <row r="5" spans="2:14" ht="22" customHeight="1" x14ac:dyDescent="0.2">
      <c r="B5" s="20">
        <v>1</v>
      </c>
      <c r="C5" s="68" t="s">
        <v>126</v>
      </c>
      <c r="D5" s="65"/>
      <c r="E5" s="65"/>
      <c r="F5" s="65"/>
      <c r="G5" s="65"/>
      <c r="H5" s="65"/>
      <c r="I5" s="21">
        <v>8</v>
      </c>
      <c r="J5" s="21">
        <v>34</v>
      </c>
      <c r="K5" s="21">
        <v>22</v>
      </c>
      <c r="L5" s="21"/>
      <c r="M5" s="68" t="s">
        <v>205</v>
      </c>
      <c r="N5" s="65"/>
    </row>
    <row r="6" spans="2:14" ht="22" customHeight="1" x14ac:dyDescent="0.2">
      <c r="B6" s="20">
        <v>2</v>
      </c>
      <c r="C6" s="68" t="s">
        <v>119</v>
      </c>
      <c r="D6" s="65"/>
      <c r="E6" s="65"/>
      <c r="F6" s="65"/>
      <c r="G6" s="65"/>
      <c r="H6" s="65"/>
      <c r="I6" s="21">
        <v>8</v>
      </c>
      <c r="J6" s="21">
        <v>93</v>
      </c>
      <c r="K6" s="21">
        <v>117</v>
      </c>
      <c r="L6" s="21"/>
      <c r="M6" s="68" t="s">
        <v>206</v>
      </c>
      <c r="N6" s="65"/>
    </row>
    <row r="7" spans="2:14" ht="22" customHeight="1" x14ac:dyDescent="0.2">
      <c r="B7" s="20">
        <v>3</v>
      </c>
      <c r="C7" s="68" t="s">
        <v>116</v>
      </c>
      <c r="D7" s="65"/>
      <c r="E7" s="65"/>
      <c r="F7" s="65"/>
      <c r="G7" s="65"/>
      <c r="H7" s="65"/>
      <c r="I7" s="21">
        <v>8</v>
      </c>
      <c r="J7" s="21">
        <v>44</v>
      </c>
      <c r="K7" s="21">
        <v>44</v>
      </c>
      <c r="L7" s="21"/>
      <c r="M7" s="68" t="s">
        <v>207</v>
      </c>
      <c r="N7" s="65"/>
    </row>
    <row r="8" spans="2:14" ht="22" customHeight="1" x14ac:dyDescent="0.2">
      <c r="B8" s="20">
        <v>4</v>
      </c>
      <c r="C8" s="68" t="s">
        <v>118</v>
      </c>
      <c r="D8" s="65"/>
      <c r="E8" s="65"/>
      <c r="F8" s="65"/>
      <c r="G8" s="65"/>
      <c r="H8" s="65"/>
      <c r="I8" s="21">
        <v>8</v>
      </c>
      <c r="J8" s="21">
        <v>73</v>
      </c>
      <c r="K8" s="21">
        <v>92</v>
      </c>
      <c r="L8" s="21"/>
      <c r="M8" s="68" t="s">
        <v>208</v>
      </c>
      <c r="N8" s="65"/>
    </row>
    <row r="9" spans="2:14" ht="22" customHeight="1" x14ac:dyDescent="0.2">
      <c r="B9" s="20">
        <v>5</v>
      </c>
      <c r="C9" s="68" t="s">
        <v>120</v>
      </c>
      <c r="D9" s="65"/>
      <c r="E9" s="65"/>
      <c r="F9" s="65"/>
      <c r="G9" s="65"/>
      <c r="H9" s="65"/>
      <c r="I9" s="21">
        <v>8</v>
      </c>
      <c r="J9" s="21">
        <v>300</v>
      </c>
      <c r="K9" s="21">
        <v>375</v>
      </c>
      <c r="L9" s="21"/>
      <c r="M9" s="68" t="s">
        <v>209</v>
      </c>
      <c r="N9" s="65"/>
    </row>
    <row r="10" spans="2:14" ht="22" customHeight="1" x14ac:dyDescent="0.2">
      <c r="B10" s="20">
        <v>6</v>
      </c>
      <c r="C10" s="68" t="s">
        <v>113</v>
      </c>
      <c r="D10" s="65"/>
      <c r="E10" s="65"/>
      <c r="F10" s="65"/>
      <c r="G10" s="65"/>
      <c r="H10" s="65"/>
      <c r="I10" s="21">
        <v>8</v>
      </c>
      <c r="J10" s="21">
        <v>242</v>
      </c>
      <c r="K10" s="21">
        <v>242</v>
      </c>
      <c r="L10" s="21"/>
      <c r="M10" s="68" t="s">
        <v>210</v>
      </c>
      <c r="N10" s="65"/>
    </row>
    <row r="11" spans="2:14" ht="22" customHeight="1" x14ac:dyDescent="0.2">
      <c r="B11" s="20">
        <v>7</v>
      </c>
      <c r="C11" s="68" t="s">
        <v>127</v>
      </c>
      <c r="D11" s="65"/>
      <c r="E11" s="65"/>
      <c r="F11" s="65"/>
      <c r="G11" s="65"/>
      <c r="H11" s="65"/>
      <c r="I11" s="21">
        <v>8</v>
      </c>
      <c r="J11" s="21">
        <v>750</v>
      </c>
      <c r="K11" s="21">
        <v>750</v>
      </c>
      <c r="L11" s="21"/>
      <c r="M11" s="68" t="s">
        <v>211</v>
      </c>
      <c r="N11" s="65"/>
    </row>
    <row r="12" spans="2:14" ht="22" customHeight="1" x14ac:dyDescent="0.2">
      <c r="B12" s="20">
        <v>8</v>
      </c>
      <c r="C12" s="68" t="s">
        <v>117</v>
      </c>
      <c r="D12" s="65"/>
      <c r="E12" s="65"/>
      <c r="F12" s="65"/>
      <c r="G12" s="65"/>
      <c r="H12" s="65"/>
      <c r="I12" s="21">
        <v>12</v>
      </c>
      <c r="J12" s="21">
        <v>5</v>
      </c>
      <c r="K12" s="21">
        <v>5</v>
      </c>
      <c r="L12" s="21"/>
      <c r="M12" s="68" t="s">
        <v>212</v>
      </c>
      <c r="N12" s="65"/>
    </row>
    <row r="13" spans="2:14" ht="22" customHeight="1" x14ac:dyDescent="0.2">
      <c r="B13" s="20">
        <v>9</v>
      </c>
      <c r="C13" s="68" t="s">
        <v>111</v>
      </c>
      <c r="D13" s="65"/>
      <c r="E13" s="65"/>
      <c r="F13" s="65"/>
      <c r="G13" s="65"/>
      <c r="H13" s="65"/>
      <c r="I13" s="21">
        <v>8</v>
      </c>
      <c r="J13" s="21">
        <v>4</v>
      </c>
      <c r="K13" s="21">
        <v>4</v>
      </c>
      <c r="L13" s="21"/>
      <c r="M13" s="68" t="s">
        <v>213</v>
      </c>
      <c r="N13" s="65"/>
    </row>
    <row r="14" spans="2:14" ht="22" customHeight="1" x14ac:dyDescent="0.2">
      <c r="B14" s="20">
        <v>10</v>
      </c>
      <c r="C14" s="68" t="s">
        <v>112</v>
      </c>
      <c r="D14" s="65"/>
      <c r="E14" s="65"/>
      <c r="F14" s="65"/>
      <c r="G14" s="65"/>
      <c r="H14" s="65"/>
      <c r="I14" s="21">
        <v>8</v>
      </c>
      <c r="J14" s="21">
        <v>96</v>
      </c>
      <c r="K14" s="21">
        <v>96</v>
      </c>
      <c r="L14" s="21"/>
      <c r="M14" s="68" t="s">
        <v>214</v>
      </c>
      <c r="N14" s="65"/>
    </row>
    <row r="15" spans="2:14" ht="22" customHeight="1" x14ac:dyDescent="0.2">
      <c r="B15" s="20">
        <v>11</v>
      </c>
      <c r="C15" s="68" t="s">
        <v>133</v>
      </c>
      <c r="D15" s="65"/>
      <c r="E15" s="65"/>
      <c r="F15" s="65"/>
      <c r="G15" s="65"/>
      <c r="H15" s="65"/>
      <c r="I15" s="21">
        <v>8</v>
      </c>
      <c r="J15" s="21">
        <v>170</v>
      </c>
      <c r="K15" s="21">
        <v>213</v>
      </c>
      <c r="L15" s="21"/>
      <c r="M15" s="68" t="s">
        <v>215</v>
      </c>
      <c r="N15" s="65"/>
    </row>
    <row r="16" spans="2:14" ht="22" customHeight="1" x14ac:dyDescent="0.2">
      <c r="B16" s="20">
        <v>12</v>
      </c>
      <c r="C16" s="68" t="s">
        <v>130</v>
      </c>
      <c r="D16" s="65"/>
      <c r="E16" s="65"/>
      <c r="F16" s="65"/>
      <c r="G16" s="65"/>
      <c r="H16" s="65"/>
      <c r="I16" s="21">
        <v>8</v>
      </c>
      <c r="J16" s="21">
        <v>47</v>
      </c>
      <c r="K16" s="21">
        <v>47</v>
      </c>
      <c r="L16" s="21"/>
      <c r="M16" s="68" t="s">
        <v>216</v>
      </c>
      <c r="N16" s="65"/>
    </row>
    <row r="17" spans="2:14" ht="22" customHeight="1" x14ac:dyDescent="0.2">
      <c r="B17" s="20">
        <v>13</v>
      </c>
      <c r="C17" s="68" t="s">
        <v>132</v>
      </c>
      <c r="D17" s="65"/>
      <c r="E17" s="65"/>
      <c r="F17" s="65"/>
      <c r="G17" s="65"/>
      <c r="H17" s="65"/>
      <c r="I17" s="21">
        <v>8</v>
      </c>
      <c r="J17" s="21">
        <v>85</v>
      </c>
      <c r="K17" s="21">
        <v>107</v>
      </c>
      <c r="L17" s="21"/>
      <c r="M17" s="68" t="s">
        <v>217</v>
      </c>
      <c r="N17" s="65"/>
    </row>
    <row r="18" spans="2:14" ht="22" customHeight="1" x14ac:dyDescent="0.2">
      <c r="B18" s="20">
        <v>14</v>
      </c>
      <c r="C18" s="68" t="s">
        <v>134</v>
      </c>
      <c r="D18" s="65"/>
      <c r="E18" s="65"/>
      <c r="F18" s="65"/>
      <c r="G18" s="65"/>
      <c r="H18" s="65"/>
      <c r="I18" s="21">
        <v>8</v>
      </c>
      <c r="J18" s="21">
        <v>3300</v>
      </c>
      <c r="K18" s="21">
        <v>4125</v>
      </c>
      <c r="L18" s="21"/>
      <c r="M18" s="68" t="s">
        <v>218</v>
      </c>
      <c r="N18" s="65"/>
    </row>
    <row r="19" spans="2:14" ht="22" customHeight="1" x14ac:dyDescent="0.2">
      <c r="B19" s="20">
        <v>15</v>
      </c>
      <c r="C19" s="68" t="s">
        <v>128</v>
      </c>
      <c r="D19" s="65"/>
      <c r="E19" s="65"/>
      <c r="F19" s="65"/>
      <c r="G19" s="65"/>
      <c r="H19" s="65"/>
      <c r="I19" s="21">
        <v>8</v>
      </c>
      <c r="J19" s="21">
        <v>500</v>
      </c>
      <c r="K19" s="21">
        <v>500</v>
      </c>
      <c r="L19" s="21"/>
      <c r="M19" s="68" t="s">
        <v>219</v>
      </c>
      <c r="N19" s="65"/>
    </row>
    <row r="20" spans="2:14" ht="22" customHeight="1" x14ac:dyDescent="0.2">
      <c r="B20" s="20">
        <v>16</v>
      </c>
      <c r="C20" s="68" t="s">
        <v>131</v>
      </c>
      <c r="D20" s="65"/>
      <c r="E20" s="65"/>
      <c r="F20" s="65"/>
      <c r="G20" s="65"/>
      <c r="H20" s="65"/>
      <c r="I20" s="21">
        <v>12</v>
      </c>
      <c r="J20" s="21">
        <v>22</v>
      </c>
      <c r="K20" s="21">
        <v>19</v>
      </c>
      <c r="L20" s="21"/>
      <c r="M20" s="68" t="s">
        <v>220</v>
      </c>
      <c r="N20" s="65"/>
    </row>
    <row r="21" spans="2:14" ht="22" customHeight="1" x14ac:dyDescent="0.2">
      <c r="B21" s="20">
        <v>17</v>
      </c>
      <c r="C21" s="68" t="s">
        <v>129</v>
      </c>
      <c r="D21" s="65"/>
      <c r="E21" s="65"/>
      <c r="F21" s="65"/>
      <c r="G21" s="65"/>
      <c r="H21" s="65"/>
      <c r="I21" s="21">
        <v>12</v>
      </c>
      <c r="J21" s="21">
        <v>15</v>
      </c>
      <c r="K21" s="21">
        <v>10</v>
      </c>
      <c r="L21" s="21"/>
      <c r="M21" s="68" t="s">
        <v>221</v>
      </c>
      <c r="N21" s="65"/>
    </row>
    <row r="22" spans="2:14" ht="22" customHeight="1" x14ac:dyDescent="0.2">
      <c r="B22" s="20">
        <v>18</v>
      </c>
      <c r="C22" s="68" t="s">
        <v>107</v>
      </c>
      <c r="D22" s="65"/>
      <c r="E22" s="65"/>
      <c r="F22" s="65"/>
      <c r="G22" s="65"/>
      <c r="H22" s="65"/>
      <c r="I22" s="21">
        <v>8</v>
      </c>
      <c r="J22" s="21">
        <v>59</v>
      </c>
      <c r="K22" s="21">
        <v>59</v>
      </c>
      <c r="L22" s="21"/>
      <c r="M22" s="68" t="s">
        <v>222</v>
      </c>
      <c r="N22" s="65"/>
    </row>
    <row r="23" spans="2:14" ht="22" customHeight="1" x14ac:dyDescent="0.2">
      <c r="B23" s="20">
        <v>19</v>
      </c>
      <c r="C23" s="68" t="s">
        <v>106</v>
      </c>
      <c r="D23" s="65"/>
      <c r="E23" s="65"/>
      <c r="F23" s="65"/>
      <c r="G23" s="65"/>
      <c r="H23" s="65"/>
      <c r="I23" s="21">
        <v>8</v>
      </c>
      <c r="J23" s="21">
        <v>5</v>
      </c>
      <c r="K23" s="21">
        <v>5</v>
      </c>
      <c r="L23" s="21"/>
      <c r="M23" s="68" t="s">
        <v>223</v>
      </c>
      <c r="N23" s="65"/>
    </row>
    <row r="28" spans="2:14" ht="30" customHeight="1" x14ac:dyDescent="0.2">
      <c r="B28" s="64" t="s">
        <v>224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</row>
    <row r="29" spans="2:14" ht="30" customHeight="1" x14ac:dyDescent="0.2">
      <c r="B29" s="66">
        <v>44570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</row>
    <row r="30" spans="2:14" ht="28" customHeight="1" x14ac:dyDescent="0.2">
      <c r="B30" s="19" t="s">
        <v>198</v>
      </c>
      <c r="C30" s="67" t="s">
        <v>199</v>
      </c>
      <c r="D30" s="65"/>
      <c r="E30" s="65"/>
      <c r="F30" s="65"/>
      <c r="G30" s="65"/>
      <c r="H30" s="65"/>
      <c r="I30" s="19" t="s">
        <v>200</v>
      </c>
      <c r="J30" s="19" t="s">
        <v>201</v>
      </c>
      <c r="K30" s="19" t="s">
        <v>202</v>
      </c>
      <c r="L30" s="19" t="s">
        <v>203</v>
      </c>
      <c r="M30" s="67" t="s">
        <v>204</v>
      </c>
      <c r="N30" s="65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B28:N28"/>
    <mergeCell ref="B29:N29"/>
    <mergeCell ref="C30:H30"/>
    <mergeCell ref="M30:N30"/>
    <mergeCell ref="C21:H21"/>
    <mergeCell ref="M21:N21"/>
    <mergeCell ref="C22:H22"/>
    <mergeCell ref="M22:N22"/>
    <mergeCell ref="C23:H23"/>
    <mergeCell ref="M23:N2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42"/>
  <sheetViews>
    <sheetView topLeftCell="A12" workbookViewId="0">
      <selection activeCell="P35" sqref="P35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4" t="s">
        <v>197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2:14" ht="30" customHeight="1" x14ac:dyDescent="0.2">
      <c r="B3" s="66">
        <v>44570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2:14" ht="28" customHeight="1" x14ac:dyDescent="0.2">
      <c r="B4" s="19" t="s">
        <v>79</v>
      </c>
      <c r="C4" s="67" t="s">
        <v>199</v>
      </c>
      <c r="D4" s="65"/>
      <c r="E4" s="65"/>
      <c r="F4" s="65"/>
      <c r="G4" s="65"/>
      <c r="H4" s="65"/>
      <c r="I4" s="19" t="s">
        <v>200</v>
      </c>
      <c r="J4" s="19" t="s">
        <v>201</v>
      </c>
      <c r="K4" s="19" t="s">
        <v>202</v>
      </c>
      <c r="L4" s="19" t="s">
        <v>203</v>
      </c>
      <c r="M4" s="67" t="s">
        <v>204</v>
      </c>
      <c r="N4" s="65"/>
    </row>
    <row r="5" spans="2:14" ht="22" customHeight="1" x14ac:dyDescent="0.2">
      <c r="B5" s="20">
        <v>103</v>
      </c>
      <c r="C5" s="68" t="s">
        <v>106</v>
      </c>
      <c r="D5" s="65"/>
      <c r="E5" s="65"/>
      <c r="F5" s="65"/>
      <c r="G5" s="65"/>
      <c r="H5" s="65"/>
      <c r="I5" s="21">
        <v>8</v>
      </c>
      <c r="J5" s="21">
        <v>5</v>
      </c>
      <c r="K5" s="21">
        <v>5</v>
      </c>
      <c r="L5" s="21"/>
      <c r="M5" s="68" t="s">
        <v>223</v>
      </c>
      <c r="N5" s="65"/>
    </row>
    <row r="6" spans="2:14" ht="22" customHeight="1" x14ac:dyDescent="0.2">
      <c r="B6" s="20">
        <v>103</v>
      </c>
      <c r="C6" s="68" t="s">
        <v>107</v>
      </c>
      <c r="D6" s="65"/>
      <c r="E6" s="65"/>
      <c r="F6" s="65"/>
      <c r="G6" s="65"/>
      <c r="H6" s="65"/>
      <c r="I6" s="21">
        <v>8</v>
      </c>
      <c r="J6" s="21">
        <v>59</v>
      </c>
      <c r="K6" s="21">
        <v>59</v>
      </c>
      <c r="L6" s="21"/>
      <c r="M6" s="68" t="s">
        <v>222</v>
      </c>
      <c r="N6" s="65"/>
    </row>
    <row r="7" spans="2:14" ht="22" customHeight="1" x14ac:dyDescent="0.2">
      <c r="B7" s="20">
        <v>103</v>
      </c>
      <c r="C7" s="68" t="s">
        <v>111</v>
      </c>
      <c r="D7" s="65"/>
      <c r="E7" s="65"/>
      <c r="F7" s="65"/>
      <c r="G7" s="65"/>
      <c r="H7" s="65"/>
      <c r="I7" s="21">
        <v>8</v>
      </c>
      <c r="J7" s="21">
        <v>4</v>
      </c>
      <c r="K7" s="21">
        <v>4</v>
      </c>
      <c r="L7" s="21"/>
      <c r="M7" s="68" t="s">
        <v>213</v>
      </c>
      <c r="N7" s="65"/>
    </row>
    <row r="8" spans="2:14" ht="22" customHeight="1" x14ac:dyDescent="0.2">
      <c r="B8" s="20">
        <v>103</v>
      </c>
      <c r="C8" s="68" t="s">
        <v>112</v>
      </c>
      <c r="D8" s="65"/>
      <c r="E8" s="65"/>
      <c r="F8" s="65"/>
      <c r="G8" s="65"/>
      <c r="H8" s="65"/>
      <c r="I8" s="21">
        <v>8</v>
      </c>
      <c r="J8" s="21">
        <v>96</v>
      </c>
      <c r="K8" s="21">
        <v>96</v>
      </c>
      <c r="L8" s="21"/>
      <c r="M8" s="68" t="s">
        <v>214</v>
      </c>
      <c r="N8" s="65"/>
    </row>
    <row r="9" spans="2:14" ht="22" customHeight="1" x14ac:dyDescent="0.2">
      <c r="B9" s="20">
        <v>103</v>
      </c>
      <c r="C9" s="68" t="s">
        <v>113</v>
      </c>
      <c r="D9" s="65"/>
      <c r="E9" s="65"/>
      <c r="F9" s="65"/>
      <c r="G9" s="65"/>
      <c r="H9" s="65"/>
      <c r="I9" s="21">
        <v>8</v>
      </c>
      <c r="J9" s="21">
        <v>242</v>
      </c>
      <c r="K9" s="21">
        <v>242</v>
      </c>
      <c r="L9" s="21"/>
      <c r="M9" s="68" t="s">
        <v>210</v>
      </c>
      <c r="N9" s="65"/>
    </row>
    <row r="10" spans="2:14" ht="22" customHeight="1" x14ac:dyDescent="0.2">
      <c r="B10" s="20">
        <v>103</v>
      </c>
      <c r="C10" s="68" t="s">
        <v>116</v>
      </c>
      <c r="D10" s="65"/>
      <c r="E10" s="65"/>
      <c r="F10" s="65"/>
      <c r="G10" s="65"/>
      <c r="H10" s="65"/>
      <c r="I10" s="21">
        <v>8</v>
      </c>
      <c r="J10" s="21">
        <v>44</v>
      </c>
      <c r="K10" s="21">
        <v>44</v>
      </c>
      <c r="L10" s="21"/>
      <c r="M10" s="68" t="s">
        <v>207</v>
      </c>
      <c r="N10" s="65"/>
    </row>
    <row r="11" spans="2:14" ht="22" customHeight="1" x14ac:dyDescent="0.2">
      <c r="B11" s="20">
        <v>103</v>
      </c>
      <c r="C11" s="68" t="s">
        <v>117</v>
      </c>
      <c r="D11" s="65"/>
      <c r="E11" s="65"/>
      <c r="F11" s="65"/>
      <c r="G11" s="65"/>
      <c r="H11" s="65"/>
      <c r="I11" s="21">
        <v>12</v>
      </c>
      <c r="J11" s="21">
        <v>5</v>
      </c>
      <c r="K11" s="21">
        <v>5</v>
      </c>
      <c r="L11" s="21"/>
      <c r="M11" s="68" t="s">
        <v>212</v>
      </c>
      <c r="N11" s="65"/>
    </row>
    <row r="12" spans="2:14" ht="22" customHeight="1" x14ac:dyDescent="0.2">
      <c r="B12" s="20">
        <v>103</v>
      </c>
      <c r="C12" s="68" t="s">
        <v>118</v>
      </c>
      <c r="D12" s="65"/>
      <c r="E12" s="65"/>
      <c r="F12" s="65"/>
      <c r="G12" s="65"/>
      <c r="H12" s="65"/>
      <c r="I12" s="21">
        <v>8</v>
      </c>
      <c r="J12" s="21">
        <v>73</v>
      </c>
      <c r="K12" s="21">
        <v>92</v>
      </c>
      <c r="L12" s="21"/>
      <c r="M12" s="68" t="s">
        <v>208</v>
      </c>
      <c r="N12" s="65"/>
    </row>
    <row r="13" spans="2:14" ht="22" customHeight="1" x14ac:dyDescent="0.2">
      <c r="B13" s="20">
        <v>103</v>
      </c>
      <c r="C13" s="68" t="s">
        <v>119</v>
      </c>
      <c r="D13" s="65"/>
      <c r="E13" s="65"/>
      <c r="F13" s="65"/>
      <c r="G13" s="65"/>
      <c r="H13" s="65"/>
      <c r="I13" s="21">
        <v>8</v>
      </c>
      <c r="J13" s="21">
        <v>93</v>
      </c>
      <c r="K13" s="21">
        <v>117</v>
      </c>
      <c r="L13" s="21"/>
      <c r="M13" s="68" t="s">
        <v>206</v>
      </c>
      <c r="N13" s="65"/>
    </row>
    <row r="14" spans="2:14" ht="22" customHeight="1" x14ac:dyDescent="0.2">
      <c r="B14" s="20">
        <v>103</v>
      </c>
      <c r="C14" s="68" t="s">
        <v>120</v>
      </c>
      <c r="D14" s="65"/>
      <c r="E14" s="65"/>
      <c r="F14" s="65"/>
      <c r="G14" s="65"/>
      <c r="H14" s="65"/>
      <c r="I14" s="21">
        <v>8</v>
      </c>
      <c r="J14" s="21">
        <v>300</v>
      </c>
      <c r="K14" s="21">
        <v>375</v>
      </c>
      <c r="L14" s="21"/>
      <c r="M14" s="68" t="s">
        <v>209</v>
      </c>
      <c r="N14" s="65"/>
    </row>
    <row r="15" spans="2:14" x14ac:dyDescent="0.2">
      <c r="B15" s="20"/>
      <c r="C15" s="70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</row>
    <row r="16" spans="2:14" ht="22" customHeight="1" x14ac:dyDescent="0.2">
      <c r="B16" s="20">
        <v>104</v>
      </c>
      <c r="C16" s="68" t="s">
        <v>126</v>
      </c>
      <c r="D16" s="65"/>
      <c r="E16" s="65"/>
      <c r="F16" s="65"/>
      <c r="G16" s="65"/>
      <c r="H16" s="65"/>
      <c r="I16" s="21">
        <v>8</v>
      </c>
      <c r="J16" s="21">
        <v>34</v>
      </c>
      <c r="K16" s="21">
        <v>22</v>
      </c>
      <c r="L16" s="21"/>
      <c r="M16" s="68" t="s">
        <v>205</v>
      </c>
      <c r="N16" s="65"/>
    </row>
    <row r="17" spans="2:14" ht="22" customHeight="1" x14ac:dyDescent="0.2">
      <c r="B17" s="20">
        <v>104</v>
      </c>
      <c r="C17" s="68" t="s">
        <v>127</v>
      </c>
      <c r="D17" s="65"/>
      <c r="E17" s="65"/>
      <c r="F17" s="65"/>
      <c r="G17" s="65"/>
      <c r="H17" s="65"/>
      <c r="I17" s="21">
        <v>8</v>
      </c>
      <c r="J17" s="21">
        <v>750</v>
      </c>
      <c r="K17" s="21">
        <v>750</v>
      </c>
      <c r="L17" s="21"/>
      <c r="M17" s="68" t="s">
        <v>211</v>
      </c>
      <c r="N17" s="65"/>
    </row>
    <row r="18" spans="2:14" ht="22" customHeight="1" x14ac:dyDescent="0.2">
      <c r="B18" s="20">
        <v>104</v>
      </c>
      <c r="C18" s="68" t="s">
        <v>128</v>
      </c>
      <c r="D18" s="65"/>
      <c r="E18" s="65"/>
      <c r="F18" s="65"/>
      <c r="G18" s="65"/>
      <c r="H18" s="65"/>
      <c r="I18" s="21">
        <v>8</v>
      </c>
      <c r="J18" s="21">
        <v>300</v>
      </c>
      <c r="K18" s="21">
        <v>300</v>
      </c>
      <c r="L18" s="21"/>
      <c r="M18" s="68" t="s">
        <v>219</v>
      </c>
      <c r="N18" s="65"/>
    </row>
    <row r="19" spans="2:14" x14ac:dyDescent="0.2">
      <c r="B19" s="20"/>
      <c r="C19" s="70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</row>
    <row r="20" spans="2:14" ht="22" customHeight="1" x14ac:dyDescent="0.2">
      <c r="B20" s="20">
        <v>105</v>
      </c>
      <c r="C20" s="68" t="s">
        <v>128</v>
      </c>
      <c r="D20" s="65"/>
      <c r="E20" s="65"/>
      <c r="F20" s="65"/>
      <c r="G20" s="65"/>
      <c r="H20" s="65"/>
      <c r="I20" s="21">
        <v>8</v>
      </c>
      <c r="J20" s="21">
        <v>200</v>
      </c>
      <c r="K20" s="21">
        <v>200</v>
      </c>
      <c r="L20" s="21"/>
      <c r="M20" s="68" t="s">
        <v>219</v>
      </c>
      <c r="N20" s="65"/>
    </row>
    <row r="21" spans="2:14" ht="22" customHeight="1" x14ac:dyDescent="0.2">
      <c r="B21" s="20">
        <v>105</v>
      </c>
      <c r="C21" s="68" t="s">
        <v>129</v>
      </c>
      <c r="D21" s="65"/>
      <c r="E21" s="65"/>
      <c r="F21" s="65"/>
      <c r="G21" s="65"/>
      <c r="H21" s="65"/>
      <c r="I21" s="21">
        <v>12</v>
      </c>
      <c r="J21" s="21">
        <v>15</v>
      </c>
      <c r="K21" s="21">
        <v>10</v>
      </c>
      <c r="L21" s="21"/>
      <c r="M21" s="68" t="s">
        <v>221</v>
      </c>
      <c r="N21" s="65"/>
    </row>
    <row r="22" spans="2:14" ht="22" customHeight="1" x14ac:dyDescent="0.2">
      <c r="B22" s="20">
        <v>105</v>
      </c>
      <c r="C22" s="68" t="s">
        <v>130</v>
      </c>
      <c r="D22" s="65"/>
      <c r="E22" s="65"/>
      <c r="F22" s="65"/>
      <c r="G22" s="65"/>
      <c r="H22" s="65"/>
      <c r="I22" s="21">
        <v>8</v>
      </c>
      <c r="J22" s="21">
        <v>47</v>
      </c>
      <c r="K22" s="21">
        <v>47</v>
      </c>
      <c r="L22" s="21"/>
      <c r="M22" s="68" t="s">
        <v>216</v>
      </c>
      <c r="N22" s="65"/>
    </row>
    <row r="23" spans="2:14" ht="22" customHeight="1" x14ac:dyDescent="0.2">
      <c r="B23" s="20">
        <v>105</v>
      </c>
      <c r="C23" s="68" t="s">
        <v>131</v>
      </c>
      <c r="D23" s="65"/>
      <c r="E23" s="65"/>
      <c r="F23" s="65"/>
      <c r="G23" s="65"/>
      <c r="H23" s="65"/>
      <c r="I23" s="21">
        <v>12</v>
      </c>
      <c r="J23" s="21">
        <v>22</v>
      </c>
      <c r="K23" s="21">
        <v>19</v>
      </c>
      <c r="L23" s="21"/>
      <c r="M23" s="68" t="s">
        <v>220</v>
      </c>
      <c r="N23" s="65"/>
    </row>
    <row r="24" spans="2:14" ht="22" customHeight="1" x14ac:dyDescent="0.2">
      <c r="B24" s="20">
        <v>105</v>
      </c>
      <c r="C24" s="68" t="s">
        <v>132</v>
      </c>
      <c r="D24" s="65"/>
      <c r="E24" s="65"/>
      <c r="F24" s="65"/>
      <c r="G24" s="65"/>
      <c r="H24" s="65"/>
      <c r="I24" s="21">
        <v>8</v>
      </c>
      <c r="J24" s="21">
        <v>85</v>
      </c>
      <c r="K24" s="21">
        <v>107</v>
      </c>
      <c r="L24" s="21"/>
      <c r="M24" s="68" t="s">
        <v>217</v>
      </c>
      <c r="N24" s="65"/>
    </row>
    <row r="25" spans="2:14" ht="22" customHeight="1" x14ac:dyDescent="0.2">
      <c r="B25" s="20">
        <v>105</v>
      </c>
      <c r="C25" s="68" t="s">
        <v>133</v>
      </c>
      <c r="D25" s="65"/>
      <c r="E25" s="65"/>
      <c r="F25" s="65"/>
      <c r="G25" s="65"/>
      <c r="H25" s="65"/>
      <c r="I25" s="21">
        <v>8</v>
      </c>
      <c r="J25" s="21">
        <v>170</v>
      </c>
      <c r="K25" s="21">
        <v>213</v>
      </c>
      <c r="L25" s="21"/>
      <c r="M25" s="68" t="s">
        <v>215</v>
      </c>
      <c r="N25" s="65"/>
    </row>
    <row r="26" spans="2:14" ht="22" customHeight="1" x14ac:dyDescent="0.2">
      <c r="B26" s="20">
        <v>105</v>
      </c>
      <c r="C26" s="68" t="s">
        <v>134</v>
      </c>
      <c r="D26" s="65"/>
      <c r="E26" s="65"/>
      <c r="F26" s="65"/>
      <c r="G26" s="65"/>
      <c r="H26" s="65"/>
      <c r="I26" s="21">
        <v>8</v>
      </c>
      <c r="J26" s="21">
        <v>150</v>
      </c>
      <c r="K26" s="21">
        <v>188</v>
      </c>
      <c r="L26" s="21"/>
      <c r="M26" s="68" t="s">
        <v>218</v>
      </c>
      <c r="N26" s="65"/>
    </row>
    <row r="27" spans="2:14" x14ac:dyDescent="0.2">
      <c r="B27" s="20"/>
      <c r="C27" s="70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</row>
    <row r="28" spans="2:14" ht="22" customHeight="1" x14ac:dyDescent="0.2">
      <c r="B28" s="20">
        <v>106</v>
      </c>
      <c r="C28" s="68" t="s">
        <v>134</v>
      </c>
      <c r="D28" s="65"/>
      <c r="E28" s="65"/>
      <c r="F28" s="65"/>
      <c r="G28" s="65"/>
      <c r="H28" s="65"/>
      <c r="I28" s="21">
        <v>8</v>
      </c>
      <c r="J28" s="21">
        <v>1050</v>
      </c>
      <c r="K28" s="21">
        <v>1313</v>
      </c>
      <c r="L28" s="21"/>
      <c r="M28" s="68" t="s">
        <v>218</v>
      </c>
      <c r="N28" s="65"/>
    </row>
    <row r="29" spans="2:14" x14ac:dyDescent="0.2">
      <c r="B29" s="20"/>
      <c r="C29" s="70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</row>
    <row r="30" spans="2:14" ht="22" customHeight="1" x14ac:dyDescent="0.2">
      <c r="B30" s="20">
        <v>107</v>
      </c>
      <c r="C30" s="68" t="s">
        <v>134</v>
      </c>
      <c r="D30" s="65"/>
      <c r="E30" s="65"/>
      <c r="F30" s="65"/>
      <c r="G30" s="65"/>
      <c r="H30" s="65"/>
      <c r="I30" s="21">
        <v>8</v>
      </c>
      <c r="J30" s="21">
        <v>1050</v>
      </c>
      <c r="K30" s="21">
        <v>1313</v>
      </c>
      <c r="L30" s="21"/>
      <c r="M30" s="68" t="s">
        <v>218</v>
      </c>
      <c r="N30" s="65"/>
    </row>
    <row r="31" spans="2:14" x14ac:dyDescent="0.2">
      <c r="B31" s="20"/>
      <c r="C31" s="70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2:14" ht="22" customHeight="1" x14ac:dyDescent="0.2">
      <c r="B32" s="20">
        <v>108</v>
      </c>
      <c r="C32" s="68" t="s">
        <v>134</v>
      </c>
      <c r="D32" s="65"/>
      <c r="E32" s="65"/>
      <c r="F32" s="65"/>
      <c r="G32" s="65"/>
      <c r="H32" s="65"/>
      <c r="I32" s="21">
        <v>8</v>
      </c>
      <c r="J32" s="21">
        <v>1050</v>
      </c>
      <c r="K32" s="21">
        <v>1313</v>
      </c>
      <c r="L32" s="21"/>
      <c r="M32" s="68" t="s">
        <v>218</v>
      </c>
      <c r="N32" s="65"/>
    </row>
    <row r="33" spans="2:14" x14ac:dyDescent="0.2">
      <c r="B33" s="20"/>
      <c r="C33" s="70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</row>
    <row r="34" spans="2:14" x14ac:dyDescent="0.2">
      <c r="B34" s="20"/>
      <c r="C34" s="70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</row>
    <row r="39" spans="2:14" ht="30" customHeight="1" x14ac:dyDescent="0.2">
      <c r="B39" s="64" t="s">
        <v>224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2:14" ht="30" customHeight="1" x14ac:dyDescent="0.2">
      <c r="B40" s="66">
        <v>44570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</row>
    <row r="41" spans="2:14" ht="28" customHeight="1" x14ac:dyDescent="0.2">
      <c r="B41" s="19" t="s">
        <v>79</v>
      </c>
      <c r="C41" s="67" t="s">
        <v>199</v>
      </c>
      <c r="D41" s="65"/>
      <c r="E41" s="65"/>
      <c r="F41" s="65"/>
      <c r="G41" s="65"/>
      <c r="H41" s="65"/>
      <c r="I41" s="19" t="s">
        <v>200</v>
      </c>
      <c r="J41" s="19" t="s">
        <v>201</v>
      </c>
      <c r="K41" s="19" t="s">
        <v>202</v>
      </c>
      <c r="L41" s="19" t="s">
        <v>203</v>
      </c>
      <c r="M41" s="67" t="s">
        <v>204</v>
      </c>
      <c r="N41" s="65"/>
    </row>
    <row r="42" spans="2:14" x14ac:dyDescent="0.2">
      <c r="B42" s="22"/>
      <c r="C42" s="69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</row>
  </sheetData>
  <mergeCells count="62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N15"/>
    <mergeCell ref="C16:H16"/>
    <mergeCell ref="M16:N16"/>
    <mergeCell ref="C17:H17"/>
    <mergeCell ref="M17:N17"/>
    <mergeCell ref="C18:H18"/>
    <mergeCell ref="M18:N18"/>
    <mergeCell ref="C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N27"/>
    <mergeCell ref="C28:H28"/>
    <mergeCell ref="M28:N28"/>
    <mergeCell ref="C29:N29"/>
    <mergeCell ref="C30:H30"/>
    <mergeCell ref="M30:N30"/>
    <mergeCell ref="C31:N31"/>
    <mergeCell ref="C32:H32"/>
    <mergeCell ref="M32:N32"/>
    <mergeCell ref="C33:N33"/>
    <mergeCell ref="C34:N34"/>
    <mergeCell ref="B39:N39"/>
    <mergeCell ref="B40:N40"/>
    <mergeCell ref="C41:H41"/>
    <mergeCell ref="M41:N41"/>
    <mergeCell ref="C42:N42"/>
  </mergeCells>
  <pageMargins left="0.75" right="0.75" top="1" bottom="1" header="0.5" footer="0.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cp:lastPrinted>2022-01-08T14:16:47Z</cp:lastPrinted>
  <dcterms:created xsi:type="dcterms:W3CDTF">2020-12-13T08:44:49Z</dcterms:created>
  <dcterms:modified xsi:type="dcterms:W3CDTF">2022-02-04T16:23:36Z</dcterms:modified>
  <dc:language>en-US</dc:language>
</cp:coreProperties>
</file>