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outputs/by_department/mozzarella/"/>
    </mc:Choice>
  </mc:AlternateContent>
  <xr:revisionPtr revIDLastSave="0" documentId="13_ncr:1_{9ECAE9C5-61A4-9D4A-A26A-A24635E37A8A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V79" i="2"/>
  <c r="T79" i="2"/>
  <c r="R79" i="2"/>
  <c r="A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V76" i="2"/>
  <c r="T76" i="2"/>
  <c r="R76" i="2"/>
  <c r="A76" i="2"/>
  <c r="X75" i="2"/>
  <c r="N75" i="2" s="1"/>
  <c r="V75" i="2"/>
  <c r="U75" i="2"/>
  <c r="T75" i="2"/>
  <c r="R75" i="2"/>
  <c r="Q75" i="2"/>
  <c r="P75" i="2"/>
  <c r="J75" i="2"/>
  <c r="V74" i="2"/>
  <c r="T74" i="2"/>
  <c r="R74" i="2"/>
  <c r="A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N71" i="2" s="1"/>
  <c r="V71" i="2"/>
  <c r="U71" i="2"/>
  <c r="T71" i="2"/>
  <c r="R71" i="2"/>
  <c r="Q71" i="2"/>
  <c r="P71" i="2"/>
  <c r="J71" i="2"/>
  <c r="V70" i="2"/>
  <c r="T70" i="2"/>
  <c r="R70" i="2"/>
  <c r="A70" i="2"/>
  <c r="X69" i="2"/>
  <c r="N69" i="2" s="1"/>
  <c r="V69" i="2"/>
  <c r="U69" i="2"/>
  <c r="T69" i="2"/>
  <c r="R69" i="2"/>
  <c r="Q69" i="2"/>
  <c r="P69" i="2"/>
  <c r="J69" i="2"/>
  <c r="V68" i="2"/>
  <c r="T68" i="2"/>
  <c r="R68" i="2"/>
  <c r="A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V64" i="2"/>
  <c r="T64" i="2"/>
  <c r="R64" i="2"/>
  <c r="A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V55" i="2"/>
  <c r="T55" i="2"/>
  <c r="R55" i="2"/>
  <c r="A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V49" i="2"/>
  <c r="T49" i="2"/>
  <c r="R49" i="2"/>
  <c r="A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W11" i="2" s="1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W3" i="2" s="1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79" i="2"/>
  <c r="A54" i="2"/>
  <c r="U70" i="2"/>
  <c r="A51" i="2"/>
  <c r="U15" i="2"/>
  <c r="A47" i="2"/>
  <c r="A22" i="2"/>
  <c r="A8" i="2"/>
  <c r="U68" i="2"/>
  <c r="A13" i="2"/>
  <c r="A6" i="2"/>
  <c r="A75" i="2"/>
  <c r="U55" i="2"/>
  <c r="U66" i="2"/>
  <c r="A35" i="2"/>
  <c r="A11" i="2"/>
  <c r="A14" i="2"/>
  <c r="A18" i="2"/>
  <c r="A46" i="2"/>
  <c r="A71" i="2"/>
  <c r="U49" i="2"/>
  <c r="A60" i="2"/>
  <c r="A27" i="2"/>
  <c r="U7" i="2"/>
  <c r="U58" i="2"/>
  <c r="A2" i="2"/>
  <c r="A23" i="2"/>
  <c r="A30" i="2"/>
  <c r="A50" i="2"/>
  <c r="A69" i="2"/>
  <c r="A42" i="2"/>
  <c r="A48" i="2"/>
  <c r="A25" i="2"/>
  <c r="A5" i="2"/>
  <c r="U33" i="2"/>
  <c r="U37" i="2"/>
  <c r="U24" i="2"/>
  <c r="A67" i="2"/>
  <c r="A39" i="2"/>
  <c r="A45" i="2"/>
  <c r="A3" i="2"/>
  <c r="A78" i="2"/>
  <c r="A16" i="2"/>
  <c r="A77" i="2"/>
  <c r="A34" i="2"/>
  <c r="A73" i="2"/>
  <c r="A53" i="2"/>
  <c r="U64" i="2"/>
  <c r="A29" i="2"/>
  <c r="A10" i="2"/>
  <c r="U31" i="2"/>
  <c r="U76" i="2"/>
  <c r="A32" i="2"/>
  <c r="U52" i="2"/>
  <c r="A43" i="2"/>
  <c r="A56" i="2"/>
  <c r="A12" i="2"/>
  <c r="A65" i="2"/>
  <c r="U21" i="2"/>
  <c r="A26" i="2"/>
  <c r="U72" i="2"/>
  <c r="A41" i="2"/>
  <c r="A9" i="2"/>
  <c r="A63" i="2"/>
  <c r="U74" i="2"/>
  <c r="U61" i="2"/>
  <c r="U19" i="2"/>
  <c r="A57" i="2"/>
  <c r="A44" i="2"/>
  <c r="A20" i="2"/>
  <c r="A28" i="2"/>
  <c r="A62" i="2"/>
  <c r="A59" i="2"/>
  <c r="A17" i="2"/>
  <c r="U40" i="2"/>
  <c r="A36" i="2"/>
  <c r="A38" i="2"/>
  <c r="A4" i="2"/>
  <c r="S2" i="2"/>
  <c r="W29" i="2" l="1"/>
  <c r="W85" i="2"/>
  <c r="W90" i="2"/>
  <c r="W100" i="2"/>
  <c r="W84" i="2"/>
  <c r="W104" i="2"/>
  <c r="W114" i="2"/>
  <c r="W27" i="2"/>
  <c r="W88" i="2"/>
  <c r="W98" i="2"/>
  <c r="W108" i="2"/>
  <c r="W9" i="2"/>
  <c r="W17" i="2"/>
  <c r="W23" i="2"/>
  <c r="W82" i="2"/>
  <c r="W92" i="2"/>
  <c r="W5" i="2"/>
  <c r="W13" i="2"/>
  <c r="W25" i="2"/>
  <c r="W47" i="2"/>
  <c r="W96" i="2"/>
  <c r="W101" i="2"/>
  <c r="W106" i="2"/>
  <c r="W116" i="2"/>
  <c r="W113" i="2"/>
  <c r="W14" i="2"/>
  <c r="W4" i="2"/>
  <c r="W16" i="2"/>
  <c r="W22" i="2"/>
  <c r="W43" i="2"/>
  <c r="W44" i="2"/>
  <c r="W87" i="2"/>
  <c r="W89" i="2"/>
  <c r="W105" i="2"/>
  <c r="W54" i="2"/>
  <c r="W65" i="2"/>
  <c r="W73" i="2"/>
  <c r="W77" i="2"/>
  <c r="W78" i="2"/>
  <c r="W109" i="2"/>
  <c r="W10" i="2"/>
  <c r="W12" i="2"/>
  <c r="W6" i="2"/>
  <c r="W30" i="2"/>
  <c r="W51" i="2"/>
  <c r="W56" i="2"/>
  <c r="W57" i="2"/>
  <c r="W62" i="2"/>
  <c r="W63" i="2"/>
  <c r="W67" i="2"/>
  <c r="W71" i="2"/>
  <c r="W75" i="2"/>
  <c r="W94" i="2"/>
  <c r="W95" i="2"/>
  <c r="W46" i="2"/>
  <c r="W119" i="2"/>
  <c r="W39" i="2"/>
  <c r="W59" i="2"/>
  <c r="W69" i="2"/>
  <c r="W120" i="2"/>
  <c r="W41" i="2"/>
  <c r="W42" i="2"/>
  <c r="W93" i="2"/>
  <c r="W80" i="2"/>
  <c r="W81" i="2"/>
  <c r="W97" i="2"/>
  <c r="W103" i="2"/>
  <c r="W110" i="2"/>
  <c r="W111" i="2"/>
  <c r="W83" i="2"/>
  <c r="W107" i="2"/>
  <c r="W121" i="2"/>
  <c r="W122" i="2"/>
  <c r="W2" i="2"/>
  <c r="W8" i="2"/>
  <c r="N31" i="2"/>
  <c r="W31" i="2"/>
  <c r="P31" i="2" s="1"/>
  <c r="W33" i="2"/>
  <c r="P33" i="2" s="1"/>
  <c r="N33" i="2"/>
  <c r="N7" i="2"/>
  <c r="W7" i="2"/>
  <c r="P7" i="2" s="1"/>
  <c r="W15" i="2"/>
  <c r="P15" i="2" s="1"/>
  <c r="N15" i="2"/>
  <c r="N19" i="2"/>
  <c r="W19" i="2"/>
  <c r="P19" i="2" s="1"/>
  <c r="W21" i="2"/>
  <c r="P21" i="2" s="1"/>
  <c r="N21" i="2"/>
  <c r="N49" i="2"/>
  <c r="W49" i="2"/>
  <c r="P49" i="2" s="1"/>
  <c r="N37" i="2"/>
  <c r="W24" i="2"/>
  <c r="P24" i="2" s="1"/>
  <c r="N24" i="2"/>
  <c r="W28" i="2"/>
  <c r="W20" i="2"/>
  <c r="W26" i="2"/>
  <c r="W37" i="2"/>
  <c r="P37" i="2" s="1"/>
  <c r="W18" i="2"/>
  <c r="W35" i="2"/>
  <c r="W40" i="2"/>
  <c r="P40" i="2" s="1"/>
  <c r="N40" i="2"/>
  <c r="W102" i="2"/>
  <c r="W34" i="2"/>
  <c r="W50" i="2"/>
  <c r="W58" i="2"/>
  <c r="P58" i="2" s="1"/>
  <c r="N58" i="2"/>
  <c r="W99" i="2"/>
  <c r="W118" i="2"/>
  <c r="W38" i="2"/>
  <c r="W52" i="2"/>
  <c r="P52" i="2" s="1"/>
  <c r="N52" i="2"/>
  <c r="W60" i="2"/>
  <c r="W91" i="2"/>
  <c r="W115" i="2"/>
  <c r="W32" i="2"/>
  <c r="W48" i="2"/>
  <c r="W53" i="2"/>
  <c r="W61" i="2"/>
  <c r="P61" i="2" s="1"/>
  <c r="N61" i="2"/>
  <c r="W86" i="2"/>
  <c r="W64" i="2"/>
  <c r="P64" i="2" s="1"/>
  <c r="N64" i="2"/>
  <c r="W66" i="2"/>
  <c r="P66" i="2" s="1"/>
  <c r="N66" i="2"/>
  <c r="W68" i="2"/>
  <c r="P68" i="2" s="1"/>
  <c r="N68" i="2"/>
  <c r="W70" i="2"/>
  <c r="P70" i="2" s="1"/>
  <c r="N70" i="2"/>
  <c r="W72" i="2"/>
  <c r="P72" i="2" s="1"/>
  <c r="N72" i="2"/>
  <c r="W74" i="2"/>
  <c r="P74" i="2" s="1"/>
  <c r="N74" i="2"/>
  <c r="W76" i="2"/>
  <c r="P76" i="2" s="1"/>
  <c r="N76" i="2"/>
  <c r="W36" i="2"/>
  <c r="W55" i="2"/>
  <c r="P55" i="2" s="1"/>
  <c r="N55" i="2"/>
  <c r="W79" i="2"/>
  <c r="P79" i="2" s="1"/>
  <c r="N79" i="2"/>
  <c r="S3" i="2"/>
  <c r="S4" i="2" s="1"/>
  <c r="Q21" i="2"/>
  <c r="Q40" i="2"/>
  <c r="Q76" i="2"/>
  <c r="Q19" i="2"/>
  <c r="Q7" i="2"/>
  <c r="Q33" i="2"/>
  <c r="Q79" i="2"/>
  <c r="Q68" i="2"/>
  <c r="Q61" i="2"/>
  <c r="Q37" i="2"/>
  <c r="Q31" i="2"/>
  <c r="Q70" i="2"/>
  <c r="Q58" i="2"/>
  <c r="Q64" i="2"/>
  <c r="Q15" i="2"/>
  <c r="Q52" i="2"/>
  <c r="Q66" i="2"/>
  <c r="Q55" i="2"/>
  <c r="Q72" i="2"/>
  <c r="Q49" i="2"/>
  <c r="Q24" i="2"/>
  <c r="Q74" i="2"/>
  <c r="S76" i="2" l="1"/>
  <c r="S74" i="2"/>
  <c r="S72" i="2"/>
  <c r="S70" i="2"/>
  <c r="S68" i="2"/>
  <c r="S66" i="2"/>
  <c r="S64" i="2"/>
  <c r="S58" i="2"/>
  <c r="S37" i="2"/>
  <c r="S79" i="2"/>
  <c r="S40" i="2"/>
  <c r="S24" i="2"/>
  <c r="S55" i="2"/>
  <c r="S52" i="2"/>
  <c r="S15" i="2"/>
  <c r="S7" i="2"/>
  <c r="S31" i="2"/>
  <c r="S19" i="2"/>
  <c r="S61" i="2"/>
  <c r="S33" i="2"/>
  <c r="S21" i="2"/>
  <c r="S49" i="2"/>
  <c r="S5" i="2"/>
  <c r="S69" i="2"/>
  <c r="S50" i="2"/>
  <c r="X70" i="2"/>
  <c r="S34" i="2"/>
  <c r="S20" i="2"/>
  <c r="S73" i="2"/>
  <c r="S59" i="2"/>
  <c r="J74" i="2"/>
  <c r="S41" i="2"/>
  <c r="S65" i="2"/>
  <c r="X74" i="2"/>
  <c r="S77" i="2"/>
  <c r="S62" i="2"/>
  <c r="S25" i="2"/>
  <c r="S71" i="2"/>
  <c r="J72" i="2" s="1"/>
  <c r="S32" i="2"/>
  <c r="S22" i="2"/>
  <c r="S16" i="2"/>
  <c r="J66" i="2"/>
  <c r="X66" i="2"/>
  <c r="S8" i="2"/>
  <c r="J70" i="2"/>
  <c r="S38" i="2"/>
  <c r="S75" i="2"/>
  <c r="S56" i="2"/>
  <c r="J21" i="2"/>
  <c r="S80" i="2"/>
  <c r="S67" i="2"/>
  <c r="X21" i="2"/>
  <c r="X72" i="2"/>
  <c r="S53" i="2"/>
  <c r="X33" i="2"/>
  <c r="J33" i="2"/>
  <c r="X76" i="2"/>
  <c r="J76" i="2"/>
  <c r="J68" i="2"/>
  <c r="X68" i="2"/>
  <c r="S54" i="2"/>
  <c r="S42" i="2"/>
  <c r="S81" i="2"/>
  <c r="S60" i="2"/>
  <c r="S57" i="2"/>
  <c r="S35" i="2"/>
  <c r="S39" i="2"/>
  <c r="S51" i="2"/>
  <c r="S17" i="2"/>
  <c r="S26" i="2"/>
  <c r="S78" i="2"/>
  <c r="S9" i="2"/>
  <c r="S6" i="2"/>
  <c r="S23" i="2"/>
  <c r="S63" i="2"/>
  <c r="J55" i="2"/>
  <c r="X55" i="2"/>
  <c r="J61" i="2"/>
  <c r="X61" i="2"/>
  <c r="J58" i="2"/>
  <c r="X58" i="2"/>
  <c r="J40" i="2"/>
  <c r="X40" i="2"/>
  <c r="X52" i="2"/>
  <c r="J52" i="2"/>
  <c r="J79" i="2"/>
  <c r="X79" i="2"/>
  <c r="J7" i="2"/>
  <c r="X7" i="2"/>
  <c r="J24" i="2"/>
  <c r="X24" i="2"/>
  <c r="X64" i="2"/>
  <c r="J64" i="2"/>
  <c r="S18" i="2"/>
  <c r="S82" i="2"/>
  <c r="S10" i="2"/>
  <c r="S36" i="2"/>
  <c r="S43" i="2"/>
  <c r="S27" i="2"/>
  <c r="J19" i="2"/>
  <c r="X19" i="2"/>
  <c r="J37" i="2"/>
  <c r="X37" i="2"/>
  <c r="S11" i="2"/>
  <c r="S28" i="2"/>
  <c r="S83" i="2"/>
  <c r="S44" i="2"/>
  <c r="S29" i="2"/>
  <c r="S45" i="2"/>
  <c r="S84" i="2"/>
  <c r="S12" i="2"/>
  <c r="S13" i="2"/>
  <c r="S85" i="2"/>
  <c r="S46" i="2"/>
  <c r="S30" i="2"/>
  <c r="J31" i="2"/>
  <c r="X31" i="2"/>
  <c r="S47" i="2"/>
  <c r="S86" i="2"/>
  <c r="S14" i="2"/>
  <c r="X15" i="2"/>
  <c r="J15" i="2"/>
  <c r="S87" i="2"/>
  <c r="S48" i="2"/>
  <c r="J49" i="2"/>
  <c r="X49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<sst xmlns="http://schemas.openxmlformats.org/spreadsheetml/2006/main" count="2448" uniqueCount="338">
  <si>
    <t>График наливов</t>
  </si>
  <si>
    <t>18.01.2022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</si>
  <si>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</si>
  <si>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</si>
  <si>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</si>
  <si>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</si>
  <si>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</si>
  <si>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</si>
  <si>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</si>
  <si>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</si>
  <si>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</si>
  <si>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</si>
  <si>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</si>
  <si>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</si>
  <si>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</si>
  <si>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</si>
  <si>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</si>
  <si>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</si>
  <si>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</si>
  <si>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</si>
  <si>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</si>
  <si>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</si>
  <si>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</si>
  <si>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</si>
  <si>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</si>
  <si>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</si>
  <si>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</si>
  <si>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</si>
  <si>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</si>
  <si>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</si>
  <si>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</si>
  <si>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</si>
  <si>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</si>
  <si>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</si>
  <si>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</si>
  <si>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</si>
  <si>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</si>
  <si>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200 налив</t>
  </si>
  <si>
    <t>3.3 Альче безлактозная 8000кг</t>
  </si>
  <si>
    <t>202 налив</t>
  </si>
  <si>
    <t>3.3 Сакко  5000кг</t>
  </si>
  <si>
    <t>204 налив</t>
  </si>
  <si>
    <t>3.6 Альче  8000кг</t>
  </si>
  <si>
    <t>206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</si>
  <si>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</si>
  <si>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</si>
  <si>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</si>
  <si>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</si>
  <si>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</si>
  <si>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</si>
  <si>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</si>
  <si>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201 налив</t>
  </si>
  <si>
    <t>203 налив</t>
  </si>
  <si>
    <t>205 налив</t>
  </si>
  <si>
    <t>2.7 Альче  8000кг</t>
  </si>
  <si>
    <t>217 налив</t>
  </si>
  <si>
    <t>220 налив</t>
  </si>
  <si>
    <t>Мойка термизатора</t>
  </si>
  <si>
    <t>Короткая мойка</t>
  </si>
  <si>
    <t>Полная мойка</t>
  </si>
  <si>
    <t>Сыроизготовитель №1 Poly 3</t>
  </si>
  <si>
    <t>207 налив</t>
  </si>
  <si>
    <t>209 налив</t>
  </si>
  <si>
    <t>2.7 Альче безлактозная 8000кг</t>
  </si>
  <si>
    <t>211 налив</t>
  </si>
  <si>
    <t>2.7 Сакко  8000кг</t>
  </si>
  <si>
    <t>214 налив</t>
  </si>
  <si>
    <t>216 налив</t>
  </si>
  <si>
    <t>219 налив</t>
  </si>
  <si>
    <t>221 налив</t>
  </si>
  <si>
    <t>Сыроизготовитель №1 Poly 4</t>
  </si>
  <si>
    <t>208 налив</t>
  </si>
  <si>
    <t>210 налив</t>
  </si>
  <si>
    <t>212 налив</t>
  </si>
  <si>
    <t>215 налив</t>
  </si>
  <si>
    <t>218 налив</t>
  </si>
  <si>
    <t>Линия плавления моцареллы в воде №1</t>
  </si>
  <si>
    <t>подача и вымешивание</t>
  </si>
  <si>
    <t>200</t>
  </si>
  <si>
    <t xml:space="preserve"> 0.008/0.125</t>
  </si>
  <si>
    <t>201</t>
  </si>
  <si>
    <t xml:space="preserve"> 0.125/0.1</t>
  </si>
  <si>
    <t>202</t>
  </si>
  <si>
    <t xml:space="preserve"> 0.1</t>
  </si>
  <si>
    <t>203</t>
  </si>
  <si>
    <t xml:space="preserve"> 0.2/0.125</t>
  </si>
  <si>
    <t>204</t>
  </si>
  <si>
    <t xml:space="preserve"> 0.125</t>
  </si>
  <si>
    <t>205</t>
  </si>
  <si>
    <t xml:space="preserve"> 0.125/0.008</t>
  </si>
  <si>
    <t>206</t>
  </si>
  <si>
    <t xml:space="preserve"> 0.008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</si>
  <si>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</si>
  <si>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</si>
  <si>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</si>
  <si>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</si>
  <si>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</si>
  <si>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</si>
  <si>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Фиор Ди Латте 0.125</t>
  </si>
  <si>
    <t>ФДЛ 0.125/ЧЛДЖ 0.008</t>
  </si>
  <si>
    <t>ЧЛДЖ 0.008</t>
  </si>
  <si>
    <t>Красная птица/Unagrande/Красная птица/Unagrande/ВкусВилл</t>
  </si>
  <si>
    <t>Pretto/Красная птица/Metro Chef/Ваш выбор/Orecchio Oro/Каждый день</t>
  </si>
  <si>
    <t>Каждый день/Aventino/Pretto</t>
  </si>
  <si>
    <t>Unagrande</t>
  </si>
  <si>
    <t>Unagrande/ВкусВилл/Unagrande</t>
  </si>
  <si>
    <t>Pretto/Metro Chef/Красная птица/Orecchio Oro/Ваш выбор/Aventino/Каждый день/Pretto</t>
  </si>
  <si>
    <t>Линия плавления моцареллы в рассоле №2</t>
  </si>
  <si>
    <t>207</t>
  </si>
  <si>
    <t xml:space="preserve"> Палочки 30.0г</t>
  </si>
  <si>
    <t>212</t>
  </si>
  <si>
    <t xml:space="preserve"> 0.28</t>
  </si>
  <si>
    <t>217</t>
  </si>
  <si>
    <t>посолка</t>
  </si>
  <si>
    <t>208</t>
  </si>
  <si>
    <t>213</t>
  </si>
  <si>
    <t>218</t>
  </si>
  <si>
    <t>209</t>
  </si>
  <si>
    <t xml:space="preserve"> 0.2</t>
  </si>
  <si>
    <t>214</t>
  </si>
  <si>
    <t>219</t>
  </si>
  <si>
    <t>210</t>
  </si>
  <si>
    <t xml:space="preserve"> 0.46</t>
  </si>
  <si>
    <t>215</t>
  </si>
  <si>
    <t>220</t>
  </si>
  <si>
    <t>211</t>
  </si>
  <si>
    <t>216</t>
  </si>
  <si>
    <t>221</t>
  </si>
  <si>
    <t xml:space="preserve"> 0.37/1.2</t>
  </si>
  <si>
    <t>Для пиццы Палочки 30.0г</t>
  </si>
  <si>
    <t>ПИЦЦА Палочки 30.0г/CYЛГ Палочки 30.0г</t>
  </si>
  <si>
    <t>CYЛГ 0.2</t>
  </si>
  <si>
    <t>Для пиццы 0.46</t>
  </si>
  <si>
    <t>ПИЦЦА 0.28/CYЛГ 0.28</t>
  </si>
  <si>
    <t>CYЛГ 0.28</t>
  </si>
  <si>
    <t>Сулугуни 0.28</t>
  </si>
  <si>
    <t>ПИЦЦА 0.37/1.2</t>
  </si>
  <si>
    <t>ВкусВилл</t>
  </si>
  <si>
    <t>ВкусВилл/Красная птица/Бонджорно/Красная птица/Умалат/ВкусВилл</t>
  </si>
  <si>
    <t>Умалат</t>
  </si>
  <si>
    <t>Pretto</t>
  </si>
  <si>
    <t>Красная птица/Маркет Перекресток</t>
  </si>
  <si>
    <t>ВкусВилл/Свежий ряд</t>
  </si>
  <si>
    <t>Свежий ряд/Умалат</t>
  </si>
  <si>
    <t>Metro Chef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</si>
  <si>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</si>
  <si>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</si>
  <si>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</si>
  <si>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</si>
  <si>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</si>
  <si>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</si>
  <si>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</si>
  <si>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</si>
  <si>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</si>
  <si>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</si>
  <si>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</si>
  <si>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</si>
  <si>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</si>
  <si>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</si>
  <si>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</si>
  <si>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</si>
  <si>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</si>
  <si>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</si>
  <si>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</si>
  <si>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</si>
  <si>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</si>
  <si>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</si>
  <si>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</si>
  <si>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</si>
  <si>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</si>
  <si>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</si>
  <si>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</si>
  <si>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</si>
  <si>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</si>
  <si>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</si>
  <si>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</si>
  <si>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</si>
  <si>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</si>
  <si>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</si>
  <si>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</si>
  <si>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</si>
  <si>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</si>
  <si>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</si>
  <si>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</si>
  <si>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</si>
  <si>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</si>
  <si>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</si>
  <si>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</si>
  <si>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</si>
  <si>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"Ваш выбор", 50%,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</si>
  <si>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</si>
  <si>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</si>
  <si>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"Aventino",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</si>
  <si>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</si>
  <si>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</si>
  <si>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</si>
  <si>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</si>
  <si>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</si>
  <si>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</si>
  <si>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</si>
  <si>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</si>
  <si>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</si>
  <si>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</si>
  <si>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</si>
  <si>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</si>
  <si>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</si>
  <si>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</si>
  <si>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"Бонджорно",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</si>
  <si>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</si>
  <si>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</si>
  <si>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</si>
  <si>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Сулугуни палочки "ВкусВилл", 45%, 0,12 кг, т/ф</t>
  </si>
  <si>
    <t>Моцарелла в воде Фиор Ди Латте "ВкусВилл", 50%, 0,125/0,225 кг, ф/п</t>
  </si>
  <si>
    <t>Моцарелла в воде Чильеджина "Unagrande", 50%, 0,125/0,225 кг, ф/п, (8 шт)</t>
  </si>
  <si>
    <t>2.7, Альче, без лактозы</t>
  </si>
  <si>
    <t>Соль: 200</t>
  </si>
  <si>
    <t>Сулугуни без лактозы "ВкусВилл", 45%, 0,2 кг, т/ф</t>
  </si>
  <si>
    <t>Сулугуни "Умалат",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</si>
  <si>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</si>
  <si>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</si>
  <si>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</si>
  <si>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"Orecchio Oro", 45%, 0,1/0,18 кг, ф/п</t>
  </si>
  <si>
    <t>Моцарелла в воде Чильеджина "Ваш выбор", 50%, 0,1/0,18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</si>
  <si>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</si>
  <si>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</si>
  <si>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</si>
  <si>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</si>
  <si>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</si>
  <si>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</si>
  <si>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</si>
  <si>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</si>
  <si>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</si>
  <si>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Моцарелла для пиццы "Pretto", 45%, 0,46 кг, т/ф, (8 шт)</t>
  </si>
  <si>
    <t>2.7, Сакко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</si>
  <si>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</si>
  <si>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</si>
  <si>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</si>
  <si>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</si>
  <si>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</si>
  <si>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</si>
  <si>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"Свежий ряд", 45%, 0,28 кг, т/ф</t>
  </si>
  <si>
    <t>Сулугуни "Умалат", 45%, 0,28 кг, т/ф, (8 шт)</t>
  </si>
  <si>
    <t>0.37</t>
  </si>
  <si>
    <t>Соль: 370</t>
  </si>
  <si>
    <t>Моцарелла для пиццы "Metro Chef" 45%, 0,37 кг, т/ф</t>
  </si>
  <si>
    <t>1.2</t>
  </si>
  <si>
    <t>Соль: 1200</t>
  </si>
  <si>
    <t>Моцарелла для пиццы "Metro Chef"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</si>
  <si>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</si>
  <si>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</si>
  <si>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</si>
  <si>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</si>
  <si>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</si>
  <si>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</si>
  <si>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</si>
  <si>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</si>
  <si>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Моцарелла "Pretto", 45%, 0,15 кг, ф/п (кубики)</t>
  </si>
  <si>
    <t>Моцарелла "Pretto", 45%, 1,2 кг, т/ф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</si>
  <si>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</si>
  <si>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</si>
  <si>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</si>
  <si>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</si>
  <si>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Моцарелла в воде Фиор Ди Латте "Fine Life", 45%, 0,125/0,225 кг, ф/п</t>
  </si>
  <si>
    <t>Моцарелла в воде Чильеджина "Fine Life", 45%, 0,125/0,225 кг, ф/п</t>
  </si>
  <si>
    <t>Моцарелла для бутербродов "Aventino", 45%, 0,2 кг, т/ф</t>
  </si>
  <si>
    <t>Моцарелла для пиццы "Unagrande", 45%, 0,46 кг, в/у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</si>
  <si>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</si>
  <si>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</si>
  <si>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</si>
  <si>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</si>
  <si>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</si>
  <si>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</si>
  <si>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</si>
  <si>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</si>
  <si>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</si>
  <si>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</si>
  <si>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</si>
  <si>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</si>
  <si>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"Умалат" (для хачапури), 45%, 0,12 кг, ф/п</t>
  </si>
  <si>
    <t>Сулугуни "Умалат", 45%, 0,37 кг, т/ф, (6 шт)</t>
  </si>
  <si>
    <t>Сулугуни "Умалат", 45%, 1,2 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</si>
  <si>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</si>
  <si>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</si>
  <si>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</si>
  <si>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</si>
  <si>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</si>
  <si>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</si>
  <si>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</si>
  <si>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</si>
  <si>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</si>
  <si>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</si>
  <si>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</si>
  <si>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</si>
  <si>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</si>
  <si>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</si>
  <si>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</si>
  <si>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</si>
  <si>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</si>
  <si>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</si>
  <si>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</si>
  <si>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</si>
  <si>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</si>
  <si>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</si>
  <si>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</si>
  <si>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</si>
  <si>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</si>
  <si>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</si>
  <si>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</si>
  <si>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</si>
  <si>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</si>
  <si>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</si>
  <si>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</si>
  <si>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</si>
  <si>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</si>
  <si>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</si>
  <si>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</si>
  <si>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Н0000094274</t>
  </si>
  <si>
    <t>Н0000097278</t>
  </si>
  <si>
    <t>Н0000097280</t>
  </si>
  <si>
    <t>Н0000094734</t>
  </si>
  <si>
    <t>Н0000096640</t>
  </si>
  <si>
    <t>Н0000095934</t>
  </si>
  <si>
    <t>Н0000094497</t>
  </si>
  <si>
    <t>Н0000096638</t>
  </si>
  <si>
    <t>Н0000095992</t>
  </si>
  <si>
    <t>Н0000097655</t>
  </si>
  <si>
    <t>3503984</t>
  </si>
  <si>
    <t>Н0000098756</t>
  </si>
  <si>
    <t>Н0000094741</t>
  </si>
  <si>
    <t>Н0000081879</t>
  </si>
  <si>
    <t>Н0000096814</t>
  </si>
  <si>
    <t>Н0000099331</t>
  </si>
  <si>
    <t>Н0000096639</t>
  </si>
  <si>
    <t>Н0000093444</t>
  </si>
  <si>
    <t>Н0000098165</t>
  </si>
  <si>
    <t>213налив</t>
  </si>
  <si>
    <t>линию домывают ребята с линии пиццы.</t>
  </si>
  <si>
    <t>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</si>
</sst>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  <font>
      <b/>
      <sz val="12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7" fillId="15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10" fillId="21" borderId="2" xfId="0" applyFont="1" applyFill="1" applyBorder="1"/>
    <xf numFmtId="0" fontId="0" fillId="0" borderId="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center"/>
    </xf>
    <xf numFmtId="0" fontId="8" fillId="18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11" borderId="1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1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7" fillId="15" borderId="4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0" fillId="21" borderId="2" xfId="0" applyFont="1" applyFill="1" applyBorder="1"/>
    <xf numFmtId="0" fontId="0" fillId="0" borderId="2" xfId="0" applyBorder="1"/>
    <xf numFmtId="0" fontId="10" fillId="0" borderId="2" xfId="0" applyFont="1" applyBorder="1"/>
    <xf numFmtId="0" fontId="9" fillId="0" borderId="2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49" fontId="10" fillId="8" borderId="4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0" zoomScaleNormal="50" workbookViewId="0">
      <selection activeCell="E2" sqref="E2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69" t="s">
        <v>0</v>
      </c>
      <c r="D1" s="68" t="s">
        <v>1</v>
      </c>
      <c r="E1" s="85" t="s">
        <v>337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  <c r="O1" s="72" t="s">
        <v>12</v>
      </c>
      <c r="P1" s="72" t="s">
        <v>13</v>
      </c>
      <c r="Q1" s="73" t="s">
        <v>14</v>
      </c>
      <c r="R1" s="72" t="s">
        <v>3</v>
      </c>
      <c r="S1" s="72" t="s">
        <v>4</v>
      </c>
      <c r="T1" s="72" t="s">
        <v>5</v>
      </c>
      <c r="U1" s="72" t="s">
        <v>6</v>
      </c>
      <c r="V1" s="72" t="s">
        <v>7</v>
      </c>
      <c r="W1" s="72" t="s">
        <v>8</v>
      </c>
      <c r="X1" s="72" t="s">
        <v>9</v>
      </c>
      <c r="Y1" s="72" t="s">
        <v>10</v>
      </c>
      <c r="Z1" s="72" t="s">
        <v>11</v>
      </c>
      <c r="AA1" s="72" t="s">
        <v>12</v>
      </c>
      <c r="AB1" s="72" t="s">
        <v>13</v>
      </c>
      <c r="AC1" s="73" t="s">
        <v>15</v>
      </c>
      <c r="AD1" s="72" t="s">
        <v>3</v>
      </c>
      <c r="AE1" s="72" t="s">
        <v>4</v>
      </c>
      <c r="AF1" s="72" t="s">
        <v>5</v>
      </c>
      <c r="AG1" s="72" t="s">
        <v>6</v>
      </c>
      <c r="AH1" s="72" t="s">
        <v>7</v>
      </c>
      <c r="AI1" s="72" t="s">
        <v>8</v>
      </c>
      <c r="AJ1" s="72" t="s">
        <v>9</v>
      </c>
      <c r="AK1" s="72" t="s">
        <v>10</v>
      </c>
      <c r="AL1" s="72" t="s">
        <v>11</v>
      </c>
      <c r="AM1" s="72" t="s">
        <v>12</v>
      </c>
      <c r="AN1" s="72" t="s">
        <v>13</v>
      </c>
      <c r="AO1" s="73" t="s">
        <v>16</v>
      </c>
      <c r="AP1" s="72" t="s">
        <v>3</v>
      </c>
      <c r="AQ1" s="72" t="s">
        <v>4</v>
      </c>
      <c r="AR1" s="72" t="s">
        <v>5</v>
      </c>
      <c r="AS1" s="72" t="s">
        <v>6</v>
      </c>
      <c r="AT1" s="72" t="s">
        <v>7</v>
      </c>
      <c r="AU1" s="72" t="s">
        <v>8</v>
      </c>
      <c r="AV1" s="72" t="s">
        <v>9</v>
      </c>
      <c r="AW1" s="72" t="s">
        <v>10</v>
      </c>
      <c r="AX1" s="72" t="s">
        <v>11</v>
      </c>
      <c r="AY1" s="72" t="s">
        <v>12</v>
      </c>
      <c r="AZ1" s="72" t="s">
        <v>13</v>
      </c>
      <c r="BA1" s="73" t="s">
        <v>17</v>
      </c>
      <c r="BB1" s="72" t="s">
        <v>3</v>
      </c>
      <c r="BC1" s="72" t="s">
        <v>4</v>
      </c>
      <c r="BD1" s="72" t="s">
        <v>5</v>
      </c>
      <c r="BE1" s="72" t="s">
        <v>6</v>
      </c>
      <c r="BF1" s="72" t="s">
        <v>7</v>
      </c>
      <c r="BG1" s="72" t="s">
        <v>8</v>
      </c>
      <c r="BH1" s="72" t="s">
        <v>9</v>
      </c>
      <c r="BI1" s="72" t="s">
        <v>10</v>
      </c>
      <c r="BJ1" s="72" t="s">
        <v>11</v>
      </c>
      <c r="BK1" s="72" t="s">
        <v>12</v>
      </c>
      <c r="BL1" s="72" t="s">
        <v>13</v>
      </c>
      <c r="BM1" s="73" t="s">
        <v>18</v>
      </c>
      <c r="BN1" s="72" t="s">
        <v>3</v>
      </c>
      <c r="BO1" s="72" t="s">
        <v>4</v>
      </c>
      <c r="BP1" s="72" t="s">
        <v>5</v>
      </c>
      <c r="BQ1" s="72" t="s">
        <v>6</v>
      </c>
      <c r="BR1" s="72" t="s">
        <v>7</v>
      </c>
      <c r="BS1" s="72" t="s">
        <v>8</v>
      </c>
      <c r="BT1" s="72" t="s">
        <v>9</v>
      </c>
      <c r="BU1" s="72" t="s">
        <v>10</v>
      </c>
      <c r="BV1" s="72" t="s">
        <v>11</v>
      </c>
      <c r="BW1" s="72" t="s">
        <v>12</v>
      </c>
      <c r="BX1" s="72" t="s">
        <v>13</v>
      </c>
      <c r="BY1" s="73" t="s">
        <v>19</v>
      </c>
      <c r="BZ1" s="72" t="s">
        <v>3</v>
      </c>
      <c r="CA1" s="72" t="s">
        <v>4</v>
      </c>
      <c r="CB1" s="72" t="s">
        <v>5</v>
      </c>
      <c r="CC1" s="72" t="s">
        <v>6</v>
      </c>
      <c r="CD1" s="72" t="s">
        <v>7</v>
      </c>
      <c r="CE1" s="72" t="s">
        <v>8</v>
      </c>
      <c r="CF1" s="72" t="s">
        <v>9</v>
      </c>
      <c r="CG1" s="72" t="s">
        <v>10</v>
      </c>
      <c r="CH1" s="72" t="s">
        <v>11</v>
      </c>
      <c r="CI1" s="72" t="s">
        <v>12</v>
      </c>
      <c r="CJ1" s="72" t="s">
        <v>13</v>
      </c>
      <c r="CK1" s="73" t="s">
        <v>20</v>
      </c>
      <c r="CL1" s="72" t="s">
        <v>3</v>
      </c>
      <c r="CM1" s="72" t="s">
        <v>4</v>
      </c>
      <c r="CN1" s="72" t="s">
        <v>5</v>
      </c>
      <c r="CO1" s="72" t="s">
        <v>6</v>
      </c>
      <c r="CP1" s="72" t="s">
        <v>7</v>
      </c>
      <c r="CQ1" s="72" t="s">
        <v>8</v>
      </c>
      <c r="CR1" s="72" t="s">
        <v>9</v>
      </c>
      <c r="CS1" s="72" t="s">
        <v>10</v>
      </c>
      <c r="CT1" s="72" t="s">
        <v>11</v>
      </c>
      <c r="CU1" s="72" t="s">
        <v>12</v>
      </c>
      <c r="CV1" s="72" t="s">
        <v>13</v>
      </c>
      <c r="CW1" s="73" t="s">
        <v>21</v>
      </c>
      <c r="CX1" s="72" t="s">
        <v>3</v>
      </c>
      <c r="CY1" s="72" t="s">
        <v>4</v>
      </c>
      <c r="CZ1" s="72" t="s">
        <v>5</v>
      </c>
      <c r="DA1" s="72" t="s">
        <v>6</v>
      </c>
      <c r="DB1" s="72" t="s">
        <v>7</v>
      </c>
      <c r="DC1" s="72" t="s">
        <v>8</v>
      </c>
      <c r="DD1" s="72" t="s">
        <v>9</v>
      </c>
      <c r="DE1" s="72" t="s">
        <v>10</v>
      </c>
      <c r="DF1" s="72" t="s">
        <v>11</v>
      </c>
      <c r="DG1" s="72" t="s">
        <v>12</v>
      </c>
      <c r="DH1" s="72" t="s">
        <v>13</v>
      </c>
      <c r="DI1" s="73" t="s">
        <v>22</v>
      </c>
      <c r="DJ1" s="72" t="s">
        <v>3</v>
      </c>
      <c r="DK1" s="72" t="s">
        <v>4</v>
      </c>
      <c r="DL1" s="72" t="s">
        <v>5</v>
      </c>
      <c r="DM1" s="72" t="s">
        <v>6</v>
      </c>
      <c r="DN1" s="72" t="s">
        <v>7</v>
      </c>
      <c r="DO1" s="72" t="s">
        <v>8</v>
      </c>
      <c r="DP1" s="72" t="s">
        <v>9</v>
      </c>
      <c r="DQ1" s="72" t="s">
        <v>10</v>
      </c>
      <c r="DR1" s="72" t="s">
        <v>11</v>
      </c>
      <c r="DS1" s="72" t="s">
        <v>12</v>
      </c>
      <c r="DT1" s="72" t="s">
        <v>13</v>
      </c>
      <c r="DU1" s="73" t="s">
        <v>23</v>
      </c>
      <c r="DV1" s="72" t="s">
        <v>3</v>
      </c>
      <c r="DW1" s="72" t="s">
        <v>4</v>
      </c>
      <c r="DX1" s="72" t="s">
        <v>5</v>
      </c>
      <c r="DY1" s="72" t="s">
        <v>6</v>
      </c>
      <c r="DZ1" s="72" t="s">
        <v>7</v>
      </c>
      <c r="EA1" s="72" t="s">
        <v>8</v>
      </c>
      <c r="EB1" s="72" t="s">
        <v>9</v>
      </c>
      <c r="EC1" s="72" t="s">
        <v>10</v>
      </c>
      <c r="ED1" s="72" t="s">
        <v>11</v>
      </c>
      <c r="EE1" s="72" t="s">
        <v>12</v>
      </c>
      <c r="EF1" s="72" t="s">
        <v>13</v>
      </c>
      <c r="EG1" s="73" t="s">
        <v>4</v>
      </c>
      <c r="EH1" s="72" t="s">
        <v>3</v>
      </c>
      <c r="EI1" s="72" t="s">
        <v>4</v>
      </c>
      <c r="EJ1" s="72" t="s">
        <v>5</v>
      </c>
      <c r="EK1" s="72" t="s">
        <v>6</v>
      </c>
      <c r="EL1" s="72" t="s">
        <v>7</v>
      </c>
      <c r="EM1" s="72" t="s">
        <v>8</v>
      </c>
      <c r="EN1" s="72" t="s">
        <v>9</v>
      </c>
      <c r="EO1" s="72" t="s">
        <v>10</v>
      </c>
      <c r="EP1" s="72" t="s">
        <v>11</v>
      </c>
      <c r="EQ1" s="72" t="s">
        <v>12</v>
      </c>
      <c r="ER1" s="72" t="s">
        <v>13</v>
      </c>
      <c r="ES1" s="73" t="s">
        <v>24</v>
      </c>
      <c r="ET1" s="72" t="s">
        <v>3</v>
      </c>
      <c r="EU1" s="72" t="s">
        <v>4</v>
      </c>
      <c r="EV1" s="72" t="s">
        <v>5</v>
      </c>
      <c r="EW1" s="72" t="s">
        <v>6</v>
      </c>
      <c r="EX1" s="72" t="s">
        <v>7</v>
      </c>
      <c r="EY1" s="72" t="s">
        <v>8</v>
      </c>
      <c r="EZ1" s="72" t="s">
        <v>9</v>
      </c>
      <c r="FA1" s="72" t="s">
        <v>10</v>
      </c>
      <c r="FB1" s="72" t="s">
        <v>11</v>
      </c>
      <c r="FC1" s="72" t="s">
        <v>12</v>
      </c>
      <c r="FD1" s="72" t="s">
        <v>13</v>
      </c>
      <c r="FE1" s="73" t="s">
        <v>25</v>
      </c>
      <c r="FF1" s="72" t="s">
        <v>3</v>
      </c>
      <c r="FG1" s="72" t="s">
        <v>4</v>
      </c>
      <c r="FH1" s="72" t="s">
        <v>5</v>
      </c>
      <c r="FI1" s="72" t="s">
        <v>6</v>
      </c>
      <c r="FJ1" s="72" t="s">
        <v>7</v>
      </c>
      <c r="FK1" s="72" t="s">
        <v>8</v>
      </c>
      <c r="FL1" s="72" t="s">
        <v>9</v>
      </c>
      <c r="FM1" s="72" t="s">
        <v>10</v>
      </c>
      <c r="FN1" s="72" t="s">
        <v>11</v>
      </c>
      <c r="FO1" s="72" t="s">
        <v>12</v>
      </c>
      <c r="FP1" s="72" t="s">
        <v>13</v>
      </c>
      <c r="FQ1" s="73" t="s">
        <v>26</v>
      </c>
      <c r="FR1" s="72" t="s">
        <v>3</v>
      </c>
      <c r="FS1" s="72" t="s">
        <v>4</v>
      </c>
      <c r="FT1" s="72" t="s">
        <v>5</v>
      </c>
      <c r="FU1" s="72" t="s">
        <v>6</v>
      </c>
      <c r="FV1" s="72" t="s">
        <v>7</v>
      </c>
      <c r="FW1" s="72" t="s">
        <v>8</v>
      </c>
      <c r="FX1" s="72" t="s">
        <v>9</v>
      </c>
      <c r="FY1" s="72" t="s">
        <v>10</v>
      </c>
      <c r="FZ1" s="72" t="s">
        <v>11</v>
      </c>
      <c r="GA1" s="72" t="s">
        <v>12</v>
      </c>
      <c r="GB1" s="72" t="s">
        <v>13</v>
      </c>
      <c r="GC1" s="73" t="s">
        <v>27</v>
      </c>
      <c r="GD1" s="72" t="s">
        <v>3</v>
      </c>
      <c r="GE1" s="72" t="s">
        <v>4</v>
      </c>
      <c r="GF1" s="72" t="s">
        <v>5</v>
      </c>
      <c r="GG1" s="72" t="s">
        <v>6</v>
      </c>
      <c r="GH1" s="72" t="s">
        <v>7</v>
      </c>
      <c r="GI1" s="72" t="s">
        <v>8</v>
      </c>
      <c r="GJ1" s="72" t="s">
        <v>9</v>
      </c>
      <c r="GK1" s="72" t="s">
        <v>10</v>
      </c>
      <c r="GL1" s="72" t="s">
        <v>11</v>
      </c>
      <c r="GM1" s="72" t="s">
        <v>12</v>
      </c>
      <c r="GN1" s="72" t="s">
        <v>13</v>
      </c>
      <c r="GO1" s="73" t="s">
        <v>5</v>
      </c>
      <c r="GP1" s="72" t="s">
        <v>3</v>
      </c>
      <c r="GQ1" s="72" t="s">
        <v>4</v>
      </c>
      <c r="GR1" s="72" t="s">
        <v>5</v>
      </c>
      <c r="GS1" s="72" t="s">
        <v>6</v>
      </c>
      <c r="GT1" s="72" t="s">
        <v>7</v>
      </c>
      <c r="GU1" s="72" t="s">
        <v>8</v>
      </c>
      <c r="GV1" s="72" t="s">
        <v>9</v>
      </c>
      <c r="GW1" s="72" t="s">
        <v>10</v>
      </c>
      <c r="GX1" s="72" t="s">
        <v>11</v>
      </c>
      <c r="GY1" s="72" t="s">
        <v>12</v>
      </c>
      <c r="GZ1" s="72" t="s">
        <v>13</v>
      </c>
      <c r="HA1" s="73" t="s">
        <v>28</v>
      </c>
      <c r="HB1" s="72" t="s">
        <v>3</v>
      </c>
      <c r="HC1" s="72" t="s">
        <v>4</v>
      </c>
      <c r="HD1" s="72" t="s">
        <v>5</v>
      </c>
      <c r="HE1" s="72" t="s">
        <v>6</v>
      </c>
      <c r="HF1" s="72" t="s">
        <v>7</v>
      </c>
      <c r="HG1" s="72" t="s">
        <v>8</v>
      </c>
      <c r="HH1" s="72" t="s">
        <v>9</v>
      </c>
      <c r="HI1" s="72" t="s">
        <v>10</v>
      </c>
      <c r="HJ1" s="72" t="s">
        <v>11</v>
      </c>
      <c r="HK1" s="72" t="s">
        <v>12</v>
      </c>
      <c r="HL1" s="72" t="s">
        <v>13</v>
      </c>
      <c r="HM1" s="73" t="s">
        <v>29</v>
      </c>
      <c r="HN1" s="72" t="s">
        <v>3</v>
      </c>
      <c r="HO1" s="72" t="s">
        <v>4</v>
      </c>
      <c r="HP1" s="72" t="s">
        <v>5</v>
      </c>
      <c r="HQ1" s="72" t="s">
        <v>6</v>
      </c>
      <c r="HR1" s="72" t="s">
        <v>7</v>
      </c>
      <c r="HS1" s="72" t="s">
        <v>8</v>
      </c>
      <c r="HT1" s="72" t="s">
        <v>9</v>
      </c>
      <c r="HU1" s="72" t="s">
        <v>10</v>
      </c>
      <c r="HV1" s="72" t="s">
        <v>11</v>
      </c>
      <c r="HW1" s="72" t="s">
        <v>12</v>
      </c>
      <c r="HX1" s="72" t="s">
        <v>13</v>
      </c>
      <c r="HY1" s="73" t="s">
        <v>30</v>
      </c>
      <c r="HZ1" s="72" t="s">
        <v>3</v>
      </c>
      <c r="IA1" s="72" t="s">
        <v>4</v>
      </c>
      <c r="IB1" s="72" t="s">
        <v>5</v>
      </c>
      <c r="IC1" s="72" t="s">
        <v>6</v>
      </c>
      <c r="ID1" s="72" t="s">
        <v>7</v>
      </c>
      <c r="IE1" s="72" t="s">
        <v>8</v>
      </c>
      <c r="IF1" s="72" t="s">
        <v>9</v>
      </c>
      <c r="IG1" s="72" t="s">
        <v>10</v>
      </c>
      <c r="IH1" s="72" t="s">
        <v>11</v>
      </c>
      <c r="II1" s="72" t="s">
        <v>12</v>
      </c>
      <c r="IJ1" s="72" t="s">
        <v>13</v>
      </c>
      <c r="IK1" s="73" t="s">
        <v>31</v>
      </c>
      <c r="IL1" s="72" t="s">
        <v>3</v>
      </c>
      <c r="IM1" s="72" t="s">
        <v>4</v>
      </c>
      <c r="IN1" s="72" t="s">
        <v>5</v>
      </c>
      <c r="IO1" s="72" t="s">
        <v>6</v>
      </c>
      <c r="IP1" s="72" t="s">
        <v>7</v>
      </c>
      <c r="IQ1" s="72" t="s">
        <v>8</v>
      </c>
      <c r="IR1" s="72" t="s">
        <v>9</v>
      </c>
      <c r="IS1" s="72" t="s">
        <v>10</v>
      </c>
      <c r="IT1" s="72" t="s">
        <v>11</v>
      </c>
      <c r="IU1" s="72" t="s">
        <v>12</v>
      </c>
      <c r="IV1" s="72" t="s">
        <v>13</v>
      </c>
      <c r="IW1" s="73" t="s">
        <v>6</v>
      </c>
      <c r="IX1" s="72" t="s">
        <v>3</v>
      </c>
      <c r="IY1" s="72" t="s">
        <v>4</v>
      </c>
      <c r="IZ1" s="72" t="s">
        <v>5</v>
      </c>
      <c r="JA1" s="72" t="s">
        <v>6</v>
      </c>
      <c r="JB1" s="72" t="s">
        <v>7</v>
      </c>
      <c r="JC1" s="72" t="s">
        <v>8</v>
      </c>
      <c r="JD1" s="72" t="s">
        <v>9</v>
      </c>
      <c r="JE1" s="72" t="s">
        <v>10</v>
      </c>
      <c r="JF1" s="72" t="s">
        <v>11</v>
      </c>
      <c r="JG1" s="72" t="s">
        <v>12</v>
      </c>
      <c r="JH1" s="72" t="s">
        <v>13</v>
      </c>
      <c r="JI1" s="73" t="s">
        <v>32</v>
      </c>
      <c r="JJ1" s="72" t="s">
        <v>3</v>
      </c>
      <c r="JK1" s="72" t="s">
        <v>4</v>
      </c>
      <c r="JL1" s="72" t="s">
        <v>5</v>
      </c>
      <c r="JM1" s="72" t="s">
        <v>6</v>
      </c>
      <c r="JN1" s="72" t="s">
        <v>7</v>
      </c>
      <c r="JO1" s="72" t="s">
        <v>8</v>
      </c>
      <c r="JP1" s="72" t="s">
        <v>9</v>
      </c>
      <c r="JQ1" s="72" t="s">
        <v>10</v>
      </c>
      <c r="JR1" s="72" t="s">
        <v>11</v>
      </c>
      <c r="JS1" s="72" t="s">
        <v>12</v>
      </c>
      <c r="JT1" s="72" t="s">
        <v>13</v>
      </c>
      <c r="JU1" s="73" t="s">
        <v>33</v>
      </c>
      <c r="JV1" s="72" t="s">
        <v>3</v>
      </c>
      <c r="JW1" s="72" t="s">
        <v>4</v>
      </c>
      <c r="JX1" s="72" t="s">
        <v>5</v>
      </c>
      <c r="JY1" s="72" t="s">
        <v>6</v>
      </c>
      <c r="JZ1" s="72" t="s">
        <v>7</v>
      </c>
      <c r="KA1" s="72" t="s">
        <v>8</v>
      </c>
      <c r="KB1" s="72" t="s">
        <v>9</v>
      </c>
      <c r="KC1" s="72" t="s">
        <v>10</v>
      </c>
      <c r="KD1" s="72" t="s">
        <v>11</v>
      </c>
      <c r="KE1" s="72" t="s">
        <v>12</v>
      </c>
      <c r="KF1" s="72" t="s">
        <v>13</v>
      </c>
      <c r="KG1" s="73" t="s">
        <v>2</v>
      </c>
      <c r="KH1" s="72" t="s">
        <v>3</v>
      </c>
      <c r="KI1" s="72" t="s">
        <v>4</v>
      </c>
      <c r="KJ1" s="72" t="s">
        <v>5</v>
      </c>
      <c r="KK1" s="72" t="s">
        <v>6</v>
      </c>
      <c r="KL1" s="72" t="s">
        <v>7</v>
      </c>
      <c r="KM1" s="72" t="s">
        <v>8</v>
      </c>
      <c r="KN1" s="72" t="s">
        <v>9</v>
      </c>
      <c r="KO1" s="72" t="s">
        <v>10</v>
      </c>
      <c r="KP1" s="72" t="s">
        <v>11</v>
      </c>
      <c r="KQ1" s="72" t="s">
        <v>12</v>
      </c>
      <c r="KR1" s="72" t="s">
        <v>13</v>
      </c>
      <c r="KS1" s="73" t="s">
        <v>14</v>
      </c>
      <c r="KT1" s="72" t="s">
        <v>3</v>
      </c>
      <c r="KU1" s="72" t="s">
        <v>4</v>
      </c>
      <c r="KV1" s="72" t="s">
        <v>5</v>
      </c>
      <c r="KW1" s="72" t="s">
        <v>6</v>
      </c>
      <c r="KX1" s="72" t="s">
        <v>7</v>
      </c>
      <c r="KY1" s="72" t="s">
        <v>8</v>
      </c>
      <c r="KZ1" s="72" t="s">
        <v>9</v>
      </c>
      <c r="LA1" s="72" t="s">
        <v>10</v>
      </c>
      <c r="LB1" s="72" t="s">
        <v>11</v>
      </c>
      <c r="LC1" s="72" t="s">
        <v>12</v>
      </c>
      <c r="LD1" s="72" t="s">
        <v>13</v>
      </c>
      <c r="LE1" s="73" t="s">
        <v>15</v>
      </c>
      <c r="LF1" s="72" t="s">
        <v>3</v>
      </c>
      <c r="LG1" s="72" t="s">
        <v>4</v>
      </c>
      <c r="LH1" s="72" t="s">
        <v>5</v>
      </c>
      <c r="LI1" s="72" t="s">
        <v>6</v>
      </c>
      <c r="LJ1" s="72" t="s">
        <v>7</v>
      </c>
      <c r="LK1" s="72" t="s">
        <v>8</v>
      </c>
      <c r="LL1" s="72" t="s">
        <v>9</v>
      </c>
      <c r="LM1" s="72" t="s">
        <v>10</v>
      </c>
      <c r="LN1" s="72" t="s">
        <v>11</v>
      </c>
      <c r="LO1" s="72" t="s">
        <v>12</v>
      </c>
      <c r="LP1" s="72" t="s">
        <v>13</v>
      </c>
      <c r="LQ1" s="73" t="s">
        <v>16</v>
      </c>
      <c r="LR1" s="72" t="s">
        <v>3</v>
      </c>
      <c r="LS1" s="72" t="s">
        <v>4</v>
      </c>
      <c r="LT1" s="72" t="s">
        <v>5</v>
      </c>
      <c r="LU1" s="72" t="s">
        <v>6</v>
      </c>
      <c r="LV1" s="72" t="s">
        <v>7</v>
      </c>
      <c r="LW1" s="72" t="s">
        <v>8</v>
      </c>
      <c r="LX1" s="72" t="s">
        <v>9</v>
      </c>
      <c r="LY1" s="72" t="s">
        <v>10</v>
      </c>
      <c r="LZ1" s="72" t="s">
        <v>11</v>
      </c>
      <c r="MA1" s="72" t="s">
        <v>12</v>
      </c>
      <c r="MB1" s="72" t="s">
        <v>13</v>
      </c>
      <c r="MC1" s="73" t="s">
        <v>17</v>
      </c>
      <c r="MD1" s="72" t="s">
        <v>3</v>
      </c>
      <c r="ME1" s="72" t="s">
        <v>4</v>
      </c>
      <c r="MF1" s="72" t="s">
        <v>5</v>
      </c>
      <c r="MG1" s="72" t="s">
        <v>6</v>
      </c>
      <c r="MH1" s="72" t="s">
        <v>7</v>
      </c>
      <c r="MI1" s="72" t="s">
        <v>8</v>
      </c>
      <c r="MJ1" s="72" t="s">
        <v>9</v>
      </c>
      <c r="MK1" s="72" t="s">
        <v>10</v>
      </c>
      <c r="ML1" s="72" t="s">
        <v>11</v>
      </c>
      <c r="MM1" s="72" t="s">
        <v>12</v>
      </c>
      <c r="MN1" s="72" t="s">
        <v>13</v>
      </c>
      <c r="MO1" s="73" t="s">
        <v>18</v>
      </c>
      <c r="MP1" s="72" t="s">
        <v>3</v>
      </c>
      <c r="MQ1" s="72" t="s">
        <v>4</v>
      </c>
      <c r="MR1" s="72" t="s">
        <v>5</v>
      </c>
      <c r="MS1" s="72" t="s">
        <v>6</v>
      </c>
      <c r="MT1" s="72" t="s">
        <v>7</v>
      </c>
      <c r="MU1" s="72" t="s">
        <v>8</v>
      </c>
      <c r="MV1" s="72" t="s">
        <v>9</v>
      </c>
      <c r="MW1" s="72" t="s">
        <v>10</v>
      </c>
      <c r="MX1" s="72" t="s">
        <v>11</v>
      </c>
      <c r="MY1" s="72" t="s">
        <v>12</v>
      </c>
      <c r="MZ1" s="72" t="s">
        <v>13</v>
      </c>
      <c r="NA1" s="73" t="s">
        <v>19</v>
      </c>
      <c r="NB1" s="72" t="s">
        <v>3</v>
      </c>
      <c r="NC1" s="72" t="s">
        <v>4</v>
      </c>
      <c r="ND1" s="72" t="s">
        <v>5</v>
      </c>
      <c r="NE1" s="72" t="s">
        <v>6</v>
      </c>
      <c r="NF1" s="72" t="s">
        <v>7</v>
      </c>
      <c r="NG1" s="72" t="s">
        <v>8</v>
      </c>
      <c r="NH1" s="72" t="s">
        <v>9</v>
      </c>
      <c r="NI1" s="72" t="s">
        <v>10</v>
      </c>
      <c r="NJ1" s="72" t="s">
        <v>11</v>
      </c>
      <c r="NK1" s="72" t="s">
        <v>12</v>
      </c>
      <c r="NL1" s="72" t="s">
        <v>13</v>
      </c>
      <c r="NM1" s="73" t="s">
        <v>20</v>
      </c>
      <c r="NN1" s="72" t="s">
        <v>3</v>
      </c>
      <c r="NO1" s="72" t="s">
        <v>4</v>
      </c>
      <c r="NP1" s="72" t="s">
        <v>5</v>
      </c>
      <c r="NQ1" s="72" t="s">
        <v>6</v>
      </c>
      <c r="NR1" s="72" t="s">
        <v>7</v>
      </c>
      <c r="NS1" s="72" t="s">
        <v>8</v>
      </c>
      <c r="NT1" s="72" t="s">
        <v>9</v>
      </c>
      <c r="NU1" s="72" t="s">
        <v>10</v>
      </c>
      <c r="NV1" s="72" t="s">
        <v>11</v>
      </c>
      <c r="NW1" s="72" t="s">
        <v>12</v>
      </c>
      <c r="NX1" s="72" t="s">
        <v>13</v>
      </c>
      <c r="NY1" s="73" t="s">
        <v>21</v>
      </c>
      <c r="NZ1" s="72" t="s">
        <v>3</v>
      </c>
      <c r="OA1" s="72" t="s">
        <v>4</v>
      </c>
      <c r="OB1" s="72" t="s">
        <v>5</v>
      </c>
      <c r="OC1" s="72" t="s">
        <v>6</v>
      </c>
      <c r="OD1" s="72" t="s">
        <v>7</v>
      </c>
      <c r="OE1" s="72" t="s">
        <v>8</v>
      </c>
      <c r="OF1" s="72" t="s">
        <v>9</v>
      </c>
      <c r="OG1" s="72" t="s">
        <v>10</v>
      </c>
      <c r="OH1" s="72" t="s">
        <v>11</v>
      </c>
      <c r="OI1" s="72" t="s">
        <v>12</v>
      </c>
      <c r="OJ1" s="72" t="s">
        <v>13</v>
      </c>
      <c r="OK1" s="73" t="s">
        <v>22</v>
      </c>
      <c r="OL1" s="72" t="s">
        <v>3</v>
      </c>
      <c r="OM1" s="72" t="s">
        <v>4</v>
      </c>
      <c r="ON1" s="72" t="s">
        <v>5</v>
      </c>
      <c r="OO1" s="72" t="s">
        <v>6</v>
      </c>
      <c r="OP1" s="72" t="s">
        <v>7</v>
      </c>
      <c r="OQ1" s="72" t="s">
        <v>8</v>
      </c>
      <c r="OR1" s="72" t="s">
        <v>9</v>
      </c>
      <c r="OS1" s="72" t="s">
        <v>10</v>
      </c>
      <c r="OT1" s="72" t="s">
        <v>11</v>
      </c>
      <c r="OU1" s="72" t="s">
        <v>12</v>
      </c>
      <c r="OV1" s="72" t="s">
        <v>13</v>
      </c>
      <c r="OW1" s="73" t="s">
        <v>23</v>
      </c>
      <c r="OX1" s="72" t="s">
        <v>3</v>
      </c>
      <c r="OY1" s="72" t="s">
        <v>4</v>
      </c>
      <c r="OZ1" s="72" t="s">
        <v>5</v>
      </c>
      <c r="PA1" s="72" t="s">
        <v>6</v>
      </c>
      <c r="PB1" s="72" t="s">
        <v>7</v>
      </c>
      <c r="PC1" s="72" t="s">
        <v>8</v>
      </c>
      <c r="PD1" s="72" t="s">
        <v>9</v>
      </c>
      <c r="PE1" s="72" t="s">
        <v>10</v>
      </c>
      <c r="PF1" s="72" t="s">
        <v>11</v>
      </c>
      <c r="PG1" s="72" t="s">
        <v>12</v>
      </c>
      <c r="PH1" s="72" t="s">
        <v>13</v>
      </c>
      <c r="PI1" s="73" t="s">
        <v>4</v>
      </c>
      <c r="PJ1" s="72" t="s">
        <v>3</v>
      </c>
      <c r="PK1" s="72" t="s">
        <v>4</v>
      </c>
      <c r="PL1" s="72" t="s">
        <v>5</v>
      </c>
      <c r="PM1" s="72" t="s">
        <v>6</v>
      </c>
      <c r="PN1" s="72" t="s">
        <v>7</v>
      </c>
      <c r="PO1" s="72" t="s">
        <v>8</v>
      </c>
      <c r="PP1" s="72" t="s">
        <v>9</v>
      </c>
      <c r="PQ1" s="72" t="s">
        <v>10</v>
      </c>
      <c r="PR1" s="72" t="s">
        <v>11</v>
      </c>
      <c r="PS1" s="72" t="s">
        <v>12</v>
      </c>
      <c r="PT1" s="72" t="s">
        <v>13</v>
      </c>
      <c r="PU1" s="73" t="s">
        <v>24</v>
      </c>
      <c r="PV1" s="72" t="s">
        <v>3</v>
      </c>
      <c r="PW1" s="72" t="s">
        <v>4</v>
      </c>
      <c r="PX1" s="72" t="s">
        <v>5</v>
      </c>
      <c r="PY1" s="72" t="s">
        <v>6</v>
      </c>
      <c r="PZ1" s="72" t="s">
        <v>7</v>
      </c>
      <c r="QA1" s="72" t="s">
        <v>8</v>
      </c>
      <c r="QB1" s="72" t="s">
        <v>9</v>
      </c>
      <c r="QC1" s="72" t="s">
        <v>10</v>
      </c>
      <c r="QD1" s="72" t="s">
        <v>11</v>
      </c>
      <c r="QE1" s="72" t="s">
        <v>12</v>
      </c>
      <c r="QF1" s="72" t="s">
        <v>13</v>
      </c>
      <c r="QG1" s="73" t="s">
        <v>25</v>
      </c>
      <c r="QH1" s="72" t="s">
        <v>3</v>
      </c>
      <c r="QI1" s="72" t="s">
        <v>4</v>
      </c>
      <c r="QJ1" s="72" t="s">
        <v>5</v>
      </c>
      <c r="QK1" s="72" t="s">
        <v>6</v>
      </c>
      <c r="QL1" s="72" t="s">
        <v>7</v>
      </c>
      <c r="QM1" s="72" t="s">
        <v>8</v>
      </c>
      <c r="QN1" s="72" t="s">
        <v>9</v>
      </c>
      <c r="QO1" s="72" t="s">
        <v>10</v>
      </c>
      <c r="QP1" s="72" t="s">
        <v>11</v>
      </c>
      <c r="QQ1" s="72" t="s">
        <v>12</v>
      </c>
      <c r="QR1" s="72" t="s">
        <v>13</v>
      </c>
      <c r="QS1" s="73" t="s">
        <v>26</v>
      </c>
      <c r="QT1" s="72" t="s">
        <v>3</v>
      </c>
      <c r="QU1" s="72" t="s">
        <v>4</v>
      </c>
      <c r="QV1" s="72" t="s">
        <v>5</v>
      </c>
      <c r="QW1" s="72" t="s">
        <v>6</v>
      </c>
      <c r="QX1" s="72" t="s">
        <v>7</v>
      </c>
      <c r="QY1" s="72" t="s">
        <v>8</v>
      </c>
      <c r="QZ1" s="72" t="s">
        <v>9</v>
      </c>
      <c r="RA1" s="72" t="s">
        <v>10</v>
      </c>
      <c r="RB1" s="72" t="s">
        <v>11</v>
      </c>
      <c r="RC1" s="72" t="s">
        <v>12</v>
      </c>
      <c r="RD1" s="72" t="s">
        <v>13</v>
      </c>
      <c r="RE1" s="73" t="s">
        <v>27</v>
      </c>
      <c r="RF1" s="72" t="s">
        <v>3</v>
      </c>
      <c r="RG1" s="72" t="s">
        <v>4</v>
      </c>
      <c r="RH1" s="72" t="s">
        <v>5</v>
      </c>
      <c r="RI1" s="72" t="s">
        <v>6</v>
      </c>
      <c r="RJ1" s="72" t="s">
        <v>7</v>
      </c>
      <c r="RK1" s="72" t="s">
        <v>8</v>
      </c>
      <c r="RL1" s="72" t="s">
        <v>9</v>
      </c>
      <c r="RM1" s="72" t="s">
        <v>10</v>
      </c>
      <c r="RN1" s="72" t="s">
        <v>11</v>
      </c>
      <c r="RO1" s="72" t="s">
        <v>12</v>
      </c>
      <c r="RP1" s="72" t="s">
        <v>13</v>
      </c>
      <c r="RQ1" s="73" t="s">
        <v>5</v>
      </c>
      <c r="RR1" s="72" t="s">
        <v>3</v>
      </c>
      <c r="RS1" s="72" t="s">
        <v>4</v>
      </c>
      <c r="RT1" s="72" t="s">
        <v>5</v>
      </c>
      <c r="RU1" s="72" t="s">
        <v>6</v>
      </c>
      <c r="RV1" s="72" t="s">
        <v>7</v>
      </c>
      <c r="RW1" s="72" t="s">
        <v>8</v>
      </c>
      <c r="RX1" s="72" t="s">
        <v>9</v>
      </c>
      <c r="RY1" s="72" t="s">
        <v>10</v>
      </c>
      <c r="RZ1" s="72" t="s">
        <v>11</v>
      </c>
      <c r="SA1" s="72" t="s">
        <v>12</v>
      </c>
      <c r="SB1" s="72" t="s">
        <v>13</v>
      </c>
      <c r="SC1" s="73" t="s">
        <v>28</v>
      </c>
      <c r="SD1" s="72" t="s">
        <v>3</v>
      </c>
      <c r="SE1" s="72" t="s">
        <v>4</v>
      </c>
      <c r="SF1" s="72" t="s">
        <v>5</v>
      </c>
      <c r="SG1" s="72" t="s">
        <v>6</v>
      </c>
      <c r="SH1" s="72" t="s">
        <v>7</v>
      </c>
      <c r="SI1" s="72" t="s">
        <v>8</v>
      </c>
      <c r="SJ1" s="72" t="s">
        <v>9</v>
      </c>
      <c r="SK1" s="72" t="s">
        <v>10</v>
      </c>
      <c r="SL1" s="72" t="s">
        <v>11</v>
      </c>
      <c r="SM1" s="72" t="s">
        <v>12</v>
      </c>
      <c r="SN1" s="72" t="s">
        <v>13</v>
      </c>
      <c r="SO1" s="73" t="s">
        <v>29</v>
      </c>
      <c r="SP1" s="72" t="s">
        <v>3</v>
      </c>
      <c r="SQ1" s="72" t="s">
        <v>4</v>
      </c>
      <c r="SR1" s="72" t="s">
        <v>5</v>
      </c>
      <c r="SS1" s="72" t="s">
        <v>6</v>
      </c>
      <c r="ST1" s="72" t="s">
        <v>7</v>
      </c>
      <c r="SU1" s="72" t="s">
        <v>8</v>
      </c>
      <c r="SV1" s="72" t="s">
        <v>9</v>
      </c>
      <c r="SW1" s="72" t="s">
        <v>10</v>
      </c>
      <c r="SX1" s="72" t="s">
        <v>11</v>
      </c>
      <c r="SY1" s="72" t="s">
        <v>12</v>
      </c>
      <c r="SZ1" s="72" t="s">
        <v>13</v>
      </c>
      <c r="TA1" s="73" t="s">
        <v>30</v>
      </c>
      <c r="TB1" s="72" t="s">
        <v>3</v>
      </c>
      <c r="TC1" s="72" t="s">
        <v>4</v>
      </c>
      <c r="TD1" s="72" t="s">
        <v>5</v>
      </c>
      <c r="TE1" s="72" t="s">
        <v>6</v>
      </c>
      <c r="TF1" s="72" t="s">
        <v>7</v>
      </c>
      <c r="TG1" s="72" t="s">
        <v>8</v>
      </c>
      <c r="TH1" s="72" t="s">
        <v>9</v>
      </c>
      <c r="TI1" s="72" t="s">
        <v>10</v>
      </c>
      <c r="TJ1" s="72" t="s">
        <v>11</v>
      </c>
      <c r="TK1" s="72" t="s">
        <v>12</v>
      </c>
      <c r="TL1" s="72" t="s">
        <v>13</v>
      </c>
      <c r="TM1" s="73" t="s">
        <v>31</v>
      </c>
      <c r="TN1" s="72" t="s">
        <v>3</v>
      </c>
      <c r="TO1" s="72" t="s">
        <v>4</v>
      </c>
      <c r="TP1" s="72" t="s">
        <v>5</v>
      </c>
      <c r="TQ1" s="72" t="s">
        <v>6</v>
      </c>
      <c r="TR1" s="72" t="s">
        <v>7</v>
      </c>
      <c r="TS1" s="72" t="s">
        <v>8</v>
      </c>
      <c r="TT1" s="72" t="s">
        <v>9</v>
      </c>
      <c r="TU1" s="72" t="s">
        <v>10</v>
      </c>
      <c r="TV1" s="72" t="s">
        <v>11</v>
      </c>
      <c r="TW1" s="72" t="s">
        <v>12</v>
      </c>
      <c r="TX1" s="72" t="s">
        <v>13</v>
      </c>
      <c r="TY1" s="73" t="s">
        <v>6</v>
      </c>
      <c r="TZ1" s="72" t="s">
        <v>3</v>
      </c>
      <c r="UA1" s="72" t="s">
        <v>4</v>
      </c>
      <c r="UB1" s="72" t="s">
        <v>5</v>
      </c>
      <c r="UC1" s="72" t="s">
        <v>6</v>
      </c>
      <c r="UD1" s="72" t="s">
        <v>7</v>
      </c>
      <c r="UE1" s="72" t="s">
        <v>8</v>
      </c>
      <c r="UF1" s="72" t="s">
        <v>9</v>
      </c>
      <c r="UG1" s="72" t="s">
        <v>10</v>
      </c>
      <c r="UH1" s="72" t="s">
        <v>11</v>
      </c>
      <c r="UI1" s="72" t="s">
        <v>12</v>
      </c>
      <c r="UJ1" s="72" t="s">
        <v>13</v>
      </c>
      <c r="UK1" s="73" t="s">
        <v>32</v>
      </c>
      <c r="UL1" s="72" t="s">
        <v>3</v>
      </c>
      <c r="UM1" s="72" t="s">
        <v>4</v>
      </c>
      <c r="UN1" s="72" t="s">
        <v>5</v>
      </c>
      <c r="UO1" s="72" t="s">
        <v>6</v>
      </c>
      <c r="UP1" s="72" t="s">
        <v>7</v>
      </c>
      <c r="UQ1" s="72" t="s">
        <v>8</v>
      </c>
      <c r="UR1" s="72" t="s">
        <v>9</v>
      </c>
      <c r="US1" s="72" t="s">
        <v>10</v>
      </c>
      <c r="UT1" s="72" t="s">
        <v>11</v>
      </c>
      <c r="UU1" s="72" t="s">
        <v>12</v>
      </c>
      <c r="UV1" s="72" t="s">
        <v>13</v>
      </c>
      <c r="UW1" s="73" t="s">
        <v>33</v>
      </c>
      <c r="UX1" s="72" t="s">
        <v>3</v>
      </c>
    </row>
    <row r="2" spans="2:1025" ht="25" customHeight="1" x14ac:dyDescent="0.2">
      <c r="W2" s="48" t="s">
        <v>34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50"/>
      <c r="ES2" s="46" t="s">
        <v>35</v>
      </c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2">
      <c r="B3" s="75" t="s">
        <v>36</v>
      </c>
      <c r="C3" s="59"/>
      <c r="D3" s="60"/>
      <c r="AE3" s="36" t="s">
        <v>37</v>
      </c>
      <c r="AF3" s="34"/>
      <c r="AG3" s="34"/>
      <c r="AH3" s="34"/>
      <c r="AI3" s="34"/>
      <c r="AJ3" s="35"/>
      <c r="AK3" s="37" t="s">
        <v>38</v>
      </c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5"/>
      <c r="BT3" s="36" t="s">
        <v>39</v>
      </c>
      <c r="BU3" s="34"/>
      <c r="BV3" s="34"/>
      <c r="BW3" s="35"/>
      <c r="BX3" s="37" t="s">
        <v>40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5"/>
      <c r="CU3" s="36" t="s">
        <v>41</v>
      </c>
      <c r="CV3" s="34"/>
      <c r="CW3" s="34"/>
      <c r="CX3" s="34"/>
      <c r="CY3" s="34"/>
      <c r="CZ3" s="35"/>
      <c r="DA3" s="37" t="s">
        <v>42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5"/>
      <c r="EF3" s="36" t="s">
        <v>43</v>
      </c>
      <c r="EG3" s="34"/>
      <c r="EH3" s="34"/>
      <c r="EI3" s="34"/>
      <c r="EJ3" s="34"/>
      <c r="EK3" s="35"/>
      <c r="EL3" s="37" t="s">
        <v>44</v>
      </c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5"/>
      <c r="AMI3"/>
      <c r="AMJ3"/>
      <c r="AMK3"/>
    </row>
    <row r="4" spans="2:1025" ht="25" customHeight="1" x14ac:dyDescent="0.2">
      <c r="B4" s="64"/>
      <c r="C4" s="65"/>
      <c r="D4" s="66"/>
      <c r="AE4" s="41" t="s">
        <v>45</v>
      </c>
      <c r="AF4" s="34"/>
      <c r="AG4" s="34"/>
      <c r="AH4" s="34"/>
      <c r="AI4" s="34"/>
      <c r="AJ4" s="34"/>
      <c r="AK4" s="34"/>
      <c r="AL4" s="34"/>
      <c r="AM4" s="34"/>
      <c r="AN4" s="34"/>
      <c r="AO4" s="35"/>
      <c r="AP4" s="42" t="s">
        <v>46</v>
      </c>
      <c r="AQ4" s="34"/>
      <c r="AR4" s="34"/>
      <c r="AS4" s="35"/>
      <c r="AT4" s="43" t="s">
        <v>47</v>
      </c>
      <c r="AU4" s="34"/>
      <c r="AV4" s="34"/>
      <c r="AW4" s="34"/>
      <c r="AX4" s="34"/>
      <c r="AY4" s="35"/>
      <c r="AZ4" s="74" t="s">
        <v>48</v>
      </c>
      <c r="BA4" s="44" t="s">
        <v>49</v>
      </c>
      <c r="BB4" s="34"/>
      <c r="BC4" s="35"/>
      <c r="BD4" s="45"/>
      <c r="BE4" s="35"/>
      <c r="BT4" s="41" t="s">
        <v>45</v>
      </c>
      <c r="BU4" s="34"/>
      <c r="BV4" s="34"/>
      <c r="BW4" s="34"/>
      <c r="BX4" s="34"/>
      <c r="BY4" s="34"/>
      <c r="BZ4" s="35"/>
      <c r="CA4" s="42" t="s">
        <v>46</v>
      </c>
      <c r="CB4" s="34"/>
      <c r="CC4" s="34"/>
      <c r="CD4" s="35"/>
      <c r="CE4" s="43" t="s">
        <v>47</v>
      </c>
      <c r="CF4" s="34"/>
      <c r="CG4" s="34"/>
      <c r="CH4" s="34"/>
      <c r="CI4" s="34"/>
      <c r="CJ4" s="34"/>
      <c r="CK4" s="35"/>
      <c r="CL4" s="74" t="s">
        <v>48</v>
      </c>
      <c r="CM4" s="44" t="s">
        <v>49</v>
      </c>
      <c r="CN4" s="34"/>
      <c r="CO4" s="35"/>
      <c r="CP4" s="45"/>
      <c r="CQ4" s="35"/>
      <c r="CU4" s="41" t="s">
        <v>45</v>
      </c>
      <c r="CV4" s="34"/>
      <c r="CW4" s="34"/>
      <c r="CX4" s="34"/>
      <c r="CY4" s="34"/>
      <c r="CZ4" s="34"/>
      <c r="DA4" s="35"/>
      <c r="DB4" s="42" t="s">
        <v>46</v>
      </c>
      <c r="DC4" s="34"/>
      <c r="DD4" s="34"/>
      <c r="DE4" s="34"/>
      <c r="DF4" s="35"/>
      <c r="DG4" s="43" t="s">
        <v>47</v>
      </c>
      <c r="DH4" s="34"/>
      <c r="DI4" s="34"/>
      <c r="DJ4" s="34"/>
      <c r="DK4" s="34"/>
      <c r="DL4" s="35"/>
      <c r="DM4" s="74" t="s">
        <v>48</v>
      </c>
      <c r="DN4" s="44" t="s">
        <v>49</v>
      </c>
      <c r="DO4" s="34"/>
      <c r="DP4" s="35"/>
      <c r="DQ4" s="45"/>
      <c r="DR4" s="35"/>
      <c r="EF4" s="41" t="s">
        <v>45</v>
      </c>
      <c r="EG4" s="34"/>
      <c r="EH4" s="34"/>
      <c r="EI4" s="34"/>
      <c r="EJ4" s="34"/>
      <c r="EK4" s="34"/>
      <c r="EL4" s="35"/>
      <c r="EM4" s="42" t="s">
        <v>46</v>
      </c>
      <c r="EN4" s="34"/>
      <c r="EO4" s="34"/>
      <c r="EP4" s="35"/>
      <c r="EQ4" s="43" t="s">
        <v>47</v>
      </c>
      <c r="ER4" s="34"/>
      <c r="ES4" s="34"/>
      <c r="ET4" s="34"/>
      <c r="EU4" s="34"/>
      <c r="EV4" s="34"/>
      <c r="EW4" s="35"/>
      <c r="EX4" s="74" t="s">
        <v>48</v>
      </c>
      <c r="EY4" s="44" t="s">
        <v>49</v>
      </c>
      <c r="EZ4" s="34"/>
      <c r="FA4" s="35"/>
      <c r="FB4" s="45"/>
      <c r="FC4" s="35"/>
      <c r="AMI4"/>
      <c r="AMJ4"/>
      <c r="AMK4"/>
    </row>
    <row r="5" spans="2:1025" ht="25" customHeight="1" x14ac:dyDescent="0.2"/>
    <row r="6" spans="2:1025" ht="25" customHeight="1" x14ac:dyDescent="0.2"/>
    <row r="7" spans="2:1025" ht="25" customHeight="1" x14ac:dyDescent="0.2">
      <c r="B7" s="75" t="s">
        <v>50</v>
      </c>
      <c r="C7" s="59"/>
      <c r="D7" s="60"/>
      <c r="AY7" s="36" t="s">
        <v>51</v>
      </c>
      <c r="AZ7" s="34"/>
      <c r="BA7" s="34"/>
      <c r="BB7" s="34"/>
      <c r="BC7" s="34"/>
      <c r="BD7" s="35"/>
      <c r="BE7" s="37" t="s">
        <v>44</v>
      </c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5"/>
      <c r="CG7" s="36" t="s">
        <v>52</v>
      </c>
      <c r="CH7" s="34"/>
      <c r="CI7" s="34"/>
      <c r="CJ7" s="34"/>
      <c r="CK7" s="34"/>
      <c r="CL7" s="35"/>
      <c r="CM7" s="37" t="s">
        <v>42</v>
      </c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5"/>
      <c r="DJ7" s="36" t="s">
        <v>53</v>
      </c>
      <c r="DK7" s="34"/>
      <c r="DL7" s="34"/>
      <c r="DM7" s="34"/>
      <c r="DN7" s="34"/>
      <c r="DO7" s="35"/>
      <c r="DP7" s="37" t="s">
        <v>42</v>
      </c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5"/>
      <c r="AMF7"/>
      <c r="AMG7"/>
      <c r="AMH7"/>
      <c r="AMI7"/>
      <c r="AMJ7"/>
      <c r="AMK7"/>
    </row>
    <row r="8" spans="2:1025" ht="25" customHeight="1" x14ac:dyDescent="0.2">
      <c r="B8" s="64"/>
      <c r="C8" s="65"/>
      <c r="D8" s="66"/>
      <c r="AY8" s="41" t="s">
        <v>45</v>
      </c>
      <c r="AZ8" s="34"/>
      <c r="BA8" s="34"/>
      <c r="BB8" s="34"/>
      <c r="BC8" s="34"/>
      <c r="BD8" s="34"/>
      <c r="BE8" s="35"/>
      <c r="BF8" s="42" t="s">
        <v>46</v>
      </c>
      <c r="BG8" s="34"/>
      <c r="BH8" s="34"/>
      <c r="BI8" s="35"/>
      <c r="BJ8" s="43" t="s">
        <v>47</v>
      </c>
      <c r="BK8" s="34"/>
      <c r="BL8" s="34"/>
      <c r="BM8" s="34"/>
      <c r="BN8" s="34"/>
      <c r="BO8" s="34"/>
      <c r="BP8" s="35"/>
      <c r="BQ8" s="74" t="s">
        <v>48</v>
      </c>
      <c r="BR8" s="44" t="s">
        <v>49</v>
      </c>
      <c r="BS8" s="34"/>
      <c r="BT8" s="35"/>
      <c r="BU8" s="45"/>
      <c r="BV8" s="35"/>
      <c r="CG8" s="41" t="s">
        <v>45</v>
      </c>
      <c r="CH8" s="34"/>
      <c r="CI8" s="34"/>
      <c r="CJ8" s="34"/>
      <c r="CK8" s="34"/>
      <c r="CL8" s="34"/>
      <c r="CM8" s="35"/>
      <c r="CN8" s="42" t="s">
        <v>46</v>
      </c>
      <c r="CO8" s="34"/>
      <c r="CP8" s="34"/>
      <c r="CQ8" s="34"/>
      <c r="CR8" s="35"/>
      <c r="CS8" s="43" t="s">
        <v>47</v>
      </c>
      <c r="CT8" s="34"/>
      <c r="CU8" s="34"/>
      <c r="CV8" s="34"/>
      <c r="CW8" s="34"/>
      <c r="CX8" s="35"/>
      <c r="CY8" s="74" t="s">
        <v>48</v>
      </c>
      <c r="CZ8" s="44" t="s">
        <v>49</v>
      </c>
      <c r="DA8" s="34"/>
      <c r="DB8" s="35"/>
      <c r="DC8" s="45"/>
      <c r="DD8" s="35"/>
      <c r="DJ8" s="41" t="s">
        <v>45</v>
      </c>
      <c r="DK8" s="34"/>
      <c r="DL8" s="34"/>
      <c r="DM8" s="34"/>
      <c r="DN8" s="34"/>
      <c r="DO8" s="34"/>
      <c r="DP8" s="35"/>
      <c r="DQ8" s="42" t="s">
        <v>46</v>
      </c>
      <c r="DR8" s="34"/>
      <c r="DS8" s="34"/>
      <c r="DT8" s="34"/>
      <c r="DU8" s="35"/>
      <c r="DV8" s="43" t="s">
        <v>47</v>
      </c>
      <c r="DW8" s="34"/>
      <c r="DX8" s="34"/>
      <c r="DY8" s="34"/>
      <c r="DZ8" s="34"/>
      <c r="EA8" s="35"/>
      <c r="EB8" s="74" t="s">
        <v>48</v>
      </c>
      <c r="EC8" s="44" t="s">
        <v>49</v>
      </c>
      <c r="ED8" s="34"/>
      <c r="EE8" s="35"/>
      <c r="EF8" s="45"/>
      <c r="EG8" s="35"/>
      <c r="AMF8"/>
      <c r="AMG8"/>
      <c r="AMH8"/>
      <c r="AMI8"/>
      <c r="AMJ8"/>
      <c r="AMK8"/>
    </row>
    <row r="9" spans="2:1025" ht="25" customHeight="1" x14ac:dyDescent="0.2"/>
    <row r="10" spans="2:1025" ht="25" customHeight="1" x14ac:dyDescent="0.2"/>
    <row r="11" spans="2:1025" ht="25" customHeight="1" x14ac:dyDescent="0.2">
      <c r="B11" s="76" t="s">
        <v>57</v>
      </c>
      <c r="C11" s="59"/>
      <c r="D11" s="60"/>
      <c r="FF11" s="77" t="s">
        <v>58</v>
      </c>
      <c r="FG11" s="59"/>
      <c r="FH11" s="59"/>
      <c r="FI11" s="59"/>
      <c r="FJ11" s="59"/>
      <c r="FK11" s="59"/>
      <c r="FL11" s="59"/>
      <c r="FM11" s="60"/>
      <c r="IH11" s="77" t="s">
        <v>59</v>
      </c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60"/>
    </row>
    <row r="12" spans="2:1025" ht="25" customHeight="1" x14ac:dyDescent="0.2">
      <c r="B12" s="64"/>
      <c r="C12" s="65"/>
      <c r="D12" s="66"/>
      <c r="FF12" s="64"/>
      <c r="FG12" s="65"/>
      <c r="FH12" s="65"/>
      <c r="FI12" s="65"/>
      <c r="FJ12" s="65"/>
      <c r="FK12" s="65"/>
      <c r="FL12" s="65"/>
      <c r="FM12" s="66"/>
      <c r="IH12" s="64"/>
      <c r="II12" s="65"/>
      <c r="IJ12" s="65"/>
      <c r="IK12" s="65"/>
      <c r="IL12" s="65"/>
      <c r="IM12" s="65"/>
      <c r="IN12" s="65"/>
      <c r="IO12" s="65"/>
      <c r="IP12" s="65"/>
      <c r="IQ12" s="65"/>
      <c r="IR12" s="65"/>
      <c r="IS12" s="65"/>
      <c r="IT12" s="65"/>
      <c r="IU12" s="65"/>
      <c r="IV12" s="65"/>
      <c r="IW12" s="66"/>
    </row>
    <row r="13" spans="2:1025" ht="25" customHeight="1" x14ac:dyDescent="0.2"/>
    <row r="14" spans="2:1025" ht="25" customHeight="1" x14ac:dyDescent="0.2"/>
    <row r="15" spans="2:1025" ht="25" customHeight="1" x14ac:dyDescent="0.2">
      <c r="B15" s="75" t="s">
        <v>60</v>
      </c>
      <c r="C15" s="59"/>
      <c r="D15" s="60"/>
      <c r="AS15" s="36" t="s">
        <v>61</v>
      </c>
      <c r="AT15" s="34"/>
      <c r="AU15" s="34"/>
      <c r="AV15" s="34"/>
      <c r="AW15" s="34"/>
      <c r="AX15" s="35"/>
      <c r="AY15" s="37" t="s">
        <v>54</v>
      </c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5"/>
      <c r="CO15" s="36" t="s">
        <v>62</v>
      </c>
      <c r="CP15" s="34"/>
      <c r="CQ15" s="34"/>
      <c r="CR15" s="34"/>
      <c r="CS15" s="34"/>
      <c r="CT15" s="35"/>
      <c r="CU15" s="37" t="s">
        <v>63</v>
      </c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5"/>
      <c r="DN15" s="27"/>
      <c r="DP15" s="36" t="s">
        <v>64</v>
      </c>
      <c r="DQ15" s="34"/>
      <c r="DR15" s="34"/>
      <c r="DS15" s="34"/>
      <c r="DT15" s="34"/>
      <c r="DU15" s="35"/>
      <c r="DV15" s="37" t="s">
        <v>65</v>
      </c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5"/>
      <c r="EM15" s="36" t="s">
        <v>335</v>
      </c>
      <c r="EN15" s="34"/>
      <c r="EO15" s="34"/>
      <c r="EP15" s="34"/>
      <c r="EQ15" s="34"/>
      <c r="ER15" s="35"/>
      <c r="ES15" s="37" t="s">
        <v>54</v>
      </c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5"/>
      <c r="FJ15" s="36" t="s">
        <v>74</v>
      </c>
      <c r="FK15" s="34"/>
      <c r="FL15" s="34"/>
      <c r="FM15" s="34"/>
      <c r="FN15" s="34"/>
      <c r="FO15" s="35"/>
      <c r="FP15" s="37" t="s">
        <v>54</v>
      </c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5"/>
      <c r="GG15" s="36" t="s">
        <v>55</v>
      </c>
      <c r="GH15" s="34"/>
      <c r="GI15" s="34"/>
      <c r="GJ15" s="34"/>
      <c r="GK15" s="34"/>
      <c r="GL15" s="35"/>
      <c r="GM15" s="37" t="s">
        <v>54</v>
      </c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5"/>
      <c r="HD15" s="36" t="s">
        <v>68</v>
      </c>
      <c r="HE15" s="34"/>
      <c r="HF15" s="34"/>
      <c r="HG15" s="34"/>
      <c r="HH15" s="34"/>
      <c r="HI15" s="35"/>
      <c r="HJ15" s="37" t="s">
        <v>54</v>
      </c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5"/>
      <c r="IA15" s="36" t="s">
        <v>69</v>
      </c>
      <c r="IB15" s="34"/>
      <c r="IC15" s="34"/>
      <c r="ID15" s="34"/>
      <c r="IE15" s="34"/>
      <c r="IF15" s="35"/>
      <c r="IG15" s="37" t="s">
        <v>65</v>
      </c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2:1025" ht="25" customHeight="1" x14ac:dyDescent="0.2">
      <c r="B16" s="64"/>
      <c r="C16" s="65"/>
      <c r="D16" s="66"/>
      <c r="AS16" s="41" t="s">
        <v>45</v>
      </c>
      <c r="AT16" s="34"/>
      <c r="AU16" s="34"/>
      <c r="AV16" s="34"/>
      <c r="AW16" s="34"/>
      <c r="AX16" s="34"/>
      <c r="AY16" s="34"/>
      <c r="AZ16" s="35"/>
      <c r="BA16" s="42" t="s">
        <v>46</v>
      </c>
      <c r="BB16" s="34"/>
      <c r="BC16" s="34"/>
      <c r="BD16" s="35"/>
      <c r="BE16" s="43" t="s">
        <v>47</v>
      </c>
      <c r="BF16" s="34"/>
      <c r="BG16" s="34"/>
      <c r="BH16" s="35"/>
      <c r="BI16" s="74" t="s">
        <v>48</v>
      </c>
      <c r="BJ16" s="44" t="s">
        <v>49</v>
      </c>
      <c r="BK16" s="34"/>
      <c r="BL16" s="35"/>
      <c r="BM16" s="45"/>
      <c r="BN16" s="35"/>
      <c r="CO16" s="41" t="s">
        <v>45</v>
      </c>
      <c r="CP16" s="34"/>
      <c r="CQ16" s="34"/>
      <c r="CR16" s="34"/>
      <c r="CS16" s="34"/>
      <c r="CT16" s="34"/>
      <c r="CU16" s="34"/>
      <c r="CV16" s="34"/>
      <c r="CW16" s="34"/>
      <c r="CX16" s="34"/>
      <c r="CY16" s="35"/>
      <c r="CZ16" s="42" t="s">
        <v>46</v>
      </c>
      <c r="DA16" s="34"/>
      <c r="DB16" s="34"/>
      <c r="DC16" s="35"/>
      <c r="DD16" s="43" t="s">
        <v>47</v>
      </c>
      <c r="DE16" s="34"/>
      <c r="DF16" s="34"/>
      <c r="DG16" s="35"/>
      <c r="DH16" s="74" t="s">
        <v>48</v>
      </c>
      <c r="DI16" s="44" t="s">
        <v>49</v>
      </c>
      <c r="DJ16" s="34"/>
      <c r="DK16" s="35"/>
      <c r="DL16" s="45"/>
      <c r="DM16" s="35"/>
      <c r="DN16" s="27"/>
      <c r="DP16" s="41" t="s">
        <v>45</v>
      </c>
      <c r="DQ16" s="34"/>
      <c r="DR16" s="34"/>
      <c r="DS16" s="34"/>
      <c r="DT16" s="34"/>
      <c r="DU16" s="34"/>
      <c r="DV16" s="34"/>
      <c r="DW16" s="35"/>
      <c r="DX16" s="42" t="s">
        <v>46</v>
      </c>
      <c r="DY16" s="34"/>
      <c r="DZ16" s="34"/>
      <c r="EA16" s="35"/>
      <c r="EB16" s="43" t="s">
        <v>47</v>
      </c>
      <c r="EC16" s="34"/>
      <c r="ED16" s="34"/>
      <c r="EE16" s="35"/>
      <c r="EF16" s="74" t="s">
        <v>48</v>
      </c>
      <c r="EG16" s="44" t="s">
        <v>49</v>
      </c>
      <c r="EH16" s="34"/>
      <c r="EI16" s="35"/>
      <c r="EJ16" s="45"/>
      <c r="EK16" s="35"/>
      <c r="EM16" s="41" t="s">
        <v>45</v>
      </c>
      <c r="EN16" s="34"/>
      <c r="EO16" s="34"/>
      <c r="EP16" s="34"/>
      <c r="EQ16" s="34"/>
      <c r="ER16" s="34"/>
      <c r="ES16" s="34"/>
      <c r="ET16" s="35"/>
      <c r="EU16" s="42" t="s">
        <v>46</v>
      </c>
      <c r="EV16" s="34"/>
      <c r="EW16" s="34"/>
      <c r="EX16" s="35"/>
      <c r="EY16" s="43" t="s">
        <v>47</v>
      </c>
      <c r="EZ16" s="34"/>
      <c r="FA16" s="34"/>
      <c r="FB16" s="35"/>
      <c r="FC16" s="74" t="s">
        <v>48</v>
      </c>
      <c r="FD16" s="44" t="s">
        <v>49</v>
      </c>
      <c r="FE16" s="34"/>
      <c r="FF16" s="35"/>
      <c r="FG16" s="45"/>
      <c r="FH16" s="35"/>
      <c r="FJ16" s="41" t="s">
        <v>45</v>
      </c>
      <c r="FK16" s="34"/>
      <c r="FL16" s="34"/>
      <c r="FM16" s="34"/>
      <c r="FN16" s="34"/>
      <c r="FO16" s="34"/>
      <c r="FP16" s="34"/>
      <c r="FQ16" s="35"/>
      <c r="FR16" s="42" t="s">
        <v>46</v>
      </c>
      <c r="FS16" s="34"/>
      <c r="FT16" s="34"/>
      <c r="FU16" s="35"/>
      <c r="FV16" s="43" t="s">
        <v>47</v>
      </c>
      <c r="FW16" s="34"/>
      <c r="FX16" s="34"/>
      <c r="FY16" s="35"/>
      <c r="FZ16" s="74" t="s">
        <v>48</v>
      </c>
      <c r="GA16" s="44" t="s">
        <v>49</v>
      </c>
      <c r="GB16" s="34"/>
      <c r="GC16" s="35"/>
      <c r="GD16" s="45"/>
      <c r="GE16" s="35"/>
      <c r="GG16" s="41" t="s">
        <v>45</v>
      </c>
      <c r="GH16" s="34"/>
      <c r="GI16" s="34"/>
      <c r="GJ16" s="34"/>
      <c r="GK16" s="34"/>
      <c r="GL16" s="34"/>
      <c r="GM16" s="34"/>
      <c r="GN16" s="35"/>
      <c r="GO16" s="42" t="s">
        <v>46</v>
      </c>
      <c r="GP16" s="34"/>
      <c r="GQ16" s="34"/>
      <c r="GR16" s="35"/>
      <c r="GS16" s="43" t="s">
        <v>47</v>
      </c>
      <c r="GT16" s="34"/>
      <c r="GU16" s="34"/>
      <c r="GV16" s="35"/>
      <c r="GW16" s="74" t="s">
        <v>48</v>
      </c>
      <c r="GX16" s="44" t="s">
        <v>49</v>
      </c>
      <c r="GY16" s="34"/>
      <c r="GZ16" s="35"/>
      <c r="HA16" s="45"/>
      <c r="HB16" s="35"/>
      <c r="HD16" s="41" t="s">
        <v>45</v>
      </c>
      <c r="HE16" s="34"/>
      <c r="HF16" s="34"/>
      <c r="HG16" s="34"/>
      <c r="HH16" s="34"/>
      <c r="HI16" s="34"/>
      <c r="HJ16" s="34"/>
      <c r="HK16" s="35"/>
      <c r="HL16" s="42" t="s">
        <v>46</v>
      </c>
      <c r="HM16" s="34"/>
      <c r="HN16" s="34"/>
      <c r="HO16" s="35"/>
      <c r="HP16" s="43" t="s">
        <v>47</v>
      </c>
      <c r="HQ16" s="34"/>
      <c r="HR16" s="34"/>
      <c r="HS16" s="35"/>
      <c r="HT16" s="74" t="s">
        <v>48</v>
      </c>
      <c r="HU16" s="44" t="s">
        <v>49</v>
      </c>
      <c r="HV16" s="34"/>
      <c r="HW16" s="35"/>
      <c r="HX16" s="45"/>
      <c r="HY16" s="35"/>
      <c r="IA16" s="41" t="s">
        <v>45</v>
      </c>
      <c r="IB16" s="34"/>
      <c r="IC16" s="34"/>
      <c r="ID16" s="34"/>
      <c r="IE16" s="34"/>
      <c r="IF16" s="34"/>
      <c r="IG16" s="34"/>
      <c r="IH16" s="35"/>
      <c r="II16" s="42" t="s">
        <v>46</v>
      </c>
      <c r="IJ16" s="34"/>
      <c r="IK16" s="34"/>
      <c r="IL16" s="35"/>
      <c r="IM16" s="43" t="s">
        <v>47</v>
      </c>
      <c r="IN16" s="34"/>
      <c r="IO16" s="34"/>
      <c r="IP16" s="35"/>
      <c r="IQ16" s="3" t="s">
        <v>48</v>
      </c>
      <c r="IR16" s="44" t="s">
        <v>49</v>
      </c>
      <c r="IS16" s="34"/>
      <c r="IT16" s="35"/>
      <c r="IU16" s="45"/>
      <c r="IV16" s="35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2:1025" ht="25" customHeight="1" x14ac:dyDescent="0.2"/>
    <row r="18" spans="2:1025" ht="25" customHeight="1" x14ac:dyDescent="0.2"/>
    <row r="19" spans="2:1025" ht="25" customHeight="1" x14ac:dyDescent="0.2">
      <c r="B19" s="75" t="s">
        <v>70</v>
      </c>
      <c r="C19" s="59"/>
      <c r="D19" s="60"/>
      <c r="BN19" s="36" t="s">
        <v>71</v>
      </c>
      <c r="BO19" s="34"/>
      <c r="BP19" s="34"/>
      <c r="BQ19" s="34"/>
      <c r="BR19" s="34"/>
      <c r="BS19" s="35"/>
      <c r="BT19" s="37" t="s">
        <v>54</v>
      </c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5"/>
      <c r="DA19" s="36" t="s">
        <v>72</v>
      </c>
      <c r="DB19" s="34"/>
      <c r="DC19" s="34"/>
      <c r="DD19" s="34"/>
      <c r="DE19" s="34"/>
      <c r="DF19" s="35"/>
      <c r="DG19" s="37" t="s">
        <v>54</v>
      </c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5"/>
      <c r="DX19" s="36" t="s">
        <v>73</v>
      </c>
      <c r="DY19" s="34"/>
      <c r="DZ19" s="34"/>
      <c r="EA19" s="34"/>
      <c r="EB19" s="34"/>
      <c r="EC19" s="35"/>
      <c r="ED19" s="37" t="s">
        <v>54</v>
      </c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5"/>
      <c r="EX19" s="36" t="s">
        <v>66</v>
      </c>
      <c r="EY19" s="34"/>
      <c r="EZ19" s="34"/>
      <c r="FA19" s="34"/>
      <c r="FB19" s="34"/>
      <c r="FC19" s="35"/>
      <c r="FD19" s="37" t="s">
        <v>54</v>
      </c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5"/>
      <c r="FU19" s="36" t="s">
        <v>67</v>
      </c>
      <c r="FV19" s="34"/>
      <c r="FW19" s="34"/>
      <c r="FX19" s="34"/>
      <c r="FY19" s="34"/>
      <c r="FZ19" s="35"/>
      <c r="GA19" s="37" t="s">
        <v>54</v>
      </c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5"/>
      <c r="GR19" s="36" t="s">
        <v>75</v>
      </c>
      <c r="GS19" s="34"/>
      <c r="GT19" s="34"/>
      <c r="GU19" s="34"/>
      <c r="GV19" s="34"/>
      <c r="GW19" s="35"/>
      <c r="GX19" s="37" t="s">
        <v>54</v>
      </c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5"/>
      <c r="HO19" s="36" t="s">
        <v>56</v>
      </c>
      <c r="HP19" s="34"/>
      <c r="HQ19" s="34"/>
      <c r="HR19" s="34"/>
      <c r="HS19" s="34"/>
      <c r="HT19" s="35"/>
      <c r="HU19" s="37" t="s">
        <v>54</v>
      </c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5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25" customHeight="1" x14ac:dyDescent="0.2">
      <c r="B20" s="64"/>
      <c r="C20" s="65"/>
      <c r="D20" s="66"/>
      <c r="BN20" s="41" t="s">
        <v>45</v>
      </c>
      <c r="BO20" s="34"/>
      <c r="BP20" s="34"/>
      <c r="BQ20" s="34"/>
      <c r="BR20" s="34"/>
      <c r="BS20" s="34"/>
      <c r="BT20" s="34"/>
      <c r="BU20" s="35"/>
      <c r="BV20" s="42" t="s">
        <v>46</v>
      </c>
      <c r="BW20" s="34"/>
      <c r="BX20" s="34"/>
      <c r="BY20" s="35"/>
      <c r="BZ20" s="43" t="s">
        <v>47</v>
      </c>
      <c r="CA20" s="34"/>
      <c r="CB20" s="34"/>
      <c r="CC20" s="35"/>
      <c r="CD20" s="74" t="s">
        <v>48</v>
      </c>
      <c r="CE20" s="44" t="s">
        <v>49</v>
      </c>
      <c r="CF20" s="34"/>
      <c r="CG20" s="35"/>
      <c r="CH20" s="45"/>
      <c r="CI20" s="35"/>
      <c r="DA20" s="41" t="s">
        <v>45</v>
      </c>
      <c r="DB20" s="34"/>
      <c r="DC20" s="34"/>
      <c r="DD20" s="34"/>
      <c r="DE20" s="34"/>
      <c r="DF20" s="34"/>
      <c r="DG20" s="34"/>
      <c r="DH20" s="35"/>
      <c r="DI20" s="42" t="s">
        <v>46</v>
      </c>
      <c r="DJ20" s="34"/>
      <c r="DK20" s="34"/>
      <c r="DL20" s="35"/>
      <c r="DM20" s="43" t="s">
        <v>47</v>
      </c>
      <c r="DN20" s="34"/>
      <c r="DO20" s="34"/>
      <c r="DP20" s="35"/>
      <c r="DQ20" s="74" t="s">
        <v>48</v>
      </c>
      <c r="DR20" s="44" t="s">
        <v>49</v>
      </c>
      <c r="DS20" s="34"/>
      <c r="DT20" s="35"/>
      <c r="DU20" s="45"/>
      <c r="DV20" s="35"/>
      <c r="DX20" s="41" t="s">
        <v>45</v>
      </c>
      <c r="DY20" s="34"/>
      <c r="DZ20" s="34"/>
      <c r="EA20" s="34"/>
      <c r="EB20" s="34"/>
      <c r="EC20" s="34"/>
      <c r="ED20" s="34"/>
      <c r="EE20" s="35"/>
      <c r="EF20" s="42" t="s">
        <v>46</v>
      </c>
      <c r="EG20" s="34"/>
      <c r="EH20" s="34"/>
      <c r="EI20" s="35"/>
      <c r="EJ20" s="43" t="s">
        <v>47</v>
      </c>
      <c r="EK20" s="34"/>
      <c r="EL20" s="34"/>
      <c r="EM20" s="35"/>
      <c r="EN20" s="74" t="s">
        <v>48</v>
      </c>
      <c r="EO20" s="44" t="s">
        <v>49</v>
      </c>
      <c r="EP20" s="34"/>
      <c r="EQ20" s="35"/>
      <c r="ER20" s="45"/>
      <c r="ES20" s="35"/>
      <c r="EX20" s="41" t="s">
        <v>45</v>
      </c>
      <c r="EY20" s="34"/>
      <c r="EZ20" s="34"/>
      <c r="FA20" s="34"/>
      <c r="FB20" s="34"/>
      <c r="FC20" s="34"/>
      <c r="FD20" s="34"/>
      <c r="FE20" s="35"/>
      <c r="FF20" s="42" t="s">
        <v>46</v>
      </c>
      <c r="FG20" s="34"/>
      <c r="FH20" s="34"/>
      <c r="FI20" s="35"/>
      <c r="FJ20" s="43" t="s">
        <v>47</v>
      </c>
      <c r="FK20" s="34"/>
      <c r="FL20" s="34"/>
      <c r="FM20" s="35"/>
      <c r="FN20" s="74" t="s">
        <v>48</v>
      </c>
      <c r="FO20" s="44" t="s">
        <v>49</v>
      </c>
      <c r="FP20" s="34"/>
      <c r="FQ20" s="35"/>
      <c r="FR20" s="45"/>
      <c r="FS20" s="35"/>
      <c r="FU20" s="41" t="s">
        <v>45</v>
      </c>
      <c r="FV20" s="34"/>
      <c r="FW20" s="34"/>
      <c r="FX20" s="34"/>
      <c r="FY20" s="34"/>
      <c r="FZ20" s="34"/>
      <c r="GA20" s="34"/>
      <c r="GB20" s="35"/>
      <c r="GC20" s="42" t="s">
        <v>46</v>
      </c>
      <c r="GD20" s="34"/>
      <c r="GE20" s="34"/>
      <c r="GF20" s="35"/>
      <c r="GG20" s="43" t="s">
        <v>47</v>
      </c>
      <c r="GH20" s="34"/>
      <c r="GI20" s="34"/>
      <c r="GJ20" s="35"/>
      <c r="GK20" s="74" t="s">
        <v>48</v>
      </c>
      <c r="GL20" s="44" t="s">
        <v>49</v>
      </c>
      <c r="GM20" s="34"/>
      <c r="GN20" s="35"/>
      <c r="GO20" s="45"/>
      <c r="GP20" s="35"/>
      <c r="GR20" s="41" t="s">
        <v>45</v>
      </c>
      <c r="GS20" s="34"/>
      <c r="GT20" s="34"/>
      <c r="GU20" s="34"/>
      <c r="GV20" s="34"/>
      <c r="GW20" s="34"/>
      <c r="GX20" s="34"/>
      <c r="GY20" s="35"/>
      <c r="GZ20" s="42" t="s">
        <v>46</v>
      </c>
      <c r="HA20" s="34"/>
      <c r="HB20" s="34"/>
      <c r="HC20" s="35"/>
      <c r="HD20" s="43" t="s">
        <v>47</v>
      </c>
      <c r="HE20" s="34"/>
      <c r="HF20" s="34"/>
      <c r="HG20" s="35"/>
      <c r="HH20" s="74" t="s">
        <v>48</v>
      </c>
      <c r="HI20" s="44" t="s">
        <v>49</v>
      </c>
      <c r="HJ20" s="34"/>
      <c r="HK20" s="35"/>
      <c r="HL20" s="45"/>
      <c r="HM20" s="35"/>
      <c r="HO20" s="41" t="s">
        <v>45</v>
      </c>
      <c r="HP20" s="34"/>
      <c r="HQ20" s="34"/>
      <c r="HR20" s="34"/>
      <c r="HS20" s="34"/>
      <c r="HT20" s="34"/>
      <c r="HU20" s="34"/>
      <c r="HV20" s="35"/>
      <c r="HW20" s="42" t="s">
        <v>46</v>
      </c>
      <c r="HX20" s="34"/>
      <c r="HY20" s="34"/>
      <c r="HZ20" s="35"/>
      <c r="IA20" s="43" t="s">
        <v>47</v>
      </c>
      <c r="IB20" s="34"/>
      <c r="IC20" s="34"/>
      <c r="ID20" s="35"/>
      <c r="IE20" s="74" t="s">
        <v>48</v>
      </c>
      <c r="IF20" s="44" t="s">
        <v>49</v>
      </c>
      <c r="IG20" s="34"/>
      <c r="IH20" s="35"/>
      <c r="II20" s="45"/>
      <c r="IJ20" s="35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25" customHeight="1" x14ac:dyDescent="0.2"/>
    <row r="22" spans="2:1025" ht="25" customHeight="1" x14ac:dyDescent="0.2"/>
    <row r="23" spans="2:1025" ht="25" customHeight="1" x14ac:dyDescent="0.2">
      <c r="C23" s="69" t="s">
        <v>0</v>
      </c>
      <c r="D23" s="68" t="s">
        <v>1</v>
      </c>
      <c r="E23" s="73" t="s">
        <v>19</v>
      </c>
      <c r="F23" s="72" t="s">
        <v>3</v>
      </c>
      <c r="G23" s="72" t="s">
        <v>4</v>
      </c>
      <c r="H23" s="72" t="s">
        <v>5</v>
      </c>
      <c r="I23" s="72" t="s">
        <v>6</v>
      </c>
      <c r="J23" s="72" t="s">
        <v>7</v>
      </c>
      <c r="K23" s="72" t="s">
        <v>8</v>
      </c>
      <c r="L23" s="72" t="s">
        <v>9</v>
      </c>
      <c r="M23" s="72" t="s">
        <v>10</v>
      </c>
      <c r="N23" s="72" t="s">
        <v>11</v>
      </c>
      <c r="O23" s="72" t="s">
        <v>12</v>
      </c>
      <c r="P23" s="72" t="s">
        <v>13</v>
      </c>
      <c r="Q23" s="73" t="s">
        <v>20</v>
      </c>
      <c r="R23" s="72" t="s">
        <v>3</v>
      </c>
      <c r="S23" s="72" t="s">
        <v>4</v>
      </c>
      <c r="T23" s="72" t="s">
        <v>5</v>
      </c>
      <c r="U23" s="72" t="s">
        <v>6</v>
      </c>
      <c r="V23" s="72" t="s">
        <v>7</v>
      </c>
      <c r="W23" s="72" t="s">
        <v>8</v>
      </c>
      <c r="X23" s="72" t="s">
        <v>9</v>
      </c>
      <c r="Y23" s="72" t="s">
        <v>10</v>
      </c>
      <c r="Z23" s="72" t="s">
        <v>11</v>
      </c>
      <c r="AA23" s="72" t="s">
        <v>12</v>
      </c>
      <c r="AB23" s="72" t="s">
        <v>13</v>
      </c>
      <c r="AC23" s="73" t="s">
        <v>21</v>
      </c>
      <c r="AD23" s="72" t="s">
        <v>3</v>
      </c>
      <c r="AE23" s="72" t="s">
        <v>4</v>
      </c>
      <c r="AF23" s="72" t="s">
        <v>5</v>
      </c>
      <c r="AG23" s="72" t="s">
        <v>6</v>
      </c>
      <c r="AH23" s="72" t="s">
        <v>7</v>
      </c>
      <c r="AI23" s="72" t="s">
        <v>8</v>
      </c>
      <c r="AJ23" s="72" t="s">
        <v>9</v>
      </c>
      <c r="AK23" s="72" t="s">
        <v>10</v>
      </c>
      <c r="AL23" s="72" t="s">
        <v>11</v>
      </c>
      <c r="AM23" s="72" t="s">
        <v>12</v>
      </c>
      <c r="AN23" s="72" t="s">
        <v>13</v>
      </c>
      <c r="AO23" s="73" t="s">
        <v>22</v>
      </c>
      <c r="AP23" s="72" t="s">
        <v>3</v>
      </c>
      <c r="AQ23" s="72" t="s">
        <v>4</v>
      </c>
      <c r="AR23" s="72" t="s">
        <v>5</v>
      </c>
      <c r="AS23" s="72" t="s">
        <v>6</v>
      </c>
      <c r="AT23" s="72" t="s">
        <v>7</v>
      </c>
      <c r="AU23" s="72" t="s">
        <v>8</v>
      </c>
      <c r="AV23" s="72" t="s">
        <v>9</v>
      </c>
      <c r="AW23" s="72" t="s">
        <v>10</v>
      </c>
      <c r="AX23" s="72" t="s">
        <v>11</v>
      </c>
      <c r="AY23" s="72" t="s">
        <v>12</v>
      </c>
      <c r="AZ23" s="72" t="s">
        <v>13</v>
      </c>
      <c r="BA23" s="73" t="s">
        <v>23</v>
      </c>
      <c r="BB23" s="72" t="s">
        <v>3</v>
      </c>
      <c r="BC23" s="72" t="s">
        <v>4</v>
      </c>
      <c r="BD23" s="72" t="s">
        <v>5</v>
      </c>
      <c r="BE23" s="72" t="s">
        <v>6</v>
      </c>
      <c r="BF23" s="72" t="s">
        <v>7</v>
      </c>
      <c r="BG23" s="72" t="s">
        <v>8</v>
      </c>
      <c r="BH23" s="72" t="s">
        <v>9</v>
      </c>
      <c r="BI23" s="72" t="s">
        <v>10</v>
      </c>
      <c r="BJ23" s="72" t="s">
        <v>11</v>
      </c>
      <c r="BK23" s="72" t="s">
        <v>12</v>
      </c>
      <c r="BL23" s="72" t="s">
        <v>13</v>
      </c>
      <c r="BM23" s="73" t="s">
        <v>4</v>
      </c>
      <c r="BN23" s="72" t="s">
        <v>3</v>
      </c>
      <c r="BO23" s="72" t="s">
        <v>4</v>
      </c>
      <c r="BP23" s="72" t="s">
        <v>5</v>
      </c>
      <c r="BQ23" s="72" t="s">
        <v>6</v>
      </c>
      <c r="BR23" s="72" t="s">
        <v>7</v>
      </c>
      <c r="BS23" s="72" t="s">
        <v>8</v>
      </c>
      <c r="BT23" s="72" t="s">
        <v>9</v>
      </c>
      <c r="BU23" s="72" t="s">
        <v>10</v>
      </c>
      <c r="BV23" s="72" t="s">
        <v>11</v>
      </c>
      <c r="BW23" s="72" t="s">
        <v>12</v>
      </c>
      <c r="BX23" s="72" t="s">
        <v>13</v>
      </c>
      <c r="BY23" s="73" t="s">
        <v>24</v>
      </c>
      <c r="BZ23" s="72" t="s">
        <v>3</v>
      </c>
      <c r="CA23" s="72" t="s">
        <v>4</v>
      </c>
      <c r="CB23" s="72" t="s">
        <v>5</v>
      </c>
      <c r="CC23" s="72" t="s">
        <v>6</v>
      </c>
      <c r="CD23" s="72" t="s">
        <v>7</v>
      </c>
      <c r="CE23" s="72" t="s">
        <v>8</v>
      </c>
      <c r="CF23" s="72" t="s">
        <v>9</v>
      </c>
      <c r="CG23" s="72" t="s">
        <v>10</v>
      </c>
      <c r="CH23" s="72" t="s">
        <v>11</v>
      </c>
      <c r="CI23" s="72" t="s">
        <v>12</v>
      </c>
      <c r="CJ23" s="72" t="s">
        <v>13</v>
      </c>
      <c r="CK23" s="73" t="s">
        <v>25</v>
      </c>
      <c r="CL23" s="72" t="s">
        <v>3</v>
      </c>
      <c r="CM23" s="72" t="s">
        <v>4</v>
      </c>
      <c r="CN23" s="72" t="s">
        <v>5</v>
      </c>
      <c r="CO23" s="72" t="s">
        <v>6</v>
      </c>
      <c r="CP23" s="72" t="s">
        <v>7</v>
      </c>
      <c r="CQ23" s="72" t="s">
        <v>8</v>
      </c>
      <c r="CR23" s="72" t="s">
        <v>9</v>
      </c>
      <c r="CS23" s="72" t="s">
        <v>10</v>
      </c>
      <c r="CT23" s="72" t="s">
        <v>11</v>
      </c>
      <c r="CU23" s="72" t="s">
        <v>12</v>
      </c>
      <c r="CV23" s="72" t="s">
        <v>13</v>
      </c>
      <c r="CW23" s="73" t="s">
        <v>26</v>
      </c>
      <c r="CX23" s="72" t="s">
        <v>3</v>
      </c>
      <c r="CY23" s="72" t="s">
        <v>4</v>
      </c>
      <c r="CZ23" s="72" t="s">
        <v>5</v>
      </c>
      <c r="DA23" s="72" t="s">
        <v>6</v>
      </c>
      <c r="DB23" s="72" t="s">
        <v>7</v>
      </c>
      <c r="DC23" s="72" t="s">
        <v>8</v>
      </c>
      <c r="DD23" s="72" t="s">
        <v>9</v>
      </c>
      <c r="DE23" s="72" t="s">
        <v>10</v>
      </c>
      <c r="DF23" s="72" t="s">
        <v>11</v>
      </c>
      <c r="DG23" s="72" t="s">
        <v>12</v>
      </c>
      <c r="DH23" s="72" t="s">
        <v>13</v>
      </c>
      <c r="DI23" s="73" t="s">
        <v>27</v>
      </c>
      <c r="DJ23" s="72" t="s">
        <v>3</v>
      </c>
      <c r="DK23" s="72" t="s">
        <v>4</v>
      </c>
      <c r="DL23" s="72" t="s">
        <v>5</v>
      </c>
      <c r="DM23" s="72" t="s">
        <v>6</v>
      </c>
      <c r="DN23" s="72" t="s">
        <v>7</v>
      </c>
      <c r="DO23" s="72" t="s">
        <v>8</v>
      </c>
      <c r="DP23" s="72" t="s">
        <v>9</v>
      </c>
      <c r="DQ23" s="72" t="s">
        <v>10</v>
      </c>
      <c r="DR23" s="72" t="s">
        <v>11</v>
      </c>
      <c r="DS23" s="72" t="s">
        <v>12</v>
      </c>
      <c r="DT23" s="72" t="s">
        <v>13</v>
      </c>
      <c r="DU23" s="73" t="s">
        <v>5</v>
      </c>
      <c r="DV23" s="72" t="s">
        <v>3</v>
      </c>
      <c r="DW23" s="72" t="s">
        <v>4</v>
      </c>
      <c r="DX23" s="72" t="s">
        <v>5</v>
      </c>
      <c r="DY23" s="72" t="s">
        <v>6</v>
      </c>
      <c r="DZ23" s="72" t="s">
        <v>7</v>
      </c>
      <c r="EA23" s="72" t="s">
        <v>8</v>
      </c>
      <c r="EB23" s="72" t="s">
        <v>9</v>
      </c>
      <c r="EC23" s="72" t="s">
        <v>10</v>
      </c>
      <c r="ED23" s="72" t="s">
        <v>11</v>
      </c>
      <c r="EE23" s="72" t="s">
        <v>12</v>
      </c>
      <c r="EF23" s="72" t="s">
        <v>13</v>
      </c>
      <c r="EG23" s="73" t="s">
        <v>28</v>
      </c>
      <c r="EH23" s="72" t="s">
        <v>3</v>
      </c>
      <c r="EI23" s="72" t="s">
        <v>4</v>
      </c>
      <c r="EJ23" s="72" t="s">
        <v>5</v>
      </c>
      <c r="EK23" s="72" t="s">
        <v>6</v>
      </c>
      <c r="EL23" s="72" t="s">
        <v>7</v>
      </c>
      <c r="EM23" s="72" t="s">
        <v>8</v>
      </c>
      <c r="EN23" s="72" t="s">
        <v>9</v>
      </c>
      <c r="EO23" s="72" t="s">
        <v>10</v>
      </c>
      <c r="EP23" s="72" t="s">
        <v>11</v>
      </c>
      <c r="EQ23" s="72" t="s">
        <v>12</v>
      </c>
      <c r="ER23" s="72" t="s">
        <v>13</v>
      </c>
      <c r="ES23" s="73" t="s">
        <v>29</v>
      </c>
      <c r="ET23" s="72" t="s">
        <v>3</v>
      </c>
      <c r="EU23" s="72" t="s">
        <v>4</v>
      </c>
      <c r="EV23" s="72" t="s">
        <v>5</v>
      </c>
      <c r="EW23" s="72" t="s">
        <v>6</v>
      </c>
      <c r="EX23" s="72" t="s">
        <v>7</v>
      </c>
      <c r="EY23" s="72" t="s">
        <v>8</v>
      </c>
      <c r="EZ23" s="72" t="s">
        <v>9</v>
      </c>
      <c r="FA23" s="72" t="s">
        <v>10</v>
      </c>
      <c r="FB23" s="72" t="s">
        <v>11</v>
      </c>
      <c r="FC23" s="72" t="s">
        <v>12</v>
      </c>
      <c r="FD23" s="72" t="s">
        <v>13</v>
      </c>
      <c r="FE23" s="73" t="s">
        <v>30</v>
      </c>
      <c r="FF23" s="72" t="s">
        <v>3</v>
      </c>
      <c r="FG23" s="72" t="s">
        <v>4</v>
      </c>
      <c r="FH23" s="72" t="s">
        <v>5</v>
      </c>
      <c r="FI23" s="72" t="s">
        <v>6</v>
      </c>
      <c r="FJ23" s="72" t="s">
        <v>7</v>
      </c>
      <c r="FK23" s="72" t="s">
        <v>8</v>
      </c>
      <c r="FL23" s="72" t="s">
        <v>9</v>
      </c>
      <c r="FM23" s="72" t="s">
        <v>10</v>
      </c>
      <c r="FN23" s="72" t="s">
        <v>11</v>
      </c>
      <c r="FO23" s="72" t="s">
        <v>12</v>
      </c>
      <c r="FP23" s="72" t="s">
        <v>13</v>
      </c>
      <c r="FQ23" s="73" t="s">
        <v>31</v>
      </c>
      <c r="FR23" s="72" t="s">
        <v>3</v>
      </c>
      <c r="FS23" s="72" t="s">
        <v>4</v>
      </c>
      <c r="FT23" s="72" t="s">
        <v>5</v>
      </c>
      <c r="FU23" s="72" t="s">
        <v>6</v>
      </c>
      <c r="FV23" s="72" t="s">
        <v>7</v>
      </c>
      <c r="FW23" s="72" t="s">
        <v>8</v>
      </c>
      <c r="FX23" s="72" t="s">
        <v>9</v>
      </c>
      <c r="FY23" s="72" t="s">
        <v>10</v>
      </c>
      <c r="FZ23" s="72" t="s">
        <v>11</v>
      </c>
      <c r="GA23" s="72" t="s">
        <v>12</v>
      </c>
      <c r="GB23" s="72" t="s">
        <v>13</v>
      </c>
      <c r="GC23" s="73" t="s">
        <v>6</v>
      </c>
      <c r="GD23" s="72" t="s">
        <v>3</v>
      </c>
      <c r="GE23" s="72" t="s">
        <v>4</v>
      </c>
      <c r="GF23" s="72" t="s">
        <v>5</v>
      </c>
      <c r="GG23" s="72" t="s">
        <v>6</v>
      </c>
      <c r="GH23" s="72" t="s">
        <v>7</v>
      </c>
      <c r="GI23" s="72" t="s">
        <v>8</v>
      </c>
      <c r="GJ23" s="72" t="s">
        <v>9</v>
      </c>
      <c r="GK23" s="72" t="s">
        <v>10</v>
      </c>
      <c r="GL23" s="72" t="s">
        <v>11</v>
      </c>
      <c r="GM23" s="72" t="s">
        <v>12</v>
      </c>
      <c r="GN23" s="72" t="s">
        <v>13</v>
      </c>
      <c r="GO23" s="73" t="s">
        <v>32</v>
      </c>
      <c r="GP23" s="72" t="s">
        <v>3</v>
      </c>
      <c r="GQ23" s="72" t="s">
        <v>4</v>
      </c>
      <c r="GR23" s="72" t="s">
        <v>5</v>
      </c>
      <c r="GS23" s="72" t="s">
        <v>6</v>
      </c>
      <c r="GT23" s="72" t="s">
        <v>7</v>
      </c>
      <c r="GU23" s="72" t="s">
        <v>8</v>
      </c>
      <c r="GV23" s="72" t="s">
        <v>9</v>
      </c>
      <c r="GW23" s="72" t="s">
        <v>10</v>
      </c>
      <c r="GX23" s="72" t="s">
        <v>11</v>
      </c>
      <c r="GY23" s="72" t="s">
        <v>12</v>
      </c>
      <c r="GZ23" s="72" t="s">
        <v>13</v>
      </c>
      <c r="HA23" s="73" t="s">
        <v>33</v>
      </c>
      <c r="HB23" s="72" t="s">
        <v>3</v>
      </c>
      <c r="HC23" s="72" t="s">
        <v>4</v>
      </c>
      <c r="HD23" s="72" t="s">
        <v>5</v>
      </c>
      <c r="HE23" s="72" t="s">
        <v>6</v>
      </c>
      <c r="HF23" s="72" t="s">
        <v>7</v>
      </c>
      <c r="HG23" s="72" t="s">
        <v>8</v>
      </c>
      <c r="HH23" s="72" t="s">
        <v>9</v>
      </c>
      <c r="HI23" s="72" t="s">
        <v>10</v>
      </c>
      <c r="HJ23" s="72" t="s">
        <v>11</v>
      </c>
      <c r="HK23" s="72" t="s">
        <v>12</v>
      </c>
      <c r="HL23" s="72" t="s">
        <v>13</v>
      </c>
      <c r="HM23" s="73" t="s">
        <v>2</v>
      </c>
      <c r="HN23" s="72" t="s">
        <v>3</v>
      </c>
      <c r="HO23" s="72" t="s">
        <v>4</v>
      </c>
      <c r="HP23" s="72" t="s">
        <v>5</v>
      </c>
      <c r="HQ23" s="72" t="s">
        <v>6</v>
      </c>
      <c r="HR23" s="72" t="s">
        <v>7</v>
      </c>
      <c r="HS23" s="72" t="s">
        <v>8</v>
      </c>
      <c r="HT23" s="72" t="s">
        <v>9</v>
      </c>
      <c r="HU23" s="72" t="s">
        <v>10</v>
      </c>
      <c r="HV23" s="72" t="s">
        <v>11</v>
      </c>
      <c r="HW23" s="72" t="s">
        <v>12</v>
      </c>
      <c r="HX23" s="72" t="s">
        <v>13</v>
      </c>
      <c r="HY23" s="73" t="s">
        <v>14</v>
      </c>
      <c r="HZ23" s="72" t="s">
        <v>3</v>
      </c>
      <c r="IA23" s="72" t="s">
        <v>4</v>
      </c>
      <c r="IB23" s="72" t="s">
        <v>5</v>
      </c>
      <c r="IC23" s="72" t="s">
        <v>6</v>
      </c>
      <c r="ID23" s="72" t="s">
        <v>7</v>
      </c>
      <c r="IE23" s="72" t="s">
        <v>8</v>
      </c>
      <c r="IF23" s="72" t="s">
        <v>9</v>
      </c>
      <c r="IG23" s="72" t="s">
        <v>10</v>
      </c>
      <c r="IH23" s="72" t="s">
        <v>11</v>
      </c>
      <c r="II23" s="72" t="s">
        <v>12</v>
      </c>
      <c r="IJ23" s="72" t="s">
        <v>13</v>
      </c>
      <c r="IK23" s="73" t="s">
        <v>15</v>
      </c>
      <c r="IL23" s="72" t="s">
        <v>3</v>
      </c>
      <c r="IM23" s="72" t="s">
        <v>4</v>
      </c>
      <c r="IN23" s="72" t="s">
        <v>5</v>
      </c>
      <c r="IO23" s="72" t="s">
        <v>6</v>
      </c>
      <c r="IP23" s="72" t="s">
        <v>7</v>
      </c>
      <c r="IQ23" s="72" t="s">
        <v>8</v>
      </c>
      <c r="IR23" s="72" t="s">
        <v>9</v>
      </c>
      <c r="IS23" s="72" t="s">
        <v>10</v>
      </c>
      <c r="IT23" s="72" t="s">
        <v>11</v>
      </c>
      <c r="IU23" s="72" t="s">
        <v>12</v>
      </c>
      <c r="IV23" s="72" t="s">
        <v>13</v>
      </c>
      <c r="IW23" s="73" t="s">
        <v>16</v>
      </c>
      <c r="IX23" s="72" t="s">
        <v>3</v>
      </c>
      <c r="IY23" s="72" t="s">
        <v>4</v>
      </c>
      <c r="IZ23" s="72" t="s">
        <v>5</v>
      </c>
      <c r="JA23" s="72" t="s">
        <v>6</v>
      </c>
      <c r="JB23" s="72" t="s">
        <v>7</v>
      </c>
      <c r="JC23" s="72" t="s">
        <v>8</v>
      </c>
      <c r="JD23" s="72" t="s">
        <v>9</v>
      </c>
      <c r="JE23" s="72" t="s">
        <v>10</v>
      </c>
      <c r="JF23" s="72" t="s">
        <v>11</v>
      </c>
      <c r="JG23" s="72" t="s">
        <v>12</v>
      </c>
      <c r="JH23" s="72" t="s">
        <v>13</v>
      </c>
      <c r="JI23" s="73" t="s">
        <v>17</v>
      </c>
      <c r="JJ23" s="72" t="s">
        <v>3</v>
      </c>
      <c r="JK23" s="72" t="s">
        <v>4</v>
      </c>
      <c r="JL23" s="72" t="s">
        <v>5</v>
      </c>
      <c r="JM23" s="72" t="s">
        <v>6</v>
      </c>
      <c r="JN23" s="72" t="s">
        <v>7</v>
      </c>
      <c r="JO23" s="72" t="s">
        <v>8</v>
      </c>
      <c r="JP23" s="72" t="s">
        <v>9</v>
      </c>
      <c r="JQ23" s="72" t="s">
        <v>10</v>
      </c>
      <c r="JR23" s="72" t="s">
        <v>11</v>
      </c>
      <c r="JS23" s="72" t="s">
        <v>12</v>
      </c>
      <c r="JT23" s="72" t="s">
        <v>13</v>
      </c>
      <c r="JU23" s="73" t="s">
        <v>18</v>
      </c>
      <c r="JV23" s="72" t="s">
        <v>3</v>
      </c>
      <c r="JW23" s="72" t="s">
        <v>4</v>
      </c>
      <c r="JX23" s="72" t="s">
        <v>5</v>
      </c>
      <c r="JY23" s="72" t="s">
        <v>6</v>
      </c>
      <c r="JZ23" s="72" t="s">
        <v>7</v>
      </c>
      <c r="KA23" s="72" t="s">
        <v>8</v>
      </c>
      <c r="KB23" s="72" t="s">
        <v>9</v>
      </c>
      <c r="KC23" s="72" t="s">
        <v>10</v>
      </c>
      <c r="KD23" s="72" t="s">
        <v>11</v>
      </c>
      <c r="KE23" s="72" t="s">
        <v>12</v>
      </c>
      <c r="KF23" s="72" t="s">
        <v>13</v>
      </c>
      <c r="KG23" s="73" t="s">
        <v>19</v>
      </c>
      <c r="KH23" s="72" t="s">
        <v>3</v>
      </c>
      <c r="KI23" s="72" t="s">
        <v>4</v>
      </c>
      <c r="KJ23" s="72" t="s">
        <v>5</v>
      </c>
      <c r="KK23" s="72" t="s">
        <v>6</v>
      </c>
      <c r="KL23" s="72" t="s">
        <v>7</v>
      </c>
      <c r="KM23" s="72" t="s">
        <v>8</v>
      </c>
      <c r="KN23" s="72" t="s">
        <v>9</v>
      </c>
      <c r="KO23" s="72" t="s">
        <v>10</v>
      </c>
      <c r="KP23" s="72" t="s">
        <v>11</v>
      </c>
      <c r="KQ23" s="72" t="s">
        <v>12</v>
      </c>
      <c r="KR23" s="72" t="s">
        <v>13</v>
      </c>
      <c r="KS23" s="73" t="s">
        <v>20</v>
      </c>
      <c r="KT23" s="72" t="s">
        <v>3</v>
      </c>
      <c r="KU23" s="72" t="s">
        <v>4</v>
      </c>
      <c r="KV23" s="72" t="s">
        <v>5</v>
      </c>
      <c r="KW23" s="72" t="s">
        <v>6</v>
      </c>
      <c r="KX23" s="72" t="s">
        <v>7</v>
      </c>
      <c r="KY23" s="72" t="s">
        <v>8</v>
      </c>
      <c r="KZ23" s="72" t="s">
        <v>9</v>
      </c>
      <c r="LA23" s="72" t="s">
        <v>10</v>
      </c>
      <c r="LB23" s="72" t="s">
        <v>11</v>
      </c>
      <c r="LC23" s="72" t="s">
        <v>12</v>
      </c>
      <c r="LD23" s="72" t="s">
        <v>13</v>
      </c>
      <c r="LE23" s="73" t="s">
        <v>21</v>
      </c>
      <c r="LF23" s="72" t="s">
        <v>3</v>
      </c>
      <c r="LG23" s="72" t="s">
        <v>4</v>
      </c>
      <c r="LH23" s="72" t="s">
        <v>5</v>
      </c>
      <c r="LI23" s="72" t="s">
        <v>6</v>
      </c>
      <c r="LJ23" s="72" t="s">
        <v>7</v>
      </c>
      <c r="LK23" s="72" t="s">
        <v>8</v>
      </c>
      <c r="LL23" s="72" t="s">
        <v>9</v>
      </c>
      <c r="LM23" s="72" t="s">
        <v>10</v>
      </c>
      <c r="LN23" s="72" t="s">
        <v>11</v>
      </c>
      <c r="LO23" s="72" t="s">
        <v>12</v>
      </c>
      <c r="LP23" s="72" t="s">
        <v>13</v>
      </c>
      <c r="LQ23" s="73" t="s">
        <v>22</v>
      </c>
      <c r="LR23" s="72" t="s">
        <v>3</v>
      </c>
      <c r="LS23" s="72" t="s">
        <v>4</v>
      </c>
      <c r="LT23" s="72" t="s">
        <v>5</v>
      </c>
      <c r="LU23" s="72" t="s">
        <v>6</v>
      </c>
      <c r="LV23" s="72" t="s">
        <v>7</v>
      </c>
      <c r="LW23" s="72" t="s">
        <v>8</v>
      </c>
      <c r="LX23" s="72" t="s">
        <v>9</v>
      </c>
      <c r="LY23" s="72" t="s">
        <v>10</v>
      </c>
      <c r="LZ23" s="72" t="s">
        <v>11</v>
      </c>
      <c r="MA23" s="72" t="s">
        <v>12</v>
      </c>
      <c r="MB23" s="72" t="s">
        <v>13</v>
      </c>
      <c r="MC23" s="73" t="s">
        <v>23</v>
      </c>
      <c r="MD23" s="72" t="s">
        <v>3</v>
      </c>
      <c r="ME23" s="72" t="s">
        <v>4</v>
      </c>
      <c r="MF23" s="72" t="s">
        <v>5</v>
      </c>
      <c r="MG23" s="72" t="s">
        <v>6</v>
      </c>
      <c r="MH23" s="72" t="s">
        <v>7</v>
      </c>
      <c r="MI23" s="72" t="s">
        <v>8</v>
      </c>
      <c r="MJ23" s="72" t="s">
        <v>9</v>
      </c>
      <c r="MK23" s="72" t="s">
        <v>10</v>
      </c>
      <c r="ML23" s="72" t="s">
        <v>11</v>
      </c>
      <c r="MM23" s="72" t="s">
        <v>12</v>
      </c>
      <c r="MN23" s="72" t="s">
        <v>13</v>
      </c>
      <c r="MO23" s="73" t="s">
        <v>4</v>
      </c>
      <c r="MP23" s="72" t="s">
        <v>3</v>
      </c>
      <c r="MQ23" s="72" t="s">
        <v>4</v>
      </c>
      <c r="MR23" s="72" t="s">
        <v>5</v>
      </c>
      <c r="MS23" s="72" t="s">
        <v>6</v>
      </c>
      <c r="MT23" s="72" t="s">
        <v>7</v>
      </c>
      <c r="MU23" s="72" t="s">
        <v>8</v>
      </c>
      <c r="MV23" s="72" t="s">
        <v>9</v>
      </c>
      <c r="MW23" s="72" t="s">
        <v>10</v>
      </c>
      <c r="MX23" s="72" t="s">
        <v>11</v>
      </c>
      <c r="MY23" s="72" t="s">
        <v>12</v>
      </c>
      <c r="MZ23" s="72" t="s">
        <v>13</v>
      </c>
      <c r="NA23" s="73" t="s">
        <v>24</v>
      </c>
      <c r="NB23" s="72" t="s">
        <v>3</v>
      </c>
      <c r="NC23" s="72" t="s">
        <v>4</v>
      </c>
      <c r="ND23" s="72" t="s">
        <v>5</v>
      </c>
      <c r="NE23" s="72" t="s">
        <v>6</v>
      </c>
      <c r="NF23" s="72" t="s">
        <v>7</v>
      </c>
      <c r="NG23" s="72" t="s">
        <v>8</v>
      </c>
      <c r="NH23" s="72" t="s">
        <v>9</v>
      </c>
      <c r="NI23" s="72" t="s">
        <v>10</v>
      </c>
      <c r="NJ23" s="72" t="s">
        <v>11</v>
      </c>
      <c r="NK23" s="72" t="s">
        <v>12</v>
      </c>
      <c r="NL23" s="72" t="s">
        <v>13</v>
      </c>
      <c r="NM23" s="73" t="s">
        <v>25</v>
      </c>
      <c r="NN23" s="72" t="s">
        <v>3</v>
      </c>
      <c r="NO23" s="72" t="s">
        <v>4</v>
      </c>
      <c r="NP23" s="72" t="s">
        <v>5</v>
      </c>
      <c r="NQ23" s="72" t="s">
        <v>6</v>
      </c>
      <c r="NR23" s="72" t="s">
        <v>7</v>
      </c>
      <c r="NS23" s="72" t="s">
        <v>8</v>
      </c>
      <c r="NT23" s="72" t="s">
        <v>9</v>
      </c>
      <c r="NU23" s="72" t="s">
        <v>10</v>
      </c>
      <c r="NV23" s="72" t="s">
        <v>11</v>
      </c>
      <c r="NW23" s="72" t="s">
        <v>12</v>
      </c>
      <c r="NX23" s="72" t="s">
        <v>13</v>
      </c>
      <c r="NY23" s="73" t="s">
        <v>26</v>
      </c>
      <c r="NZ23" s="72" t="s">
        <v>3</v>
      </c>
      <c r="OA23" s="72" t="s">
        <v>4</v>
      </c>
      <c r="OB23" s="72" t="s">
        <v>5</v>
      </c>
      <c r="OC23" s="72" t="s">
        <v>6</v>
      </c>
      <c r="OD23" s="72" t="s">
        <v>7</v>
      </c>
      <c r="OE23" s="72" t="s">
        <v>8</v>
      </c>
      <c r="OF23" s="72" t="s">
        <v>9</v>
      </c>
      <c r="OG23" s="72" t="s">
        <v>10</v>
      </c>
      <c r="OH23" s="72" t="s">
        <v>11</v>
      </c>
      <c r="OI23" s="72" t="s">
        <v>12</v>
      </c>
      <c r="OJ23" s="72" t="s">
        <v>13</v>
      </c>
      <c r="OK23" s="73" t="s">
        <v>27</v>
      </c>
      <c r="OL23" s="72" t="s">
        <v>3</v>
      </c>
      <c r="OM23" s="72" t="s">
        <v>4</v>
      </c>
      <c r="ON23" s="72" t="s">
        <v>5</v>
      </c>
      <c r="OO23" s="72" t="s">
        <v>6</v>
      </c>
      <c r="OP23" s="72" t="s">
        <v>7</v>
      </c>
      <c r="OQ23" s="72" t="s">
        <v>8</v>
      </c>
      <c r="OR23" s="72" t="s">
        <v>9</v>
      </c>
      <c r="OS23" s="72" t="s">
        <v>10</v>
      </c>
      <c r="OT23" s="72" t="s">
        <v>11</v>
      </c>
      <c r="OU23" s="72" t="s">
        <v>12</v>
      </c>
      <c r="OV23" s="72" t="s">
        <v>13</v>
      </c>
      <c r="OW23" s="73" t="s">
        <v>5</v>
      </c>
      <c r="OX23" s="72" t="s">
        <v>3</v>
      </c>
      <c r="OY23" s="72" t="s">
        <v>4</v>
      </c>
      <c r="OZ23" s="72" t="s">
        <v>5</v>
      </c>
      <c r="PA23" s="72" t="s">
        <v>6</v>
      </c>
      <c r="PB23" s="72" t="s">
        <v>7</v>
      </c>
      <c r="PC23" s="72" t="s">
        <v>8</v>
      </c>
      <c r="PD23" s="72" t="s">
        <v>9</v>
      </c>
      <c r="PE23" s="72" t="s">
        <v>10</v>
      </c>
      <c r="PF23" s="72" t="s">
        <v>11</v>
      </c>
      <c r="PG23" s="72" t="s">
        <v>12</v>
      </c>
      <c r="PH23" s="72" t="s">
        <v>13</v>
      </c>
      <c r="PI23" s="73" t="s">
        <v>28</v>
      </c>
      <c r="PJ23" s="72" t="s">
        <v>3</v>
      </c>
      <c r="PK23" s="72" t="s">
        <v>4</v>
      </c>
      <c r="PL23" s="72" t="s">
        <v>5</v>
      </c>
      <c r="PM23" s="72" t="s">
        <v>6</v>
      </c>
      <c r="PN23" s="72" t="s">
        <v>7</v>
      </c>
      <c r="PO23" s="72" t="s">
        <v>8</v>
      </c>
      <c r="PP23" s="72" t="s">
        <v>9</v>
      </c>
      <c r="PQ23" s="72" t="s">
        <v>10</v>
      </c>
      <c r="PR23" s="72" t="s">
        <v>11</v>
      </c>
      <c r="PS23" s="72" t="s">
        <v>12</v>
      </c>
      <c r="PT23" s="72" t="s">
        <v>13</v>
      </c>
      <c r="PU23" s="73" t="s">
        <v>29</v>
      </c>
      <c r="PV23" s="72" t="s">
        <v>3</v>
      </c>
      <c r="PW23" s="72" t="s">
        <v>4</v>
      </c>
      <c r="PX23" s="72" t="s">
        <v>5</v>
      </c>
      <c r="PY23" s="72" t="s">
        <v>6</v>
      </c>
      <c r="PZ23" s="72" t="s">
        <v>7</v>
      </c>
      <c r="QA23" s="72" t="s">
        <v>8</v>
      </c>
      <c r="QB23" s="72" t="s">
        <v>9</v>
      </c>
      <c r="QC23" s="72" t="s">
        <v>10</v>
      </c>
      <c r="QD23" s="72" t="s">
        <v>11</v>
      </c>
      <c r="QE23" s="72" t="s">
        <v>12</v>
      </c>
      <c r="QF23" s="72" t="s">
        <v>13</v>
      </c>
      <c r="QG23" s="73" t="s">
        <v>30</v>
      </c>
      <c r="QH23" s="72" t="s">
        <v>3</v>
      </c>
      <c r="QI23" s="72" t="s">
        <v>4</v>
      </c>
      <c r="QJ23" s="72" t="s">
        <v>5</v>
      </c>
      <c r="QK23" s="72" t="s">
        <v>6</v>
      </c>
      <c r="QL23" s="72" t="s">
        <v>7</v>
      </c>
      <c r="QM23" s="72" t="s">
        <v>8</v>
      </c>
      <c r="QN23" s="72" t="s">
        <v>9</v>
      </c>
      <c r="QO23" s="72" t="s">
        <v>10</v>
      </c>
      <c r="QP23" s="72" t="s">
        <v>11</v>
      </c>
      <c r="QQ23" s="72" t="s">
        <v>12</v>
      </c>
      <c r="QR23" s="72" t="s">
        <v>13</v>
      </c>
      <c r="QS23" s="73" t="s">
        <v>31</v>
      </c>
      <c r="QT23" s="72" t="s">
        <v>3</v>
      </c>
      <c r="QU23" s="72" t="s">
        <v>4</v>
      </c>
      <c r="QV23" s="72" t="s">
        <v>5</v>
      </c>
      <c r="QW23" s="72" t="s">
        <v>6</v>
      </c>
      <c r="QX23" s="72" t="s">
        <v>7</v>
      </c>
      <c r="QY23" s="72" t="s">
        <v>8</v>
      </c>
      <c r="QZ23" s="72" t="s">
        <v>9</v>
      </c>
      <c r="RA23" s="72" t="s">
        <v>10</v>
      </c>
      <c r="RB23" s="72" t="s">
        <v>11</v>
      </c>
      <c r="RC23" s="72" t="s">
        <v>12</v>
      </c>
      <c r="RD23" s="72" t="s">
        <v>13</v>
      </c>
      <c r="RE23" s="73" t="s">
        <v>6</v>
      </c>
      <c r="RF23" s="72" t="s">
        <v>3</v>
      </c>
      <c r="RG23" s="72" t="s">
        <v>4</v>
      </c>
      <c r="RH23" s="72" t="s">
        <v>5</v>
      </c>
      <c r="RI23" s="72" t="s">
        <v>6</v>
      </c>
      <c r="RJ23" s="72" t="s">
        <v>7</v>
      </c>
      <c r="RK23" s="72" t="s">
        <v>8</v>
      </c>
      <c r="RL23" s="72" t="s">
        <v>9</v>
      </c>
      <c r="RM23" s="72" t="s">
        <v>10</v>
      </c>
      <c r="RN23" s="72" t="s">
        <v>11</v>
      </c>
      <c r="RO23" s="72" t="s">
        <v>12</v>
      </c>
      <c r="RP23" s="72" t="s">
        <v>13</v>
      </c>
      <c r="RQ23" s="73" t="s">
        <v>32</v>
      </c>
      <c r="RR23" s="72" t="s">
        <v>3</v>
      </c>
      <c r="RS23" s="72" t="s">
        <v>4</v>
      </c>
      <c r="RT23" s="72" t="s">
        <v>5</v>
      </c>
      <c r="RU23" s="72" t="s">
        <v>6</v>
      </c>
      <c r="RV23" s="72" t="s">
        <v>7</v>
      </c>
      <c r="RW23" s="72" t="s">
        <v>8</v>
      </c>
      <c r="RX23" s="72" t="s">
        <v>9</v>
      </c>
      <c r="RY23" s="72" t="s">
        <v>10</v>
      </c>
      <c r="RZ23" s="72" t="s">
        <v>11</v>
      </c>
      <c r="SA23" s="72" t="s">
        <v>12</v>
      </c>
      <c r="SB23" s="72" t="s">
        <v>13</v>
      </c>
      <c r="SC23" s="73" t="s">
        <v>33</v>
      </c>
      <c r="SD23" s="72" t="s">
        <v>3</v>
      </c>
      <c r="SE23" s="72" t="s">
        <v>4</v>
      </c>
      <c r="SF23" s="72" t="s">
        <v>5</v>
      </c>
      <c r="SG23" s="72" t="s">
        <v>6</v>
      </c>
      <c r="SH23" s="72" t="s">
        <v>7</v>
      </c>
      <c r="SI23" s="72" t="s">
        <v>8</v>
      </c>
      <c r="SJ23" s="72" t="s">
        <v>9</v>
      </c>
      <c r="SK23" s="72" t="s">
        <v>10</v>
      </c>
      <c r="SL23" s="72" t="s">
        <v>11</v>
      </c>
      <c r="SM23" s="72" t="s">
        <v>12</v>
      </c>
      <c r="SN23" s="72" t="s">
        <v>13</v>
      </c>
      <c r="SO23" s="73" t="s">
        <v>2</v>
      </c>
      <c r="SP23" s="72" t="s">
        <v>3</v>
      </c>
      <c r="SQ23" s="72" t="s">
        <v>4</v>
      </c>
      <c r="SR23" s="72" t="s">
        <v>5</v>
      </c>
      <c r="SS23" s="72" t="s">
        <v>6</v>
      </c>
      <c r="ST23" s="72" t="s">
        <v>7</v>
      </c>
      <c r="SU23" s="72" t="s">
        <v>8</v>
      </c>
      <c r="SV23" s="72" t="s">
        <v>9</v>
      </c>
      <c r="SW23" s="72" t="s">
        <v>10</v>
      </c>
      <c r="SX23" s="72" t="s">
        <v>11</v>
      </c>
      <c r="SY23" s="72" t="s">
        <v>12</v>
      </c>
      <c r="SZ23" s="72" t="s">
        <v>13</v>
      </c>
      <c r="TA23" s="73" t="s">
        <v>14</v>
      </c>
      <c r="TB23" s="72" t="s">
        <v>3</v>
      </c>
      <c r="TC23" s="72" t="s">
        <v>4</v>
      </c>
      <c r="TD23" s="72" t="s">
        <v>5</v>
      </c>
      <c r="TE23" s="72" t="s">
        <v>6</v>
      </c>
      <c r="TF23" s="72" t="s">
        <v>7</v>
      </c>
      <c r="TG23" s="72" t="s">
        <v>8</v>
      </c>
      <c r="TH23" s="72" t="s">
        <v>9</v>
      </c>
      <c r="TI23" s="72" t="s">
        <v>10</v>
      </c>
      <c r="TJ23" s="72" t="s">
        <v>11</v>
      </c>
      <c r="TK23" s="72" t="s">
        <v>12</v>
      </c>
      <c r="TL23" s="72" t="s">
        <v>13</v>
      </c>
      <c r="TM23" s="73" t="s">
        <v>15</v>
      </c>
      <c r="TN23" s="72" t="s">
        <v>3</v>
      </c>
      <c r="TO23" s="72" t="s">
        <v>4</v>
      </c>
      <c r="TP23" s="72" t="s">
        <v>5</v>
      </c>
      <c r="TQ23" s="72" t="s">
        <v>6</v>
      </c>
      <c r="TR23" s="72" t="s">
        <v>7</v>
      </c>
      <c r="TS23" s="72" t="s">
        <v>8</v>
      </c>
      <c r="TT23" s="72" t="s">
        <v>9</v>
      </c>
      <c r="TU23" s="72" t="s">
        <v>10</v>
      </c>
      <c r="TV23" s="72" t="s">
        <v>11</v>
      </c>
      <c r="TW23" s="72" t="s">
        <v>12</v>
      </c>
      <c r="TX23" s="72" t="s">
        <v>13</v>
      </c>
      <c r="TY23" s="73" t="s">
        <v>16</v>
      </c>
      <c r="TZ23" s="72" t="s">
        <v>3</v>
      </c>
      <c r="UA23" s="72" t="s">
        <v>4</v>
      </c>
      <c r="UB23" s="72" t="s">
        <v>5</v>
      </c>
      <c r="UC23" s="72" t="s">
        <v>6</v>
      </c>
      <c r="UD23" s="72" t="s">
        <v>7</v>
      </c>
      <c r="UE23" s="72" t="s">
        <v>8</v>
      </c>
      <c r="UF23" s="72" t="s">
        <v>9</v>
      </c>
      <c r="UG23" s="72" t="s">
        <v>10</v>
      </c>
      <c r="UH23" s="72" t="s">
        <v>11</v>
      </c>
      <c r="UI23" s="72" t="s">
        <v>12</v>
      </c>
      <c r="UJ23" s="72" t="s">
        <v>13</v>
      </c>
      <c r="UK23" s="73" t="s">
        <v>17</v>
      </c>
      <c r="UL23" s="72" t="s">
        <v>3</v>
      </c>
      <c r="UM23" s="72" t="s">
        <v>4</v>
      </c>
      <c r="UN23" s="72" t="s">
        <v>5</v>
      </c>
      <c r="UO23" s="72" t="s">
        <v>6</v>
      </c>
      <c r="UP23" s="72" t="s">
        <v>7</v>
      </c>
      <c r="UQ23" s="72" t="s">
        <v>8</v>
      </c>
      <c r="UR23" s="72" t="s">
        <v>9</v>
      </c>
      <c r="US23" s="72" t="s">
        <v>10</v>
      </c>
      <c r="UT23" s="72" t="s">
        <v>11</v>
      </c>
      <c r="UU23" s="72" t="s">
        <v>12</v>
      </c>
      <c r="UV23" s="72" t="s">
        <v>13</v>
      </c>
      <c r="UW23" s="73" t="s">
        <v>18</v>
      </c>
      <c r="UX23" s="72" t="s">
        <v>3</v>
      </c>
    </row>
    <row r="24" spans="2:1025" ht="25" customHeight="1" x14ac:dyDescent="0.2">
      <c r="Q24" s="38" t="s">
        <v>34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4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</row>
    <row r="25" spans="2:1025" ht="25" customHeight="1" x14ac:dyDescent="0.2">
      <c r="B25" s="58" t="s">
        <v>76</v>
      </c>
      <c r="C25" s="59"/>
      <c r="D25" s="60"/>
      <c r="AC25" s="70" t="s">
        <v>77</v>
      </c>
      <c r="AD25" s="34"/>
      <c r="AE25" s="34"/>
      <c r="AF25" s="34"/>
      <c r="AG25" s="34"/>
      <c r="AH25" s="35"/>
      <c r="AT25" s="70" t="s">
        <v>77</v>
      </c>
      <c r="AU25" s="34"/>
      <c r="AV25" s="34"/>
      <c r="AW25" s="34"/>
      <c r="AX25" s="34"/>
      <c r="AY25" s="35"/>
      <c r="BO25" s="70" t="s">
        <v>77</v>
      </c>
      <c r="BP25" s="34"/>
      <c r="BQ25" s="34"/>
      <c r="BR25" s="34"/>
      <c r="BS25" s="34"/>
      <c r="BT25" s="35"/>
      <c r="CB25" s="70" t="s">
        <v>77</v>
      </c>
      <c r="CC25" s="34"/>
      <c r="CD25" s="34"/>
      <c r="CE25" s="34"/>
      <c r="CF25" s="34"/>
      <c r="CG25" s="35"/>
      <c r="CQ25" s="70" t="s">
        <v>77</v>
      </c>
      <c r="CR25" s="34"/>
      <c r="CS25" s="34"/>
      <c r="CT25" s="34"/>
      <c r="CU25" s="34"/>
      <c r="CV25" s="35"/>
      <c r="DF25" s="70" t="s">
        <v>77</v>
      </c>
      <c r="DG25" s="34"/>
      <c r="DH25" s="34"/>
      <c r="DI25" s="34"/>
      <c r="DJ25" s="34"/>
      <c r="DK25" s="35"/>
      <c r="EA25" s="70" t="s">
        <v>77</v>
      </c>
      <c r="EB25" s="34"/>
      <c r="EC25" s="34"/>
      <c r="ED25" s="34"/>
      <c r="EE25" s="34"/>
      <c r="EF25" s="35"/>
      <c r="FD25" s="28"/>
      <c r="FE25" s="55" t="s">
        <v>336</v>
      </c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29"/>
      <c r="AMI25"/>
      <c r="AMJ25"/>
      <c r="AMK25"/>
    </row>
    <row r="26" spans="2:1025" ht="25" customHeight="1" x14ac:dyDescent="0.2">
      <c r="B26" s="64"/>
      <c r="C26" s="65"/>
      <c r="D26" s="66"/>
      <c r="AI26" s="36" t="s">
        <v>78</v>
      </c>
      <c r="AJ26" s="34"/>
      <c r="AK26" s="34"/>
      <c r="AL26" s="35"/>
      <c r="AM26" s="37" t="s">
        <v>79</v>
      </c>
      <c r="AN26" s="34"/>
      <c r="AO26" s="34"/>
      <c r="AP26" s="34"/>
      <c r="AQ26" s="34"/>
      <c r="AR26" s="34"/>
      <c r="AS26" s="34"/>
      <c r="AT26" s="34"/>
      <c r="AU26" s="34"/>
      <c r="AV26" s="34"/>
      <c r="AW26" s="35"/>
      <c r="AZ26" s="36" t="s">
        <v>80</v>
      </c>
      <c r="BA26" s="34"/>
      <c r="BB26" s="34"/>
      <c r="BC26" s="35"/>
      <c r="BD26" s="37" t="s">
        <v>81</v>
      </c>
      <c r="BE26" s="34"/>
      <c r="BF26" s="34"/>
      <c r="BG26" s="34"/>
      <c r="BH26" s="34"/>
      <c r="BI26" s="34"/>
      <c r="BJ26" s="34"/>
      <c r="BK26" s="34"/>
      <c r="BL26" s="34"/>
      <c r="BM26" s="34"/>
      <c r="BN26" s="35"/>
      <c r="BU26" s="36" t="s">
        <v>82</v>
      </c>
      <c r="BV26" s="34"/>
      <c r="BW26" s="34"/>
      <c r="BX26" s="35"/>
      <c r="BY26" s="37" t="s">
        <v>83</v>
      </c>
      <c r="BZ26" s="34"/>
      <c r="CA26" s="34"/>
      <c r="CB26" s="34"/>
      <c r="CC26" s="35"/>
      <c r="CH26" s="36" t="s">
        <v>84</v>
      </c>
      <c r="CI26" s="34"/>
      <c r="CJ26" s="34"/>
      <c r="CK26" s="35"/>
      <c r="CL26" s="37" t="s">
        <v>85</v>
      </c>
      <c r="CM26" s="34"/>
      <c r="CN26" s="34"/>
      <c r="CO26" s="34"/>
      <c r="CP26" s="34"/>
      <c r="CQ26" s="34"/>
      <c r="CR26" s="34"/>
      <c r="CS26" s="34"/>
      <c r="CT26" s="34"/>
      <c r="CU26" s="34"/>
      <c r="CV26" s="35"/>
      <c r="CW26" s="36" t="s">
        <v>86</v>
      </c>
      <c r="CX26" s="34"/>
      <c r="CY26" s="34"/>
      <c r="CZ26" s="35"/>
      <c r="DA26" s="37" t="s">
        <v>87</v>
      </c>
      <c r="DB26" s="34"/>
      <c r="DC26" s="34"/>
      <c r="DD26" s="34"/>
      <c r="DE26" s="34"/>
      <c r="DF26" s="34"/>
      <c r="DG26" s="34"/>
      <c r="DH26" s="34"/>
      <c r="DI26" s="34"/>
      <c r="DJ26" s="35"/>
      <c r="DL26" s="36" t="s">
        <v>88</v>
      </c>
      <c r="DM26" s="34"/>
      <c r="DN26" s="34"/>
      <c r="DO26" s="35"/>
      <c r="DP26" s="37" t="s">
        <v>89</v>
      </c>
      <c r="DQ26" s="34"/>
      <c r="DR26" s="34"/>
      <c r="DS26" s="34"/>
      <c r="DT26" s="34"/>
      <c r="DU26" s="34"/>
      <c r="DV26" s="34"/>
      <c r="DW26" s="34"/>
      <c r="DX26" s="34"/>
      <c r="DY26" s="34"/>
      <c r="DZ26" s="35"/>
      <c r="EG26" s="36" t="s">
        <v>90</v>
      </c>
      <c r="EH26" s="34"/>
      <c r="EI26" s="34"/>
      <c r="EJ26" s="35"/>
      <c r="EK26" s="37" t="s">
        <v>91</v>
      </c>
      <c r="EL26" s="34"/>
      <c r="EM26" s="34"/>
      <c r="EN26" s="34"/>
      <c r="EO26" s="34"/>
      <c r="EP26" s="34"/>
      <c r="EQ26" s="34"/>
      <c r="ER26" s="34"/>
      <c r="ES26" s="34"/>
      <c r="ET26" s="35"/>
      <c r="FD26" s="28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29"/>
      <c r="AMI26"/>
      <c r="AMJ26"/>
      <c r="AMK26"/>
    </row>
    <row r="27" spans="2:1025" ht="25" customHeight="1" x14ac:dyDescent="0.2">
      <c r="AI27" s="70" t="s">
        <v>92</v>
      </c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5"/>
      <c r="AZ27" s="70" t="s">
        <v>92</v>
      </c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5"/>
      <c r="BU27" s="70" t="s">
        <v>92</v>
      </c>
      <c r="BV27" s="34"/>
      <c r="BW27" s="34"/>
      <c r="BX27" s="34"/>
      <c r="BY27" s="34"/>
      <c r="BZ27" s="34"/>
      <c r="CA27" s="34"/>
      <c r="CB27" s="34"/>
      <c r="CC27" s="35"/>
      <c r="CH27" s="70" t="s">
        <v>92</v>
      </c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5"/>
      <c r="CW27" s="70" t="s">
        <v>92</v>
      </c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5"/>
      <c r="DL27" s="70" t="s">
        <v>92</v>
      </c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5"/>
      <c r="EG27" s="70" t="s">
        <v>92</v>
      </c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5"/>
      <c r="FD27" s="28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29"/>
      <c r="AMI27"/>
      <c r="AMJ27"/>
      <c r="AMK27"/>
    </row>
    <row r="28" spans="2:1025" ht="25" customHeight="1" x14ac:dyDescent="0.2">
      <c r="AI28" s="37" t="s">
        <v>93</v>
      </c>
      <c r="AJ28" s="34"/>
      <c r="AK28" s="34"/>
      <c r="AL28" s="34"/>
      <c r="AM28" s="35"/>
      <c r="AN28" s="37" t="s">
        <v>93</v>
      </c>
      <c r="AO28" s="34"/>
      <c r="AP28" s="34"/>
      <c r="AQ28" s="35"/>
      <c r="AZ28" s="37" t="s">
        <v>93</v>
      </c>
      <c r="BA28" s="34"/>
      <c r="BB28" s="34"/>
      <c r="BC28" s="34"/>
      <c r="BD28" s="35"/>
      <c r="BE28" s="37" t="s">
        <v>93</v>
      </c>
      <c r="BF28" s="34"/>
      <c r="BG28" s="34"/>
      <c r="BH28" s="34"/>
      <c r="BI28" s="34"/>
      <c r="BJ28" s="34"/>
      <c r="BK28" s="34"/>
      <c r="BL28" s="34"/>
      <c r="BM28" s="34"/>
      <c r="BN28" s="35"/>
      <c r="BU28" s="37" t="s">
        <v>93</v>
      </c>
      <c r="BV28" s="34"/>
      <c r="BW28" s="34"/>
      <c r="BX28" s="34"/>
      <c r="BY28" s="35"/>
      <c r="BZ28" s="37" t="s">
        <v>93</v>
      </c>
      <c r="CA28" s="34"/>
      <c r="CB28" s="34"/>
      <c r="CC28" s="34"/>
      <c r="CD28" s="34"/>
      <c r="CE28" s="34"/>
      <c r="CF28" s="34"/>
      <c r="CG28" s="34"/>
      <c r="CH28" s="34"/>
      <c r="CI28" s="35"/>
      <c r="CW28" s="37" t="s">
        <v>93</v>
      </c>
      <c r="CX28" s="34"/>
      <c r="CY28" s="34"/>
      <c r="CZ28" s="34"/>
      <c r="DA28" s="35"/>
      <c r="DB28" s="37" t="s">
        <v>93</v>
      </c>
      <c r="DC28" s="34"/>
      <c r="DD28" s="34"/>
      <c r="DE28" s="34"/>
      <c r="DF28" s="34"/>
      <c r="DG28" s="34"/>
      <c r="DH28" s="34"/>
      <c r="DI28" s="34"/>
      <c r="DJ28" s="34"/>
      <c r="DK28" s="35"/>
      <c r="DL28" s="37" t="s">
        <v>93</v>
      </c>
      <c r="DM28" s="34"/>
      <c r="DN28" s="34"/>
      <c r="DO28" s="34"/>
      <c r="DP28" s="35"/>
      <c r="DQ28" s="37" t="s">
        <v>93</v>
      </c>
      <c r="DR28" s="34"/>
      <c r="DS28" s="34"/>
      <c r="DT28" s="34"/>
      <c r="DU28" s="34"/>
      <c r="DV28" s="34"/>
      <c r="DW28" s="34"/>
      <c r="DX28" s="34"/>
      <c r="DY28" s="34"/>
      <c r="DZ28" s="35"/>
      <c r="EG28" s="37" t="s">
        <v>93</v>
      </c>
      <c r="EH28" s="34"/>
      <c r="EI28" s="34"/>
      <c r="EJ28" s="34"/>
      <c r="EK28" s="35"/>
      <c r="EL28" s="37" t="s">
        <v>93</v>
      </c>
      <c r="EM28" s="34"/>
      <c r="EN28" s="34"/>
      <c r="EO28" s="35"/>
      <c r="FD28" s="28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29"/>
      <c r="AMI28"/>
      <c r="AMJ28"/>
      <c r="AMK28"/>
    </row>
    <row r="29" spans="2:1025" ht="25" customHeight="1" x14ac:dyDescent="0.2">
      <c r="CH29" s="37" t="s">
        <v>93</v>
      </c>
      <c r="CI29" s="34"/>
      <c r="CJ29" s="34"/>
      <c r="CK29" s="34"/>
      <c r="CL29" s="35"/>
      <c r="CM29" s="37" t="s">
        <v>93</v>
      </c>
      <c r="CN29" s="34"/>
      <c r="CO29" s="34"/>
      <c r="CP29" s="34"/>
      <c r="CQ29" s="34"/>
      <c r="CR29" s="34"/>
      <c r="CS29" s="34"/>
      <c r="CT29" s="34"/>
      <c r="CU29" s="34"/>
      <c r="CV29" s="35"/>
      <c r="FE29" s="31"/>
      <c r="FF29" s="31"/>
      <c r="FG29" s="31"/>
      <c r="FH29" s="31"/>
      <c r="FI29" s="31"/>
      <c r="FJ29" s="31"/>
      <c r="FK29" s="32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</row>
    <row r="30" spans="2:1025" ht="25" customHeight="1" x14ac:dyDescent="0.2"/>
    <row r="31" spans="2:1025" ht="25" customHeight="1" x14ac:dyDescent="0.2"/>
    <row r="32" spans="2:1025" ht="25" customHeight="1" x14ac:dyDescent="0.2">
      <c r="W32" s="51" t="s">
        <v>34</v>
      </c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3"/>
      <c r="AMI32"/>
      <c r="AMJ32"/>
      <c r="AMK32"/>
    </row>
    <row r="33" spans="2:1025" ht="25" customHeight="1" x14ac:dyDescent="0.2">
      <c r="AR33" s="36" t="s">
        <v>78</v>
      </c>
      <c r="AS33" s="34"/>
      <c r="AT33" s="35"/>
      <c r="AU33" s="37" t="s">
        <v>94</v>
      </c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5"/>
      <c r="BO33" s="36" t="s">
        <v>80</v>
      </c>
      <c r="BP33" s="34"/>
      <c r="BQ33" s="35"/>
      <c r="BR33" s="37" t="s">
        <v>95</v>
      </c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5"/>
      <c r="CR33" s="36" t="s">
        <v>82</v>
      </c>
      <c r="CS33" s="34"/>
      <c r="CT33" s="35"/>
      <c r="CU33" s="37" t="s">
        <v>96</v>
      </c>
      <c r="CV33" s="34"/>
      <c r="CW33" s="34"/>
      <c r="CX33" s="34"/>
      <c r="CY33" s="34"/>
      <c r="CZ33" s="34"/>
      <c r="DA33" s="35"/>
      <c r="DC33" s="36" t="s">
        <v>84</v>
      </c>
      <c r="DD33" s="34"/>
      <c r="DE33" s="35"/>
      <c r="DF33" s="37" t="s">
        <v>97</v>
      </c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5"/>
      <c r="DS33" s="36" t="s">
        <v>86</v>
      </c>
      <c r="DT33" s="34"/>
      <c r="DU33" s="35"/>
      <c r="DV33" s="37" t="s">
        <v>98</v>
      </c>
      <c r="DW33" s="34"/>
      <c r="DX33" s="34"/>
      <c r="DY33" s="34"/>
      <c r="DZ33" s="34"/>
      <c r="EA33" s="34"/>
      <c r="EB33" s="34"/>
      <c r="EC33" s="34"/>
      <c r="ED33" s="34"/>
      <c r="EE33" s="34"/>
      <c r="EF33" s="35"/>
      <c r="EH33" s="36" t="s">
        <v>88</v>
      </c>
      <c r="EI33" s="34"/>
      <c r="EJ33" s="35"/>
      <c r="EK33" s="37" t="s">
        <v>99</v>
      </c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5"/>
      <c r="EY33" s="36" t="s">
        <v>90</v>
      </c>
      <c r="EZ33" s="34"/>
      <c r="FA33" s="35"/>
      <c r="FB33" s="37" t="s">
        <v>100</v>
      </c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5"/>
    </row>
    <row r="34" spans="2:1025" ht="25" customHeight="1" x14ac:dyDescent="0.2">
      <c r="AR34" s="33" t="s">
        <v>101</v>
      </c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5"/>
      <c r="BO34" s="33" t="s">
        <v>102</v>
      </c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5"/>
      <c r="CR34" s="33" t="s">
        <v>103</v>
      </c>
      <c r="CS34" s="34"/>
      <c r="CT34" s="34"/>
      <c r="CU34" s="34"/>
      <c r="CV34" s="34"/>
      <c r="CW34" s="34"/>
      <c r="CX34" s="34"/>
      <c r="CY34" s="34"/>
      <c r="CZ34" s="34"/>
      <c r="DA34" s="35"/>
      <c r="DC34" s="33" t="s">
        <v>104</v>
      </c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5"/>
      <c r="DS34" s="33" t="s">
        <v>104</v>
      </c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5"/>
      <c r="EH34" s="33" t="s">
        <v>105</v>
      </c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5"/>
      <c r="EY34" s="33" t="s">
        <v>106</v>
      </c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5"/>
    </row>
    <row r="35" spans="2:1025" ht="25" customHeight="1" x14ac:dyDescent="0.2">
      <c r="AR35" s="67"/>
      <c r="AS35" s="56"/>
      <c r="AT35" s="67"/>
      <c r="AU35" s="56"/>
      <c r="BA35" s="67"/>
      <c r="BB35" s="56"/>
      <c r="BC35" s="67"/>
      <c r="BD35" s="56"/>
      <c r="BE35" s="33"/>
      <c r="BF35" s="34"/>
      <c r="BG35" s="34"/>
      <c r="BH35" s="34"/>
      <c r="BI35" s="34"/>
      <c r="BJ35" s="34"/>
      <c r="BK35" s="34"/>
      <c r="BL35" s="35"/>
      <c r="BM35" s="56"/>
      <c r="BO35" s="33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5"/>
      <c r="CD35" s="56"/>
      <c r="CE35" s="67"/>
      <c r="CF35" s="56"/>
      <c r="CG35" s="67"/>
      <c r="CH35" s="56"/>
      <c r="CI35" s="33"/>
      <c r="CJ35" s="35"/>
      <c r="CK35" s="56"/>
      <c r="CL35" s="67"/>
      <c r="CM35" s="56"/>
      <c r="CN35" s="67"/>
      <c r="CO35" s="56"/>
      <c r="CP35" s="67"/>
      <c r="CQ35" s="56"/>
      <c r="CR35" s="33"/>
      <c r="CS35" s="35"/>
      <c r="CT35" s="56"/>
      <c r="CU35" s="33"/>
      <c r="CV35" s="34"/>
      <c r="CW35" s="35"/>
      <c r="CX35" s="56"/>
      <c r="CY35" s="33"/>
      <c r="CZ35" s="34"/>
      <c r="DA35" s="35"/>
      <c r="DB35" s="56"/>
      <c r="DC35" s="67"/>
      <c r="DD35" s="56"/>
      <c r="DE35" s="33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5"/>
      <c r="DR35" s="56"/>
      <c r="DS35" s="33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5"/>
      <c r="EG35" s="56"/>
      <c r="EH35" s="33"/>
      <c r="EI35" s="35"/>
      <c r="EJ35" s="56"/>
      <c r="EK35" s="33"/>
      <c r="EL35" s="34"/>
      <c r="EM35" s="34"/>
      <c r="EN35" s="34"/>
      <c r="EO35" s="34"/>
      <c r="EP35" s="35"/>
      <c r="EQ35" s="56"/>
      <c r="ER35" s="33"/>
      <c r="ES35" s="34"/>
      <c r="ET35" s="34"/>
      <c r="EU35" s="34"/>
      <c r="EV35" s="34"/>
      <c r="EW35" s="35"/>
      <c r="EX35" s="56"/>
      <c r="EY35" s="67"/>
      <c r="EZ35" s="56"/>
      <c r="FA35" s="67"/>
      <c r="FB35" s="56"/>
      <c r="FC35" s="33"/>
      <c r="FD35" s="35"/>
      <c r="FE35" s="56"/>
      <c r="FF35" s="33"/>
      <c r="FG35" s="35"/>
      <c r="FH35" s="56"/>
      <c r="FI35" s="33"/>
      <c r="FJ35" s="35"/>
      <c r="FK35" s="56"/>
      <c r="FL35" s="33"/>
      <c r="FM35" s="34"/>
      <c r="FN35" s="35"/>
      <c r="FO35" s="56"/>
      <c r="FP35" s="33"/>
      <c r="FQ35" s="34"/>
      <c r="FR35" s="34"/>
      <c r="FS35" s="34"/>
      <c r="FT35" s="35"/>
      <c r="FU35" s="56"/>
      <c r="FV35" s="67"/>
    </row>
    <row r="36" spans="2:1025" ht="25" customHeight="1" x14ac:dyDescent="0.2"/>
    <row r="37" spans="2:1025" ht="25" customHeight="1" x14ac:dyDescent="0.2"/>
    <row r="38" spans="2:1025" ht="25" customHeight="1" x14ac:dyDescent="0.2"/>
    <row r="39" spans="2:1025" ht="25" customHeight="1" x14ac:dyDescent="0.2">
      <c r="Q39" s="48" t="s">
        <v>34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5"/>
      <c r="ES39" s="46" t="s">
        <v>35</v>
      </c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54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58" t="s">
        <v>107</v>
      </c>
      <c r="C40" s="59"/>
      <c r="D40" s="60"/>
      <c r="Z40" s="36" t="s">
        <v>108</v>
      </c>
      <c r="AA40" s="34"/>
      <c r="AB40" s="34"/>
      <c r="AC40" s="35"/>
      <c r="AD40" s="37" t="s">
        <v>109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5"/>
      <c r="DE40" s="36" t="s">
        <v>110</v>
      </c>
      <c r="DF40" s="34"/>
      <c r="DG40" s="34"/>
      <c r="DH40" s="35"/>
      <c r="DI40" s="37" t="s">
        <v>111</v>
      </c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5"/>
      <c r="FM40" s="36" t="s">
        <v>112</v>
      </c>
      <c r="FN40" s="34"/>
      <c r="FO40" s="34"/>
      <c r="FP40" s="35"/>
      <c r="FQ40" s="37" t="s">
        <v>111</v>
      </c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5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61"/>
      <c r="C41" s="62"/>
      <c r="D41" s="63"/>
      <c r="Z41" s="70" t="s">
        <v>77</v>
      </c>
      <c r="AA41" s="34"/>
      <c r="AB41" s="34"/>
      <c r="AC41" s="34"/>
      <c r="AD41" s="34"/>
      <c r="AE41" s="35"/>
      <c r="AF41" s="70" t="s">
        <v>92</v>
      </c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5"/>
      <c r="AZ41" s="71" t="s">
        <v>113</v>
      </c>
      <c r="BA41" s="35"/>
      <c r="DE41" s="70" t="s">
        <v>77</v>
      </c>
      <c r="DF41" s="34"/>
      <c r="DG41" s="34"/>
      <c r="DH41" s="34"/>
      <c r="DI41" s="34"/>
      <c r="DJ41" s="35"/>
      <c r="DK41" s="70" t="s">
        <v>92</v>
      </c>
      <c r="DL41" s="34"/>
      <c r="DM41" s="34"/>
      <c r="DN41" s="34"/>
      <c r="DO41" s="34"/>
      <c r="DP41" s="34"/>
      <c r="DQ41" s="34"/>
      <c r="DR41" s="34"/>
      <c r="DS41" s="34"/>
      <c r="DT41" s="34"/>
      <c r="DU41" s="35"/>
      <c r="DV41" s="71" t="s">
        <v>113</v>
      </c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5"/>
      <c r="FM41" s="70" t="s">
        <v>77</v>
      </c>
      <c r="FN41" s="34"/>
      <c r="FO41" s="34"/>
      <c r="FP41" s="34"/>
      <c r="FQ41" s="34"/>
      <c r="FR41" s="35"/>
      <c r="FS41" s="70" t="s">
        <v>92</v>
      </c>
      <c r="FT41" s="34"/>
      <c r="FU41" s="34"/>
      <c r="FV41" s="34"/>
      <c r="FW41" s="34"/>
      <c r="FX41" s="34"/>
      <c r="FY41" s="34"/>
      <c r="FZ41" s="34"/>
      <c r="GA41" s="34"/>
      <c r="GB41" s="35"/>
      <c r="GC41" s="71" t="s">
        <v>113</v>
      </c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5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61"/>
      <c r="C42" s="62"/>
      <c r="D42" s="63"/>
      <c r="AF42" s="71" t="s">
        <v>113</v>
      </c>
      <c r="AG42" s="35"/>
      <c r="DK42" s="71" t="s">
        <v>113</v>
      </c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5"/>
      <c r="FS42" s="71" t="s">
        <v>113</v>
      </c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5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2">
      <c r="B43" s="61"/>
      <c r="C43" s="62"/>
      <c r="D43" s="6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61"/>
      <c r="C44" s="62"/>
      <c r="D44" s="63"/>
      <c r="AU44" s="36" t="s">
        <v>114</v>
      </c>
      <c r="AV44" s="34"/>
      <c r="AW44" s="34"/>
      <c r="AX44" s="35"/>
      <c r="AY44" s="37" t="s">
        <v>109</v>
      </c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5"/>
      <c r="DT44" s="36" t="s">
        <v>115</v>
      </c>
      <c r="DU44" s="34"/>
      <c r="DV44" s="34"/>
      <c r="DW44" s="35"/>
      <c r="DX44" s="37" t="s">
        <v>111</v>
      </c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5"/>
      <c r="FY44" s="36" t="s">
        <v>116</v>
      </c>
      <c r="FZ44" s="34"/>
      <c r="GA44" s="34"/>
      <c r="GB44" s="35"/>
      <c r="GC44" s="37" t="s">
        <v>111</v>
      </c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5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B45" s="64"/>
      <c r="C45" s="65"/>
      <c r="D45" s="66"/>
      <c r="AU45" s="70" t="s">
        <v>77</v>
      </c>
      <c r="AV45" s="34"/>
      <c r="AW45" s="34"/>
      <c r="AX45" s="34"/>
      <c r="AY45" s="34"/>
      <c r="AZ45" s="35"/>
      <c r="BA45" s="70" t="s">
        <v>92</v>
      </c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5"/>
      <c r="BZ45" s="71" t="s">
        <v>113</v>
      </c>
      <c r="CA45" s="35"/>
      <c r="DT45" s="70" t="s">
        <v>77</v>
      </c>
      <c r="DU45" s="34"/>
      <c r="DV45" s="34"/>
      <c r="DW45" s="34"/>
      <c r="DX45" s="34"/>
      <c r="DY45" s="35"/>
      <c r="DZ45" s="70" t="s">
        <v>92</v>
      </c>
      <c r="EA45" s="34"/>
      <c r="EB45" s="34"/>
      <c r="EC45" s="34"/>
      <c r="ED45" s="34"/>
      <c r="EE45" s="34"/>
      <c r="EF45" s="34"/>
      <c r="EG45" s="34"/>
      <c r="EH45" s="34"/>
      <c r="EI45" s="34"/>
      <c r="EJ45" s="35"/>
      <c r="EK45" s="71" t="s">
        <v>113</v>
      </c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5"/>
      <c r="FY45" s="70" t="s">
        <v>77</v>
      </c>
      <c r="FZ45" s="34"/>
      <c r="GA45" s="34"/>
      <c r="GB45" s="34"/>
      <c r="GC45" s="34"/>
      <c r="GD45" s="35"/>
      <c r="GE45" s="70" t="s">
        <v>92</v>
      </c>
      <c r="GF45" s="34"/>
      <c r="GG45" s="34"/>
      <c r="GH45" s="34"/>
      <c r="GI45" s="34"/>
      <c r="GJ45" s="34"/>
      <c r="GK45" s="34"/>
      <c r="GL45" s="34"/>
      <c r="GM45" s="34"/>
      <c r="GN45" s="35"/>
      <c r="GO45" s="71" t="s">
        <v>113</v>
      </c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>
      <c r="BA46" s="71" t="s">
        <v>113</v>
      </c>
      <c r="BB46" s="35"/>
      <c r="DZ46" s="71" t="s">
        <v>113</v>
      </c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5"/>
      <c r="GE46" s="71" t="s">
        <v>113</v>
      </c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5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2"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BX48" s="36" t="s">
        <v>117</v>
      </c>
      <c r="BY48" s="34"/>
      <c r="BZ48" s="34"/>
      <c r="CA48" s="35"/>
      <c r="CB48" s="37" t="s">
        <v>118</v>
      </c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5"/>
      <c r="EF48" s="36" t="s">
        <v>119</v>
      </c>
      <c r="EG48" s="34"/>
      <c r="EH48" s="34"/>
      <c r="EI48" s="35"/>
      <c r="EJ48" s="37" t="s">
        <v>111</v>
      </c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5"/>
      <c r="GJ48" s="36" t="s">
        <v>120</v>
      </c>
      <c r="GK48" s="34"/>
      <c r="GL48" s="34"/>
      <c r="GM48" s="35"/>
      <c r="GN48" s="37" t="s">
        <v>111</v>
      </c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5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2">
      <c r="BX49" s="70" t="s">
        <v>77</v>
      </c>
      <c r="BY49" s="34"/>
      <c r="BZ49" s="34"/>
      <c r="CA49" s="34"/>
      <c r="CB49" s="34"/>
      <c r="CC49" s="35"/>
      <c r="CD49" s="70" t="s">
        <v>92</v>
      </c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5"/>
      <c r="CP49" s="71" t="s">
        <v>113</v>
      </c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5"/>
      <c r="EF49" s="70" t="s">
        <v>77</v>
      </c>
      <c r="EG49" s="34"/>
      <c r="EH49" s="34"/>
      <c r="EI49" s="34"/>
      <c r="EJ49" s="34"/>
      <c r="EK49" s="35"/>
      <c r="EL49" s="70" t="s">
        <v>92</v>
      </c>
      <c r="EM49" s="34"/>
      <c r="EN49" s="34"/>
      <c r="EO49" s="34"/>
      <c r="EP49" s="34"/>
      <c r="EQ49" s="34"/>
      <c r="ER49" s="34"/>
      <c r="ES49" s="34"/>
      <c r="ET49" s="34"/>
      <c r="EU49" s="34"/>
      <c r="EV49" s="35"/>
      <c r="EW49" s="71" t="s">
        <v>113</v>
      </c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5"/>
      <c r="GJ49" s="70" t="s">
        <v>77</v>
      </c>
      <c r="GK49" s="34"/>
      <c r="GL49" s="34"/>
      <c r="GM49" s="34"/>
      <c r="GN49" s="34"/>
      <c r="GO49" s="35"/>
      <c r="GP49" s="70" t="s">
        <v>92</v>
      </c>
      <c r="GQ49" s="34"/>
      <c r="GR49" s="34"/>
      <c r="GS49" s="34"/>
      <c r="GT49" s="34"/>
      <c r="GU49" s="34"/>
      <c r="GV49" s="34"/>
      <c r="GW49" s="34"/>
      <c r="GX49" s="34"/>
      <c r="GY49" s="35"/>
      <c r="GZ49" s="71" t="s">
        <v>113</v>
      </c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5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2">
      <c r="CD50" s="71" t="s">
        <v>113</v>
      </c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5"/>
      <c r="EL50" s="71" t="s">
        <v>113</v>
      </c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5"/>
      <c r="GP50" s="71" t="s">
        <v>113</v>
      </c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5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2"/>
    <row r="52" spans="23:1025" ht="25" customHeight="1" x14ac:dyDescent="0.2">
      <c r="CJ52" s="36" t="s">
        <v>121</v>
      </c>
      <c r="CK52" s="34"/>
      <c r="CL52" s="34"/>
      <c r="CM52" s="35"/>
      <c r="CN52" s="37" t="s">
        <v>122</v>
      </c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5"/>
      <c r="ER52" s="36" t="s">
        <v>123</v>
      </c>
      <c r="ES52" s="34"/>
      <c r="ET52" s="34"/>
      <c r="EU52" s="35"/>
      <c r="EV52" s="37" t="s">
        <v>111</v>
      </c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5"/>
      <c r="GU52" s="36" t="s">
        <v>124</v>
      </c>
      <c r="GV52" s="34"/>
      <c r="GW52" s="34"/>
      <c r="GX52" s="35"/>
      <c r="GY52" s="37" t="s">
        <v>111</v>
      </c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5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2">
      <c r="CJ53" s="70" t="s">
        <v>77</v>
      </c>
      <c r="CK53" s="34"/>
      <c r="CL53" s="34"/>
      <c r="CM53" s="34"/>
      <c r="CN53" s="34"/>
      <c r="CO53" s="35"/>
      <c r="CP53" s="70" t="s">
        <v>92</v>
      </c>
      <c r="CQ53" s="34"/>
      <c r="CR53" s="34"/>
      <c r="CS53" s="34"/>
      <c r="CT53" s="34"/>
      <c r="CU53" s="34"/>
      <c r="CV53" s="34"/>
      <c r="CW53" s="34"/>
      <c r="CX53" s="34"/>
      <c r="CY53" s="35"/>
      <c r="CZ53" s="71" t="s">
        <v>113</v>
      </c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5"/>
      <c r="ER53" s="70" t="s">
        <v>77</v>
      </c>
      <c r="ES53" s="34"/>
      <c r="ET53" s="34"/>
      <c r="EU53" s="34"/>
      <c r="EV53" s="34"/>
      <c r="EW53" s="35"/>
      <c r="EX53" s="70" t="s">
        <v>92</v>
      </c>
      <c r="EY53" s="34"/>
      <c r="EZ53" s="34"/>
      <c r="FA53" s="34"/>
      <c r="FB53" s="34"/>
      <c r="FC53" s="34"/>
      <c r="FD53" s="34"/>
      <c r="FE53" s="34"/>
      <c r="FF53" s="34"/>
      <c r="FG53" s="35"/>
      <c r="FH53" s="71" t="s">
        <v>113</v>
      </c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5"/>
      <c r="GU53" s="70" t="s">
        <v>77</v>
      </c>
      <c r="GV53" s="34"/>
      <c r="GW53" s="34"/>
      <c r="GX53" s="34"/>
      <c r="GY53" s="34"/>
      <c r="GZ53" s="35"/>
      <c r="HA53" s="70" t="s">
        <v>92</v>
      </c>
      <c r="HB53" s="34"/>
      <c r="HC53" s="34"/>
      <c r="HD53" s="34"/>
      <c r="HE53" s="34"/>
      <c r="HF53" s="34"/>
      <c r="HG53" s="34"/>
      <c r="HH53" s="34"/>
      <c r="HI53" s="34"/>
      <c r="HJ53" s="35"/>
      <c r="HK53" s="71" t="s">
        <v>113</v>
      </c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5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2">
      <c r="CP54" s="71" t="s">
        <v>113</v>
      </c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5"/>
      <c r="EX54" s="71" t="s">
        <v>113</v>
      </c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5"/>
      <c r="HA54" s="71" t="s">
        <v>113</v>
      </c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5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2"/>
    <row r="56" spans="23:1025" ht="25" customHeight="1" x14ac:dyDescent="0.2">
      <c r="CV56" s="36" t="s">
        <v>125</v>
      </c>
      <c r="CW56" s="34"/>
      <c r="CX56" s="34"/>
      <c r="CY56" s="35"/>
      <c r="CZ56" s="37" t="s">
        <v>111</v>
      </c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5"/>
      <c r="FC56" s="36" t="s">
        <v>126</v>
      </c>
      <c r="FD56" s="34"/>
      <c r="FE56" s="34"/>
      <c r="FF56" s="35"/>
      <c r="FG56" s="37" t="s">
        <v>111</v>
      </c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5"/>
      <c r="HH56" s="36" t="s">
        <v>127</v>
      </c>
      <c r="HI56" s="34"/>
      <c r="HJ56" s="34"/>
      <c r="HK56" s="35"/>
      <c r="HL56" s="37" t="s">
        <v>128</v>
      </c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5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2">
      <c r="CV57" s="70" t="s">
        <v>77</v>
      </c>
      <c r="CW57" s="34"/>
      <c r="CX57" s="34"/>
      <c r="CY57" s="34"/>
      <c r="CZ57" s="34"/>
      <c r="DA57" s="35"/>
      <c r="DB57" s="70" t="s">
        <v>92</v>
      </c>
      <c r="DC57" s="34"/>
      <c r="DD57" s="34"/>
      <c r="DE57" s="34"/>
      <c r="DF57" s="34"/>
      <c r="DG57" s="34"/>
      <c r="DH57" s="34"/>
      <c r="DI57" s="34"/>
      <c r="DJ57" s="34"/>
      <c r="DK57" s="34"/>
      <c r="DL57" s="35"/>
      <c r="DM57" s="71" t="s">
        <v>113</v>
      </c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5"/>
      <c r="FC57" s="70" t="s">
        <v>77</v>
      </c>
      <c r="FD57" s="34"/>
      <c r="FE57" s="34"/>
      <c r="FF57" s="34"/>
      <c r="FG57" s="34"/>
      <c r="FH57" s="35"/>
      <c r="FI57" s="70" t="s">
        <v>92</v>
      </c>
      <c r="FJ57" s="34"/>
      <c r="FK57" s="34"/>
      <c r="FL57" s="34"/>
      <c r="FM57" s="34"/>
      <c r="FN57" s="34"/>
      <c r="FO57" s="34"/>
      <c r="FP57" s="34"/>
      <c r="FQ57" s="34"/>
      <c r="FR57" s="35"/>
      <c r="FS57" s="71" t="s">
        <v>113</v>
      </c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5"/>
      <c r="HH57" s="70" t="s">
        <v>77</v>
      </c>
      <c r="HI57" s="34"/>
      <c r="HJ57" s="34"/>
      <c r="HK57" s="34"/>
      <c r="HL57" s="34"/>
      <c r="HM57" s="35"/>
      <c r="HN57" s="70" t="s">
        <v>92</v>
      </c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5"/>
      <c r="IC57" s="71" t="s">
        <v>113</v>
      </c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5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2">
      <c r="DB58" s="71" t="s">
        <v>113</v>
      </c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5"/>
      <c r="FI58" s="71" t="s">
        <v>113</v>
      </c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5"/>
      <c r="HN58" s="71" t="s">
        <v>113</v>
      </c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5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2"/>
    <row r="60" spans="23:1025" ht="25" customHeight="1" x14ac:dyDescent="0.2">
      <c r="W60" s="48" t="s">
        <v>34</v>
      </c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50"/>
      <c r="ES60" s="46" t="s">
        <v>35</v>
      </c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5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2">
      <c r="AH61" s="36" t="s">
        <v>108</v>
      </c>
      <c r="AI61" s="34"/>
      <c r="AJ61" s="35"/>
      <c r="AK61" s="37" t="s">
        <v>129</v>
      </c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5"/>
      <c r="BC61" s="36" t="s">
        <v>114</v>
      </c>
      <c r="BD61" s="34"/>
      <c r="BE61" s="35"/>
      <c r="BF61" s="37" t="s">
        <v>130</v>
      </c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5"/>
      <c r="CV61" s="36" t="s">
        <v>117</v>
      </c>
      <c r="CW61" s="34"/>
      <c r="CX61" s="35"/>
      <c r="CY61" s="37" t="s">
        <v>131</v>
      </c>
      <c r="CZ61" s="34"/>
      <c r="DA61" s="34"/>
      <c r="DB61" s="34"/>
      <c r="DC61" s="34"/>
      <c r="DD61" s="34"/>
      <c r="DE61" s="34"/>
      <c r="DF61" s="34"/>
      <c r="DG61" s="35"/>
      <c r="DN61" s="68" t="s">
        <v>121</v>
      </c>
      <c r="DO61" s="69" t="s">
        <v>132</v>
      </c>
      <c r="DZ61" s="36" t="s">
        <v>125</v>
      </c>
      <c r="EA61" s="34"/>
      <c r="EB61" s="35"/>
      <c r="EC61" s="37" t="s">
        <v>133</v>
      </c>
      <c r="ED61" s="34"/>
      <c r="EE61" s="34"/>
      <c r="EF61" s="34"/>
      <c r="EG61" s="34"/>
      <c r="EH61" s="34"/>
      <c r="EI61" s="34"/>
      <c r="EJ61" s="35"/>
      <c r="EL61" s="36" t="s">
        <v>110</v>
      </c>
      <c r="EM61" s="34"/>
      <c r="EN61" s="35"/>
      <c r="EO61" s="37" t="s">
        <v>134</v>
      </c>
      <c r="EP61" s="34"/>
      <c r="EQ61" s="34"/>
      <c r="ER61" s="34"/>
      <c r="ES61" s="34"/>
      <c r="ET61" s="34"/>
      <c r="EU61" s="34"/>
      <c r="EV61" s="35"/>
      <c r="EX61" s="36" t="s">
        <v>115</v>
      </c>
      <c r="EY61" s="34"/>
      <c r="EZ61" s="35"/>
      <c r="FA61" s="37" t="s">
        <v>134</v>
      </c>
      <c r="FB61" s="34"/>
      <c r="FC61" s="34"/>
      <c r="FD61" s="34"/>
      <c r="FE61" s="34"/>
      <c r="FF61" s="34"/>
      <c r="FG61" s="34"/>
      <c r="FH61" s="35"/>
      <c r="FJ61" s="36" t="s">
        <v>119</v>
      </c>
      <c r="FK61" s="34"/>
      <c r="FL61" s="35"/>
      <c r="FM61" s="37" t="s">
        <v>134</v>
      </c>
      <c r="FN61" s="34"/>
      <c r="FO61" s="34"/>
      <c r="FP61" s="34"/>
      <c r="FQ61" s="34"/>
      <c r="FR61" s="34"/>
      <c r="FS61" s="34"/>
      <c r="FT61" s="35"/>
      <c r="FV61" s="36" t="s">
        <v>123</v>
      </c>
      <c r="FW61" s="34"/>
      <c r="FX61" s="35"/>
      <c r="FY61" s="37" t="s">
        <v>135</v>
      </c>
      <c r="FZ61" s="34"/>
      <c r="GA61" s="34"/>
      <c r="GB61" s="34"/>
      <c r="GC61" s="34"/>
      <c r="GD61" s="34"/>
      <c r="GE61" s="35"/>
      <c r="GG61" s="36" t="s">
        <v>126</v>
      </c>
      <c r="GH61" s="34"/>
      <c r="GI61" s="35"/>
      <c r="GJ61" s="37" t="s">
        <v>135</v>
      </c>
      <c r="GK61" s="34"/>
      <c r="GL61" s="34"/>
      <c r="GM61" s="34"/>
      <c r="GN61" s="34"/>
      <c r="GO61" s="34"/>
      <c r="GP61" s="35"/>
      <c r="GR61" s="36" t="s">
        <v>112</v>
      </c>
      <c r="GS61" s="34"/>
      <c r="GT61" s="35"/>
      <c r="GU61" s="37" t="s">
        <v>135</v>
      </c>
      <c r="GV61" s="34"/>
      <c r="GW61" s="34"/>
      <c r="GX61" s="34"/>
      <c r="GY61" s="34"/>
      <c r="GZ61" s="34"/>
      <c r="HA61" s="35"/>
      <c r="HC61" s="36" t="s">
        <v>116</v>
      </c>
      <c r="HD61" s="34"/>
      <c r="HE61" s="35"/>
      <c r="HF61" s="37" t="s">
        <v>135</v>
      </c>
      <c r="HG61" s="34"/>
      <c r="HH61" s="34"/>
      <c r="HI61" s="34"/>
      <c r="HJ61" s="34"/>
      <c r="HK61" s="34"/>
      <c r="HL61" s="35"/>
      <c r="HN61" s="36" t="s">
        <v>120</v>
      </c>
      <c r="HO61" s="34"/>
      <c r="HP61" s="35"/>
      <c r="HQ61" s="37" t="s">
        <v>135</v>
      </c>
      <c r="HR61" s="34"/>
      <c r="HS61" s="34"/>
      <c r="HT61" s="34"/>
      <c r="HU61" s="34"/>
      <c r="HV61" s="34"/>
      <c r="HW61" s="35"/>
      <c r="HY61" s="36" t="s">
        <v>124</v>
      </c>
      <c r="HZ61" s="34"/>
      <c r="IA61" s="35"/>
      <c r="IB61" s="37" t="s">
        <v>135</v>
      </c>
      <c r="IC61" s="34"/>
      <c r="ID61" s="34"/>
      <c r="IE61" s="34"/>
      <c r="IF61" s="34"/>
      <c r="IG61" s="34"/>
      <c r="IH61" s="35"/>
      <c r="IN61" s="36" t="s">
        <v>127</v>
      </c>
      <c r="IO61" s="34"/>
      <c r="IP61" s="35"/>
      <c r="IQ61" s="37" t="s">
        <v>136</v>
      </c>
      <c r="IR61" s="34"/>
      <c r="IS61" s="34"/>
      <c r="IT61" s="34"/>
      <c r="IU61" s="34"/>
      <c r="IV61" s="34"/>
      <c r="IW61" s="34"/>
      <c r="IX61" s="34"/>
      <c r="IY61" s="34"/>
      <c r="IZ61" s="34"/>
      <c r="JA61" s="34"/>
      <c r="JB61" s="35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2">
      <c r="AH62" s="33" t="s">
        <v>137</v>
      </c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5"/>
      <c r="BC62" s="33" t="s">
        <v>138</v>
      </c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5"/>
      <c r="CV62" s="33" t="s">
        <v>139</v>
      </c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5"/>
      <c r="DN62" s="33" t="s">
        <v>140</v>
      </c>
      <c r="DO62" s="35"/>
      <c r="DZ62" s="33" t="s">
        <v>141</v>
      </c>
      <c r="EA62" s="34"/>
      <c r="EB62" s="34"/>
      <c r="EC62" s="34"/>
      <c r="ED62" s="34"/>
      <c r="EE62" s="34"/>
      <c r="EF62" s="34"/>
      <c r="EG62" s="34"/>
      <c r="EH62" s="34"/>
      <c r="EI62" s="34"/>
      <c r="EJ62" s="35"/>
      <c r="EL62" s="33" t="s">
        <v>137</v>
      </c>
      <c r="EM62" s="34"/>
      <c r="EN62" s="34"/>
      <c r="EO62" s="34"/>
      <c r="EP62" s="34"/>
      <c r="EQ62" s="34"/>
      <c r="ER62" s="34"/>
      <c r="ES62" s="34"/>
      <c r="ET62" s="34"/>
      <c r="EU62" s="34"/>
      <c r="EV62" s="35"/>
      <c r="EX62" s="33" t="s">
        <v>142</v>
      </c>
      <c r="EY62" s="34"/>
      <c r="EZ62" s="34"/>
      <c r="FA62" s="34"/>
      <c r="FB62" s="34"/>
      <c r="FC62" s="34"/>
      <c r="FD62" s="34"/>
      <c r="FE62" s="34"/>
      <c r="FF62" s="34"/>
      <c r="FG62" s="34"/>
      <c r="FH62" s="35"/>
      <c r="FJ62" s="33" t="s">
        <v>143</v>
      </c>
      <c r="FK62" s="34"/>
      <c r="FL62" s="34"/>
      <c r="FM62" s="34"/>
      <c r="FN62" s="34"/>
      <c r="FO62" s="34"/>
      <c r="FP62" s="34"/>
      <c r="FQ62" s="34"/>
      <c r="FR62" s="34"/>
      <c r="FS62" s="34"/>
      <c r="FT62" s="35"/>
      <c r="FV62" s="33" t="s">
        <v>139</v>
      </c>
      <c r="FW62" s="34"/>
      <c r="FX62" s="34"/>
      <c r="FY62" s="34"/>
      <c r="FZ62" s="34"/>
      <c r="GA62" s="34"/>
      <c r="GB62" s="34"/>
      <c r="GC62" s="34"/>
      <c r="GD62" s="34"/>
      <c r="GE62" s="35"/>
      <c r="GG62" s="33" t="s">
        <v>139</v>
      </c>
      <c r="GH62" s="34"/>
      <c r="GI62" s="34"/>
      <c r="GJ62" s="34"/>
      <c r="GK62" s="34"/>
      <c r="GL62" s="34"/>
      <c r="GM62" s="34"/>
      <c r="GN62" s="34"/>
      <c r="GO62" s="34"/>
      <c r="GP62" s="35"/>
      <c r="GR62" s="33" t="s">
        <v>139</v>
      </c>
      <c r="GS62" s="34"/>
      <c r="GT62" s="34"/>
      <c r="GU62" s="34"/>
      <c r="GV62" s="34"/>
      <c r="GW62" s="34"/>
      <c r="GX62" s="34"/>
      <c r="GY62" s="34"/>
      <c r="GZ62" s="34"/>
      <c r="HA62" s="35"/>
      <c r="HC62" s="33" t="s">
        <v>139</v>
      </c>
      <c r="HD62" s="34"/>
      <c r="HE62" s="34"/>
      <c r="HF62" s="34"/>
      <c r="HG62" s="34"/>
      <c r="HH62" s="34"/>
      <c r="HI62" s="34"/>
      <c r="HJ62" s="34"/>
      <c r="HK62" s="34"/>
      <c r="HL62" s="35"/>
      <c r="HN62" s="33" t="s">
        <v>139</v>
      </c>
      <c r="HO62" s="34"/>
      <c r="HP62" s="34"/>
      <c r="HQ62" s="34"/>
      <c r="HR62" s="34"/>
      <c r="HS62" s="34"/>
      <c r="HT62" s="34"/>
      <c r="HU62" s="34"/>
      <c r="HV62" s="34"/>
      <c r="HW62" s="35"/>
      <c r="HY62" s="33" t="s">
        <v>139</v>
      </c>
      <c r="HZ62" s="34"/>
      <c r="IA62" s="34"/>
      <c r="IB62" s="34"/>
      <c r="IC62" s="34"/>
      <c r="ID62" s="34"/>
      <c r="IE62" s="34"/>
      <c r="IF62" s="34"/>
      <c r="IG62" s="34"/>
      <c r="IH62" s="35"/>
      <c r="IN62" s="33" t="s">
        <v>144</v>
      </c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5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2">
      <c r="AH63" s="33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5"/>
      <c r="BB63" s="56"/>
      <c r="BC63" s="33"/>
      <c r="BD63" s="34"/>
      <c r="BE63" s="34"/>
      <c r="BF63" s="35"/>
      <c r="BG63" s="56"/>
      <c r="BH63" s="67"/>
      <c r="BI63" s="56"/>
      <c r="BJ63" s="67"/>
      <c r="BK63" s="56"/>
      <c r="BL63" s="33"/>
      <c r="BM63" s="35"/>
      <c r="BN63" s="56"/>
      <c r="BO63" s="33"/>
      <c r="BP63" s="34"/>
      <c r="BQ63" s="34"/>
      <c r="BR63" s="35"/>
      <c r="BS63" s="56"/>
      <c r="BT63" s="33"/>
      <c r="BU63" s="34"/>
      <c r="BV63" s="34"/>
      <c r="BW63" s="34"/>
      <c r="BX63" s="34"/>
      <c r="BY63" s="34"/>
      <c r="BZ63" s="34"/>
      <c r="CA63" s="35"/>
      <c r="CB63" s="57"/>
      <c r="CC63" s="34"/>
      <c r="CD63" s="34"/>
      <c r="CE63" s="34"/>
      <c r="CF63" s="35"/>
      <c r="CV63" s="33"/>
      <c r="CW63" s="34"/>
      <c r="CX63" s="34"/>
      <c r="CY63" s="34"/>
      <c r="CZ63" s="34"/>
      <c r="DA63" s="34"/>
      <c r="DB63" s="34"/>
      <c r="DC63" s="34"/>
      <c r="DD63" s="34"/>
      <c r="DE63" s="35"/>
      <c r="DF63" s="56"/>
      <c r="DG63" s="67"/>
      <c r="DN63" s="33"/>
      <c r="DO63" s="35"/>
      <c r="DZ63" s="33"/>
      <c r="EA63" s="35"/>
      <c r="EB63" s="56"/>
      <c r="EC63" s="33"/>
      <c r="ED63" s="34"/>
      <c r="EE63" s="34"/>
      <c r="EF63" s="34"/>
      <c r="EG63" s="34"/>
      <c r="EH63" s="34"/>
      <c r="EI63" s="34"/>
      <c r="EJ63" s="35"/>
      <c r="EK63" s="56"/>
      <c r="EL63" s="33"/>
      <c r="EM63" s="34"/>
      <c r="EN63" s="35"/>
      <c r="EO63" s="56"/>
      <c r="EP63" s="33"/>
      <c r="EQ63" s="34"/>
      <c r="ER63" s="34"/>
      <c r="ES63" s="34"/>
      <c r="ET63" s="34"/>
      <c r="EU63" s="34"/>
      <c r="EV63" s="35"/>
      <c r="EW63" s="56"/>
      <c r="EX63" s="33"/>
      <c r="EY63" s="34"/>
      <c r="EZ63" s="34"/>
      <c r="FA63" s="35"/>
      <c r="FB63" s="56"/>
      <c r="FC63" s="33"/>
      <c r="FD63" s="34"/>
      <c r="FE63" s="34"/>
      <c r="FF63" s="34"/>
      <c r="FG63" s="34"/>
      <c r="FH63" s="35"/>
      <c r="FI63" s="56"/>
      <c r="FJ63" s="33"/>
      <c r="FK63" s="34"/>
      <c r="FL63" s="34"/>
      <c r="FM63" s="35"/>
      <c r="FN63" s="56"/>
      <c r="FO63" s="33"/>
      <c r="FP63" s="34"/>
      <c r="FQ63" s="34"/>
      <c r="FR63" s="34"/>
      <c r="FS63" s="34"/>
      <c r="FT63" s="35"/>
      <c r="FU63" s="56"/>
      <c r="FV63" s="33"/>
      <c r="FW63" s="34"/>
      <c r="FX63" s="34"/>
      <c r="FY63" s="34"/>
      <c r="FZ63" s="34"/>
      <c r="GA63" s="34"/>
      <c r="GB63" s="34"/>
      <c r="GC63" s="34"/>
      <c r="GD63" s="34"/>
      <c r="GE63" s="35"/>
      <c r="GF63" s="56"/>
      <c r="GG63" s="33"/>
      <c r="GH63" s="34"/>
      <c r="GI63" s="34"/>
      <c r="GJ63" s="34"/>
      <c r="GK63" s="34"/>
      <c r="GL63" s="34"/>
      <c r="GM63" s="34"/>
      <c r="GN63" s="34"/>
      <c r="GO63" s="34"/>
      <c r="GP63" s="35"/>
      <c r="GQ63" s="56"/>
      <c r="GR63" s="33"/>
      <c r="GS63" s="34"/>
      <c r="GT63" s="34"/>
      <c r="GU63" s="34"/>
      <c r="GV63" s="34"/>
      <c r="GW63" s="34"/>
      <c r="GX63" s="34"/>
      <c r="GY63" s="34"/>
      <c r="GZ63" s="34"/>
      <c r="HA63" s="35"/>
      <c r="HB63" s="56"/>
      <c r="HC63" s="33"/>
      <c r="HD63" s="34"/>
      <c r="HE63" s="34"/>
      <c r="HF63" s="34"/>
      <c r="HG63" s="34"/>
      <c r="HH63" s="34"/>
      <c r="HI63" s="34"/>
      <c r="HJ63" s="34"/>
      <c r="HK63" s="34"/>
      <c r="HL63" s="35"/>
      <c r="HM63" s="56"/>
      <c r="HN63" s="33"/>
      <c r="HO63" s="34"/>
      <c r="HP63" s="34"/>
      <c r="HQ63" s="34"/>
      <c r="HR63" s="34"/>
      <c r="HS63" s="34"/>
      <c r="HT63" s="34"/>
      <c r="HU63" s="34"/>
      <c r="HV63" s="34"/>
      <c r="HW63" s="35"/>
      <c r="HX63" s="56"/>
      <c r="HY63" s="33"/>
      <c r="HZ63" s="34"/>
      <c r="IA63" s="34"/>
      <c r="IB63" s="34"/>
      <c r="IC63" s="34"/>
      <c r="ID63" s="34"/>
      <c r="IE63" s="34"/>
      <c r="IF63" s="34"/>
      <c r="IG63" s="34"/>
      <c r="IH63" s="35"/>
      <c r="II63" s="57"/>
      <c r="IJ63" s="34"/>
      <c r="IK63" s="34"/>
      <c r="IL63" s="34"/>
      <c r="IM63" s="35"/>
      <c r="IN63" s="33"/>
      <c r="IO63" s="35"/>
      <c r="IP63" s="57"/>
      <c r="IQ63" s="34"/>
      <c r="IR63" s="34"/>
      <c r="IS63" s="34"/>
      <c r="IT63" s="35"/>
      <c r="IU63" s="33"/>
      <c r="IV63" s="34"/>
      <c r="IW63" s="34"/>
      <c r="IX63" s="34"/>
      <c r="IY63" s="34"/>
      <c r="IZ63" s="34"/>
      <c r="JA63" s="34"/>
      <c r="JB63" s="35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2">
      <c r="DP64" s="36" t="s">
        <v>121</v>
      </c>
      <c r="DQ64" s="34"/>
      <c r="DR64" s="35"/>
      <c r="DS64" s="37" t="s">
        <v>145</v>
      </c>
      <c r="DT64" s="34"/>
      <c r="DU64" s="34"/>
      <c r="DV64" s="34"/>
      <c r="DW64" s="35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20:1025" ht="25" customHeight="1" x14ac:dyDescent="0.2">
      <c r="DP65" s="33" t="s">
        <v>104</v>
      </c>
      <c r="DQ65" s="34"/>
      <c r="DR65" s="34"/>
      <c r="DS65" s="34"/>
      <c r="DT65" s="34"/>
      <c r="DU65" s="34"/>
      <c r="DV65" s="34"/>
      <c r="DW65" s="3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20:1025" ht="25" customHeight="1" x14ac:dyDescent="0.2">
      <c r="DP66" s="33"/>
      <c r="DQ66" s="34"/>
      <c r="DR66" s="34"/>
      <c r="DS66" s="34"/>
      <c r="DT66" s="34"/>
      <c r="DU66" s="34"/>
      <c r="DV66" s="34"/>
      <c r="DW66" s="35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20:1025" ht="25" customHeight="1" x14ac:dyDescent="0.2">
      <c r="DP67" s="36" t="s">
        <v>121</v>
      </c>
      <c r="DQ67" s="34"/>
      <c r="DR67" s="35"/>
      <c r="DS67" s="37" t="s">
        <v>145</v>
      </c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5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20:1025" ht="25" customHeight="1" x14ac:dyDescent="0.2">
      <c r="DP68" s="33" t="s">
        <v>104</v>
      </c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5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20:1025" ht="25" customHeight="1" x14ac:dyDescent="0.2">
      <c r="DP69" s="33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5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20:1025" ht="25" customHeight="1" x14ac:dyDescent="0.2"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20:1025" ht="25" customHeight="1" x14ac:dyDescent="0.2"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20:1025" ht="25" customHeight="1" x14ac:dyDescent="0.2"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20:1025" ht="25" customHeight="1" x14ac:dyDescent="0.2"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20:1025" ht="25" customHeight="1" x14ac:dyDescent="0.2"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20:1025" ht="25" customHeight="1" x14ac:dyDescent="0.2"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20:1025" ht="25" customHeight="1" x14ac:dyDescent="0.2"/>
    <row r="77" spans="120:1025" ht="25" customHeight="1" x14ac:dyDescent="0.2"/>
    <row r="78" spans="120:1025" ht="25" customHeight="1" x14ac:dyDescent="0.2"/>
    <row r="79" spans="120:1025" ht="25" customHeight="1" x14ac:dyDescent="0.2"/>
    <row r="80" spans="120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41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W3"/>
    <mergeCell ref="BX3:CQ3"/>
    <mergeCell ref="BT4:BZ4"/>
    <mergeCell ref="CA4:CD4"/>
    <mergeCell ref="CE4:CK4"/>
    <mergeCell ref="CL4"/>
    <mergeCell ref="CM4:CO4"/>
    <mergeCell ref="CP4:CQ4"/>
    <mergeCell ref="CU3:CZ3"/>
    <mergeCell ref="DA3:DR3"/>
    <mergeCell ref="CU4:DA4"/>
    <mergeCell ref="DB4:DF4"/>
    <mergeCell ref="DG4:DL4"/>
    <mergeCell ref="DM4"/>
    <mergeCell ref="UA1"/>
    <mergeCell ref="UB1"/>
    <mergeCell ref="DN4:DP4"/>
    <mergeCell ref="DQ4:DR4"/>
    <mergeCell ref="EF3:EK3"/>
    <mergeCell ref="EL3:FC3"/>
    <mergeCell ref="EF4:EL4"/>
    <mergeCell ref="EM4:EP4"/>
    <mergeCell ref="EQ4:EW4"/>
    <mergeCell ref="EX4"/>
    <mergeCell ref="EY4:FA4"/>
    <mergeCell ref="FB4:FC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G7:CL7"/>
    <mergeCell ref="CM7:DD7"/>
    <mergeCell ref="CG8:CM8"/>
    <mergeCell ref="CN8:CR8"/>
    <mergeCell ref="CS8:CX8"/>
    <mergeCell ref="CY8"/>
    <mergeCell ref="CZ8:DB8"/>
    <mergeCell ref="DC8:DD8"/>
    <mergeCell ref="DJ7:DO7"/>
    <mergeCell ref="DP7:EG7"/>
    <mergeCell ref="DJ8:DP8"/>
    <mergeCell ref="DQ8:DU8"/>
    <mergeCell ref="DV8:EA8"/>
    <mergeCell ref="EB8"/>
    <mergeCell ref="EC8:EE8"/>
    <mergeCell ref="EF8:EG8"/>
    <mergeCell ref="EX19:FC19"/>
    <mergeCell ref="FD19:FS19"/>
    <mergeCell ref="EX20:FE20"/>
    <mergeCell ref="FF20:FI20"/>
    <mergeCell ref="FJ20:FM20"/>
    <mergeCell ref="FN20"/>
    <mergeCell ref="FO20:FQ20"/>
    <mergeCell ref="FR20:FS20"/>
    <mergeCell ref="HD15:HI15"/>
    <mergeCell ref="HJ15:HY15"/>
    <mergeCell ref="HD16:HK16"/>
    <mergeCell ref="HL16:HO16"/>
    <mergeCell ref="HP16:HS16"/>
    <mergeCell ref="HT16"/>
    <mergeCell ref="HU16:HW16"/>
    <mergeCell ref="HX16:HY16"/>
    <mergeCell ref="B11:D12"/>
    <mergeCell ref="FF11:FM12"/>
    <mergeCell ref="IH11:IW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O15:CT15"/>
    <mergeCell ref="CU15:DM15"/>
    <mergeCell ref="CO16:CY16"/>
    <mergeCell ref="CZ16:DC16"/>
    <mergeCell ref="DD16:DG16"/>
    <mergeCell ref="DH16"/>
    <mergeCell ref="DI16:DK16"/>
    <mergeCell ref="DL16:DM16"/>
    <mergeCell ref="DP15:DU15"/>
    <mergeCell ref="DV15:EK15"/>
    <mergeCell ref="DP16:DW16"/>
    <mergeCell ref="DX16:EA16"/>
    <mergeCell ref="EY16:FB16"/>
    <mergeCell ref="FC16"/>
    <mergeCell ref="FD16:FF16"/>
    <mergeCell ref="FG16:FH16"/>
    <mergeCell ref="FJ15:FO15"/>
    <mergeCell ref="FP15:GE15"/>
    <mergeCell ref="FJ16:FQ16"/>
    <mergeCell ref="FR16:FU16"/>
    <mergeCell ref="FV16:FY16"/>
    <mergeCell ref="FZ16"/>
    <mergeCell ref="GA16:GC16"/>
    <mergeCell ref="GD16:GE16"/>
    <mergeCell ref="HO19:HT19"/>
    <mergeCell ref="HU19:IJ19"/>
    <mergeCell ref="HO20:HV20"/>
    <mergeCell ref="HW20:HZ20"/>
    <mergeCell ref="IA20:ID20"/>
    <mergeCell ref="IE20"/>
    <mergeCell ref="IF20:IH20"/>
    <mergeCell ref="II20:IJ20"/>
    <mergeCell ref="GG15:GL15"/>
    <mergeCell ref="GM15:HB15"/>
    <mergeCell ref="GG16:GN16"/>
    <mergeCell ref="GO16:GR16"/>
    <mergeCell ref="GS16:GV16"/>
    <mergeCell ref="GW16"/>
    <mergeCell ref="GX16:GZ16"/>
    <mergeCell ref="HA16:HB16"/>
    <mergeCell ref="B19:D20"/>
    <mergeCell ref="BN19:BS19"/>
    <mergeCell ref="BT19:CI19"/>
    <mergeCell ref="BN20:BU20"/>
    <mergeCell ref="BV20:BY20"/>
    <mergeCell ref="BZ20:CC20"/>
    <mergeCell ref="CD20"/>
    <mergeCell ref="CE20:CG20"/>
    <mergeCell ref="CH20:CI20"/>
    <mergeCell ref="DA19:DF19"/>
    <mergeCell ref="DG19:DV19"/>
    <mergeCell ref="DA20:DH20"/>
    <mergeCell ref="DI20:DL20"/>
    <mergeCell ref="DM20:DP20"/>
    <mergeCell ref="DQ20"/>
    <mergeCell ref="DR20:DT20"/>
    <mergeCell ref="EB16:EE16"/>
    <mergeCell ref="EF16"/>
    <mergeCell ref="EG16:EI16"/>
    <mergeCell ref="EJ16:EK16"/>
    <mergeCell ref="EM15:ER15"/>
    <mergeCell ref="ES15:FH15"/>
    <mergeCell ref="EM16:ET16"/>
    <mergeCell ref="EU16:EX16"/>
    <mergeCell ref="DU20:DV20"/>
    <mergeCell ref="DX19:EC19"/>
    <mergeCell ref="ED19:ES19"/>
    <mergeCell ref="DX20:EE20"/>
    <mergeCell ref="EF20:EI20"/>
    <mergeCell ref="EJ20:EM20"/>
    <mergeCell ref="EN20"/>
    <mergeCell ref="EO20:EQ20"/>
    <mergeCell ref="ER20:ES20"/>
    <mergeCell ref="FU19:FZ19"/>
    <mergeCell ref="GA19:GP19"/>
    <mergeCell ref="FU20:GB20"/>
    <mergeCell ref="GC20:GF20"/>
    <mergeCell ref="GG20:GJ20"/>
    <mergeCell ref="GK20"/>
    <mergeCell ref="GL20:GN20"/>
    <mergeCell ref="GO20:GP20"/>
    <mergeCell ref="GR19:GW19"/>
    <mergeCell ref="GX19:HM19"/>
    <mergeCell ref="GR20:GY20"/>
    <mergeCell ref="GZ20:HC20"/>
    <mergeCell ref="HD20:HG20"/>
    <mergeCell ref="HH20"/>
    <mergeCell ref="HI20:HK20"/>
    <mergeCell ref="HL20:HM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EY33:FA33"/>
    <mergeCell ref="FB33:FV33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O25:BT25"/>
    <mergeCell ref="BU26:BX26"/>
    <mergeCell ref="BY26:CC26"/>
    <mergeCell ref="BU27:CC27"/>
    <mergeCell ref="CB25:CG25"/>
    <mergeCell ref="CH26:CK26"/>
    <mergeCell ref="CL26:CV26"/>
    <mergeCell ref="CH27:CV27"/>
    <mergeCell ref="CQ25:CV25"/>
    <mergeCell ref="CW26:CZ26"/>
    <mergeCell ref="DA26:DJ26"/>
    <mergeCell ref="CW27:DJ27"/>
    <mergeCell ref="DF25:DK25"/>
    <mergeCell ref="DL26:DO26"/>
    <mergeCell ref="DP26:DZ26"/>
    <mergeCell ref="DL27:DZ27"/>
    <mergeCell ref="EA25:EF25"/>
    <mergeCell ref="EG26:EJ26"/>
    <mergeCell ref="EK26:ET26"/>
    <mergeCell ref="EG27:ET27"/>
    <mergeCell ref="AI28:AM28"/>
    <mergeCell ref="AN28:AQ28"/>
    <mergeCell ref="AZ28:BD28"/>
    <mergeCell ref="BE28:BN28"/>
    <mergeCell ref="BU28:BY28"/>
    <mergeCell ref="BZ28:CI28"/>
    <mergeCell ref="CW28:DA28"/>
    <mergeCell ref="DB28:DK28"/>
    <mergeCell ref="DL28:DP28"/>
    <mergeCell ref="DQ28:DZ28"/>
    <mergeCell ref="EG28:EK28"/>
    <mergeCell ref="EL28:EO28"/>
    <mergeCell ref="CH29:CL29"/>
    <mergeCell ref="CM29:CV29"/>
    <mergeCell ref="AR33:AT33"/>
    <mergeCell ref="AU33:BL33"/>
    <mergeCell ref="CR33:CT33"/>
    <mergeCell ref="CU33:DA33"/>
    <mergeCell ref="EK33:EW33"/>
    <mergeCell ref="AR34:BL34"/>
    <mergeCell ref="AR35"/>
    <mergeCell ref="AT35"/>
    <mergeCell ref="BA35"/>
    <mergeCell ref="BC35"/>
    <mergeCell ref="BE35:BL35"/>
    <mergeCell ref="AS35"/>
    <mergeCell ref="AU35"/>
    <mergeCell ref="BB35"/>
    <mergeCell ref="BD35"/>
    <mergeCell ref="BO33:BQ33"/>
    <mergeCell ref="BR33:CP33"/>
    <mergeCell ref="BO34:CP34"/>
    <mergeCell ref="BO35:CC35"/>
    <mergeCell ref="CE35"/>
    <mergeCell ref="CG35"/>
    <mergeCell ref="CI35:CJ35"/>
    <mergeCell ref="CL35"/>
    <mergeCell ref="CN35"/>
    <mergeCell ref="CP35"/>
    <mergeCell ref="CD35"/>
    <mergeCell ref="CF35"/>
    <mergeCell ref="CH35"/>
    <mergeCell ref="CK35"/>
    <mergeCell ref="CM35"/>
    <mergeCell ref="CO35"/>
    <mergeCell ref="DC33:DE33"/>
    <mergeCell ref="DF33:DQ33"/>
    <mergeCell ref="DC34:DQ34"/>
    <mergeCell ref="DC35"/>
    <mergeCell ref="DE35:DQ35"/>
    <mergeCell ref="DD35"/>
    <mergeCell ref="DS33:DU33"/>
    <mergeCell ref="DV33:EF33"/>
    <mergeCell ref="DS34:EF34"/>
    <mergeCell ref="DS35:EF35"/>
    <mergeCell ref="EH33:EJ33"/>
    <mergeCell ref="EH34:EW34"/>
    <mergeCell ref="EH35:EI35"/>
    <mergeCell ref="EK35:EP35"/>
    <mergeCell ref="ER35:EW35"/>
    <mergeCell ref="EJ35"/>
    <mergeCell ref="EQ35"/>
    <mergeCell ref="EY34:FV34"/>
    <mergeCell ref="EY35"/>
    <mergeCell ref="FA35"/>
    <mergeCell ref="FC35:FD35"/>
    <mergeCell ref="FF35:FG35"/>
    <mergeCell ref="FI35:FJ35"/>
    <mergeCell ref="FL35:FN35"/>
    <mergeCell ref="FP35:FT35"/>
    <mergeCell ref="FV35"/>
    <mergeCell ref="EZ35"/>
    <mergeCell ref="FB35"/>
    <mergeCell ref="FE35"/>
    <mergeCell ref="FH35"/>
    <mergeCell ref="FK35"/>
    <mergeCell ref="FO35"/>
    <mergeCell ref="FU35"/>
    <mergeCell ref="BM35"/>
    <mergeCell ref="CQ35"/>
    <mergeCell ref="DB35"/>
    <mergeCell ref="DR35"/>
    <mergeCell ref="EG35"/>
    <mergeCell ref="EX35"/>
    <mergeCell ref="CR34:DA34"/>
    <mergeCell ref="CR35:CS35"/>
    <mergeCell ref="CU35:CW35"/>
    <mergeCell ref="CY35:DA35"/>
    <mergeCell ref="CT35"/>
    <mergeCell ref="CX35"/>
    <mergeCell ref="Q39:ER39"/>
    <mergeCell ref="Z40:AC40"/>
    <mergeCell ref="AD40:BA40"/>
    <mergeCell ref="Z41:AE41"/>
    <mergeCell ref="AF41:AY41"/>
    <mergeCell ref="AZ41:BA41"/>
    <mergeCell ref="AF42:AG42"/>
    <mergeCell ref="DE40:DH40"/>
    <mergeCell ref="DI40:ES40"/>
    <mergeCell ref="DE41:DJ41"/>
    <mergeCell ref="DK41:DU41"/>
    <mergeCell ref="DV41:ES41"/>
    <mergeCell ref="DK42:EH42"/>
    <mergeCell ref="FM40:FP40"/>
    <mergeCell ref="FQ40:GZ40"/>
    <mergeCell ref="FM41:FR41"/>
    <mergeCell ref="FS41:GB41"/>
    <mergeCell ref="GC41:GZ41"/>
    <mergeCell ref="FS42:GP42"/>
    <mergeCell ref="AU44:AX44"/>
    <mergeCell ref="AY44:CA44"/>
    <mergeCell ref="AU45:AZ45"/>
    <mergeCell ref="BA45:BY45"/>
    <mergeCell ref="BZ45:CA45"/>
    <mergeCell ref="BA46:BB46"/>
    <mergeCell ref="DT44:DW44"/>
    <mergeCell ref="DX44:FH44"/>
    <mergeCell ref="DT45:DY45"/>
    <mergeCell ref="DZ45:EJ45"/>
    <mergeCell ref="EK45:FH45"/>
    <mergeCell ref="DZ46:EW46"/>
    <mergeCell ref="FY44:GB44"/>
    <mergeCell ref="GC44:HL44"/>
    <mergeCell ref="FY45:GD45"/>
    <mergeCell ref="GE45:GN45"/>
    <mergeCell ref="GO45:HL45"/>
    <mergeCell ref="GE46:HB46"/>
    <mergeCell ref="BX48:CA48"/>
    <mergeCell ref="CB48:DG48"/>
    <mergeCell ref="BX49:CC49"/>
    <mergeCell ref="CD49:CO49"/>
    <mergeCell ref="CP49:DG49"/>
    <mergeCell ref="CD50:CU50"/>
    <mergeCell ref="EF48:EI48"/>
    <mergeCell ref="EJ48:FT48"/>
    <mergeCell ref="EF49:EK49"/>
    <mergeCell ref="EL49:EV49"/>
    <mergeCell ref="EW49:FT49"/>
    <mergeCell ref="EL50:FI50"/>
    <mergeCell ref="GJ48:GM48"/>
    <mergeCell ref="GN48:HW48"/>
    <mergeCell ref="GJ49:GO49"/>
    <mergeCell ref="GP49:GY49"/>
    <mergeCell ref="GZ49:HW49"/>
    <mergeCell ref="GP50:HM50"/>
    <mergeCell ref="CJ52:CM52"/>
    <mergeCell ref="CN52:DW52"/>
    <mergeCell ref="CJ53:CO53"/>
    <mergeCell ref="CP53:CY53"/>
    <mergeCell ref="CZ53:DW53"/>
    <mergeCell ref="CP54:DM54"/>
    <mergeCell ref="ER52:EU52"/>
    <mergeCell ref="EV52:GE52"/>
    <mergeCell ref="ER53:EW53"/>
    <mergeCell ref="EX53:FG53"/>
    <mergeCell ref="FH53:GE53"/>
    <mergeCell ref="EX54:FU54"/>
    <mergeCell ref="GU52:GX52"/>
    <mergeCell ref="GY52:IH52"/>
    <mergeCell ref="GU53:GZ53"/>
    <mergeCell ref="HA53:HJ53"/>
    <mergeCell ref="HK53:IH53"/>
    <mergeCell ref="HA54:HX54"/>
    <mergeCell ref="CZ56:EJ56"/>
    <mergeCell ref="CV57:DA57"/>
    <mergeCell ref="DB57:DL57"/>
    <mergeCell ref="DM57:EJ57"/>
    <mergeCell ref="DB58:DY58"/>
    <mergeCell ref="FC56:FF56"/>
    <mergeCell ref="FG56:GP56"/>
    <mergeCell ref="FC57:FH57"/>
    <mergeCell ref="FI57:FR57"/>
    <mergeCell ref="FS57:GP57"/>
    <mergeCell ref="FI58:GF58"/>
    <mergeCell ref="HH56:HK56"/>
    <mergeCell ref="HL56:IZ56"/>
    <mergeCell ref="HH57:HM57"/>
    <mergeCell ref="HN57:IB57"/>
    <mergeCell ref="IC57:IZ57"/>
    <mergeCell ref="HN58:IK58"/>
    <mergeCell ref="B40:D45"/>
    <mergeCell ref="ES60:JI60"/>
    <mergeCell ref="AH61:AJ61"/>
    <mergeCell ref="AK61:BA61"/>
    <mergeCell ref="AH62:BA62"/>
    <mergeCell ref="AH63:BA63"/>
    <mergeCell ref="BC61:BE61"/>
    <mergeCell ref="BF61:CA61"/>
    <mergeCell ref="BC62:CA62"/>
    <mergeCell ref="BC63:BF63"/>
    <mergeCell ref="BH63"/>
    <mergeCell ref="BJ63"/>
    <mergeCell ref="BL63:BM63"/>
    <mergeCell ref="BO63:BR63"/>
    <mergeCell ref="BT63:CA63"/>
    <mergeCell ref="BG63"/>
    <mergeCell ref="BI63"/>
    <mergeCell ref="BK63"/>
    <mergeCell ref="BN63"/>
    <mergeCell ref="BS63"/>
    <mergeCell ref="CV61:CX61"/>
    <mergeCell ref="CY61:DG61"/>
    <mergeCell ref="CV62:DG62"/>
    <mergeCell ref="CV63:DE63"/>
    <mergeCell ref="DG63"/>
    <mergeCell ref="DF63"/>
    <mergeCell ref="DN61"/>
    <mergeCell ref="DO61"/>
    <mergeCell ref="DN62:DO62"/>
    <mergeCell ref="DN63:DO63"/>
    <mergeCell ref="DZ61:EB61"/>
    <mergeCell ref="CV56:CY56"/>
    <mergeCell ref="GG62:GP62"/>
    <mergeCell ref="GG63:GP63"/>
    <mergeCell ref="GR61:GT61"/>
    <mergeCell ref="GU61:HA61"/>
    <mergeCell ref="GR62:HA62"/>
    <mergeCell ref="GR63:HA63"/>
    <mergeCell ref="EC61:EJ61"/>
    <mergeCell ref="DZ62:EJ62"/>
    <mergeCell ref="DZ63:EA63"/>
    <mergeCell ref="EC63:EJ63"/>
    <mergeCell ref="EB63"/>
    <mergeCell ref="EL61:EN61"/>
    <mergeCell ref="EO61:EV61"/>
    <mergeCell ref="EL62:EV62"/>
    <mergeCell ref="EL63:EN63"/>
    <mergeCell ref="EP63:EV63"/>
    <mergeCell ref="EO63"/>
    <mergeCell ref="EX61:EZ61"/>
    <mergeCell ref="FA61:FH61"/>
    <mergeCell ref="EX62:FH62"/>
    <mergeCell ref="EX63:FA63"/>
    <mergeCell ref="FC63:FH63"/>
    <mergeCell ref="FB63"/>
    <mergeCell ref="DS64:DW64"/>
    <mergeCell ref="DP65:DW65"/>
    <mergeCell ref="HC61:HE61"/>
    <mergeCell ref="HF61:HL61"/>
    <mergeCell ref="HC62:HL62"/>
    <mergeCell ref="HC63:HL63"/>
    <mergeCell ref="HN61:HP61"/>
    <mergeCell ref="HQ61:HW61"/>
    <mergeCell ref="HN62:HW62"/>
    <mergeCell ref="HN63:HW63"/>
    <mergeCell ref="HY61:IA61"/>
    <mergeCell ref="IB61:IH61"/>
    <mergeCell ref="HY62:IH62"/>
    <mergeCell ref="HY63:IH63"/>
    <mergeCell ref="IN61:IP61"/>
    <mergeCell ref="IQ61:JB61"/>
    <mergeCell ref="IN62:JB62"/>
    <mergeCell ref="IN63:IO63"/>
    <mergeCell ref="IU63:JB63"/>
    <mergeCell ref="IP63:IT63"/>
    <mergeCell ref="FJ61:FL61"/>
    <mergeCell ref="FM61:FT61"/>
    <mergeCell ref="FJ62:FT62"/>
    <mergeCell ref="FJ63:FM63"/>
    <mergeCell ref="FO63:FT63"/>
    <mergeCell ref="FN63"/>
    <mergeCell ref="FV61:FX61"/>
    <mergeCell ref="FY61:GE61"/>
    <mergeCell ref="FV62:GE62"/>
    <mergeCell ref="FV63:GE63"/>
    <mergeCell ref="GG61:GI61"/>
    <mergeCell ref="GJ61:GP61"/>
    <mergeCell ref="DP66:DW66"/>
    <mergeCell ref="DP67:DR67"/>
    <mergeCell ref="DS67:EM67"/>
    <mergeCell ref="DP68:EM68"/>
    <mergeCell ref="DP69:EM69"/>
    <mergeCell ref="Q24:FE24"/>
    <mergeCell ref="IA15:IF15"/>
    <mergeCell ref="IG15:IV15"/>
    <mergeCell ref="IA16:IH16"/>
    <mergeCell ref="II16:IL16"/>
    <mergeCell ref="IM16:IP16"/>
    <mergeCell ref="IR16:IT16"/>
    <mergeCell ref="IU16:IV16"/>
    <mergeCell ref="ES2:JU2"/>
    <mergeCell ref="W2:ER2"/>
    <mergeCell ref="W32:GC32"/>
    <mergeCell ref="ES39:JI39"/>
    <mergeCell ref="W60:ER60"/>
    <mergeCell ref="FE25:GC28"/>
    <mergeCell ref="BB63"/>
    <mergeCell ref="CB63:CF63"/>
    <mergeCell ref="EK63"/>
    <mergeCell ref="EW63"/>
    <mergeCell ref="FI63"/>
    <mergeCell ref="FU63"/>
    <mergeCell ref="GF63"/>
    <mergeCell ref="GQ63"/>
    <mergeCell ref="HB63"/>
    <mergeCell ref="HM63"/>
    <mergeCell ref="HX63"/>
    <mergeCell ref="II63:IM63"/>
    <mergeCell ref="DP64:DR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2" t="s">
        <v>252</v>
      </c>
      <c r="B2" s="22">
        <v>-30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4" customWidth="1"/>
    <col min="2" max="2" width="15" style="4" customWidth="1"/>
    <col min="3" max="7" width="10.33203125" style="4" customWidth="1"/>
    <col min="8" max="8" width="43.1640625" style="4" customWidth="1"/>
    <col min="9" max="9" width="10.33203125" style="4" customWidth="1"/>
    <col min="10" max="11" width="8.6640625" style="4" customWidth="1"/>
    <col min="12" max="12" width="8.6640625" style="5" customWidth="1"/>
    <col min="13" max="13" width="8.6640625" style="6" customWidth="1"/>
    <col min="14" max="14" width="8.6640625" style="7" customWidth="1"/>
    <col min="15" max="15" width="1.83203125" style="4" hidden="1" customWidth="1"/>
    <col min="16" max="17" width="5.5" style="4" hidden="1" customWidth="1"/>
    <col min="18" max="18" width="5" style="4" hidden="1" customWidth="1"/>
    <col min="19" max="19" width="7.5" style="4" hidden="1" customWidth="1"/>
    <col min="20" max="20" width="3.1640625" style="4" hidden="1" customWidth="1"/>
    <col min="21" max="21" width="4.5" style="4" hidden="1" customWidth="1"/>
    <col min="22" max="22" width="6.6640625" style="4" hidden="1" customWidth="1"/>
    <col min="23" max="23" width="8.83203125" style="4" hidden="1" customWidth="1"/>
    <col min="24" max="24" width="8.5" style="4" hidden="1" customWidth="1"/>
    <col min="25" max="1025" width="8.5" style="4" customWidth="1"/>
  </cols>
  <sheetData>
    <row r="1" spans="1:24" ht="34.5" customHeight="1" x14ac:dyDescent="0.2">
      <c r="A1" s="8" t="s">
        <v>146</v>
      </c>
      <c r="B1" s="9" t="s">
        <v>147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10" t="s">
        <v>158</v>
      </c>
      <c r="N1" s="10" t="s">
        <v>159</v>
      </c>
      <c r="O1" s="9" t="s">
        <v>160</v>
      </c>
      <c r="Q1" s="9" t="s">
        <v>161</v>
      </c>
      <c r="R1" s="9" t="s">
        <v>162</v>
      </c>
      <c r="S1" s="9">
        <v>0</v>
      </c>
      <c r="T1" s="8" t="s">
        <v>163</v>
      </c>
      <c r="U1" s="8" t="s">
        <v>164</v>
      </c>
      <c r="V1" s="8" t="s">
        <v>165</v>
      </c>
      <c r="W1" s="8" t="s">
        <v>166</v>
      </c>
      <c r="X1" s="11" t="s">
        <v>167</v>
      </c>
    </row>
    <row r="2" spans="1:24" ht="13.75" customHeight="1" x14ac:dyDescent="0.2">
      <c r="A2" s="12">
        <f t="shared" ref="A2:A33" ca="1" si="0">IF(O2="-", "", 1 + SUM(INDIRECT(ADDRESS(2,COLUMN(R2)) &amp; ":" &amp; ADDRESS(ROW(),COLUMN(R2)))))</f>
        <v>1</v>
      </c>
      <c r="B2" s="13" t="s">
        <v>168</v>
      </c>
      <c r="C2" s="12">
        <v>1050</v>
      </c>
      <c r="D2" s="12" t="s">
        <v>169</v>
      </c>
      <c r="E2" s="12" t="s">
        <v>170</v>
      </c>
      <c r="F2" s="12" t="s">
        <v>171</v>
      </c>
      <c r="G2" s="12" t="s">
        <v>172</v>
      </c>
      <c r="H2" s="12" t="s">
        <v>173</v>
      </c>
      <c r="I2" s="12">
        <v>52</v>
      </c>
      <c r="J2" s="5" t="str">
        <f t="shared" ref="J2:J33" ca="1" si="1">IF(M2="", IF(O2="","",X2+(INDIRECT("S" &amp; ROW() - 1) - S2)),IF(O2="", "", INDIRECT("S" &amp; ROW() - 1) - S2))</f>
        <v/>
      </c>
      <c r="K2" s="12">
        <v>1</v>
      </c>
      <c r="L2" s="12"/>
      <c r="M2" s="14"/>
      <c r="N2" s="14" t="str">
        <f t="shared" ref="N2:N33" ca="1" si="2">IF(M2="", IF(X2=0, "", X2), IF(V2 = "", "", IF(V2/U2 = 0, "", V2/U2)))</f>
        <v/>
      </c>
      <c r="P2" s="4">
        <f t="shared" ref="P2:P33" si="3">IF(O2 = "-", -W2,I2)</f>
        <v>52</v>
      </c>
      <c r="Q2" s="4">
        <f t="shared" ref="Q2:Q33" ca="1" si="4">IF(O2 = "-", SUM(INDIRECT(ADDRESS(2,COLUMN(P2)) &amp; ":" &amp; ADDRESS(ROW(),COLUMN(P2)))), 0)</f>
        <v>0</v>
      </c>
      <c r="R2" s="4">
        <f t="shared" ref="R2:R33" si="5">IF(O2="-",1,0)</f>
        <v>0</v>
      </c>
      <c r="S2" s="4">
        <f t="shared" ref="S2:S33" ca="1" si="6">IF(Q2 = 0, INDIRECT("S" &amp; ROW() - 1), Q2)</f>
        <v>0</v>
      </c>
      <c r="T2" s="4" t="str">
        <f>IF(H2="","",VLOOKUP(H2,'Вода SKU'!$A$1:$B$150,2,0))</f>
        <v>3.3, Альче, без лактозы</v>
      </c>
      <c r="U2" s="4">
        <f t="shared" ref="U2:U33" ca="1" si="7">IF(C2 = "", 8, IF(C2 = "-", 8000 / INDIRECT("C" &amp; ROW() - 1), 8000/C2))</f>
        <v>7.6190476190476186</v>
      </c>
      <c r="V2" s="4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4">
        <f t="shared" ref="W2:W33" ca="1" si="9">IF(V2 = "", "", V2/U2)</f>
        <v>0</v>
      </c>
      <c r="X2" s="4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2">
        <f t="shared" ca="1" si="0"/>
        <v>1</v>
      </c>
      <c r="B3" s="12" t="s">
        <v>168</v>
      </c>
      <c r="C3" s="12">
        <v>1050</v>
      </c>
      <c r="D3" s="12" t="s">
        <v>169</v>
      </c>
      <c r="E3" s="12" t="s">
        <v>170</v>
      </c>
      <c r="F3" s="12" t="s">
        <v>171</v>
      </c>
      <c r="G3" s="12" t="s">
        <v>172</v>
      </c>
      <c r="H3" s="12" t="s">
        <v>174</v>
      </c>
      <c r="I3" s="12">
        <v>85</v>
      </c>
      <c r="J3" s="5" t="str">
        <f t="shared" ca="1" si="1"/>
        <v/>
      </c>
      <c r="K3" s="12">
        <v>1</v>
      </c>
      <c r="L3" s="12"/>
      <c r="M3" s="15"/>
      <c r="N3" s="14" t="str">
        <f t="shared" ca="1" si="2"/>
        <v/>
      </c>
      <c r="P3" s="4">
        <f t="shared" si="3"/>
        <v>85</v>
      </c>
      <c r="Q3" s="4">
        <f t="shared" ca="1" si="4"/>
        <v>0</v>
      </c>
      <c r="R3" s="4">
        <f t="shared" si="5"/>
        <v>0</v>
      </c>
      <c r="S3" s="4">
        <f t="shared" ca="1" si="6"/>
        <v>0</v>
      </c>
      <c r="T3" s="4" t="str">
        <f>IF(H3="","",VLOOKUP(H3,'Вода SKU'!$A$1:$B$150,2,0))</f>
        <v>3.3, Альче, без лактозы</v>
      </c>
      <c r="U3" s="4">
        <f t="shared" ca="1" si="7"/>
        <v>7.6190476190476186</v>
      </c>
      <c r="V3" s="4">
        <f t="shared" si="8"/>
        <v>0</v>
      </c>
      <c r="W3" s="4">
        <f t="shared" ca="1" si="9"/>
        <v>0</v>
      </c>
      <c r="X3" s="4" t="str">
        <f t="shared" ca="1" si="10"/>
        <v/>
      </c>
    </row>
    <row r="4" spans="1:24" ht="13.75" customHeight="1" x14ac:dyDescent="0.2">
      <c r="A4" s="16">
        <f t="shared" ca="1" si="0"/>
        <v>1</v>
      </c>
      <c r="B4" s="16" t="s">
        <v>168</v>
      </c>
      <c r="C4" s="16">
        <v>1050</v>
      </c>
      <c r="D4" s="16" t="s">
        <v>175</v>
      </c>
      <c r="E4" s="16" t="s">
        <v>176</v>
      </c>
      <c r="F4" s="16" t="s">
        <v>177</v>
      </c>
      <c r="G4" s="16" t="s">
        <v>172</v>
      </c>
      <c r="H4" s="16" t="s">
        <v>178</v>
      </c>
      <c r="I4" s="16">
        <v>36</v>
      </c>
      <c r="J4" s="5" t="str">
        <f t="shared" ca="1" si="1"/>
        <v/>
      </c>
      <c r="K4" s="16">
        <v>1</v>
      </c>
      <c r="L4" s="16"/>
      <c r="M4" s="15"/>
      <c r="N4" s="14" t="str">
        <f t="shared" ca="1" si="2"/>
        <v/>
      </c>
      <c r="P4" s="4">
        <f t="shared" si="3"/>
        <v>36</v>
      </c>
      <c r="Q4" s="4">
        <f t="shared" ca="1" si="4"/>
        <v>0</v>
      </c>
      <c r="R4" s="4">
        <f t="shared" si="5"/>
        <v>0</v>
      </c>
      <c r="S4" s="4">
        <f t="shared" ca="1" si="6"/>
        <v>0</v>
      </c>
      <c r="T4" s="4" t="str">
        <f>IF(H4="","",VLOOKUP(H4,'Вода SKU'!$A$1:$B$150,2,0))</f>
        <v>3.3, Альче, без лактозы</v>
      </c>
      <c r="U4" s="4">
        <f t="shared" ca="1" si="7"/>
        <v>7.6190476190476186</v>
      </c>
      <c r="V4" s="4">
        <f t="shared" si="8"/>
        <v>0</v>
      </c>
      <c r="W4" s="4">
        <f t="shared" ca="1" si="9"/>
        <v>0</v>
      </c>
      <c r="X4" s="4" t="str">
        <f t="shared" ca="1" si="10"/>
        <v/>
      </c>
    </row>
    <row r="5" spans="1:24" ht="13.75" customHeight="1" x14ac:dyDescent="0.2">
      <c r="A5" s="16">
        <f t="shared" ca="1" si="0"/>
        <v>1</v>
      </c>
      <c r="B5" s="16" t="s">
        <v>168</v>
      </c>
      <c r="C5" s="16">
        <v>1050</v>
      </c>
      <c r="D5" s="16" t="s">
        <v>175</v>
      </c>
      <c r="E5" s="16" t="s">
        <v>176</v>
      </c>
      <c r="F5" s="16" t="s">
        <v>177</v>
      </c>
      <c r="G5" s="16" t="s">
        <v>172</v>
      </c>
      <c r="H5" s="16" t="s">
        <v>179</v>
      </c>
      <c r="I5" s="16">
        <v>123</v>
      </c>
      <c r="J5" s="5" t="str">
        <f t="shared" ca="1" si="1"/>
        <v/>
      </c>
      <c r="K5" s="16">
        <v>1</v>
      </c>
      <c r="L5" s="16"/>
      <c r="M5" s="15"/>
      <c r="N5" s="14" t="str">
        <f t="shared" ca="1" si="2"/>
        <v/>
      </c>
      <c r="P5" s="4">
        <f t="shared" si="3"/>
        <v>123</v>
      </c>
      <c r="Q5" s="4">
        <f t="shared" ca="1" si="4"/>
        <v>0</v>
      </c>
      <c r="R5" s="4">
        <f t="shared" si="5"/>
        <v>0</v>
      </c>
      <c r="S5" s="4">
        <f t="shared" ca="1" si="6"/>
        <v>0</v>
      </c>
      <c r="T5" s="4" t="str">
        <f>IF(H5="","",VLOOKUP(H5,'Вода SKU'!$A$1:$B$150,2,0))</f>
        <v>3.3, Альче, без лактозы</v>
      </c>
      <c r="U5" s="4">
        <f t="shared" ca="1" si="7"/>
        <v>7.6190476190476186</v>
      </c>
      <c r="V5" s="4">
        <f t="shared" si="8"/>
        <v>0</v>
      </c>
      <c r="W5" s="4">
        <f t="shared" ca="1" si="9"/>
        <v>0</v>
      </c>
      <c r="X5" s="4" t="str">
        <f t="shared" ca="1" si="10"/>
        <v/>
      </c>
    </row>
    <row r="6" spans="1:24" ht="13.75" customHeight="1" x14ac:dyDescent="0.2">
      <c r="A6" s="16">
        <f t="shared" ca="1" si="0"/>
        <v>1</v>
      </c>
      <c r="B6" s="16" t="s">
        <v>168</v>
      </c>
      <c r="C6" s="16">
        <v>1050</v>
      </c>
      <c r="D6" s="16" t="s">
        <v>175</v>
      </c>
      <c r="E6" s="16" t="s">
        <v>176</v>
      </c>
      <c r="F6" s="16" t="s">
        <v>177</v>
      </c>
      <c r="G6" s="16" t="s">
        <v>172</v>
      </c>
      <c r="H6" s="16" t="s">
        <v>180</v>
      </c>
      <c r="I6" s="16">
        <v>745</v>
      </c>
      <c r="J6" s="5" t="str">
        <f t="shared" ca="1" si="1"/>
        <v/>
      </c>
      <c r="K6" s="16">
        <v>1</v>
      </c>
      <c r="L6" s="16"/>
      <c r="M6" s="15"/>
      <c r="N6" s="14" t="str">
        <f t="shared" ca="1" si="2"/>
        <v/>
      </c>
      <c r="P6" s="4">
        <f t="shared" si="3"/>
        <v>745</v>
      </c>
      <c r="Q6" s="4">
        <f t="shared" ca="1" si="4"/>
        <v>0</v>
      </c>
      <c r="R6" s="4">
        <f t="shared" si="5"/>
        <v>0</v>
      </c>
      <c r="S6" s="4">
        <f t="shared" ca="1" si="6"/>
        <v>0</v>
      </c>
      <c r="T6" s="4" t="str">
        <f>IF(H6="","",VLOOKUP(H6,'Вода SKU'!$A$1:$B$150,2,0))</f>
        <v>3.3, Альче, без лактозы</v>
      </c>
      <c r="U6" s="4">
        <f t="shared" ca="1" si="7"/>
        <v>7.6190476190476186</v>
      </c>
      <c r="V6" s="4">
        <f t="shared" si="8"/>
        <v>0</v>
      </c>
      <c r="W6" s="4">
        <f t="shared" ca="1" si="9"/>
        <v>0</v>
      </c>
      <c r="X6" s="4" t="str">
        <f t="shared" ca="1" si="10"/>
        <v/>
      </c>
    </row>
    <row r="7" spans="1:24" ht="13.75" customHeight="1" x14ac:dyDescent="0.2">
      <c r="A7" s="17" t="str">
        <f t="shared" ca="1" si="0"/>
        <v/>
      </c>
      <c r="B7" s="17" t="s">
        <v>181</v>
      </c>
      <c r="C7" s="17" t="s">
        <v>181</v>
      </c>
      <c r="D7" s="17" t="s">
        <v>181</v>
      </c>
      <c r="E7" s="17" t="s">
        <v>181</v>
      </c>
      <c r="F7" s="17" t="s">
        <v>181</v>
      </c>
      <c r="G7" s="17" t="s">
        <v>181</v>
      </c>
      <c r="H7" s="17" t="s">
        <v>181</v>
      </c>
      <c r="J7" s="5">
        <f t="shared" ca="1" si="1"/>
        <v>9</v>
      </c>
      <c r="M7" s="18">
        <v>8000</v>
      </c>
      <c r="N7" s="14">
        <f t="shared" ca="1" si="2"/>
        <v>1050</v>
      </c>
      <c r="O7" s="17" t="s">
        <v>181</v>
      </c>
      <c r="P7" s="4">
        <f t="shared" ca="1" si="3"/>
        <v>-1050</v>
      </c>
      <c r="Q7" s="4">
        <f t="shared" ca="1" si="4"/>
        <v>-9</v>
      </c>
      <c r="R7" s="4">
        <f t="shared" si="5"/>
        <v>1</v>
      </c>
      <c r="S7" s="4">
        <f t="shared" ca="1" si="6"/>
        <v>-9</v>
      </c>
      <c r="T7" s="4" t="str">
        <f>IF(H7="","",VLOOKUP(H7,'Вода SKU'!$A$1:$B$150,2,0))</f>
        <v>-</v>
      </c>
      <c r="U7" s="4">
        <f t="shared" ca="1" si="7"/>
        <v>7.6190476190476186</v>
      </c>
      <c r="V7" s="4">
        <f t="shared" si="8"/>
        <v>8000</v>
      </c>
      <c r="W7" s="4">
        <f t="shared" ca="1" si="9"/>
        <v>1050</v>
      </c>
      <c r="X7" s="4">
        <f t="shared" ca="1" si="10"/>
        <v>1050</v>
      </c>
    </row>
    <row r="8" spans="1:24" ht="13.75" customHeight="1" x14ac:dyDescent="0.2">
      <c r="A8" s="16">
        <f t="shared" ca="1" si="0"/>
        <v>2</v>
      </c>
      <c r="B8" s="16" t="s">
        <v>182</v>
      </c>
      <c r="C8" s="16">
        <v>1050</v>
      </c>
      <c r="D8" s="16" t="s">
        <v>175</v>
      </c>
      <c r="E8" s="16" t="s">
        <v>176</v>
      </c>
      <c r="F8" s="16" t="s">
        <v>177</v>
      </c>
      <c r="G8" s="16" t="s">
        <v>172</v>
      </c>
      <c r="H8" s="16" t="s">
        <v>183</v>
      </c>
      <c r="I8" s="16">
        <v>500</v>
      </c>
      <c r="J8" s="5" t="str">
        <f t="shared" ca="1" si="1"/>
        <v/>
      </c>
      <c r="K8" s="16">
        <v>1</v>
      </c>
      <c r="L8" s="16"/>
      <c r="M8" s="15"/>
      <c r="N8" s="14" t="str">
        <f t="shared" ca="1" si="2"/>
        <v/>
      </c>
      <c r="P8" s="4">
        <f t="shared" si="3"/>
        <v>500</v>
      </c>
      <c r="Q8" s="4">
        <f t="shared" ca="1" si="4"/>
        <v>0</v>
      </c>
      <c r="R8" s="4">
        <f t="shared" si="5"/>
        <v>0</v>
      </c>
      <c r="S8" s="4">
        <f t="shared" ca="1" si="6"/>
        <v>-9</v>
      </c>
      <c r="T8" s="4" t="str">
        <f>IF(H8="","",VLOOKUP(H8,'Вода SKU'!$A$1:$B$150,2,0))</f>
        <v>3.3, Сакко</v>
      </c>
      <c r="U8" s="4">
        <f t="shared" ca="1" si="7"/>
        <v>7.6190476190476186</v>
      </c>
      <c r="V8" s="4">
        <f t="shared" si="8"/>
        <v>0</v>
      </c>
      <c r="W8" s="4">
        <f t="shared" ca="1" si="9"/>
        <v>0</v>
      </c>
      <c r="X8" s="4" t="str">
        <f t="shared" ca="1" si="10"/>
        <v/>
      </c>
    </row>
    <row r="9" spans="1:24" ht="13.75" customHeight="1" x14ac:dyDescent="0.2">
      <c r="A9" s="16">
        <f t="shared" ca="1" si="0"/>
        <v>2</v>
      </c>
      <c r="B9" s="16" t="s">
        <v>182</v>
      </c>
      <c r="C9" s="16">
        <v>1050</v>
      </c>
      <c r="D9" s="16" t="s">
        <v>175</v>
      </c>
      <c r="E9" s="16" t="s">
        <v>176</v>
      </c>
      <c r="F9" s="16" t="s">
        <v>177</v>
      </c>
      <c r="G9" s="16" t="s">
        <v>172</v>
      </c>
      <c r="H9" s="16" t="s">
        <v>184</v>
      </c>
      <c r="I9" s="16">
        <v>62</v>
      </c>
      <c r="J9" s="5" t="str">
        <f t="shared" ca="1" si="1"/>
        <v/>
      </c>
      <c r="K9" s="16">
        <v>1</v>
      </c>
      <c r="L9" s="16"/>
      <c r="M9" s="15"/>
      <c r="N9" s="14" t="str">
        <f t="shared" ca="1" si="2"/>
        <v/>
      </c>
      <c r="P9" s="4">
        <f t="shared" si="3"/>
        <v>62</v>
      </c>
      <c r="Q9" s="4">
        <f t="shared" ca="1" si="4"/>
        <v>0</v>
      </c>
      <c r="R9" s="4">
        <f t="shared" si="5"/>
        <v>0</v>
      </c>
      <c r="S9" s="4">
        <f t="shared" ca="1" si="6"/>
        <v>-9</v>
      </c>
      <c r="T9" s="4" t="str">
        <f>IF(H9="","",VLOOKUP(H9,'Вода SKU'!$A$1:$B$150,2,0))</f>
        <v>3.3, Сакко</v>
      </c>
      <c r="U9" s="4">
        <f t="shared" ca="1" si="7"/>
        <v>7.6190476190476186</v>
      </c>
      <c r="V9" s="4">
        <f t="shared" si="8"/>
        <v>0</v>
      </c>
      <c r="W9" s="4">
        <f t="shared" ca="1" si="9"/>
        <v>0</v>
      </c>
      <c r="X9" s="4" t="str">
        <f t="shared" ca="1" si="10"/>
        <v/>
      </c>
    </row>
    <row r="10" spans="1:24" ht="13.75" customHeight="1" x14ac:dyDescent="0.2">
      <c r="A10" s="16">
        <f t="shared" ca="1" si="0"/>
        <v>2</v>
      </c>
      <c r="B10" s="16" t="s">
        <v>182</v>
      </c>
      <c r="C10" s="16">
        <v>1050</v>
      </c>
      <c r="D10" s="16" t="s">
        <v>175</v>
      </c>
      <c r="E10" s="16" t="s">
        <v>176</v>
      </c>
      <c r="F10" s="16" t="s">
        <v>177</v>
      </c>
      <c r="G10" s="16" t="s">
        <v>172</v>
      </c>
      <c r="H10" s="16" t="s">
        <v>185</v>
      </c>
      <c r="I10" s="16">
        <v>158</v>
      </c>
      <c r="J10" s="5" t="str">
        <f t="shared" ca="1" si="1"/>
        <v/>
      </c>
      <c r="K10" s="16">
        <v>1</v>
      </c>
      <c r="L10" s="16"/>
      <c r="M10" s="15"/>
      <c r="N10" s="14" t="str">
        <f t="shared" ca="1" si="2"/>
        <v/>
      </c>
      <c r="P10" s="4">
        <f t="shared" si="3"/>
        <v>158</v>
      </c>
      <c r="Q10" s="4">
        <f t="shared" ca="1" si="4"/>
        <v>0</v>
      </c>
      <c r="R10" s="4">
        <f t="shared" si="5"/>
        <v>0</v>
      </c>
      <c r="S10" s="4">
        <f t="shared" ca="1" si="6"/>
        <v>-9</v>
      </c>
      <c r="T10" s="4" t="str">
        <f>IF(H10="","",VLOOKUP(H10,'Вода SKU'!$A$1:$B$150,2,0))</f>
        <v>3.3, Сакко</v>
      </c>
      <c r="U10" s="4">
        <f t="shared" ca="1" si="7"/>
        <v>7.6190476190476186</v>
      </c>
      <c r="V10" s="4">
        <f t="shared" si="8"/>
        <v>0</v>
      </c>
      <c r="W10" s="4">
        <f t="shared" ca="1" si="9"/>
        <v>0</v>
      </c>
      <c r="X10" s="4" t="str">
        <f t="shared" ca="1" si="10"/>
        <v/>
      </c>
    </row>
    <row r="11" spans="1:24" ht="13.75" customHeight="1" x14ac:dyDescent="0.2">
      <c r="A11" s="16">
        <f t="shared" ca="1" si="0"/>
        <v>2</v>
      </c>
      <c r="B11" s="16" t="s">
        <v>182</v>
      </c>
      <c r="C11" s="16">
        <v>1050</v>
      </c>
      <c r="D11" s="16" t="s">
        <v>175</v>
      </c>
      <c r="E11" s="16" t="s">
        <v>186</v>
      </c>
      <c r="F11" s="16" t="s">
        <v>187</v>
      </c>
      <c r="G11" s="16" t="s">
        <v>172</v>
      </c>
      <c r="H11" s="16" t="s">
        <v>188</v>
      </c>
      <c r="I11" s="16">
        <v>120</v>
      </c>
      <c r="J11" s="5" t="str">
        <f t="shared" ca="1" si="1"/>
        <v/>
      </c>
      <c r="K11" s="16">
        <v>1</v>
      </c>
      <c r="L11" s="16"/>
      <c r="M11" s="15"/>
      <c r="N11" s="14" t="str">
        <f t="shared" ca="1" si="2"/>
        <v/>
      </c>
      <c r="P11" s="4">
        <f t="shared" si="3"/>
        <v>120</v>
      </c>
      <c r="Q11" s="4">
        <f t="shared" ca="1" si="4"/>
        <v>0</v>
      </c>
      <c r="R11" s="4">
        <f t="shared" si="5"/>
        <v>0</v>
      </c>
      <c r="S11" s="4">
        <f t="shared" ca="1" si="6"/>
        <v>-9</v>
      </c>
      <c r="T11" s="4" t="str">
        <f>IF(H11="","",VLOOKUP(H11,'Вода SKU'!$A$1:$B$150,2,0))</f>
        <v>3.3, Сакко</v>
      </c>
      <c r="U11" s="4">
        <f t="shared" ca="1" si="7"/>
        <v>7.6190476190476186</v>
      </c>
      <c r="V11" s="4">
        <f t="shared" si="8"/>
        <v>0</v>
      </c>
      <c r="W11" s="4">
        <f t="shared" ca="1" si="9"/>
        <v>0</v>
      </c>
      <c r="X11" s="4" t="str">
        <f t="shared" ca="1" si="10"/>
        <v/>
      </c>
    </row>
    <row r="12" spans="1:24" ht="13.75" customHeight="1" x14ac:dyDescent="0.2">
      <c r="A12" s="16">
        <f t="shared" ca="1" si="0"/>
        <v>2</v>
      </c>
      <c r="B12" s="16" t="s">
        <v>182</v>
      </c>
      <c r="C12" s="16">
        <v>1050</v>
      </c>
      <c r="D12" s="16" t="s">
        <v>175</v>
      </c>
      <c r="E12" s="16" t="s">
        <v>186</v>
      </c>
      <c r="F12" s="16" t="s">
        <v>187</v>
      </c>
      <c r="G12" s="16" t="s">
        <v>172</v>
      </c>
      <c r="H12" s="16" t="s">
        <v>189</v>
      </c>
      <c r="I12" s="16">
        <v>42</v>
      </c>
      <c r="J12" s="5" t="str">
        <f t="shared" ca="1" si="1"/>
        <v/>
      </c>
      <c r="K12" s="16">
        <v>1</v>
      </c>
      <c r="L12" s="16"/>
      <c r="M12" s="15"/>
      <c r="N12" s="14" t="str">
        <f t="shared" ca="1" si="2"/>
        <v/>
      </c>
      <c r="P12" s="4">
        <f t="shared" si="3"/>
        <v>42</v>
      </c>
      <c r="Q12" s="4">
        <f t="shared" ca="1" si="4"/>
        <v>0</v>
      </c>
      <c r="R12" s="4">
        <f t="shared" si="5"/>
        <v>0</v>
      </c>
      <c r="S12" s="4">
        <f t="shared" ca="1" si="6"/>
        <v>-9</v>
      </c>
      <c r="T12" s="4" t="str">
        <f>IF(H12="","",VLOOKUP(H12,'Вода SKU'!$A$1:$B$150,2,0))</f>
        <v>3.3, Сакко</v>
      </c>
      <c r="U12" s="4">
        <f t="shared" ca="1" si="7"/>
        <v>7.6190476190476186</v>
      </c>
      <c r="V12" s="4">
        <f t="shared" si="8"/>
        <v>0</v>
      </c>
      <c r="W12" s="4">
        <f t="shared" ca="1" si="9"/>
        <v>0</v>
      </c>
      <c r="X12" s="4" t="str">
        <f t="shared" ca="1" si="10"/>
        <v/>
      </c>
    </row>
    <row r="13" spans="1:24" ht="13.75" customHeight="1" x14ac:dyDescent="0.2">
      <c r="A13" s="16">
        <f t="shared" ca="1" si="0"/>
        <v>2</v>
      </c>
      <c r="B13" s="16" t="s">
        <v>182</v>
      </c>
      <c r="C13" s="16">
        <v>1050</v>
      </c>
      <c r="D13" s="16" t="s">
        <v>175</v>
      </c>
      <c r="E13" s="16" t="s">
        <v>186</v>
      </c>
      <c r="F13" s="16" t="s">
        <v>187</v>
      </c>
      <c r="G13" s="16" t="s">
        <v>172</v>
      </c>
      <c r="H13" s="16" t="s">
        <v>190</v>
      </c>
      <c r="I13" s="16">
        <v>84</v>
      </c>
      <c r="J13" s="5" t="str">
        <f t="shared" ca="1" si="1"/>
        <v/>
      </c>
      <c r="K13" s="16">
        <v>1</v>
      </c>
      <c r="L13" s="16"/>
      <c r="M13" s="15"/>
      <c r="N13" s="14" t="str">
        <f t="shared" ca="1" si="2"/>
        <v/>
      </c>
      <c r="P13" s="4">
        <f t="shared" si="3"/>
        <v>84</v>
      </c>
      <c r="Q13" s="4">
        <f t="shared" ca="1" si="4"/>
        <v>0</v>
      </c>
      <c r="R13" s="4">
        <f t="shared" si="5"/>
        <v>0</v>
      </c>
      <c r="S13" s="4">
        <f t="shared" ca="1" si="6"/>
        <v>-9</v>
      </c>
      <c r="T13" s="4" t="str">
        <f>IF(H13="","",VLOOKUP(H13,'Вода SKU'!$A$1:$B$150,2,0))</f>
        <v>3.3, Сакко</v>
      </c>
      <c r="U13" s="4">
        <f t="shared" ca="1" si="7"/>
        <v>7.6190476190476186</v>
      </c>
      <c r="V13" s="4">
        <f t="shared" si="8"/>
        <v>0</v>
      </c>
      <c r="W13" s="4">
        <f t="shared" ca="1" si="9"/>
        <v>0</v>
      </c>
      <c r="X13" s="4" t="str">
        <f t="shared" ca="1" si="10"/>
        <v/>
      </c>
    </row>
    <row r="14" spans="1:24" ht="13.75" customHeight="1" x14ac:dyDescent="0.2">
      <c r="A14" s="16">
        <f t="shared" ca="1" si="0"/>
        <v>2</v>
      </c>
      <c r="B14" s="16" t="s">
        <v>182</v>
      </c>
      <c r="C14" s="16">
        <v>1050</v>
      </c>
      <c r="D14" s="16" t="s">
        <v>175</v>
      </c>
      <c r="E14" s="16" t="s">
        <v>186</v>
      </c>
      <c r="F14" s="16" t="s">
        <v>187</v>
      </c>
      <c r="G14" s="16" t="s">
        <v>172</v>
      </c>
      <c r="H14" s="16" t="s">
        <v>191</v>
      </c>
      <c r="I14" s="16">
        <v>34</v>
      </c>
      <c r="J14" s="5" t="str">
        <f t="shared" ca="1" si="1"/>
        <v/>
      </c>
      <c r="K14" s="16">
        <v>1</v>
      </c>
      <c r="L14" s="16"/>
      <c r="M14" s="15"/>
      <c r="N14" s="14" t="str">
        <f t="shared" ca="1" si="2"/>
        <v/>
      </c>
      <c r="P14" s="4">
        <f t="shared" si="3"/>
        <v>34</v>
      </c>
      <c r="Q14" s="4">
        <f t="shared" ca="1" si="4"/>
        <v>0</v>
      </c>
      <c r="R14" s="4">
        <f t="shared" si="5"/>
        <v>0</v>
      </c>
      <c r="S14" s="4">
        <f t="shared" ca="1" si="6"/>
        <v>-9</v>
      </c>
      <c r="T14" s="4" t="str">
        <f>IF(H14="","",VLOOKUP(H14,'Вода SKU'!$A$1:$B$150,2,0))</f>
        <v>3.3, Сакко</v>
      </c>
      <c r="U14" s="4">
        <f t="shared" ca="1" si="7"/>
        <v>7.6190476190476186</v>
      </c>
      <c r="V14" s="4">
        <f t="shared" si="8"/>
        <v>0</v>
      </c>
      <c r="W14" s="4">
        <f t="shared" ca="1" si="9"/>
        <v>0</v>
      </c>
      <c r="X14" s="4" t="str">
        <f t="shared" ca="1" si="10"/>
        <v/>
      </c>
    </row>
    <row r="15" spans="1:24" ht="13.75" customHeight="1" x14ac:dyDescent="0.2">
      <c r="A15" s="17" t="str">
        <f t="shared" ca="1" si="0"/>
        <v/>
      </c>
      <c r="B15" s="17" t="s">
        <v>181</v>
      </c>
      <c r="C15" s="17" t="s">
        <v>181</v>
      </c>
      <c r="D15" s="17" t="s">
        <v>181</v>
      </c>
      <c r="E15" s="17" t="s">
        <v>181</v>
      </c>
      <c r="F15" s="17" t="s">
        <v>181</v>
      </c>
      <c r="G15" s="17" t="s">
        <v>181</v>
      </c>
      <c r="H15" s="17" t="s">
        <v>181</v>
      </c>
      <c r="J15" s="5">
        <f t="shared" ca="1" si="1"/>
        <v>50</v>
      </c>
      <c r="M15" s="18">
        <v>8000</v>
      </c>
      <c r="N15" s="14">
        <f t="shared" ca="1" si="2"/>
        <v>1050</v>
      </c>
      <c r="O15" s="17" t="s">
        <v>181</v>
      </c>
      <c r="P15" s="4">
        <f t="shared" ca="1" si="3"/>
        <v>-1050</v>
      </c>
      <c r="Q15" s="4">
        <f t="shared" ca="1" si="4"/>
        <v>-59</v>
      </c>
      <c r="R15" s="4">
        <f t="shared" si="5"/>
        <v>1</v>
      </c>
      <c r="S15" s="4">
        <f t="shared" ca="1" si="6"/>
        <v>-59</v>
      </c>
      <c r="T15" s="4" t="str">
        <f>IF(H15="","",VLOOKUP(H15,'Вода SKU'!$A$1:$B$150,2,0))</f>
        <v>-</v>
      </c>
      <c r="U15" s="4">
        <f t="shared" ca="1" si="7"/>
        <v>7.6190476190476186</v>
      </c>
      <c r="V15" s="4">
        <f t="shared" si="8"/>
        <v>8000</v>
      </c>
      <c r="W15" s="4">
        <f t="shared" ca="1" si="9"/>
        <v>1050</v>
      </c>
      <c r="X15" s="4">
        <f t="shared" ca="1" si="10"/>
        <v>1050</v>
      </c>
    </row>
    <row r="16" spans="1:24" ht="13.75" customHeight="1" x14ac:dyDescent="0.2">
      <c r="A16" s="16">
        <f t="shared" ca="1" si="0"/>
        <v>3</v>
      </c>
      <c r="B16" s="16" t="s">
        <v>182</v>
      </c>
      <c r="C16" s="16">
        <v>1050</v>
      </c>
      <c r="D16" s="16" t="s">
        <v>175</v>
      </c>
      <c r="E16" s="16" t="s">
        <v>186</v>
      </c>
      <c r="F16" s="16" t="s">
        <v>187</v>
      </c>
      <c r="G16" s="16" t="s">
        <v>172</v>
      </c>
      <c r="H16" s="16" t="s">
        <v>191</v>
      </c>
      <c r="I16" s="16">
        <v>140</v>
      </c>
      <c r="J16" s="5" t="str">
        <f t="shared" ca="1" si="1"/>
        <v/>
      </c>
      <c r="K16" s="16">
        <v>1</v>
      </c>
      <c r="L16" s="16"/>
      <c r="M16" s="15"/>
      <c r="N16" s="14" t="str">
        <f t="shared" ca="1" si="2"/>
        <v/>
      </c>
      <c r="P16" s="4">
        <f t="shared" si="3"/>
        <v>140</v>
      </c>
      <c r="Q16" s="4">
        <f t="shared" ca="1" si="4"/>
        <v>0</v>
      </c>
      <c r="R16" s="4">
        <f t="shared" si="5"/>
        <v>0</v>
      </c>
      <c r="S16" s="4">
        <f t="shared" ca="1" si="6"/>
        <v>-59</v>
      </c>
      <c r="T16" s="4" t="str">
        <f>IF(H16="","",VLOOKUP(H16,'Вода SKU'!$A$1:$B$150,2,0))</f>
        <v>3.3, Сакко</v>
      </c>
      <c r="U16" s="4">
        <f t="shared" ca="1" si="7"/>
        <v>7.6190476190476186</v>
      </c>
      <c r="V16" s="4">
        <f t="shared" si="8"/>
        <v>0</v>
      </c>
      <c r="W16" s="4">
        <f t="shared" ca="1" si="9"/>
        <v>0</v>
      </c>
      <c r="X16" s="4" t="str">
        <f t="shared" ca="1" si="10"/>
        <v/>
      </c>
    </row>
    <row r="17" spans="1:24" ht="13.75" customHeight="1" x14ac:dyDescent="0.2">
      <c r="A17" s="16">
        <f t="shared" ca="1" si="0"/>
        <v>3</v>
      </c>
      <c r="B17" s="16" t="s">
        <v>182</v>
      </c>
      <c r="C17" s="16">
        <v>1050</v>
      </c>
      <c r="D17" s="16" t="s">
        <v>175</v>
      </c>
      <c r="E17" s="16" t="s">
        <v>186</v>
      </c>
      <c r="F17" s="16" t="s">
        <v>187</v>
      </c>
      <c r="G17" s="16" t="s">
        <v>172</v>
      </c>
      <c r="H17" s="16" t="s">
        <v>192</v>
      </c>
      <c r="I17" s="16">
        <v>306</v>
      </c>
      <c r="J17" s="5" t="str">
        <f t="shared" ca="1" si="1"/>
        <v/>
      </c>
      <c r="K17" s="16">
        <v>1</v>
      </c>
      <c r="L17" s="16"/>
      <c r="M17" s="15"/>
      <c r="N17" s="14" t="str">
        <f t="shared" ca="1" si="2"/>
        <v/>
      </c>
      <c r="P17" s="4">
        <f t="shared" si="3"/>
        <v>306</v>
      </c>
      <c r="Q17" s="4">
        <f t="shared" ca="1" si="4"/>
        <v>0</v>
      </c>
      <c r="R17" s="4">
        <f t="shared" si="5"/>
        <v>0</v>
      </c>
      <c r="S17" s="4">
        <f t="shared" ca="1" si="6"/>
        <v>-59</v>
      </c>
      <c r="T17" s="4" t="str">
        <f>IF(H17="","",VLOOKUP(H17,'Вода SKU'!$A$1:$B$150,2,0))</f>
        <v>3.3, Сакко</v>
      </c>
      <c r="U17" s="4">
        <f t="shared" ca="1" si="7"/>
        <v>7.6190476190476186</v>
      </c>
      <c r="V17" s="4">
        <f t="shared" si="8"/>
        <v>0</v>
      </c>
      <c r="W17" s="4">
        <f t="shared" ca="1" si="9"/>
        <v>0</v>
      </c>
      <c r="X17" s="4" t="str">
        <f t="shared" ca="1" si="10"/>
        <v/>
      </c>
    </row>
    <row r="18" spans="1:24" ht="13.75" customHeight="1" x14ac:dyDescent="0.2">
      <c r="A18" s="16">
        <f t="shared" ca="1" si="0"/>
        <v>3</v>
      </c>
      <c r="B18" s="16" t="s">
        <v>182</v>
      </c>
      <c r="C18" s="16">
        <v>1050</v>
      </c>
      <c r="D18" s="16" t="s">
        <v>175</v>
      </c>
      <c r="E18" s="16" t="s">
        <v>186</v>
      </c>
      <c r="F18" s="16" t="s">
        <v>187</v>
      </c>
      <c r="G18" s="16" t="s">
        <v>172</v>
      </c>
      <c r="H18" s="16" t="s">
        <v>193</v>
      </c>
      <c r="I18" s="16">
        <v>230</v>
      </c>
      <c r="J18" s="5" t="str">
        <f t="shared" ca="1" si="1"/>
        <v/>
      </c>
      <c r="K18" s="16">
        <v>1</v>
      </c>
      <c r="L18" s="16"/>
      <c r="M18" s="15"/>
      <c r="N18" s="14" t="str">
        <f t="shared" ca="1" si="2"/>
        <v/>
      </c>
      <c r="P18" s="4">
        <f t="shared" si="3"/>
        <v>230</v>
      </c>
      <c r="Q18" s="4">
        <f t="shared" ca="1" si="4"/>
        <v>0</v>
      </c>
      <c r="R18" s="4">
        <f t="shared" si="5"/>
        <v>0</v>
      </c>
      <c r="S18" s="4">
        <f t="shared" ca="1" si="6"/>
        <v>-59</v>
      </c>
      <c r="T18" s="4" t="str">
        <f>IF(H18="","",VLOOKUP(H18,'Вода SKU'!$A$1:$B$150,2,0))</f>
        <v>3.3, Сакко</v>
      </c>
      <c r="U18" s="4">
        <f t="shared" ca="1" si="7"/>
        <v>7.6190476190476186</v>
      </c>
      <c r="V18" s="4">
        <f t="shared" si="8"/>
        <v>0</v>
      </c>
      <c r="W18" s="4">
        <f t="shared" ca="1" si="9"/>
        <v>0</v>
      </c>
      <c r="X18" s="4" t="str">
        <f t="shared" ca="1" si="10"/>
        <v/>
      </c>
    </row>
    <row r="19" spans="1:24" ht="13.75" customHeight="1" x14ac:dyDescent="0.2">
      <c r="A19" s="17" t="str">
        <f t="shared" ca="1" si="0"/>
        <v/>
      </c>
      <c r="B19" s="17" t="s">
        <v>181</v>
      </c>
      <c r="C19" s="17" t="s">
        <v>181</v>
      </c>
      <c r="D19" s="17" t="s">
        <v>181</v>
      </c>
      <c r="E19" s="17" t="s">
        <v>181</v>
      </c>
      <c r="F19" s="17" t="s">
        <v>181</v>
      </c>
      <c r="G19" s="17" t="s">
        <v>181</v>
      </c>
      <c r="H19" s="17" t="s">
        <v>181</v>
      </c>
      <c r="J19" s="5">
        <f t="shared" ca="1" si="1"/>
        <v>-19.75</v>
      </c>
      <c r="M19" s="18">
        <v>5000</v>
      </c>
      <c r="N19" s="14">
        <f t="shared" ca="1" si="2"/>
        <v>656.25</v>
      </c>
      <c r="O19" s="17" t="s">
        <v>181</v>
      </c>
      <c r="P19" s="4">
        <f t="shared" ca="1" si="3"/>
        <v>-656.25</v>
      </c>
      <c r="Q19" s="4">
        <f t="shared" ca="1" si="4"/>
        <v>-39.25</v>
      </c>
      <c r="R19" s="4">
        <f t="shared" si="5"/>
        <v>1</v>
      </c>
      <c r="S19" s="4">
        <f t="shared" ca="1" si="6"/>
        <v>-39.25</v>
      </c>
      <c r="T19" s="4" t="str">
        <f>IF(H19="","",VLOOKUP(H19,'Вода SKU'!$A$1:$B$150,2,0))</f>
        <v>-</v>
      </c>
      <c r="U19" s="4">
        <f t="shared" ca="1" si="7"/>
        <v>7.6190476190476186</v>
      </c>
      <c r="V19" s="4">
        <f t="shared" si="8"/>
        <v>5000</v>
      </c>
      <c r="W19" s="4">
        <f t="shared" ca="1" si="9"/>
        <v>656.25</v>
      </c>
      <c r="X19" s="4">
        <f t="shared" ca="1" si="10"/>
        <v>1050</v>
      </c>
    </row>
    <row r="20" spans="1:24" ht="13.75" customHeight="1" x14ac:dyDescent="0.2">
      <c r="A20" s="19">
        <f t="shared" ca="1" si="0"/>
        <v>4</v>
      </c>
      <c r="B20" s="19" t="s">
        <v>194</v>
      </c>
      <c r="C20" s="19">
        <v>850</v>
      </c>
      <c r="D20" s="19" t="s">
        <v>195</v>
      </c>
      <c r="E20" s="19" t="s">
        <v>196</v>
      </c>
      <c r="F20" s="19" t="s">
        <v>197</v>
      </c>
      <c r="G20" s="19" t="s">
        <v>198</v>
      </c>
      <c r="H20" s="19" t="s">
        <v>199</v>
      </c>
      <c r="I20" s="19">
        <v>850</v>
      </c>
      <c r="J20" s="5" t="str">
        <f t="shared" ca="1" si="1"/>
        <v/>
      </c>
      <c r="K20" s="19">
        <v>1</v>
      </c>
      <c r="L20" s="19"/>
      <c r="M20" s="15"/>
      <c r="N20" s="14" t="str">
        <f t="shared" ca="1" si="2"/>
        <v/>
      </c>
      <c r="P20" s="4">
        <f t="shared" si="3"/>
        <v>850</v>
      </c>
      <c r="Q20" s="4">
        <f t="shared" ca="1" si="4"/>
        <v>0</v>
      </c>
      <c r="R20" s="4">
        <f t="shared" si="5"/>
        <v>0</v>
      </c>
      <c r="S20" s="4">
        <f t="shared" ca="1" si="6"/>
        <v>-39.25</v>
      </c>
      <c r="T20" s="4" t="str">
        <f>IF(H20="","",VLOOKUP(H20,'Вода SKU'!$A$1:$B$150,2,0))</f>
        <v>2.7, Альче</v>
      </c>
      <c r="U20" s="4">
        <f t="shared" ca="1" si="7"/>
        <v>9.4117647058823533</v>
      </c>
      <c r="V20" s="4">
        <f t="shared" si="8"/>
        <v>0</v>
      </c>
      <c r="W20" s="4">
        <f t="shared" ca="1" si="9"/>
        <v>0</v>
      </c>
      <c r="X20" s="4" t="str">
        <f t="shared" ca="1" si="10"/>
        <v/>
      </c>
    </row>
    <row r="21" spans="1:24" ht="13.75" customHeight="1" x14ac:dyDescent="0.2">
      <c r="A21" s="17" t="str">
        <f t="shared" ca="1" si="0"/>
        <v/>
      </c>
      <c r="B21" s="17" t="s">
        <v>181</v>
      </c>
      <c r="C21" s="17" t="s">
        <v>181</v>
      </c>
      <c r="D21" s="17" t="s">
        <v>181</v>
      </c>
      <c r="E21" s="17" t="s">
        <v>181</v>
      </c>
      <c r="F21" s="17" t="s">
        <v>181</v>
      </c>
      <c r="G21" s="17" t="s">
        <v>181</v>
      </c>
      <c r="H21" s="17" t="s">
        <v>181</v>
      </c>
      <c r="J21" s="5">
        <f t="shared" ca="1" si="1"/>
        <v>0</v>
      </c>
      <c r="M21" s="18">
        <v>8000</v>
      </c>
      <c r="N21" s="14">
        <f t="shared" ca="1" si="2"/>
        <v>850</v>
      </c>
      <c r="O21" s="17" t="s">
        <v>181</v>
      </c>
      <c r="P21" s="4">
        <f t="shared" ca="1" si="3"/>
        <v>-850</v>
      </c>
      <c r="Q21" s="4">
        <f t="shared" ca="1" si="4"/>
        <v>-39.25</v>
      </c>
      <c r="R21" s="4">
        <f t="shared" si="5"/>
        <v>1</v>
      </c>
      <c r="S21" s="4">
        <f t="shared" ca="1" si="6"/>
        <v>-39.25</v>
      </c>
      <c r="T21" s="4" t="str">
        <f>IF(H21="","",VLOOKUP(H21,'Вода SKU'!$A$1:$B$150,2,0))</f>
        <v>-</v>
      </c>
      <c r="U21" s="4">
        <f t="shared" ca="1" si="7"/>
        <v>9.4117647058823533</v>
      </c>
      <c r="V21" s="4">
        <f t="shared" si="8"/>
        <v>8000</v>
      </c>
      <c r="W21" s="4">
        <f t="shared" ca="1" si="9"/>
        <v>850</v>
      </c>
      <c r="X21" s="4">
        <f t="shared" ca="1" si="10"/>
        <v>850</v>
      </c>
    </row>
    <row r="22" spans="1:24" ht="13.75" customHeight="1" x14ac:dyDescent="0.2">
      <c r="A22" s="16">
        <f t="shared" ca="1" si="0"/>
        <v>5</v>
      </c>
      <c r="B22" s="16" t="s">
        <v>200</v>
      </c>
      <c r="C22" s="16">
        <v>1050</v>
      </c>
      <c r="D22" s="16" t="s">
        <v>175</v>
      </c>
      <c r="E22" s="16" t="s">
        <v>201</v>
      </c>
      <c r="F22" s="16" t="s">
        <v>202</v>
      </c>
      <c r="G22" s="16" t="s">
        <v>203</v>
      </c>
      <c r="H22" s="16" t="s">
        <v>204</v>
      </c>
      <c r="I22" s="16">
        <v>59</v>
      </c>
      <c r="J22" s="5" t="str">
        <f t="shared" ca="1" si="1"/>
        <v/>
      </c>
      <c r="K22" s="16">
        <v>1</v>
      </c>
      <c r="L22" s="16"/>
      <c r="M22" s="15"/>
      <c r="N22" s="14" t="str">
        <f t="shared" ca="1" si="2"/>
        <v/>
      </c>
      <c r="P22" s="4">
        <f t="shared" si="3"/>
        <v>59</v>
      </c>
      <c r="Q22" s="4">
        <f t="shared" ca="1" si="4"/>
        <v>0</v>
      </c>
      <c r="R22" s="4">
        <f t="shared" si="5"/>
        <v>0</v>
      </c>
      <c r="S22" s="4">
        <f t="shared" ca="1" si="6"/>
        <v>-39.25</v>
      </c>
      <c r="T22" s="4" t="str">
        <f>IF(H22="","",VLOOKUP(H22,'Вода SKU'!$A$1:$B$150,2,0))</f>
        <v>3.6, Альче</v>
      </c>
      <c r="U22" s="4">
        <f t="shared" ca="1" si="7"/>
        <v>7.6190476190476186</v>
      </c>
      <c r="V22" s="4">
        <f t="shared" si="8"/>
        <v>0</v>
      </c>
      <c r="W22" s="4">
        <f t="shared" ca="1" si="9"/>
        <v>0</v>
      </c>
      <c r="X22" s="4" t="str">
        <f t="shared" ca="1" si="10"/>
        <v/>
      </c>
    </row>
    <row r="23" spans="1:24" ht="13.75" customHeight="1" x14ac:dyDescent="0.2">
      <c r="A23" s="16">
        <f t="shared" ca="1" si="0"/>
        <v>5</v>
      </c>
      <c r="B23" s="16" t="s">
        <v>200</v>
      </c>
      <c r="C23" s="16">
        <v>1050</v>
      </c>
      <c r="D23" s="16" t="s">
        <v>175</v>
      </c>
      <c r="E23" s="16" t="s">
        <v>176</v>
      </c>
      <c r="F23" s="16" t="s">
        <v>177</v>
      </c>
      <c r="G23" s="16" t="s">
        <v>172</v>
      </c>
      <c r="H23" s="16" t="s">
        <v>205</v>
      </c>
      <c r="I23" s="16">
        <v>941</v>
      </c>
      <c r="J23" s="5" t="str">
        <f t="shared" ca="1" si="1"/>
        <v/>
      </c>
      <c r="K23" s="16">
        <v>1</v>
      </c>
      <c r="L23" s="16"/>
      <c r="M23" s="15"/>
      <c r="N23" s="14" t="str">
        <f t="shared" ca="1" si="2"/>
        <v/>
      </c>
      <c r="P23" s="4">
        <f t="shared" si="3"/>
        <v>941</v>
      </c>
      <c r="Q23" s="4">
        <f t="shared" ca="1" si="4"/>
        <v>0</v>
      </c>
      <c r="R23" s="4">
        <f t="shared" si="5"/>
        <v>0</v>
      </c>
      <c r="S23" s="4">
        <f t="shared" ca="1" si="6"/>
        <v>-39.25</v>
      </c>
      <c r="T23" s="4" t="str">
        <f>IF(H23="","",VLOOKUP(H23,'Вода SKU'!$A$1:$B$150,2,0))</f>
        <v>3.6, Альче</v>
      </c>
      <c r="U23" s="4">
        <f t="shared" ca="1" si="7"/>
        <v>7.6190476190476186</v>
      </c>
      <c r="V23" s="4">
        <f t="shared" si="8"/>
        <v>0</v>
      </c>
      <c r="W23" s="4">
        <f t="shared" ca="1" si="9"/>
        <v>0</v>
      </c>
      <c r="X23" s="4" t="str">
        <f t="shared" ca="1" si="10"/>
        <v/>
      </c>
    </row>
    <row r="24" spans="1:24" ht="13.75" customHeight="1" x14ac:dyDescent="0.2">
      <c r="A24" s="17" t="str">
        <f t="shared" ca="1" si="0"/>
        <v/>
      </c>
      <c r="B24" s="17" t="s">
        <v>181</v>
      </c>
      <c r="C24" s="17" t="s">
        <v>181</v>
      </c>
      <c r="D24" s="17" t="s">
        <v>181</v>
      </c>
      <c r="E24" s="17" t="s">
        <v>181</v>
      </c>
      <c r="F24" s="17" t="s">
        <v>181</v>
      </c>
      <c r="G24" s="17" t="s">
        <v>181</v>
      </c>
      <c r="H24" s="17" t="s">
        <v>181</v>
      </c>
      <c r="J24" s="5">
        <f t="shared" ca="1" si="1"/>
        <v>50</v>
      </c>
      <c r="M24" s="18">
        <v>8000</v>
      </c>
      <c r="N24" s="14">
        <f t="shared" ca="1" si="2"/>
        <v>1050</v>
      </c>
      <c r="O24" s="17" t="s">
        <v>181</v>
      </c>
      <c r="P24" s="4">
        <f t="shared" ca="1" si="3"/>
        <v>-1050</v>
      </c>
      <c r="Q24" s="4">
        <f t="shared" ca="1" si="4"/>
        <v>-89.25</v>
      </c>
      <c r="R24" s="4">
        <f t="shared" si="5"/>
        <v>1</v>
      </c>
      <c r="S24" s="4">
        <f t="shared" ca="1" si="6"/>
        <v>-89.25</v>
      </c>
      <c r="T24" s="4" t="str">
        <f>IF(H24="","",VLOOKUP(H24,'Вода SKU'!$A$1:$B$150,2,0))</f>
        <v>-</v>
      </c>
      <c r="U24" s="4">
        <f t="shared" ca="1" si="7"/>
        <v>7.6190476190476186</v>
      </c>
      <c r="V24" s="4">
        <f t="shared" si="8"/>
        <v>8000</v>
      </c>
      <c r="W24" s="4">
        <f t="shared" ca="1" si="9"/>
        <v>1050</v>
      </c>
      <c r="X24" s="4">
        <f t="shared" ca="1" si="10"/>
        <v>1050</v>
      </c>
    </row>
    <row r="25" spans="1:24" ht="13.75" customHeight="1" x14ac:dyDescent="0.2">
      <c r="A25" s="19">
        <f t="shared" ca="1" si="0"/>
        <v>6</v>
      </c>
      <c r="B25" s="19" t="s">
        <v>194</v>
      </c>
      <c r="C25" s="19">
        <v>850</v>
      </c>
      <c r="D25" s="19" t="s">
        <v>195</v>
      </c>
      <c r="E25" s="19" t="s">
        <v>196</v>
      </c>
      <c r="F25" s="19" t="s">
        <v>197</v>
      </c>
      <c r="G25" s="19" t="s">
        <v>198</v>
      </c>
      <c r="H25" s="19" t="s">
        <v>199</v>
      </c>
      <c r="I25" s="19">
        <v>169</v>
      </c>
      <c r="J25" s="5" t="str">
        <f t="shared" ca="1" si="1"/>
        <v/>
      </c>
      <c r="K25" s="19">
        <v>1</v>
      </c>
      <c r="L25" s="19"/>
      <c r="M25" s="15"/>
      <c r="N25" s="14" t="str">
        <f t="shared" ca="1" si="2"/>
        <v/>
      </c>
      <c r="P25" s="4">
        <f t="shared" si="3"/>
        <v>169</v>
      </c>
      <c r="Q25" s="4">
        <f t="shared" ca="1" si="4"/>
        <v>0</v>
      </c>
      <c r="R25" s="4">
        <f t="shared" si="5"/>
        <v>0</v>
      </c>
      <c r="S25" s="4">
        <f t="shared" ca="1" si="6"/>
        <v>-89.25</v>
      </c>
      <c r="T25" s="4" t="str">
        <f>IF(H25="","",VLOOKUP(H25,'Вода SKU'!$A$1:$B$150,2,0))</f>
        <v>2.7, Альче</v>
      </c>
      <c r="U25" s="4">
        <f t="shared" ca="1" si="7"/>
        <v>9.4117647058823533</v>
      </c>
      <c r="V25" s="4">
        <f t="shared" si="8"/>
        <v>0</v>
      </c>
      <c r="W25" s="4">
        <f t="shared" ca="1" si="9"/>
        <v>0</v>
      </c>
      <c r="X25" s="4" t="str">
        <f t="shared" ca="1" si="10"/>
        <v/>
      </c>
    </row>
    <row r="26" spans="1:24" ht="13.75" customHeight="1" x14ac:dyDescent="0.2">
      <c r="A26" s="19">
        <f t="shared" ca="1" si="0"/>
        <v>6</v>
      </c>
      <c r="B26" s="19" t="s">
        <v>194</v>
      </c>
      <c r="C26" s="19">
        <v>850</v>
      </c>
      <c r="D26" s="19" t="s">
        <v>195</v>
      </c>
      <c r="E26" s="19" t="s">
        <v>196</v>
      </c>
      <c r="F26" s="19" t="s">
        <v>197</v>
      </c>
      <c r="G26" s="19" t="s">
        <v>198</v>
      </c>
      <c r="H26" s="19" t="s">
        <v>206</v>
      </c>
      <c r="I26" s="19">
        <v>40</v>
      </c>
      <c r="J26" s="5" t="str">
        <f t="shared" ca="1" si="1"/>
        <v/>
      </c>
      <c r="K26" s="19">
        <v>1</v>
      </c>
      <c r="L26" s="19"/>
      <c r="M26" s="15"/>
      <c r="N26" s="14" t="str">
        <f t="shared" ca="1" si="2"/>
        <v/>
      </c>
      <c r="P26" s="4">
        <f t="shared" si="3"/>
        <v>40</v>
      </c>
      <c r="Q26" s="4">
        <f t="shared" ca="1" si="4"/>
        <v>0</v>
      </c>
      <c r="R26" s="4">
        <f t="shared" si="5"/>
        <v>0</v>
      </c>
      <c r="S26" s="4">
        <f t="shared" ca="1" si="6"/>
        <v>-89.25</v>
      </c>
      <c r="T26" s="4" t="str">
        <f>IF(H26="","",VLOOKUP(H26,'Вода SKU'!$A$1:$B$150,2,0))</f>
        <v>2.7, Альче</v>
      </c>
      <c r="U26" s="4">
        <f t="shared" ca="1" si="7"/>
        <v>9.4117647058823533</v>
      </c>
      <c r="V26" s="4">
        <f t="shared" si="8"/>
        <v>0</v>
      </c>
      <c r="W26" s="4">
        <f t="shared" ca="1" si="9"/>
        <v>0</v>
      </c>
      <c r="X26" s="4" t="str">
        <f t="shared" ca="1" si="10"/>
        <v/>
      </c>
    </row>
    <row r="27" spans="1:24" ht="13.75" customHeight="1" x14ac:dyDescent="0.2">
      <c r="A27" s="19">
        <f t="shared" ca="1" si="0"/>
        <v>6</v>
      </c>
      <c r="B27" s="19" t="s">
        <v>194</v>
      </c>
      <c r="C27" s="19">
        <v>850</v>
      </c>
      <c r="D27" s="19" t="s">
        <v>195</v>
      </c>
      <c r="E27" s="19" t="s">
        <v>196</v>
      </c>
      <c r="F27" s="19" t="s">
        <v>197</v>
      </c>
      <c r="G27" s="19" t="s">
        <v>198</v>
      </c>
      <c r="H27" s="19" t="s">
        <v>207</v>
      </c>
      <c r="I27" s="19">
        <v>42</v>
      </c>
      <c r="J27" s="5" t="str">
        <f t="shared" ca="1" si="1"/>
        <v/>
      </c>
      <c r="K27" s="19">
        <v>1</v>
      </c>
      <c r="L27" s="19"/>
      <c r="M27" s="15"/>
      <c r="N27" s="14" t="str">
        <f t="shared" ca="1" si="2"/>
        <v/>
      </c>
      <c r="P27" s="4">
        <f t="shared" si="3"/>
        <v>42</v>
      </c>
      <c r="Q27" s="4">
        <f t="shared" ca="1" si="4"/>
        <v>0</v>
      </c>
      <c r="R27" s="4">
        <f t="shared" si="5"/>
        <v>0</v>
      </c>
      <c r="S27" s="4">
        <f t="shared" ca="1" si="6"/>
        <v>-89.25</v>
      </c>
      <c r="T27" s="4" t="str">
        <f>IF(H27="","",VLOOKUP(H27,'Вода SKU'!$A$1:$B$150,2,0))</f>
        <v>2.7, Альче</v>
      </c>
      <c r="U27" s="4">
        <f t="shared" ca="1" si="7"/>
        <v>9.4117647058823533</v>
      </c>
      <c r="V27" s="4">
        <f t="shared" si="8"/>
        <v>0</v>
      </c>
      <c r="W27" s="4">
        <f t="shared" ca="1" si="9"/>
        <v>0</v>
      </c>
      <c r="X27" s="4" t="str">
        <f t="shared" ca="1" si="10"/>
        <v/>
      </c>
    </row>
    <row r="28" spans="1:24" ht="13.75" customHeight="1" x14ac:dyDescent="0.2">
      <c r="A28" s="20">
        <f t="shared" ca="1" si="0"/>
        <v>6</v>
      </c>
      <c r="B28" s="20" t="s">
        <v>194</v>
      </c>
      <c r="C28" s="20">
        <v>850</v>
      </c>
      <c r="D28" s="20" t="s">
        <v>208</v>
      </c>
      <c r="E28" s="20" t="s">
        <v>196</v>
      </c>
      <c r="F28" s="20" t="s">
        <v>197</v>
      </c>
      <c r="G28" s="20" t="s">
        <v>198</v>
      </c>
      <c r="H28" s="20" t="s">
        <v>209</v>
      </c>
      <c r="I28" s="20">
        <v>65</v>
      </c>
      <c r="J28" s="5" t="str">
        <f t="shared" ca="1" si="1"/>
        <v/>
      </c>
      <c r="K28" s="20">
        <v>1</v>
      </c>
      <c r="L28" s="20"/>
      <c r="M28" s="15"/>
      <c r="N28" s="14" t="str">
        <f t="shared" ca="1" si="2"/>
        <v/>
      </c>
      <c r="P28" s="4">
        <f t="shared" si="3"/>
        <v>65</v>
      </c>
      <c r="Q28" s="4">
        <f t="shared" ca="1" si="4"/>
        <v>0</v>
      </c>
      <c r="R28" s="4">
        <f t="shared" si="5"/>
        <v>0</v>
      </c>
      <c r="S28" s="4">
        <f t="shared" ca="1" si="6"/>
        <v>-89.25</v>
      </c>
      <c r="T28" s="4" t="str">
        <f>IF(H28="","",VLOOKUP(H28,'Вода SKU'!$A$1:$B$150,2,0))</f>
        <v>2.7, Альче</v>
      </c>
      <c r="U28" s="4">
        <f t="shared" ca="1" si="7"/>
        <v>9.4117647058823533</v>
      </c>
      <c r="V28" s="4">
        <f t="shared" si="8"/>
        <v>0</v>
      </c>
      <c r="W28" s="4">
        <f t="shared" ca="1" si="9"/>
        <v>0</v>
      </c>
      <c r="X28" s="4" t="str">
        <f t="shared" ca="1" si="10"/>
        <v/>
      </c>
    </row>
    <row r="29" spans="1:24" ht="13.75" customHeight="1" x14ac:dyDescent="0.2">
      <c r="A29" s="20">
        <f t="shared" ca="1" si="0"/>
        <v>6</v>
      </c>
      <c r="B29" s="20" t="s">
        <v>194</v>
      </c>
      <c r="C29" s="20">
        <v>850</v>
      </c>
      <c r="D29" s="20" t="s">
        <v>208</v>
      </c>
      <c r="E29" s="20" t="s">
        <v>196</v>
      </c>
      <c r="F29" s="20" t="s">
        <v>197</v>
      </c>
      <c r="G29" s="20" t="s">
        <v>198</v>
      </c>
      <c r="H29" s="20" t="s">
        <v>210</v>
      </c>
      <c r="I29" s="20">
        <v>172</v>
      </c>
      <c r="J29" s="5" t="str">
        <f t="shared" ca="1" si="1"/>
        <v/>
      </c>
      <c r="K29" s="20">
        <v>1</v>
      </c>
      <c r="L29" s="20"/>
      <c r="M29" s="15"/>
      <c r="N29" s="14" t="str">
        <f t="shared" ca="1" si="2"/>
        <v/>
      </c>
      <c r="P29" s="4">
        <f t="shared" si="3"/>
        <v>172</v>
      </c>
      <c r="Q29" s="4">
        <f t="shared" ca="1" si="4"/>
        <v>0</v>
      </c>
      <c r="R29" s="4">
        <f t="shared" si="5"/>
        <v>0</v>
      </c>
      <c r="S29" s="4">
        <f t="shared" ca="1" si="6"/>
        <v>-89.25</v>
      </c>
      <c r="T29" s="4" t="str">
        <f>IF(H29="","",VLOOKUP(H29,'Вода SKU'!$A$1:$B$150,2,0))</f>
        <v>2.7, Альче</v>
      </c>
      <c r="U29" s="4">
        <f t="shared" ca="1" si="7"/>
        <v>9.4117647058823533</v>
      </c>
      <c r="V29" s="4">
        <f t="shared" si="8"/>
        <v>0</v>
      </c>
      <c r="W29" s="4">
        <f t="shared" ca="1" si="9"/>
        <v>0</v>
      </c>
      <c r="X29" s="4" t="str">
        <f t="shared" ca="1" si="10"/>
        <v/>
      </c>
    </row>
    <row r="30" spans="1:24" ht="13.75" customHeight="1" x14ac:dyDescent="0.2">
      <c r="A30" s="20">
        <f t="shared" ca="1" si="0"/>
        <v>6</v>
      </c>
      <c r="B30" s="20" t="s">
        <v>194</v>
      </c>
      <c r="C30" s="20">
        <v>850</v>
      </c>
      <c r="D30" s="20" t="s">
        <v>208</v>
      </c>
      <c r="E30" s="20" t="s">
        <v>196</v>
      </c>
      <c r="F30" s="20" t="s">
        <v>197</v>
      </c>
      <c r="G30" s="20" t="s">
        <v>198</v>
      </c>
      <c r="H30" s="20" t="s">
        <v>211</v>
      </c>
      <c r="I30" s="20">
        <v>335</v>
      </c>
      <c r="J30" s="5" t="str">
        <f t="shared" ca="1" si="1"/>
        <v/>
      </c>
      <c r="K30" s="20">
        <v>1</v>
      </c>
      <c r="L30" s="20"/>
      <c r="M30" s="15"/>
      <c r="N30" s="14" t="str">
        <f t="shared" ca="1" si="2"/>
        <v/>
      </c>
      <c r="P30" s="4">
        <f t="shared" si="3"/>
        <v>335</v>
      </c>
      <c r="Q30" s="4">
        <f t="shared" ca="1" si="4"/>
        <v>0</v>
      </c>
      <c r="R30" s="4">
        <f t="shared" si="5"/>
        <v>0</v>
      </c>
      <c r="S30" s="4">
        <f t="shared" ca="1" si="6"/>
        <v>-89.25</v>
      </c>
      <c r="T30" s="4" t="str">
        <f>IF(H30="","",VLOOKUP(H30,'Вода SKU'!$A$1:$B$150,2,0))</f>
        <v>2.7, Альче</v>
      </c>
      <c r="U30" s="4">
        <f t="shared" ca="1" si="7"/>
        <v>9.4117647058823533</v>
      </c>
      <c r="V30" s="4">
        <f t="shared" si="8"/>
        <v>0</v>
      </c>
      <c r="W30" s="4">
        <f t="shared" ca="1" si="9"/>
        <v>0</v>
      </c>
      <c r="X30" s="4" t="str">
        <f t="shared" ca="1" si="10"/>
        <v/>
      </c>
    </row>
    <row r="31" spans="1:24" ht="13.75" customHeight="1" x14ac:dyDescent="0.2">
      <c r="A31" s="17" t="str">
        <f t="shared" ca="1" si="0"/>
        <v/>
      </c>
      <c r="B31" s="17" t="s">
        <v>181</v>
      </c>
      <c r="C31" s="17" t="s">
        <v>181</v>
      </c>
      <c r="D31" s="17" t="s">
        <v>181</v>
      </c>
      <c r="E31" s="17" t="s">
        <v>181</v>
      </c>
      <c r="F31" s="17" t="s">
        <v>181</v>
      </c>
      <c r="G31" s="17" t="s">
        <v>181</v>
      </c>
      <c r="H31" s="17" t="s">
        <v>181</v>
      </c>
      <c r="J31" s="5">
        <f t="shared" ca="1" si="1"/>
        <v>27</v>
      </c>
      <c r="M31" s="18">
        <v>8000</v>
      </c>
      <c r="N31" s="14">
        <f t="shared" ca="1" si="2"/>
        <v>850</v>
      </c>
      <c r="O31" s="17" t="s">
        <v>181</v>
      </c>
      <c r="P31" s="4">
        <f t="shared" ca="1" si="3"/>
        <v>-850</v>
      </c>
      <c r="Q31" s="4">
        <f t="shared" ca="1" si="4"/>
        <v>-116.25</v>
      </c>
      <c r="R31" s="4">
        <f t="shared" si="5"/>
        <v>1</v>
      </c>
      <c r="S31" s="4">
        <f t="shared" ca="1" si="6"/>
        <v>-116.25</v>
      </c>
      <c r="T31" s="4" t="str">
        <f>IF(H31="","",VLOOKUP(H31,'Вода SKU'!$A$1:$B$150,2,0))</f>
        <v>-</v>
      </c>
      <c r="U31" s="4">
        <f t="shared" ca="1" si="7"/>
        <v>9.4117647058823533</v>
      </c>
      <c r="V31" s="4">
        <f t="shared" si="8"/>
        <v>8000</v>
      </c>
      <c r="W31" s="4">
        <f t="shared" ca="1" si="9"/>
        <v>850</v>
      </c>
      <c r="X31" s="4">
        <f t="shared" ca="1" si="10"/>
        <v>850</v>
      </c>
    </row>
    <row r="32" spans="1:24" ht="13.75" customHeight="1" x14ac:dyDescent="0.2">
      <c r="A32" s="16">
        <f t="shared" ca="1" si="0"/>
        <v>7</v>
      </c>
      <c r="B32" s="16" t="s">
        <v>200</v>
      </c>
      <c r="C32" s="16">
        <v>1050</v>
      </c>
      <c r="D32" s="16" t="s">
        <v>175</v>
      </c>
      <c r="E32" s="16" t="s">
        <v>176</v>
      </c>
      <c r="F32" s="16" t="s">
        <v>177</v>
      </c>
      <c r="G32" s="16" t="s">
        <v>172</v>
      </c>
      <c r="H32" s="16" t="s">
        <v>205</v>
      </c>
      <c r="I32" s="16">
        <v>1050</v>
      </c>
      <c r="J32" s="5" t="str">
        <f t="shared" ca="1" si="1"/>
        <v/>
      </c>
      <c r="K32" s="16">
        <v>1</v>
      </c>
      <c r="L32" s="16"/>
      <c r="M32" s="15"/>
      <c r="N32" s="14" t="str">
        <f t="shared" ca="1" si="2"/>
        <v/>
      </c>
      <c r="P32" s="4">
        <f t="shared" si="3"/>
        <v>1050</v>
      </c>
      <c r="Q32" s="4">
        <f t="shared" ca="1" si="4"/>
        <v>0</v>
      </c>
      <c r="R32" s="4">
        <f t="shared" si="5"/>
        <v>0</v>
      </c>
      <c r="S32" s="4">
        <f t="shared" ca="1" si="6"/>
        <v>-116.25</v>
      </c>
      <c r="T32" s="4" t="str">
        <f>IF(H32="","",VLOOKUP(H32,'Вода SKU'!$A$1:$B$150,2,0))</f>
        <v>3.6, Альче</v>
      </c>
      <c r="U32" s="4">
        <f t="shared" ca="1" si="7"/>
        <v>7.6190476190476186</v>
      </c>
      <c r="V32" s="4">
        <f t="shared" si="8"/>
        <v>0</v>
      </c>
      <c r="W32" s="4">
        <f t="shared" ca="1" si="9"/>
        <v>0</v>
      </c>
      <c r="X32" s="4" t="str">
        <f t="shared" ca="1" si="10"/>
        <v/>
      </c>
    </row>
    <row r="33" spans="1:24" ht="13.75" customHeight="1" x14ac:dyDescent="0.2">
      <c r="A33" s="17" t="str">
        <f t="shared" ca="1" si="0"/>
        <v/>
      </c>
      <c r="B33" s="17" t="s">
        <v>181</v>
      </c>
      <c r="C33" s="17" t="s">
        <v>181</v>
      </c>
      <c r="D33" s="17" t="s">
        <v>181</v>
      </c>
      <c r="E33" s="17" t="s">
        <v>181</v>
      </c>
      <c r="F33" s="17" t="s">
        <v>181</v>
      </c>
      <c r="G33" s="17" t="s">
        <v>181</v>
      </c>
      <c r="H33" s="17" t="s">
        <v>181</v>
      </c>
      <c r="J33" s="5">
        <f t="shared" ca="1" si="1"/>
        <v>0</v>
      </c>
      <c r="M33" s="18">
        <v>8000</v>
      </c>
      <c r="N33" s="14">
        <f t="shared" ca="1" si="2"/>
        <v>1050</v>
      </c>
      <c r="O33" s="17" t="s">
        <v>181</v>
      </c>
      <c r="P33" s="4">
        <f t="shared" ca="1" si="3"/>
        <v>-1050</v>
      </c>
      <c r="Q33" s="4">
        <f t="shared" ca="1" si="4"/>
        <v>-116.25</v>
      </c>
      <c r="R33" s="4">
        <f t="shared" si="5"/>
        <v>1</v>
      </c>
      <c r="S33" s="4">
        <f t="shared" ca="1" si="6"/>
        <v>-116.25</v>
      </c>
      <c r="T33" s="4" t="str">
        <f>IF(H33="","",VLOOKUP(H33,'Вода SKU'!$A$1:$B$150,2,0))</f>
        <v>-</v>
      </c>
      <c r="U33" s="4">
        <f t="shared" ca="1" si="7"/>
        <v>7.6190476190476186</v>
      </c>
      <c r="V33" s="4">
        <f t="shared" si="8"/>
        <v>8000</v>
      </c>
      <c r="W33" s="4">
        <f t="shared" ca="1" si="9"/>
        <v>1050</v>
      </c>
      <c r="X33" s="4">
        <f t="shared" ca="1" si="10"/>
        <v>1050</v>
      </c>
    </row>
    <row r="34" spans="1:24" ht="13.75" customHeight="1" x14ac:dyDescent="0.2">
      <c r="A34" s="16">
        <f t="shared" ref="A34:A65" ca="1" si="11">IF(O34="-", "", 1 + SUM(INDIRECT(ADDRESS(2,COLUMN(R34)) &amp; ":" &amp; ADDRESS(ROW(),COLUMN(R34)))))</f>
        <v>8</v>
      </c>
      <c r="B34" s="16" t="s">
        <v>200</v>
      </c>
      <c r="C34" s="16">
        <v>1050</v>
      </c>
      <c r="D34" s="16" t="s">
        <v>175</v>
      </c>
      <c r="E34" s="16" t="s">
        <v>176</v>
      </c>
      <c r="F34" s="16" t="s">
        <v>177</v>
      </c>
      <c r="G34" s="16" t="s">
        <v>172</v>
      </c>
      <c r="H34" s="16" t="s">
        <v>205</v>
      </c>
      <c r="I34" s="16">
        <v>160</v>
      </c>
      <c r="J34" s="5" t="str">
        <f t="shared" ref="J34:J65" ca="1" si="12">IF(M34="", IF(O34="","",X34+(INDIRECT("S" &amp; ROW() - 1) - S34)),IF(O34="", "", INDIRECT("S" &amp; ROW() - 1) - S34))</f>
        <v/>
      </c>
      <c r="K34" s="16">
        <v>1</v>
      </c>
      <c r="L34" s="16"/>
      <c r="M34" s="15"/>
      <c r="N34" s="14" t="str">
        <f t="shared" ref="N34:N65" ca="1" si="13">IF(M34="", IF(X34=0, "", X34), IF(V34 = "", "", IF(V34/U34 = 0, "", V34/U34)))</f>
        <v/>
      </c>
      <c r="P34" s="4">
        <f t="shared" ref="P34:P65" si="14">IF(O34 = "-", -W34,I34)</f>
        <v>160</v>
      </c>
      <c r="Q34" s="4">
        <f t="shared" ref="Q34:Q65" ca="1" si="15">IF(O34 = "-", SUM(INDIRECT(ADDRESS(2,COLUMN(P34)) &amp; ":" &amp; ADDRESS(ROW(),COLUMN(P34)))), 0)</f>
        <v>0</v>
      </c>
      <c r="R34" s="4">
        <f t="shared" ref="R34:R65" si="16">IF(O34="-",1,0)</f>
        <v>0</v>
      </c>
      <c r="S34" s="4">
        <f t="shared" ref="S34:S65" ca="1" si="17">IF(Q34 = 0, INDIRECT("S" &amp; ROW() - 1), Q34)</f>
        <v>-116.25</v>
      </c>
      <c r="T34" s="4" t="str">
        <f>IF(H34="","",VLOOKUP(H34,'Вода SKU'!$A$1:$B$150,2,0))</f>
        <v>3.6, Альче</v>
      </c>
      <c r="U34" s="4">
        <f t="shared" ref="U34:U65" ca="1" si="18">IF(C34 = "", 8, IF(C34 = "-", 8000 / INDIRECT("C" &amp; ROW() - 1), 8000/C34))</f>
        <v>7.6190476190476186</v>
      </c>
      <c r="V34" s="4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4">
        <f t="shared" ref="W34:W65" ca="1" si="20">IF(V34 = "", "", V34/U34)</f>
        <v>0</v>
      </c>
      <c r="X34" s="4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2">
        <f t="shared" ca="1" si="11"/>
        <v>8</v>
      </c>
      <c r="B35" s="12" t="s">
        <v>200</v>
      </c>
      <c r="C35" s="12">
        <v>1050</v>
      </c>
      <c r="D35" s="12" t="s">
        <v>169</v>
      </c>
      <c r="E35" s="12" t="s">
        <v>170</v>
      </c>
      <c r="F35" s="12" t="s">
        <v>171</v>
      </c>
      <c r="G35" s="12" t="s">
        <v>172</v>
      </c>
      <c r="H35" s="12" t="s">
        <v>212</v>
      </c>
      <c r="I35" s="12">
        <v>450</v>
      </c>
      <c r="J35" s="5" t="str">
        <f t="shared" ca="1" si="12"/>
        <v/>
      </c>
      <c r="K35" s="12">
        <v>1</v>
      </c>
      <c r="L35" s="12"/>
      <c r="M35" s="15"/>
      <c r="N35" s="14" t="str">
        <f t="shared" ca="1" si="13"/>
        <v/>
      </c>
      <c r="P35" s="4">
        <f t="shared" si="14"/>
        <v>450</v>
      </c>
      <c r="Q35" s="4">
        <f t="shared" ca="1" si="15"/>
        <v>0</v>
      </c>
      <c r="R35" s="4">
        <f t="shared" si="16"/>
        <v>0</v>
      </c>
      <c r="S35" s="4">
        <f t="shared" ca="1" si="17"/>
        <v>-116.25</v>
      </c>
      <c r="T35" s="4" t="str">
        <f>IF(H35="","",VLOOKUP(H35,'Вода SKU'!$A$1:$B$150,2,0))</f>
        <v>3.6, Альче</v>
      </c>
      <c r="U35" s="4">
        <f t="shared" ca="1" si="18"/>
        <v>7.6190476190476186</v>
      </c>
      <c r="V35" s="4">
        <f t="shared" si="19"/>
        <v>0</v>
      </c>
      <c r="W35" s="4">
        <f t="shared" ca="1" si="20"/>
        <v>0</v>
      </c>
      <c r="X35" s="4" t="str">
        <f t="shared" ca="1" si="21"/>
        <v/>
      </c>
    </row>
    <row r="36" spans="1:24" ht="13.75" customHeight="1" x14ac:dyDescent="0.2">
      <c r="A36" s="12">
        <f t="shared" ca="1" si="11"/>
        <v>8</v>
      </c>
      <c r="B36" s="12" t="s">
        <v>200</v>
      </c>
      <c r="C36" s="12">
        <v>1050</v>
      </c>
      <c r="D36" s="12" t="s">
        <v>169</v>
      </c>
      <c r="E36" s="12" t="s">
        <v>170</v>
      </c>
      <c r="F36" s="12" t="s">
        <v>171</v>
      </c>
      <c r="G36" s="12" t="s">
        <v>172</v>
      </c>
      <c r="H36" s="12" t="s">
        <v>213</v>
      </c>
      <c r="I36" s="12">
        <v>440</v>
      </c>
      <c r="J36" s="5" t="str">
        <f t="shared" ca="1" si="12"/>
        <v/>
      </c>
      <c r="K36" s="12">
        <v>1</v>
      </c>
      <c r="L36" s="12"/>
      <c r="M36" s="15"/>
      <c r="N36" s="14" t="str">
        <f t="shared" ca="1" si="13"/>
        <v/>
      </c>
      <c r="P36" s="4">
        <f t="shared" si="14"/>
        <v>440</v>
      </c>
      <c r="Q36" s="4">
        <f t="shared" ca="1" si="15"/>
        <v>0</v>
      </c>
      <c r="R36" s="4">
        <f t="shared" si="16"/>
        <v>0</v>
      </c>
      <c r="S36" s="4">
        <f t="shared" ca="1" si="17"/>
        <v>-116.25</v>
      </c>
      <c r="T36" s="4" t="str">
        <f>IF(H36="","",VLOOKUP(H36,'Вода SKU'!$A$1:$B$150,2,0))</f>
        <v>3.6, Альче</v>
      </c>
      <c r="U36" s="4">
        <f t="shared" ca="1" si="18"/>
        <v>7.6190476190476186</v>
      </c>
      <c r="V36" s="4">
        <f t="shared" si="19"/>
        <v>0</v>
      </c>
      <c r="W36" s="4">
        <f t="shared" ca="1" si="20"/>
        <v>0</v>
      </c>
      <c r="X36" s="4" t="str">
        <f t="shared" ca="1" si="21"/>
        <v/>
      </c>
    </row>
    <row r="37" spans="1:24" ht="13.75" customHeight="1" x14ac:dyDescent="0.2">
      <c r="A37" s="17" t="str">
        <f t="shared" ca="1" si="11"/>
        <v/>
      </c>
      <c r="B37" s="17" t="s">
        <v>181</v>
      </c>
      <c r="C37" s="17" t="s">
        <v>181</v>
      </c>
      <c r="D37" s="17" t="s">
        <v>181</v>
      </c>
      <c r="E37" s="17" t="s">
        <v>181</v>
      </c>
      <c r="F37" s="17" t="s">
        <v>181</v>
      </c>
      <c r="G37" s="17" t="s">
        <v>181</v>
      </c>
      <c r="H37" s="17" t="s">
        <v>181</v>
      </c>
      <c r="J37" s="5">
        <f t="shared" ca="1" si="12"/>
        <v>0</v>
      </c>
      <c r="M37" s="18">
        <v>8000</v>
      </c>
      <c r="N37" s="14">
        <f t="shared" ca="1" si="13"/>
        <v>1050</v>
      </c>
      <c r="O37" s="17" t="s">
        <v>181</v>
      </c>
      <c r="P37" s="4">
        <f t="shared" ca="1" si="14"/>
        <v>-1050</v>
      </c>
      <c r="Q37" s="4">
        <f t="shared" ca="1" si="15"/>
        <v>-116.25</v>
      </c>
      <c r="R37" s="4">
        <f t="shared" si="16"/>
        <v>1</v>
      </c>
      <c r="S37" s="4">
        <f t="shared" ca="1" si="17"/>
        <v>-116.25</v>
      </c>
      <c r="T37" s="4" t="str">
        <f>IF(H37="","",VLOOKUP(H37,'Вода SKU'!$A$1:$B$150,2,0))</f>
        <v>-</v>
      </c>
      <c r="U37" s="4">
        <f t="shared" ca="1" si="18"/>
        <v>7.6190476190476186</v>
      </c>
      <c r="V37" s="4">
        <f t="shared" si="19"/>
        <v>8000</v>
      </c>
      <c r="W37" s="4">
        <f t="shared" ca="1" si="20"/>
        <v>1050</v>
      </c>
      <c r="X37" s="4">
        <f t="shared" ca="1" si="21"/>
        <v>1050</v>
      </c>
    </row>
    <row r="38" spans="1:24" ht="13.75" customHeight="1" x14ac:dyDescent="0.2">
      <c r="A38" s="20">
        <f t="shared" ca="1" si="11"/>
        <v>9</v>
      </c>
      <c r="B38" s="20" t="s">
        <v>214</v>
      </c>
      <c r="C38" s="20">
        <v>850</v>
      </c>
      <c r="D38" s="20" t="s">
        <v>208</v>
      </c>
      <c r="E38" s="20" t="s">
        <v>201</v>
      </c>
      <c r="F38" s="20" t="s">
        <v>215</v>
      </c>
      <c r="G38" s="20" t="s">
        <v>198</v>
      </c>
      <c r="H38" s="20" t="s">
        <v>216</v>
      </c>
      <c r="I38" s="20">
        <v>839</v>
      </c>
      <c r="J38" s="5" t="str">
        <f t="shared" ca="1" si="12"/>
        <v/>
      </c>
      <c r="K38" s="20">
        <v>1</v>
      </c>
      <c r="L38" s="20"/>
      <c r="M38" s="15"/>
      <c r="N38" s="14" t="str">
        <f t="shared" ca="1" si="13"/>
        <v/>
      </c>
      <c r="P38" s="4">
        <f t="shared" si="14"/>
        <v>839</v>
      </c>
      <c r="Q38" s="4">
        <f t="shared" ca="1" si="15"/>
        <v>0</v>
      </c>
      <c r="R38" s="4">
        <f t="shared" si="16"/>
        <v>0</v>
      </c>
      <c r="S38" s="4">
        <f t="shared" ca="1" si="17"/>
        <v>-116.25</v>
      </c>
      <c r="T38" s="4" t="str">
        <f>IF(H38="","",VLOOKUP(H38,'Вода SKU'!$A$1:$B$150,2,0))</f>
        <v>2.7, Альче, без лактозы</v>
      </c>
      <c r="U38" s="4">
        <f t="shared" ca="1" si="18"/>
        <v>9.4117647058823533</v>
      </c>
      <c r="V38" s="4">
        <f t="shared" si="19"/>
        <v>0</v>
      </c>
      <c r="W38" s="4">
        <f t="shared" ca="1" si="20"/>
        <v>0</v>
      </c>
      <c r="X38" s="4" t="str">
        <f t="shared" ca="1" si="21"/>
        <v/>
      </c>
    </row>
    <row r="39" spans="1:24" ht="13.75" customHeight="1" x14ac:dyDescent="0.2">
      <c r="A39" s="20">
        <f t="shared" ca="1" si="11"/>
        <v>9</v>
      </c>
      <c r="B39" s="20" t="s">
        <v>214</v>
      </c>
      <c r="C39" s="20">
        <v>850</v>
      </c>
      <c r="D39" s="20" t="s">
        <v>208</v>
      </c>
      <c r="E39" s="20" t="s">
        <v>201</v>
      </c>
      <c r="F39" s="20" t="s">
        <v>215</v>
      </c>
      <c r="G39" s="20" t="s">
        <v>198</v>
      </c>
      <c r="H39" s="20" t="s">
        <v>217</v>
      </c>
      <c r="I39" s="20">
        <v>2</v>
      </c>
      <c r="J39" s="5" t="str">
        <f t="shared" ca="1" si="12"/>
        <v/>
      </c>
      <c r="K39" s="20">
        <v>1</v>
      </c>
      <c r="L39" s="20"/>
      <c r="M39" s="15"/>
      <c r="N39" s="14" t="str">
        <f t="shared" ca="1" si="13"/>
        <v/>
      </c>
      <c r="P39" s="4">
        <f t="shared" si="14"/>
        <v>2</v>
      </c>
      <c r="Q39" s="4">
        <f t="shared" ca="1" si="15"/>
        <v>0</v>
      </c>
      <c r="R39" s="4">
        <f t="shared" si="16"/>
        <v>0</v>
      </c>
      <c r="S39" s="4">
        <f t="shared" ca="1" si="17"/>
        <v>-116.25</v>
      </c>
      <c r="T39" s="4" t="str">
        <f>IF(H39="","",VLOOKUP(H39,'Вода SKU'!$A$1:$B$150,2,0))</f>
        <v>2.7, Альче</v>
      </c>
      <c r="U39" s="4">
        <f t="shared" ca="1" si="18"/>
        <v>9.4117647058823533</v>
      </c>
      <c r="V39" s="4">
        <f t="shared" si="19"/>
        <v>0</v>
      </c>
      <c r="W39" s="4">
        <f t="shared" ca="1" si="20"/>
        <v>0</v>
      </c>
      <c r="X39" s="4" t="str">
        <f t="shared" ca="1" si="21"/>
        <v/>
      </c>
    </row>
    <row r="40" spans="1:24" ht="13.75" customHeight="1" x14ac:dyDescent="0.2">
      <c r="A40" s="17" t="str">
        <f t="shared" ca="1" si="11"/>
        <v/>
      </c>
      <c r="B40" s="17" t="s">
        <v>181</v>
      </c>
      <c r="C40" s="17" t="s">
        <v>181</v>
      </c>
      <c r="D40" s="17" t="s">
        <v>181</v>
      </c>
      <c r="E40" s="17" t="s">
        <v>181</v>
      </c>
      <c r="F40" s="17" t="s">
        <v>181</v>
      </c>
      <c r="G40" s="17" t="s">
        <v>181</v>
      </c>
      <c r="H40" s="17" t="s">
        <v>181</v>
      </c>
      <c r="J40" s="5">
        <f t="shared" ca="1" si="12"/>
        <v>9</v>
      </c>
      <c r="M40" s="18">
        <v>8000</v>
      </c>
      <c r="N40" s="14">
        <f t="shared" ca="1" si="13"/>
        <v>850</v>
      </c>
      <c r="O40" s="17" t="s">
        <v>181</v>
      </c>
      <c r="P40" s="4">
        <f t="shared" ca="1" si="14"/>
        <v>-850</v>
      </c>
      <c r="Q40" s="4">
        <f t="shared" ca="1" si="15"/>
        <v>-125.25</v>
      </c>
      <c r="R40" s="4">
        <f t="shared" si="16"/>
        <v>1</v>
      </c>
      <c r="S40" s="4">
        <f t="shared" ca="1" si="17"/>
        <v>-125.25</v>
      </c>
      <c r="T40" s="4" t="str">
        <f>IF(H40="","",VLOOKUP(H40,'Вода SKU'!$A$1:$B$150,2,0))</f>
        <v>-</v>
      </c>
      <c r="U40" s="4">
        <f t="shared" ca="1" si="18"/>
        <v>9.4117647058823533</v>
      </c>
      <c r="V40" s="4">
        <f t="shared" si="19"/>
        <v>8000</v>
      </c>
      <c r="W40" s="4">
        <f t="shared" ca="1" si="20"/>
        <v>850</v>
      </c>
      <c r="X40" s="4">
        <f t="shared" ca="1" si="21"/>
        <v>850</v>
      </c>
    </row>
    <row r="41" spans="1:24" ht="13.75" customHeight="1" x14ac:dyDescent="0.2">
      <c r="A41" s="12">
        <f t="shared" ca="1" si="11"/>
        <v>10</v>
      </c>
      <c r="B41" s="12" t="s">
        <v>182</v>
      </c>
      <c r="C41" s="12">
        <v>1050</v>
      </c>
      <c r="D41" s="12" t="s">
        <v>169</v>
      </c>
      <c r="E41" s="12" t="s">
        <v>170</v>
      </c>
      <c r="F41" s="12" t="s">
        <v>171</v>
      </c>
      <c r="G41" s="12" t="s">
        <v>172</v>
      </c>
      <c r="H41" s="12" t="s">
        <v>218</v>
      </c>
      <c r="I41" s="12">
        <v>2</v>
      </c>
      <c r="J41" s="5" t="str">
        <f t="shared" ca="1" si="12"/>
        <v/>
      </c>
      <c r="K41" s="12">
        <v>1</v>
      </c>
      <c r="L41" s="12"/>
      <c r="M41" s="15"/>
      <c r="N41" s="14" t="str">
        <f t="shared" ca="1" si="13"/>
        <v/>
      </c>
      <c r="P41" s="4">
        <f t="shared" si="14"/>
        <v>2</v>
      </c>
      <c r="Q41" s="4">
        <f t="shared" ca="1" si="15"/>
        <v>0</v>
      </c>
      <c r="R41" s="4">
        <f t="shared" si="16"/>
        <v>0</v>
      </c>
      <c r="S41" s="4">
        <f t="shared" ca="1" si="17"/>
        <v>-125.25</v>
      </c>
      <c r="T41" s="4" t="str">
        <f>IF(H41="","",VLOOKUP(H41,'Вода SKU'!$A$1:$B$150,2,0))</f>
        <v>3.3, Сакко</v>
      </c>
      <c r="U41" s="4">
        <f t="shared" ca="1" si="18"/>
        <v>7.6190476190476186</v>
      </c>
      <c r="V41" s="4">
        <f t="shared" si="19"/>
        <v>0</v>
      </c>
      <c r="W41" s="4">
        <f t="shared" ca="1" si="20"/>
        <v>0</v>
      </c>
      <c r="X41" s="4" t="str">
        <f t="shared" ca="1" si="21"/>
        <v/>
      </c>
    </row>
    <row r="42" spans="1:24" ht="13.75" customHeight="1" x14ac:dyDescent="0.2">
      <c r="A42" s="12">
        <f t="shared" ca="1" si="11"/>
        <v>10</v>
      </c>
      <c r="B42" s="12" t="s">
        <v>182</v>
      </c>
      <c r="C42" s="12">
        <v>1050</v>
      </c>
      <c r="D42" s="12" t="s">
        <v>169</v>
      </c>
      <c r="E42" s="12" t="s">
        <v>170</v>
      </c>
      <c r="F42" s="12" t="s">
        <v>171</v>
      </c>
      <c r="G42" s="12" t="s">
        <v>172</v>
      </c>
      <c r="H42" s="12" t="s">
        <v>219</v>
      </c>
      <c r="I42" s="12">
        <v>93</v>
      </c>
      <c r="J42" s="5" t="str">
        <f t="shared" ca="1" si="12"/>
        <v/>
      </c>
      <c r="K42" s="12">
        <v>1</v>
      </c>
      <c r="L42" s="12"/>
      <c r="M42" s="15"/>
      <c r="N42" s="14" t="str">
        <f t="shared" ca="1" si="13"/>
        <v/>
      </c>
      <c r="P42" s="4">
        <f t="shared" si="14"/>
        <v>93</v>
      </c>
      <c r="Q42" s="4">
        <f t="shared" ca="1" si="15"/>
        <v>0</v>
      </c>
      <c r="R42" s="4">
        <f t="shared" si="16"/>
        <v>0</v>
      </c>
      <c r="S42" s="4">
        <f t="shared" ca="1" si="17"/>
        <v>-125.25</v>
      </c>
      <c r="T42" s="4" t="str">
        <f>IF(H42="","",VLOOKUP(H42,'Вода SKU'!$A$1:$B$150,2,0))</f>
        <v>3.3, Сакко</v>
      </c>
      <c r="U42" s="4">
        <f t="shared" ca="1" si="18"/>
        <v>7.6190476190476186</v>
      </c>
      <c r="V42" s="4">
        <f t="shared" si="19"/>
        <v>0</v>
      </c>
      <c r="W42" s="4">
        <f t="shared" ca="1" si="20"/>
        <v>0</v>
      </c>
      <c r="X42" s="4" t="str">
        <f t="shared" ca="1" si="21"/>
        <v/>
      </c>
    </row>
    <row r="43" spans="1:24" ht="13.75" customHeight="1" x14ac:dyDescent="0.2">
      <c r="A43" s="12">
        <f t="shared" ca="1" si="11"/>
        <v>10</v>
      </c>
      <c r="B43" s="12" t="s">
        <v>182</v>
      </c>
      <c r="C43" s="12">
        <v>1050</v>
      </c>
      <c r="D43" s="12" t="s">
        <v>169</v>
      </c>
      <c r="E43" s="12" t="s">
        <v>170</v>
      </c>
      <c r="F43" s="12" t="s">
        <v>171</v>
      </c>
      <c r="G43" s="12" t="s">
        <v>172</v>
      </c>
      <c r="H43" s="12" t="s">
        <v>220</v>
      </c>
      <c r="I43" s="12">
        <v>222</v>
      </c>
      <c r="J43" s="5" t="str">
        <f t="shared" ca="1" si="12"/>
        <v/>
      </c>
      <c r="K43" s="12">
        <v>1</v>
      </c>
      <c r="L43" s="12"/>
      <c r="M43" s="15"/>
      <c r="N43" s="14" t="str">
        <f t="shared" ca="1" si="13"/>
        <v/>
      </c>
      <c r="P43" s="4">
        <f t="shared" si="14"/>
        <v>222</v>
      </c>
      <c r="Q43" s="4">
        <f t="shared" ca="1" si="15"/>
        <v>0</v>
      </c>
      <c r="R43" s="4">
        <f t="shared" si="16"/>
        <v>0</v>
      </c>
      <c r="S43" s="4">
        <f t="shared" ca="1" si="17"/>
        <v>-125.25</v>
      </c>
      <c r="T43" s="4" t="str">
        <f>IF(H43="","",VLOOKUP(H43,'Вода SKU'!$A$1:$B$150,2,0))</f>
        <v>3.3, Сакко</v>
      </c>
      <c r="U43" s="4">
        <f t="shared" ca="1" si="18"/>
        <v>7.6190476190476186</v>
      </c>
      <c r="V43" s="4">
        <f t="shared" si="19"/>
        <v>0</v>
      </c>
      <c r="W43" s="4">
        <f t="shared" ca="1" si="20"/>
        <v>0</v>
      </c>
      <c r="X43" s="4" t="str">
        <f t="shared" ca="1" si="21"/>
        <v/>
      </c>
    </row>
    <row r="44" spans="1:24" ht="13.75" customHeight="1" x14ac:dyDescent="0.2">
      <c r="A44" s="12">
        <f t="shared" ca="1" si="11"/>
        <v>10</v>
      </c>
      <c r="B44" s="12" t="s">
        <v>182</v>
      </c>
      <c r="C44" s="12">
        <v>1050</v>
      </c>
      <c r="D44" s="12" t="s">
        <v>169</v>
      </c>
      <c r="E44" s="12" t="s">
        <v>170</v>
      </c>
      <c r="F44" s="12" t="s">
        <v>171</v>
      </c>
      <c r="G44" s="12" t="s">
        <v>172</v>
      </c>
      <c r="H44" s="12" t="s">
        <v>221</v>
      </c>
      <c r="I44" s="12">
        <v>87</v>
      </c>
      <c r="J44" s="5" t="str">
        <f t="shared" ca="1" si="12"/>
        <v/>
      </c>
      <c r="K44" s="12">
        <v>1</v>
      </c>
      <c r="L44" s="12"/>
      <c r="M44" s="15"/>
      <c r="N44" s="14" t="str">
        <f t="shared" ca="1" si="13"/>
        <v/>
      </c>
      <c r="P44" s="4">
        <f t="shared" si="14"/>
        <v>87</v>
      </c>
      <c r="Q44" s="4">
        <f t="shared" ca="1" si="15"/>
        <v>0</v>
      </c>
      <c r="R44" s="4">
        <f t="shared" si="16"/>
        <v>0</v>
      </c>
      <c r="S44" s="4">
        <f t="shared" ca="1" si="17"/>
        <v>-125.25</v>
      </c>
      <c r="T44" s="4" t="str">
        <f>IF(H44="","",VLOOKUP(H44,'Вода SKU'!$A$1:$B$150,2,0))</f>
        <v>3.3, Сакко</v>
      </c>
      <c r="U44" s="4">
        <f t="shared" ca="1" si="18"/>
        <v>7.6190476190476186</v>
      </c>
      <c r="V44" s="4">
        <f t="shared" si="19"/>
        <v>0</v>
      </c>
      <c r="W44" s="4">
        <f t="shared" ca="1" si="20"/>
        <v>0</v>
      </c>
      <c r="X44" s="4" t="str">
        <f t="shared" ca="1" si="21"/>
        <v/>
      </c>
    </row>
    <row r="45" spans="1:24" ht="13.75" customHeight="1" x14ac:dyDescent="0.2">
      <c r="A45" s="12">
        <f t="shared" ca="1" si="11"/>
        <v>10</v>
      </c>
      <c r="B45" s="12" t="s">
        <v>182</v>
      </c>
      <c r="C45" s="12">
        <v>1050</v>
      </c>
      <c r="D45" s="12" t="s">
        <v>169</v>
      </c>
      <c r="E45" s="12" t="s">
        <v>170</v>
      </c>
      <c r="F45" s="12" t="s">
        <v>171</v>
      </c>
      <c r="G45" s="12" t="s">
        <v>172</v>
      </c>
      <c r="H45" s="12" t="s">
        <v>222</v>
      </c>
      <c r="I45" s="12">
        <v>107</v>
      </c>
      <c r="J45" s="5" t="str">
        <f t="shared" ca="1" si="12"/>
        <v/>
      </c>
      <c r="K45" s="12">
        <v>1</v>
      </c>
      <c r="L45" s="12"/>
      <c r="M45" s="15"/>
      <c r="N45" s="14" t="str">
        <f t="shared" ca="1" si="13"/>
        <v/>
      </c>
      <c r="P45" s="4">
        <f t="shared" si="14"/>
        <v>107</v>
      </c>
      <c r="Q45" s="4">
        <f t="shared" ca="1" si="15"/>
        <v>0</v>
      </c>
      <c r="R45" s="4">
        <f t="shared" si="16"/>
        <v>0</v>
      </c>
      <c r="S45" s="4">
        <f t="shared" ca="1" si="17"/>
        <v>-125.25</v>
      </c>
      <c r="T45" s="4" t="str">
        <f>IF(H45="","",VLOOKUP(H45,'Вода SKU'!$A$1:$B$150,2,0))</f>
        <v>3.3, Сакко</v>
      </c>
      <c r="U45" s="4">
        <f t="shared" ca="1" si="18"/>
        <v>7.6190476190476186</v>
      </c>
      <c r="V45" s="4">
        <f t="shared" si="19"/>
        <v>0</v>
      </c>
      <c r="W45" s="4">
        <f t="shared" ca="1" si="20"/>
        <v>0</v>
      </c>
      <c r="X45" s="4" t="str">
        <f t="shared" ca="1" si="21"/>
        <v/>
      </c>
    </row>
    <row r="46" spans="1:24" ht="13.75" customHeight="1" x14ac:dyDescent="0.2">
      <c r="A46" s="12">
        <f t="shared" ca="1" si="11"/>
        <v>10</v>
      </c>
      <c r="B46" s="12" t="s">
        <v>182</v>
      </c>
      <c r="C46" s="12">
        <v>1050</v>
      </c>
      <c r="D46" s="12" t="s">
        <v>169</v>
      </c>
      <c r="E46" s="12" t="s">
        <v>170</v>
      </c>
      <c r="F46" s="12" t="s">
        <v>171</v>
      </c>
      <c r="G46" s="12" t="s">
        <v>172</v>
      </c>
      <c r="H46" s="12" t="s">
        <v>223</v>
      </c>
      <c r="I46" s="12">
        <v>190</v>
      </c>
      <c r="J46" s="5" t="str">
        <f t="shared" ca="1" si="12"/>
        <v/>
      </c>
      <c r="K46" s="12">
        <v>1</v>
      </c>
      <c r="L46" s="12"/>
      <c r="M46" s="15"/>
      <c r="N46" s="14" t="str">
        <f t="shared" ca="1" si="13"/>
        <v/>
      </c>
      <c r="P46" s="4">
        <f t="shared" si="14"/>
        <v>190</v>
      </c>
      <c r="Q46" s="4">
        <f t="shared" ca="1" si="15"/>
        <v>0</v>
      </c>
      <c r="R46" s="4">
        <f t="shared" si="16"/>
        <v>0</v>
      </c>
      <c r="S46" s="4">
        <f t="shared" ca="1" si="17"/>
        <v>-125.25</v>
      </c>
      <c r="T46" s="4" t="str">
        <f>IF(H46="","",VLOOKUP(H46,'Вода SKU'!$A$1:$B$150,2,0))</f>
        <v>3.3, Сакко</v>
      </c>
      <c r="U46" s="4">
        <f t="shared" ca="1" si="18"/>
        <v>7.6190476190476186</v>
      </c>
      <c r="V46" s="4">
        <f t="shared" si="19"/>
        <v>0</v>
      </c>
      <c r="W46" s="4">
        <f t="shared" ca="1" si="20"/>
        <v>0</v>
      </c>
      <c r="X46" s="4" t="str">
        <f t="shared" ca="1" si="21"/>
        <v/>
      </c>
    </row>
    <row r="47" spans="1:24" ht="13.75" customHeight="1" x14ac:dyDescent="0.2">
      <c r="A47" s="12">
        <f t="shared" ca="1" si="11"/>
        <v>10</v>
      </c>
      <c r="B47" s="12" t="s">
        <v>182</v>
      </c>
      <c r="C47" s="12">
        <v>1050</v>
      </c>
      <c r="D47" s="12" t="s">
        <v>169</v>
      </c>
      <c r="E47" s="12" t="s">
        <v>170</v>
      </c>
      <c r="F47" s="12" t="s">
        <v>171</v>
      </c>
      <c r="G47" s="12" t="s">
        <v>172</v>
      </c>
      <c r="H47" s="12" t="s">
        <v>224</v>
      </c>
      <c r="I47" s="12">
        <v>292</v>
      </c>
      <c r="J47" s="5" t="str">
        <f t="shared" ca="1" si="12"/>
        <v/>
      </c>
      <c r="K47" s="12">
        <v>1</v>
      </c>
      <c r="L47" s="12"/>
      <c r="M47" s="15"/>
      <c r="N47" s="14" t="str">
        <f t="shared" ca="1" si="13"/>
        <v/>
      </c>
      <c r="P47" s="4">
        <f t="shared" si="14"/>
        <v>292</v>
      </c>
      <c r="Q47" s="4">
        <f t="shared" ca="1" si="15"/>
        <v>0</v>
      </c>
      <c r="R47" s="4">
        <f t="shared" si="16"/>
        <v>0</v>
      </c>
      <c r="S47" s="4">
        <f t="shared" ca="1" si="17"/>
        <v>-125.25</v>
      </c>
      <c r="T47" s="4" t="str">
        <f>IF(H47="","",VLOOKUP(H47,'Вода SKU'!$A$1:$B$150,2,0))</f>
        <v>3.3, Сакко</v>
      </c>
      <c r="U47" s="4">
        <f t="shared" ca="1" si="18"/>
        <v>7.6190476190476186</v>
      </c>
      <c r="V47" s="4">
        <f t="shared" si="19"/>
        <v>0</v>
      </c>
      <c r="W47" s="4">
        <f t="shared" ca="1" si="20"/>
        <v>0</v>
      </c>
      <c r="X47" s="4" t="str">
        <f t="shared" ca="1" si="21"/>
        <v/>
      </c>
    </row>
    <row r="48" spans="1:24" ht="13.75" customHeight="1" x14ac:dyDescent="0.2">
      <c r="A48" s="12">
        <f t="shared" ca="1" si="11"/>
        <v>10</v>
      </c>
      <c r="B48" s="12" t="s">
        <v>182</v>
      </c>
      <c r="C48" s="12">
        <v>1050</v>
      </c>
      <c r="D48" s="12" t="s">
        <v>169</v>
      </c>
      <c r="E48" s="12" t="s">
        <v>170</v>
      </c>
      <c r="F48" s="12" t="s">
        <v>171</v>
      </c>
      <c r="G48" s="12" t="s">
        <v>172</v>
      </c>
      <c r="H48" s="12" t="s">
        <v>225</v>
      </c>
      <c r="I48" s="12">
        <v>20</v>
      </c>
      <c r="J48" s="5" t="str">
        <f t="shared" ca="1" si="12"/>
        <v/>
      </c>
      <c r="K48" s="12">
        <v>1</v>
      </c>
      <c r="L48" s="12"/>
      <c r="M48" s="15"/>
      <c r="N48" s="14" t="str">
        <f t="shared" ca="1" si="13"/>
        <v/>
      </c>
      <c r="P48" s="4">
        <f t="shared" si="14"/>
        <v>20</v>
      </c>
      <c r="Q48" s="4">
        <f t="shared" ca="1" si="15"/>
        <v>0</v>
      </c>
      <c r="R48" s="4">
        <f t="shared" si="16"/>
        <v>0</v>
      </c>
      <c r="S48" s="4">
        <f t="shared" ca="1" si="17"/>
        <v>-125.25</v>
      </c>
      <c r="T48" s="4" t="str">
        <f>IF(H48="","",VLOOKUP(H48,'Вода SKU'!$A$1:$B$150,2,0))</f>
        <v>3.3, Сакко</v>
      </c>
      <c r="U48" s="4">
        <f t="shared" ca="1" si="18"/>
        <v>7.6190476190476186</v>
      </c>
      <c r="V48" s="4">
        <f t="shared" si="19"/>
        <v>0</v>
      </c>
      <c r="W48" s="4">
        <f t="shared" ca="1" si="20"/>
        <v>0</v>
      </c>
      <c r="X48" s="4" t="str">
        <f t="shared" ca="1" si="21"/>
        <v/>
      </c>
    </row>
    <row r="49" spans="1:24" ht="13.75" customHeight="1" x14ac:dyDescent="0.2">
      <c r="A49" s="17" t="str">
        <f t="shared" ca="1" si="11"/>
        <v/>
      </c>
      <c r="B49" s="17" t="s">
        <v>181</v>
      </c>
      <c r="C49" s="17" t="s">
        <v>181</v>
      </c>
      <c r="D49" s="17" t="s">
        <v>181</v>
      </c>
      <c r="E49" s="17" t="s">
        <v>181</v>
      </c>
      <c r="F49" s="17" t="s">
        <v>181</v>
      </c>
      <c r="G49" s="17" t="s">
        <v>181</v>
      </c>
      <c r="H49" s="17" t="s">
        <v>181</v>
      </c>
      <c r="J49" s="5">
        <f t="shared" ca="1" si="12"/>
        <v>37</v>
      </c>
      <c r="M49" s="18">
        <v>8000</v>
      </c>
      <c r="N49" s="14">
        <f t="shared" ca="1" si="13"/>
        <v>1050</v>
      </c>
      <c r="O49" s="17" t="s">
        <v>181</v>
      </c>
      <c r="P49" s="4">
        <f t="shared" ca="1" si="14"/>
        <v>-1050</v>
      </c>
      <c r="Q49" s="4">
        <f t="shared" ca="1" si="15"/>
        <v>-162.25</v>
      </c>
      <c r="R49" s="4">
        <f t="shared" si="16"/>
        <v>1</v>
      </c>
      <c r="S49" s="4">
        <f t="shared" ca="1" si="17"/>
        <v>-162.25</v>
      </c>
      <c r="T49" s="4" t="str">
        <f>IF(H49="","",VLOOKUP(H49,'Вода SKU'!$A$1:$B$150,2,0))</f>
        <v>-</v>
      </c>
      <c r="U49" s="4">
        <f t="shared" ca="1" si="18"/>
        <v>7.6190476190476186</v>
      </c>
      <c r="V49" s="4">
        <f t="shared" si="19"/>
        <v>8000</v>
      </c>
      <c r="W49" s="4">
        <f t="shared" ca="1" si="20"/>
        <v>1050</v>
      </c>
      <c r="X49" s="4">
        <f t="shared" ca="1" si="21"/>
        <v>1050</v>
      </c>
    </row>
    <row r="50" spans="1:24" ht="13.75" customHeight="1" x14ac:dyDescent="0.2">
      <c r="A50" s="21">
        <f t="shared" ca="1" si="11"/>
        <v>11</v>
      </c>
      <c r="B50" s="21" t="s">
        <v>194</v>
      </c>
      <c r="C50" s="21">
        <v>850</v>
      </c>
      <c r="D50" s="21" t="s">
        <v>226</v>
      </c>
      <c r="E50" s="21" t="s">
        <v>227</v>
      </c>
      <c r="F50" s="21" t="s">
        <v>228</v>
      </c>
      <c r="G50" s="21" t="s">
        <v>229</v>
      </c>
      <c r="H50" s="21" t="s">
        <v>230</v>
      </c>
      <c r="I50" s="21">
        <v>696</v>
      </c>
      <c r="J50" s="5" t="str">
        <f t="shared" ca="1" si="12"/>
        <v/>
      </c>
      <c r="K50" s="21">
        <v>2</v>
      </c>
      <c r="L50" s="21"/>
      <c r="M50" s="15"/>
      <c r="N50" s="14" t="str">
        <f t="shared" ca="1" si="13"/>
        <v/>
      </c>
      <c r="P50" s="4">
        <f t="shared" si="14"/>
        <v>696</v>
      </c>
      <c r="Q50" s="4">
        <f t="shared" ca="1" si="15"/>
        <v>0</v>
      </c>
      <c r="R50" s="4">
        <f t="shared" si="16"/>
        <v>0</v>
      </c>
      <c r="S50" s="4">
        <f t="shared" ca="1" si="17"/>
        <v>-162.25</v>
      </c>
      <c r="T50" s="4" t="str">
        <f>IF(H50="","",VLOOKUP(H50,'Вода SKU'!$A$1:$B$150,2,0))</f>
        <v>2.7, Альче</v>
      </c>
      <c r="U50" s="4">
        <f t="shared" ca="1" si="18"/>
        <v>9.4117647058823533</v>
      </c>
      <c r="V50" s="4">
        <f t="shared" si="19"/>
        <v>0</v>
      </c>
      <c r="W50" s="4">
        <f t="shared" ca="1" si="20"/>
        <v>0</v>
      </c>
      <c r="X50" s="4" t="str">
        <f t="shared" ca="1" si="21"/>
        <v/>
      </c>
    </row>
    <row r="51" spans="1:24" ht="13.75" customHeight="1" x14ac:dyDescent="0.2">
      <c r="A51" s="19">
        <f t="shared" ca="1" si="11"/>
        <v>11</v>
      </c>
      <c r="B51" s="19" t="s">
        <v>194</v>
      </c>
      <c r="C51" s="19">
        <v>850</v>
      </c>
      <c r="D51" s="19" t="s">
        <v>195</v>
      </c>
      <c r="E51" s="19" t="s">
        <v>231</v>
      </c>
      <c r="F51" s="19" t="s">
        <v>228</v>
      </c>
      <c r="G51" s="19" t="s">
        <v>198</v>
      </c>
      <c r="H51" s="19" t="s">
        <v>232</v>
      </c>
      <c r="I51" s="19">
        <v>136</v>
      </c>
      <c r="J51" s="5" t="str">
        <f t="shared" ca="1" si="12"/>
        <v/>
      </c>
      <c r="K51" s="19">
        <v>1</v>
      </c>
      <c r="L51" s="19"/>
      <c r="M51" s="15"/>
      <c r="N51" s="14" t="str">
        <f t="shared" ca="1" si="13"/>
        <v/>
      </c>
      <c r="P51" s="4">
        <f t="shared" si="14"/>
        <v>136</v>
      </c>
      <c r="Q51" s="4">
        <f t="shared" ca="1" si="15"/>
        <v>0</v>
      </c>
      <c r="R51" s="4">
        <f t="shared" si="16"/>
        <v>0</v>
      </c>
      <c r="S51" s="4">
        <f t="shared" ca="1" si="17"/>
        <v>-162.25</v>
      </c>
      <c r="T51" s="4" t="str">
        <f>IF(H51="","",VLOOKUP(H51,'Вода SKU'!$A$1:$B$150,2,0))</f>
        <v>2.7, Сакко</v>
      </c>
      <c r="U51" s="4">
        <f t="shared" ca="1" si="18"/>
        <v>9.4117647058823533</v>
      </c>
      <c r="V51" s="4">
        <f t="shared" si="19"/>
        <v>0</v>
      </c>
      <c r="W51" s="4">
        <f t="shared" ca="1" si="20"/>
        <v>0</v>
      </c>
      <c r="X51" s="4" t="str">
        <f t="shared" ca="1" si="21"/>
        <v/>
      </c>
    </row>
    <row r="52" spans="1:24" ht="13.75" customHeight="1" x14ac:dyDescent="0.2">
      <c r="A52" s="17" t="str">
        <f t="shared" ca="1" si="11"/>
        <v/>
      </c>
      <c r="B52" s="17" t="s">
        <v>181</v>
      </c>
      <c r="C52" s="17" t="s">
        <v>181</v>
      </c>
      <c r="D52" s="17" t="s">
        <v>181</v>
      </c>
      <c r="E52" s="17" t="s">
        <v>181</v>
      </c>
      <c r="F52" s="17" t="s">
        <v>181</v>
      </c>
      <c r="G52" s="17" t="s">
        <v>181</v>
      </c>
      <c r="H52" s="17" t="s">
        <v>181</v>
      </c>
      <c r="J52" s="5">
        <f t="shared" ca="1" si="12"/>
        <v>18</v>
      </c>
      <c r="M52" s="18">
        <v>8000</v>
      </c>
      <c r="N52" s="14">
        <f t="shared" ca="1" si="13"/>
        <v>850</v>
      </c>
      <c r="O52" s="17" t="s">
        <v>181</v>
      </c>
      <c r="P52" s="4">
        <f t="shared" ca="1" si="14"/>
        <v>-850</v>
      </c>
      <c r="Q52" s="4">
        <f t="shared" ca="1" si="15"/>
        <v>-180.25</v>
      </c>
      <c r="R52" s="4">
        <f t="shared" si="16"/>
        <v>1</v>
      </c>
      <c r="S52" s="4">
        <f t="shared" ca="1" si="17"/>
        <v>-180.25</v>
      </c>
      <c r="T52" s="4" t="str">
        <f>IF(H52="","",VLOOKUP(H52,'Вода SKU'!$A$1:$B$150,2,0))</f>
        <v>-</v>
      </c>
      <c r="U52" s="4">
        <f t="shared" ca="1" si="18"/>
        <v>9.4117647058823533</v>
      </c>
      <c r="V52" s="4">
        <f t="shared" si="19"/>
        <v>8000</v>
      </c>
      <c r="W52" s="4">
        <f t="shared" ca="1" si="20"/>
        <v>850</v>
      </c>
      <c r="X52" s="4">
        <f t="shared" ca="1" si="21"/>
        <v>850</v>
      </c>
    </row>
    <row r="53" spans="1:24" ht="13.75" customHeight="1" x14ac:dyDescent="0.2">
      <c r="A53" s="19">
        <f t="shared" ca="1" si="11"/>
        <v>12</v>
      </c>
      <c r="B53" s="19" t="s">
        <v>233</v>
      </c>
      <c r="C53" s="19">
        <v>850</v>
      </c>
      <c r="D53" s="19" t="s">
        <v>195</v>
      </c>
      <c r="E53" s="19" t="s">
        <v>234</v>
      </c>
      <c r="F53" s="19" t="s">
        <v>235</v>
      </c>
      <c r="G53" s="19" t="s">
        <v>198</v>
      </c>
      <c r="H53" s="19" t="s">
        <v>236</v>
      </c>
      <c r="I53" s="19">
        <v>200</v>
      </c>
      <c r="J53" s="5" t="str">
        <f t="shared" ca="1" si="12"/>
        <v/>
      </c>
      <c r="K53" s="19">
        <v>1</v>
      </c>
      <c r="L53" s="19"/>
      <c r="M53" s="15"/>
      <c r="N53" s="14" t="str">
        <f t="shared" ca="1" si="13"/>
        <v/>
      </c>
      <c r="P53" s="4">
        <f t="shared" si="14"/>
        <v>200</v>
      </c>
      <c r="Q53" s="4">
        <f t="shared" ca="1" si="15"/>
        <v>0</v>
      </c>
      <c r="R53" s="4">
        <f t="shared" si="16"/>
        <v>0</v>
      </c>
      <c r="S53" s="4">
        <f t="shared" ca="1" si="17"/>
        <v>-180.25</v>
      </c>
      <c r="T53" s="4" t="str">
        <f>IF(H53="","",VLOOKUP(H53,'Вода SKU'!$A$1:$B$150,2,0))</f>
        <v>2.7, Сакко</v>
      </c>
      <c r="U53" s="4">
        <f t="shared" ca="1" si="18"/>
        <v>9.4117647058823533</v>
      </c>
      <c r="V53" s="4">
        <f t="shared" si="19"/>
        <v>0</v>
      </c>
      <c r="W53" s="4">
        <f t="shared" ca="1" si="20"/>
        <v>0</v>
      </c>
      <c r="X53" s="4" t="str">
        <f t="shared" ca="1" si="21"/>
        <v/>
      </c>
    </row>
    <row r="54" spans="1:24" ht="13.75" customHeight="1" x14ac:dyDescent="0.2">
      <c r="A54" s="20">
        <f t="shared" ca="1" si="11"/>
        <v>12</v>
      </c>
      <c r="B54" s="20" t="s">
        <v>233</v>
      </c>
      <c r="C54" s="20">
        <v>850</v>
      </c>
      <c r="D54" s="20" t="s">
        <v>208</v>
      </c>
      <c r="E54" s="20" t="s">
        <v>234</v>
      </c>
      <c r="F54" s="20" t="s">
        <v>235</v>
      </c>
      <c r="G54" s="20" t="s">
        <v>198</v>
      </c>
      <c r="H54" s="20" t="s">
        <v>237</v>
      </c>
      <c r="I54" s="20">
        <v>650</v>
      </c>
      <c r="J54" s="5" t="str">
        <f t="shared" ca="1" si="12"/>
        <v/>
      </c>
      <c r="K54" s="20">
        <v>1</v>
      </c>
      <c r="L54" s="20" t="s">
        <v>58</v>
      </c>
      <c r="M54" s="15"/>
      <c r="N54" s="14" t="str">
        <f t="shared" ca="1" si="13"/>
        <v/>
      </c>
      <c r="P54" s="4">
        <f t="shared" si="14"/>
        <v>650</v>
      </c>
      <c r="Q54" s="4">
        <f t="shared" ca="1" si="15"/>
        <v>0</v>
      </c>
      <c r="R54" s="4">
        <f t="shared" si="16"/>
        <v>0</v>
      </c>
      <c r="S54" s="4">
        <f t="shared" ca="1" si="17"/>
        <v>-180.25</v>
      </c>
      <c r="T54" s="4" t="str">
        <f>IF(H54="","",VLOOKUP(H54,'Вода SKU'!$A$1:$B$150,2,0))</f>
        <v>2.7, Сакко</v>
      </c>
      <c r="U54" s="4">
        <f t="shared" ca="1" si="18"/>
        <v>9.4117647058823533</v>
      </c>
      <c r="V54" s="4">
        <f t="shared" si="19"/>
        <v>0</v>
      </c>
      <c r="W54" s="4">
        <f t="shared" ca="1" si="20"/>
        <v>0</v>
      </c>
      <c r="X54" s="4" t="str">
        <f t="shared" ca="1" si="21"/>
        <v/>
      </c>
    </row>
    <row r="55" spans="1:24" ht="13.75" customHeight="1" x14ac:dyDescent="0.2">
      <c r="A55" s="17" t="str">
        <f t="shared" ca="1" si="11"/>
        <v/>
      </c>
      <c r="B55" s="17" t="s">
        <v>181</v>
      </c>
      <c r="C55" s="17" t="s">
        <v>181</v>
      </c>
      <c r="D55" s="17" t="s">
        <v>181</v>
      </c>
      <c r="E55" s="17" t="s">
        <v>181</v>
      </c>
      <c r="F55" s="17" t="s">
        <v>181</v>
      </c>
      <c r="G55" s="17" t="s">
        <v>181</v>
      </c>
      <c r="H55" s="17" t="s">
        <v>181</v>
      </c>
      <c r="J55" s="5">
        <f t="shared" ca="1" si="12"/>
        <v>0</v>
      </c>
      <c r="M55" s="18">
        <v>8000</v>
      </c>
      <c r="N55" s="14">
        <f t="shared" ca="1" si="13"/>
        <v>850</v>
      </c>
      <c r="O55" s="17" t="s">
        <v>181</v>
      </c>
      <c r="P55" s="4">
        <f t="shared" ca="1" si="14"/>
        <v>-850</v>
      </c>
      <c r="Q55" s="4">
        <f t="shared" ca="1" si="15"/>
        <v>-180.25</v>
      </c>
      <c r="R55" s="4">
        <f t="shared" si="16"/>
        <v>1</v>
      </c>
      <c r="S55" s="4">
        <f t="shared" ca="1" si="17"/>
        <v>-180.25</v>
      </c>
      <c r="T55" s="4" t="str">
        <f>IF(H55="","",VLOOKUP(H55,'Вода SKU'!$A$1:$B$150,2,0))</f>
        <v>-</v>
      </c>
      <c r="U55" s="4">
        <f t="shared" ca="1" si="18"/>
        <v>9.4117647058823533</v>
      </c>
      <c r="V55" s="4">
        <f t="shared" si="19"/>
        <v>8000</v>
      </c>
      <c r="W55" s="4">
        <f t="shared" ca="1" si="20"/>
        <v>850</v>
      </c>
      <c r="X55" s="4">
        <f t="shared" ca="1" si="21"/>
        <v>850</v>
      </c>
    </row>
    <row r="56" spans="1:24" ht="13.75" customHeight="1" x14ac:dyDescent="0.2">
      <c r="A56" s="20">
        <f t="shared" ca="1" si="11"/>
        <v>13</v>
      </c>
      <c r="B56" s="20" t="s">
        <v>194</v>
      </c>
      <c r="C56" s="20">
        <v>850</v>
      </c>
      <c r="D56" s="20" t="s">
        <v>208</v>
      </c>
      <c r="E56" s="20" t="s">
        <v>234</v>
      </c>
      <c r="F56" s="20" t="s">
        <v>235</v>
      </c>
      <c r="G56" s="20" t="s">
        <v>198</v>
      </c>
      <c r="H56" s="20" t="s">
        <v>238</v>
      </c>
      <c r="I56" s="20">
        <v>273</v>
      </c>
      <c r="J56" s="5" t="str">
        <f t="shared" ca="1" si="12"/>
        <v/>
      </c>
      <c r="K56" s="20">
        <v>1</v>
      </c>
      <c r="L56" s="20"/>
      <c r="M56" s="15"/>
      <c r="N56" s="14" t="str">
        <f t="shared" ca="1" si="13"/>
        <v/>
      </c>
      <c r="P56" s="4">
        <f t="shared" si="14"/>
        <v>273</v>
      </c>
      <c r="Q56" s="4">
        <f t="shared" ca="1" si="15"/>
        <v>0</v>
      </c>
      <c r="R56" s="4">
        <f t="shared" si="16"/>
        <v>0</v>
      </c>
      <c r="S56" s="4">
        <f t="shared" ca="1" si="17"/>
        <v>-180.25</v>
      </c>
      <c r="T56" s="4" t="str">
        <f>IF(H56="","",VLOOKUP(H56,'Вода SKU'!$A$1:$B$150,2,0))</f>
        <v>2.7, Альче</v>
      </c>
      <c r="U56" s="4">
        <f t="shared" ca="1" si="18"/>
        <v>9.4117647058823533</v>
      </c>
      <c r="V56" s="4">
        <f t="shared" si="19"/>
        <v>0</v>
      </c>
      <c r="W56" s="4">
        <f t="shared" ca="1" si="20"/>
        <v>0</v>
      </c>
      <c r="X56" s="4" t="str">
        <f t="shared" ca="1" si="21"/>
        <v/>
      </c>
    </row>
    <row r="57" spans="1:24" ht="13.75" customHeight="1" x14ac:dyDescent="0.2">
      <c r="A57" s="20">
        <f t="shared" ca="1" si="11"/>
        <v>13</v>
      </c>
      <c r="B57" s="20" t="s">
        <v>194</v>
      </c>
      <c r="C57" s="20">
        <v>850</v>
      </c>
      <c r="D57" s="20" t="s">
        <v>208</v>
      </c>
      <c r="E57" s="20" t="s">
        <v>234</v>
      </c>
      <c r="F57" s="20" t="s">
        <v>235</v>
      </c>
      <c r="G57" s="20" t="s">
        <v>198</v>
      </c>
      <c r="H57" s="20" t="s">
        <v>239</v>
      </c>
      <c r="I57" s="20">
        <v>577</v>
      </c>
      <c r="J57" s="5" t="str">
        <f t="shared" ca="1" si="12"/>
        <v/>
      </c>
      <c r="K57" s="20">
        <v>1</v>
      </c>
      <c r="L57" s="20"/>
      <c r="M57" s="15"/>
      <c r="N57" s="14" t="str">
        <f t="shared" ca="1" si="13"/>
        <v/>
      </c>
      <c r="P57" s="4">
        <f t="shared" si="14"/>
        <v>577</v>
      </c>
      <c r="Q57" s="4">
        <f t="shared" ca="1" si="15"/>
        <v>0</v>
      </c>
      <c r="R57" s="4">
        <f t="shared" si="16"/>
        <v>0</v>
      </c>
      <c r="S57" s="4">
        <f t="shared" ca="1" si="17"/>
        <v>-180.25</v>
      </c>
      <c r="T57" s="4" t="str">
        <f>IF(H57="","",VLOOKUP(H57,'Вода SKU'!$A$1:$B$150,2,0))</f>
        <v>2.7, Альче</v>
      </c>
      <c r="U57" s="4">
        <f t="shared" ca="1" si="18"/>
        <v>9.4117647058823533</v>
      </c>
      <c r="V57" s="4">
        <f t="shared" si="19"/>
        <v>0</v>
      </c>
      <c r="W57" s="4">
        <f t="shared" ca="1" si="20"/>
        <v>0</v>
      </c>
      <c r="X57" s="4" t="str">
        <f t="shared" ca="1" si="21"/>
        <v/>
      </c>
    </row>
    <row r="58" spans="1:24" ht="13.75" customHeight="1" x14ac:dyDescent="0.2">
      <c r="A58" s="17" t="str">
        <f t="shared" ca="1" si="11"/>
        <v/>
      </c>
      <c r="B58" s="17" t="s">
        <v>181</v>
      </c>
      <c r="C58" s="17" t="s">
        <v>181</v>
      </c>
      <c r="D58" s="17" t="s">
        <v>181</v>
      </c>
      <c r="E58" s="17" t="s">
        <v>181</v>
      </c>
      <c r="F58" s="17" t="s">
        <v>181</v>
      </c>
      <c r="G58" s="17" t="s">
        <v>181</v>
      </c>
      <c r="H58" s="17" t="s">
        <v>181</v>
      </c>
      <c r="J58" s="5">
        <f t="shared" ca="1" si="12"/>
        <v>0</v>
      </c>
      <c r="M58" s="18">
        <v>8000</v>
      </c>
      <c r="N58" s="14">
        <f t="shared" ca="1" si="13"/>
        <v>850</v>
      </c>
      <c r="O58" s="17" t="s">
        <v>181</v>
      </c>
      <c r="P58" s="4">
        <f t="shared" ca="1" si="14"/>
        <v>-850</v>
      </c>
      <c r="Q58" s="4">
        <f t="shared" ca="1" si="15"/>
        <v>-180.25</v>
      </c>
      <c r="R58" s="4">
        <f t="shared" si="16"/>
        <v>1</v>
      </c>
      <c r="S58" s="4">
        <f t="shared" ca="1" si="17"/>
        <v>-180.25</v>
      </c>
      <c r="T58" s="4" t="str">
        <f>IF(H58="","",VLOOKUP(H58,'Вода SKU'!$A$1:$B$150,2,0))</f>
        <v>-</v>
      </c>
      <c r="U58" s="4">
        <f t="shared" ca="1" si="18"/>
        <v>9.4117647058823533</v>
      </c>
      <c r="V58" s="4">
        <f t="shared" si="19"/>
        <v>8000</v>
      </c>
      <c r="W58" s="4">
        <f t="shared" ca="1" si="20"/>
        <v>850</v>
      </c>
      <c r="X58" s="4">
        <f t="shared" ca="1" si="21"/>
        <v>850</v>
      </c>
    </row>
    <row r="59" spans="1:24" ht="13.75" customHeight="1" x14ac:dyDescent="0.2">
      <c r="A59" s="20">
        <f t="shared" ca="1" si="11"/>
        <v>14</v>
      </c>
      <c r="B59" s="20" t="s">
        <v>194</v>
      </c>
      <c r="C59" s="20">
        <v>850</v>
      </c>
      <c r="D59" s="20" t="s">
        <v>208</v>
      </c>
      <c r="E59" s="20" t="s">
        <v>234</v>
      </c>
      <c r="F59" s="20" t="s">
        <v>235</v>
      </c>
      <c r="G59" s="20" t="s">
        <v>198</v>
      </c>
      <c r="H59" s="20" t="s">
        <v>239</v>
      </c>
      <c r="I59" s="20">
        <v>312</v>
      </c>
      <c r="J59" s="5" t="str">
        <f t="shared" ca="1" si="12"/>
        <v/>
      </c>
      <c r="K59" s="20">
        <v>1</v>
      </c>
      <c r="L59" s="20"/>
      <c r="M59" s="14"/>
      <c r="N59" s="14" t="str">
        <f t="shared" ca="1" si="13"/>
        <v/>
      </c>
      <c r="P59" s="4">
        <f t="shared" si="14"/>
        <v>312</v>
      </c>
      <c r="Q59" s="4">
        <f t="shared" ca="1" si="15"/>
        <v>0</v>
      </c>
      <c r="R59" s="4">
        <f t="shared" si="16"/>
        <v>0</v>
      </c>
      <c r="S59" s="4">
        <f t="shared" ca="1" si="17"/>
        <v>-180.25</v>
      </c>
      <c r="T59" s="4" t="str">
        <f>IF(H59="","",VLOOKUP(H59,'Вода SKU'!$A$1:$B$150,2,0))</f>
        <v>2.7, Альче</v>
      </c>
      <c r="U59" s="4">
        <f t="shared" ca="1" si="18"/>
        <v>9.4117647058823533</v>
      </c>
      <c r="V59" s="4">
        <f t="shared" si="19"/>
        <v>0</v>
      </c>
      <c r="W59" s="4">
        <f t="shared" ca="1" si="20"/>
        <v>0</v>
      </c>
      <c r="X59" s="4" t="str">
        <f t="shared" ca="1" si="21"/>
        <v/>
      </c>
    </row>
    <row r="60" spans="1:24" ht="13.75" customHeight="1" x14ac:dyDescent="0.2">
      <c r="A60" s="20">
        <f t="shared" ca="1" si="11"/>
        <v>14</v>
      </c>
      <c r="B60" s="20" t="s">
        <v>194</v>
      </c>
      <c r="C60" s="20">
        <v>850</v>
      </c>
      <c r="D60" s="20" t="s">
        <v>208</v>
      </c>
      <c r="E60" s="20" t="s">
        <v>234</v>
      </c>
      <c r="F60" s="20" t="s">
        <v>235</v>
      </c>
      <c r="G60" s="20" t="s">
        <v>198</v>
      </c>
      <c r="H60" s="20" t="s">
        <v>240</v>
      </c>
      <c r="I60" s="20">
        <v>538</v>
      </c>
      <c r="J60" s="5" t="str">
        <f t="shared" ca="1" si="12"/>
        <v/>
      </c>
      <c r="K60" s="20">
        <v>1</v>
      </c>
      <c r="L60" s="20"/>
      <c r="M60" s="15"/>
      <c r="N60" s="14" t="str">
        <f t="shared" ca="1" si="13"/>
        <v/>
      </c>
      <c r="P60" s="4">
        <f t="shared" si="14"/>
        <v>538</v>
      </c>
      <c r="Q60" s="4">
        <f t="shared" ca="1" si="15"/>
        <v>0</v>
      </c>
      <c r="R60" s="4">
        <f t="shared" si="16"/>
        <v>0</v>
      </c>
      <c r="S60" s="4">
        <f t="shared" ca="1" si="17"/>
        <v>-180.25</v>
      </c>
      <c r="T60" s="4" t="str">
        <f>IF(H60="","",VLOOKUP(H60,'Вода SKU'!$A$1:$B$150,2,0))</f>
        <v>2.7, Альче</v>
      </c>
      <c r="U60" s="4">
        <f t="shared" ca="1" si="18"/>
        <v>9.4117647058823533</v>
      </c>
      <c r="V60" s="4">
        <f t="shared" si="19"/>
        <v>0</v>
      </c>
      <c r="W60" s="4">
        <f t="shared" ca="1" si="20"/>
        <v>0</v>
      </c>
      <c r="X60" s="4" t="str">
        <f t="shared" ca="1" si="21"/>
        <v/>
      </c>
    </row>
    <row r="61" spans="1:24" ht="13.75" customHeight="1" x14ac:dyDescent="0.2">
      <c r="A61" s="17" t="str">
        <f t="shared" ca="1" si="11"/>
        <v/>
      </c>
      <c r="B61" s="17" t="s">
        <v>181</v>
      </c>
      <c r="C61" s="17" t="s">
        <v>181</v>
      </c>
      <c r="D61" s="17" t="s">
        <v>181</v>
      </c>
      <c r="E61" s="17" t="s">
        <v>181</v>
      </c>
      <c r="F61" s="17" t="s">
        <v>181</v>
      </c>
      <c r="G61" s="17" t="s">
        <v>181</v>
      </c>
      <c r="H61" s="17" t="s">
        <v>181</v>
      </c>
      <c r="J61" s="5">
        <f t="shared" ca="1" si="12"/>
        <v>0</v>
      </c>
      <c r="M61" s="18">
        <v>8000</v>
      </c>
      <c r="N61" s="14">
        <f t="shared" ca="1" si="13"/>
        <v>850</v>
      </c>
      <c r="O61" s="17" t="s">
        <v>181</v>
      </c>
      <c r="P61" s="4">
        <f t="shared" ca="1" si="14"/>
        <v>-850</v>
      </c>
      <c r="Q61" s="4">
        <f t="shared" ca="1" si="15"/>
        <v>-180.25</v>
      </c>
      <c r="R61" s="4">
        <f t="shared" si="16"/>
        <v>1</v>
      </c>
      <c r="S61" s="4">
        <f t="shared" ca="1" si="17"/>
        <v>-180.25</v>
      </c>
      <c r="T61" s="4" t="str">
        <f>IF(H61="","",VLOOKUP(H61,'Вода SKU'!$A$1:$B$150,2,0))</f>
        <v>-</v>
      </c>
      <c r="U61" s="4">
        <f t="shared" ca="1" si="18"/>
        <v>9.4117647058823533</v>
      </c>
      <c r="V61" s="4">
        <f t="shared" si="19"/>
        <v>8000</v>
      </c>
      <c r="W61" s="4">
        <f t="shared" ca="1" si="20"/>
        <v>850</v>
      </c>
      <c r="X61" s="4">
        <f t="shared" ca="1" si="21"/>
        <v>850</v>
      </c>
    </row>
    <row r="62" spans="1:24" ht="13.75" customHeight="1" x14ac:dyDescent="0.2">
      <c r="A62" s="20">
        <f t="shared" ca="1" si="11"/>
        <v>15</v>
      </c>
      <c r="B62" s="20" t="s">
        <v>194</v>
      </c>
      <c r="C62" s="20">
        <v>850</v>
      </c>
      <c r="D62" s="20" t="s">
        <v>208</v>
      </c>
      <c r="E62" s="20" t="s">
        <v>234</v>
      </c>
      <c r="F62" s="20" t="s">
        <v>235</v>
      </c>
      <c r="G62" s="20" t="s">
        <v>198</v>
      </c>
      <c r="H62" s="20" t="s">
        <v>240</v>
      </c>
      <c r="I62" s="20">
        <v>360</v>
      </c>
      <c r="J62" s="5" t="str">
        <f t="shared" ca="1" si="12"/>
        <v/>
      </c>
      <c r="K62" s="20">
        <v>1</v>
      </c>
      <c r="L62" s="20"/>
      <c r="M62" s="15"/>
      <c r="N62" s="14" t="str">
        <f t="shared" ca="1" si="13"/>
        <v/>
      </c>
      <c r="P62" s="4">
        <f t="shared" si="14"/>
        <v>360</v>
      </c>
      <c r="Q62" s="4">
        <f t="shared" ca="1" si="15"/>
        <v>0</v>
      </c>
      <c r="R62" s="4">
        <f t="shared" si="16"/>
        <v>0</v>
      </c>
      <c r="S62" s="4">
        <f t="shared" ca="1" si="17"/>
        <v>-180.25</v>
      </c>
      <c r="T62" s="4" t="str">
        <f>IF(H62="","",VLOOKUP(H62,'Вода SKU'!$A$1:$B$150,2,0))</f>
        <v>2.7, Альче</v>
      </c>
      <c r="U62" s="4">
        <f t="shared" ca="1" si="18"/>
        <v>9.4117647058823533</v>
      </c>
      <c r="V62" s="4">
        <f t="shared" si="19"/>
        <v>0</v>
      </c>
      <c r="W62" s="4">
        <f t="shared" ca="1" si="20"/>
        <v>0</v>
      </c>
      <c r="X62" s="4" t="str">
        <f t="shared" ca="1" si="21"/>
        <v/>
      </c>
    </row>
    <row r="63" spans="1:24" ht="13.75" customHeight="1" x14ac:dyDescent="0.2">
      <c r="A63" s="20">
        <f t="shared" ca="1" si="11"/>
        <v>15</v>
      </c>
      <c r="B63" s="20" t="s">
        <v>194</v>
      </c>
      <c r="C63" s="20">
        <v>850</v>
      </c>
      <c r="D63" s="20" t="s">
        <v>208</v>
      </c>
      <c r="E63" s="20" t="s">
        <v>234</v>
      </c>
      <c r="F63" s="20" t="s">
        <v>235</v>
      </c>
      <c r="G63" s="20" t="s">
        <v>198</v>
      </c>
      <c r="H63" s="20" t="s">
        <v>241</v>
      </c>
      <c r="I63" s="20">
        <v>490</v>
      </c>
      <c r="J63" s="5" t="str">
        <f t="shared" ca="1" si="12"/>
        <v/>
      </c>
      <c r="K63" s="20">
        <v>1</v>
      </c>
      <c r="L63" s="20"/>
      <c r="M63" s="15"/>
      <c r="N63" s="14" t="str">
        <f t="shared" ca="1" si="13"/>
        <v/>
      </c>
      <c r="P63" s="4">
        <f t="shared" si="14"/>
        <v>490</v>
      </c>
      <c r="Q63" s="4">
        <f t="shared" ca="1" si="15"/>
        <v>0</v>
      </c>
      <c r="R63" s="4">
        <f t="shared" si="16"/>
        <v>0</v>
      </c>
      <c r="S63" s="4">
        <f t="shared" ca="1" si="17"/>
        <v>-180.25</v>
      </c>
      <c r="T63" s="4" t="str">
        <f>IF(H63="","",VLOOKUP(H63,'Вода SKU'!$A$1:$B$150,2,0))</f>
        <v>2.7, Альче</v>
      </c>
      <c r="U63" s="4">
        <f t="shared" ca="1" si="18"/>
        <v>9.4117647058823533</v>
      </c>
      <c r="V63" s="4">
        <f t="shared" si="19"/>
        <v>0</v>
      </c>
      <c r="W63" s="4">
        <f t="shared" ca="1" si="20"/>
        <v>0</v>
      </c>
      <c r="X63" s="4" t="str">
        <f t="shared" ca="1" si="21"/>
        <v/>
      </c>
    </row>
    <row r="64" spans="1:24" ht="13.75" customHeight="1" x14ac:dyDescent="0.2">
      <c r="A64" s="17" t="str">
        <f t="shared" ca="1" si="11"/>
        <v/>
      </c>
      <c r="B64" s="17" t="s">
        <v>181</v>
      </c>
      <c r="C64" s="17" t="s">
        <v>181</v>
      </c>
      <c r="D64" s="17" t="s">
        <v>181</v>
      </c>
      <c r="E64" s="17" t="s">
        <v>181</v>
      </c>
      <c r="F64" s="17" t="s">
        <v>181</v>
      </c>
      <c r="G64" s="17" t="s">
        <v>181</v>
      </c>
      <c r="H64" s="17" t="s">
        <v>181</v>
      </c>
      <c r="J64" s="5">
        <f t="shared" ca="1" si="12"/>
        <v>0</v>
      </c>
      <c r="M64" s="18">
        <v>8000</v>
      </c>
      <c r="N64" s="14">
        <f t="shared" ca="1" si="13"/>
        <v>850</v>
      </c>
      <c r="O64" s="17" t="s">
        <v>181</v>
      </c>
      <c r="P64" s="4">
        <f t="shared" ca="1" si="14"/>
        <v>-850</v>
      </c>
      <c r="Q64" s="4">
        <f t="shared" ca="1" si="15"/>
        <v>-180.25</v>
      </c>
      <c r="R64" s="4">
        <f t="shared" si="16"/>
        <v>1</v>
      </c>
      <c r="S64" s="4">
        <f t="shared" ca="1" si="17"/>
        <v>-180.25</v>
      </c>
      <c r="T64" s="4" t="str">
        <f>IF(H64="","",VLOOKUP(H64,'Вода SKU'!$A$1:$B$150,2,0))</f>
        <v>-</v>
      </c>
      <c r="U64" s="4">
        <f t="shared" ca="1" si="18"/>
        <v>9.4117647058823533</v>
      </c>
      <c r="V64" s="4">
        <f t="shared" si="19"/>
        <v>8000</v>
      </c>
      <c r="W64" s="4">
        <f t="shared" ca="1" si="20"/>
        <v>850</v>
      </c>
      <c r="X64" s="4">
        <f t="shared" ca="1" si="21"/>
        <v>850</v>
      </c>
    </row>
    <row r="65" spans="1:24" ht="13.75" customHeight="1" x14ac:dyDescent="0.2">
      <c r="A65" s="20">
        <f t="shared" ca="1" si="11"/>
        <v>16</v>
      </c>
      <c r="B65" s="20" t="s">
        <v>194</v>
      </c>
      <c r="C65" s="20">
        <v>850</v>
      </c>
      <c r="D65" s="20" t="s">
        <v>208</v>
      </c>
      <c r="E65" s="20" t="s">
        <v>234</v>
      </c>
      <c r="F65" s="20" t="s">
        <v>235</v>
      </c>
      <c r="G65" s="20" t="s">
        <v>198</v>
      </c>
      <c r="H65" s="20" t="s">
        <v>241</v>
      </c>
      <c r="I65" s="20">
        <v>850</v>
      </c>
      <c r="J65" s="5" t="str">
        <f t="shared" ca="1" si="12"/>
        <v/>
      </c>
      <c r="K65" s="20">
        <v>1</v>
      </c>
      <c r="L65" s="20"/>
      <c r="M65" s="15"/>
      <c r="N65" s="14" t="str">
        <f t="shared" ca="1" si="13"/>
        <v/>
      </c>
      <c r="P65" s="4">
        <f t="shared" si="14"/>
        <v>850</v>
      </c>
      <c r="Q65" s="4">
        <f t="shared" ca="1" si="15"/>
        <v>0</v>
      </c>
      <c r="R65" s="4">
        <f t="shared" si="16"/>
        <v>0</v>
      </c>
      <c r="S65" s="4">
        <f t="shared" ca="1" si="17"/>
        <v>-180.25</v>
      </c>
      <c r="T65" s="4" t="str">
        <f>IF(H65="","",VLOOKUP(H65,'Вода SKU'!$A$1:$B$150,2,0))</f>
        <v>2.7, Альче</v>
      </c>
      <c r="U65" s="4">
        <f t="shared" ca="1" si="18"/>
        <v>9.4117647058823533</v>
      </c>
      <c r="V65" s="4">
        <f t="shared" si="19"/>
        <v>0</v>
      </c>
      <c r="W65" s="4">
        <f t="shared" ca="1" si="20"/>
        <v>0</v>
      </c>
      <c r="X65" s="4" t="str">
        <f t="shared" ca="1" si="21"/>
        <v/>
      </c>
    </row>
    <row r="66" spans="1:24" ht="13.75" customHeight="1" x14ac:dyDescent="0.2">
      <c r="A66" s="17" t="str">
        <f t="shared" ref="A66:A79" ca="1" si="22">IF(O66="-", "", 1 + SUM(INDIRECT(ADDRESS(2,COLUMN(R66)) &amp; ":" &amp; ADDRESS(ROW(),COLUMN(R66)))))</f>
        <v/>
      </c>
      <c r="B66" s="17" t="s">
        <v>181</v>
      </c>
      <c r="C66" s="17" t="s">
        <v>181</v>
      </c>
      <c r="D66" s="17" t="s">
        <v>181</v>
      </c>
      <c r="E66" s="17" t="s">
        <v>181</v>
      </c>
      <c r="F66" s="17" t="s">
        <v>181</v>
      </c>
      <c r="G66" s="17" t="s">
        <v>181</v>
      </c>
      <c r="H66" s="17" t="s">
        <v>181</v>
      </c>
      <c r="J66" s="5">
        <f t="shared" ref="J66:J97" ca="1" si="23">IF(M66="", IF(O66="","",X66+(INDIRECT("S" &amp; ROW() - 1) - S66)),IF(O66="", "", INDIRECT("S" &amp; ROW() - 1) - S66))</f>
        <v>0</v>
      </c>
      <c r="M66" s="18">
        <v>8000</v>
      </c>
      <c r="N66" s="14">
        <f t="shared" ref="N66:N97" ca="1" si="24">IF(M66="", IF(X66=0, "", X66), IF(V66 = "", "", IF(V66/U66 = 0, "", V66/U66)))</f>
        <v>850</v>
      </c>
      <c r="O66" s="17" t="s">
        <v>181</v>
      </c>
      <c r="P66" s="4">
        <f t="shared" ref="P66:P97" ca="1" si="25">IF(O66 = "-", -W66,I66)</f>
        <v>-850</v>
      </c>
      <c r="Q66" s="4">
        <f t="shared" ref="Q66:Q73" ca="1" si="26">IF(O66 = "-", SUM(INDIRECT(ADDRESS(2,COLUMN(P66)) &amp; ":" &amp; ADDRESS(ROW(),COLUMN(P66)))), 0)</f>
        <v>-180.25</v>
      </c>
      <c r="R66" s="4">
        <f t="shared" ref="R66:R97" si="27">IF(O66="-",1,0)</f>
        <v>1</v>
      </c>
      <c r="S66" s="4">
        <f t="shared" ref="S66:S97" ca="1" si="28">IF(Q66 = 0, INDIRECT("S" &amp; ROW() - 1), Q66)</f>
        <v>-180.25</v>
      </c>
      <c r="T66" s="4" t="str">
        <f>IF(H66="","",VLOOKUP(H66,'Вода SKU'!$A$1:$B$150,2,0))</f>
        <v>-</v>
      </c>
      <c r="U66" s="4">
        <f t="shared" ref="U66:U97" ca="1" si="29">IF(C66 = "", 8, IF(C66 = "-", 8000 / INDIRECT("C" &amp; ROW() - 1), 8000/C66))</f>
        <v>9.4117647058823533</v>
      </c>
      <c r="V66" s="4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4">
        <f t="shared" ref="W66:W97" ca="1" si="31">IF(V66 = "", "", V66/U66)</f>
        <v>850</v>
      </c>
      <c r="X66" s="4">
        <f t="shared" ref="X66:X97" ca="1" si="32">IF(O66="", "", MAX(ROUND(-(INDIRECT("S" &amp; ROW() - 1) - S66)/INDIRECT("C" &amp; ROW() - 1), 0), 1) * INDIRECT("C" &amp; ROW() - 1))</f>
        <v>850</v>
      </c>
    </row>
    <row r="67" spans="1:24" ht="13.75" customHeight="1" x14ac:dyDescent="0.2">
      <c r="A67" s="20">
        <f t="shared" ca="1" si="22"/>
        <v>17</v>
      </c>
      <c r="B67" s="20" t="s">
        <v>194</v>
      </c>
      <c r="C67" s="20">
        <v>850</v>
      </c>
      <c r="D67" s="20" t="s">
        <v>208</v>
      </c>
      <c r="E67" s="20" t="s">
        <v>234</v>
      </c>
      <c r="F67" s="20" t="s">
        <v>235</v>
      </c>
      <c r="G67" s="20" t="s">
        <v>198</v>
      </c>
      <c r="H67" s="20" t="s">
        <v>241</v>
      </c>
      <c r="I67" s="20">
        <v>850</v>
      </c>
      <c r="J67" s="5" t="str">
        <f t="shared" ca="1" si="23"/>
        <v/>
      </c>
      <c r="K67" s="20">
        <v>1</v>
      </c>
      <c r="L67" s="20"/>
      <c r="M67" s="15"/>
      <c r="N67" s="14" t="str">
        <f t="shared" ca="1" si="24"/>
        <v/>
      </c>
      <c r="P67" s="4">
        <f t="shared" si="25"/>
        <v>850</v>
      </c>
      <c r="Q67" s="4">
        <f t="shared" ca="1" si="26"/>
        <v>0</v>
      </c>
      <c r="R67" s="4">
        <f t="shared" si="27"/>
        <v>0</v>
      </c>
      <c r="S67" s="4">
        <f t="shared" ca="1" si="28"/>
        <v>-180.25</v>
      </c>
      <c r="T67" s="4" t="str">
        <f>IF(H67="","",VLOOKUP(H67,'Вода SKU'!$A$1:$B$150,2,0))</f>
        <v>2.7, Альче</v>
      </c>
      <c r="U67" s="4">
        <f t="shared" ca="1" si="29"/>
        <v>9.4117647058823533</v>
      </c>
      <c r="V67" s="4">
        <f t="shared" si="30"/>
        <v>0</v>
      </c>
      <c r="W67" s="4">
        <f t="shared" ca="1" si="31"/>
        <v>0</v>
      </c>
      <c r="X67" s="4" t="str">
        <f t="shared" ca="1" si="32"/>
        <v/>
      </c>
    </row>
    <row r="68" spans="1:24" ht="13.75" customHeight="1" x14ac:dyDescent="0.2">
      <c r="A68" s="17" t="str">
        <f t="shared" ca="1" si="22"/>
        <v/>
      </c>
      <c r="B68" s="17" t="s">
        <v>181</v>
      </c>
      <c r="C68" s="17" t="s">
        <v>181</v>
      </c>
      <c r="D68" s="17" t="s">
        <v>181</v>
      </c>
      <c r="E68" s="17" t="s">
        <v>181</v>
      </c>
      <c r="F68" s="17" t="s">
        <v>181</v>
      </c>
      <c r="G68" s="17" t="s">
        <v>181</v>
      </c>
      <c r="H68" s="17" t="s">
        <v>181</v>
      </c>
      <c r="J68" s="5">
        <f t="shared" ca="1" si="23"/>
        <v>0</v>
      </c>
      <c r="M68" s="18">
        <v>8000</v>
      </c>
      <c r="N68" s="14">
        <f t="shared" ca="1" si="24"/>
        <v>850</v>
      </c>
      <c r="O68" s="17" t="s">
        <v>181</v>
      </c>
      <c r="P68" s="4">
        <f t="shared" ca="1" si="25"/>
        <v>-850</v>
      </c>
      <c r="Q68" s="4">
        <f t="shared" ca="1" si="26"/>
        <v>-180.25</v>
      </c>
      <c r="R68" s="4">
        <f t="shared" si="27"/>
        <v>1</v>
      </c>
      <c r="S68" s="4">
        <f t="shared" ca="1" si="28"/>
        <v>-180.25</v>
      </c>
      <c r="T68" s="4" t="str">
        <f>IF(H68="","",VLOOKUP(H68,'Вода SKU'!$A$1:$B$150,2,0))</f>
        <v>-</v>
      </c>
      <c r="U68" s="4">
        <f t="shared" ca="1" si="29"/>
        <v>9.4117647058823533</v>
      </c>
      <c r="V68" s="4">
        <f t="shared" si="30"/>
        <v>8000</v>
      </c>
      <c r="W68" s="4">
        <f t="shared" ca="1" si="31"/>
        <v>850</v>
      </c>
      <c r="X68" s="4">
        <f t="shared" ca="1" si="32"/>
        <v>850</v>
      </c>
    </row>
    <row r="69" spans="1:24" ht="13.75" customHeight="1" x14ac:dyDescent="0.2">
      <c r="A69" s="20">
        <f t="shared" ca="1" si="22"/>
        <v>18</v>
      </c>
      <c r="B69" s="20" t="s">
        <v>194</v>
      </c>
      <c r="C69" s="20">
        <v>850</v>
      </c>
      <c r="D69" s="20" t="s">
        <v>208</v>
      </c>
      <c r="E69" s="20" t="s">
        <v>234</v>
      </c>
      <c r="F69" s="20" t="s">
        <v>235</v>
      </c>
      <c r="G69" s="20" t="s">
        <v>198</v>
      </c>
      <c r="H69" s="20" t="s">
        <v>241</v>
      </c>
      <c r="I69" s="20">
        <v>850</v>
      </c>
      <c r="J69" s="5" t="str">
        <f t="shared" ca="1" si="23"/>
        <v/>
      </c>
      <c r="K69" s="20">
        <v>1</v>
      </c>
      <c r="L69" s="20"/>
      <c r="M69" s="15"/>
      <c r="N69" s="14" t="str">
        <f t="shared" ca="1" si="24"/>
        <v/>
      </c>
      <c r="P69" s="4">
        <f t="shared" si="25"/>
        <v>850</v>
      </c>
      <c r="Q69" s="4">
        <f t="shared" ca="1" si="26"/>
        <v>0</v>
      </c>
      <c r="R69" s="4">
        <f t="shared" si="27"/>
        <v>0</v>
      </c>
      <c r="S69" s="4">
        <f t="shared" ca="1" si="28"/>
        <v>-180.25</v>
      </c>
      <c r="T69" s="4" t="str">
        <f>IF(H69="","",VLOOKUP(H69,'Вода SKU'!$A$1:$B$150,2,0))</f>
        <v>2.7, Альче</v>
      </c>
      <c r="U69" s="4">
        <f t="shared" ca="1" si="29"/>
        <v>9.4117647058823533</v>
      </c>
      <c r="V69" s="4">
        <f t="shared" si="30"/>
        <v>0</v>
      </c>
      <c r="W69" s="4">
        <f t="shared" ca="1" si="31"/>
        <v>0</v>
      </c>
      <c r="X69" s="4" t="str">
        <f t="shared" ca="1" si="32"/>
        <v/>
      </c>
    </row>
    <row r="70" spans="1:24" ht="13.75" customHeight="1" x14ac:dyDescent="0.2">
      <c r="A70" s="17" t="str">
        <f t="shared" ca="1" si="22"/>
        <v/>
      </c>
      <c r="B70" s="17" t="s">
        <v>181</v>
      </c>
      <c r="C70" s="17" t="s">
        <v>181</v>
      </c>
      <c r="D70" s="17" t="s">
        <v>181</v>
      </c>
      <c r="E70" s="17" t="s">
        <v>181</v>
      </c>
      <c r="F70" s="17" t="s">
        <v>181</v>
      </c>
      <c r="G70" s="17" t="s">
        <v>181</v>
      </c>
      <c r="H70" s="17" t="s">
        <v>181</v>
      </c>
      <c r="J70" s="5">
        <f t="shared" ca="1" si="23"/>
        <v>0</v>
      </c>
      <c r="M70" s="18">
        <v>8000</v>
      </c>
      <c r="N70" s="14">
        <f t="shared" ca="1" si="24"/>
        <v>850</v>
      </c>
      <c r="O70" s="17" t="s">
        <v>181</v>
      </c>
      <c r="P70" s="4">
        <f t="shared" ca="1" si="25"/>
        <v>-850</v>
      </c>
      <c r="Q70" s="4">
        <f t="shared" ca="1" si="26"/>
        <v>-180.25</v>
      </c>
      <c r="R70" s="4">
        <f t="shared" si="27"/>
        <v>1</v>
      </c>
      <c r="S70" s="4">
        <f t="shared" ca="1" si="28"/>
        <v>-180.25</v>
      </c>
      <c r="T70" s="4" t="str">
        <f>IF(H70="","",VLOOKUP(H70,'Вода SKU'!$A$1:$B$150,2,0))</f>
        <v>-</v>
      </c>
      <c r="U70" s="4">
        <f t="shared" ca="1" si="29"/>
        <v>9.4117647058823533</v>
      </c>
      <c r="V70" s="4">
        <f t="shared" si="30"/>
        <v>8000</v>
      </c>
      <c r="W70" s="4">
        <f t="shared" ca="1" si="31"/>
        <v>850</v>
      </c>
      <c r="X70" s="4">
        <f t="shared" ca="1" si="32"/>
        <v>850</v>
      </c>
    </row>
    <row r="71" spans="1:24" ht="13.75" customHeight="1" x14ac:dyDescent="0.2">
      <c r="A71" s="20">
        <f t="shared" ca="1" si="22"/>
        <v>19</v>
      </c>
      <c r="B71" s="20" t="s">
        <v>194</v>
      </c>
      <c r="C71" s="20">
        <v>850</v>
      </c>
      <c r="D71" s="20" t="s">
        <v>208</v>
      </c>
      <c r="E71" s="20" t="s">
        <v>234</v>
      </c>
      <c r="F71" s="20" t="s">
        <v>235</v>
      </c>
      <c r="G71" s="20" t="s">
        <v>198</v>
      </c>
      <c r="H71" s="20" t="s">
        <v>241</v>
      </c>
      <c r="I71" s="20">
        <v>850</v>
      </c>
      <c r="J71" s="5" t="str">
        <f t="shared" ca="1" si="23"/>
        <v/>
      </c>
      <c r="K71" s="20">
        <v>1</v>
      </c>
      <c r="L71" s="20"/>
      <c r="M71" s="15"/>
      <c r="N71" s="14" t="str">
        <f t="shared" ca="1" si="24"/>
        <v/>
      </c>
      <c r="P71" s="4">
        <f t="shared" si="25"/>
        <v>850</v>
      </c>
      <c r="Q71" s="4">
        <f t="shared" ca="1" si="26"/>
        <v>0</v>
      </c>
      <c r="R71" s="4">
        <f t="shared" si="27"/>
        <v>0</v>
      </c>
      <c r="S71" s="4">
        <f t="shared" ca="1" si="28"/>
        <v>-180.25</v>
      </c>
      <c r="T71" s="4" t="str">
        <f>IF(H71="","",VLOOKUP(H71,'Вода SKU'!$A$1:$B$150,2,0))</f>
        <v>2.7, Альче</v>
      </c>
      <c r="U71" s="4">
        <f t="shared" ca="1" si="29"/>
        <v>9.4117647058823533</v>
      </c>
      <c r="V71" s="4">
        <f t="shared" si="30"/>
        <v>0</v>
      </c>
      <c r="W71" s="4">
        <f t="shared" ca="1" si="31"/>
        <v>0</v>
      </c>
      <c r="X71" s="4" t="str">
        <f t="shared" ca="1" si="32"/>
        <v/>
      </c>
    </row>
    <row r="72" spans="1:24" ht="13.75" customHeight="1" x14ac:dyDescent="0.2">
      <c r="A72" s="17" t="str">
        <f t="shared" ca="1" si="22"/>
        <v/>
      </c>
      <c r="B72" s="17" t="s">
        <v>181</v>
      </c>
      <c r="C72" s="17" t="s">
        <v>181</v>
      </c>
      <c r="D72" s="17" t="s">
        <v>181</v>
      </c>
      <c r="E72" s="17" t="s">
        <v>181</v>
      </c>
      <c r="F72" s="17" t="s">
        <v>181</v>
      </c>
      <c r="G72" s="17" t="s">
        <v>181</v>
      </c>
      <c r="H72" s="17" t="s">
        <v>181</v>
      </c>
      <c r="J72" s="5">
        <f t="shared" ca="1" si="23"/>
        <v>0</v>
      </c>
      <c r="M72" s="18">
        <v>8000</v>
      </c>
      <c r="N72" s="14">
        <f t="shared" ca="1" si="24"/>
        <v>850</v>
      </c>
      <c r="O72" s="17" t="s">
        <v>181</v>
      </c>
      <c r="P72" s="4">
        <f t="shared" ca="1" si="25"/>
        <v>-850</v>
      </c>
      <c r="Q72" s="4">
        <f t="shared" ca="1" si="26"/>
        <v>-180.25</v>
      </c>
      <c r="R72" s="4">
        <f t="shared" si="27"/>
        <v>1</v>
      </c>
      <c r="S72" s="4">
        <f t="shared" ca="1" si="28"/>
        <v>-180.25</v>
      </c>
      <c r="T72" s="4" t="str">
        <f>IF(H72="","",VLOOKUP(H72,'Вода SKU'!$A$1:$B$150,2,0))</f>
        <v>-</v>
      </c>
      <c r="U72" s="4">
        <f t="shared" ca="1" si="29"/>
        <v>9.4117647058823533</v>
      </c>
      <c r="V72" s="4">
        <f t="shared" si="30"/>
        <v>8000</v>
      </c>
      <c r="W72" s="4">
        <f t="shared" ca="1" si="31"/>
        <v>850</v>
      </c>
      <c r="X72" s="4">
        <f t="shared" ca="1" si="32"/>
        <v>850</v>
      </c>
    </row>
    <row r="73" spans="1:24" ht="13.75" customHeight="1" x14ac:dyDescent="0.2">
      <c r="A73" s="20">
        <f t="shared" ca="1" si="22"/>
        <v>20</v>
      </c>
      <c r="B73" s="20" t="s">
        <v>194</v>
      </c>
      <c r="C73" s="20">
        <v>850</v>
      </c>
      <c r="D73" s="20" t="s">
        <v>208</v>
      </c>
      <c r="E73" s="20" t="s">
        <v>234</v>
      </c>
      <c r="F73" s="20" t="s">
        <v>235</v>
      </c>
      <c r="G73" s="20" t="s">
        <v>198</v>
      </c>
      <c r="H73" s="20" t="s">
        <v>241</v>
      </c>
      <c r="I73" s="20">
        <v>850</v>
      </c>
      <c r="J73" s="5" t="str">
        <f t="shared" ca="1" si="23"/>
        <v/>
      </c>
      <c r="K73" s="20">
        <v>1</v>
      </c>
      <c r="L73" s="20"/>
      <c r="M73" s="15"/>
      <c r="N73" s="14" t="str">
        <f t="shared" ca="1" si="24"/>
        <v/>
      </c>
      <c r="P73" s="4">
        <f t="shared" si="25"/>
        <v>850</v>
      </c>
      <c r="Q73" s="4">
        <f t="shared" ca="1" si="26"/>
        <v>0</v>
      </c>
      <c r="R73" s="4">
        <f t="shared" si="27"/>
        <v>0</v>
      </c>
      <c r="S73" s="4">
        <f t="shared" ca="1" si="28"/>
        <v>-180.25</v>
      </c>
      <c r="T73" s="4" t="str">
        <f>IF(H73="","",VLOOKUP(H73,'Вода SKU'!$A$1:$B$150,2,0))</f>
        <v>2.7, Альче</v>
      </c>
      <c r="U73" s="4">
        <f t="shared" ca="1" si="29"/>
        <v>9.4117647058823533</v>
      </c>
      <c r="V73" s="4">
        <f t="shared" si="30"/>
        <v>0</v>
      </c>
      <c r="W73" s="4">
        <f t="shared" ca="1" si="31"/>
        <v>0</v>
      </c>
      <c r="X73" s="4" t="str">
        <f t="shared" ca="1" si="32"/>
        <v/>
      </c>
    </row>
    <row r="74" spans="1:24" ht="13.75" customHeight="1" x14ac:dyDescent="0.2">
      <c r="A74" s="17" t="str">
        <f t="shared" ca="1" si="22"/>
        <v/>
      </c>
      <c r="B74" s="17" t="s">
        <v>181</v>
      </c>
      <c r="C74" s="17" t="s">
        <v>181</v>
      </c>
      <c r="D74" s="17" t="s">
        <v>181</v>
      </c>
      <c r="E74" s="17" t="s">
        <v>181</v>
      </c>
      <c r="F74" s="17" t="s">
        <v>181</v>
      </c>
      <c r="G74" s="17" t="s">
        <v>181</v>
      </c>
      <c r="H74" s="17" t="s">
        <v>181</v>
      </c>
      <c r="J74" s="5">
        <f t="shared" ca="1" si="23"/>
        <v>0</v>
      </c>
      <c r="M74" s="18">
        <v>8000</v>
      </c>
      <c r="N74" s="14">
        <f t="shared" ca="1" si="24"/>
        <v>850</v>
      </c>
      <c r="O74" s="17" t="s">
        <v>181</v>
      </c>
      <c r="P74" s="4">
        <f t="shared" ca="1" si="25"/>
        <v>-850</v>
      </c>
      <c r="Q74" s="4">
        <f t="shared" ref="Q74:Q99" ca="1" si="33">IF(O74="-",SUM(INDIRECT(ADDRESS(2,COLUMN(P74))&amp;":"&amp;ADDRESS(ROW(),COLUMN(P74)))),0)</f>
        <v>-180.25</v>
      </c>
      <c r="R74" s="4">
        <f t="shared" si="27"/>
        <v>1</v>
      </c>
      <c r="S74" s="4">
        <f t="shared" ca="1" si="28"/>
        <v>-180.25</v>
      </c>
      <c r="T74" s="4" t="str">
        <f>IF(H74="","",VLOOKUP(H74,'Вода SKU'!$A$1:$B$150,2,0))</f>
        <v>-</v>
      </c>
      <c r="U74" s="4">
        <f t="shared" ca="1" si="29"/>
        <v>9.4117647058823533</v>
      </c>
      <c r="V74" s="4">
        <f t="shared" si="30"/>
        <v>8000</v>
      </c>
      <c r="W74" s="4">
        <f t="shared" ca="1" si="31"/>
        <v>850</v>
      </c>
      <c r="X74" s="4">
        <f t="shared" ca="1" si="32"/>
        <v>850</v>
      </c>
    </row>
    <row r="75" spans="1:24" ht="13.75" customHeight="1" x14ac:dyDescent="0.2">
      <c r="A75" s="20">
        <f t="shared" ca="1" si="22"/>
        <v>21</v>
      </c>
      <c r="B75" s="20" t="s">
        <v>194</v>
      </c>
      <c r="C75" s="20">
        <v>850</v>
      </c>
      <c r="D75" s="20" t="s">
        <v>208</v>
      </c>
      <c r="E75" s="20" t="s">
        <v>234</v>
      </c>
      <c r="F75" s="20" t="s">
        <v>235</v>
      </c>
      <c r="G75" s="20" t="s">
        <v>198</v>
      </c>
      <c r="H75" s="20" t="s">
        <v>241</v>
      </c>
      <c r="I75" s="20">
        <v>850</v>
      </c>
      <c r="J75" s="5" t="str">
        <f t="shared" ca="1" si="23"/>
        <v/>
      </c>
      <c r="K75" s="20">
        <v>1</v>
      </c>
      <c r="L75" s="20"/>
      <c r="M75" s="15"/>
      <c r="N75" s="14" t="str">
        <f t="shared" ca="1" si="24"/>
        <v/>
      </c>
      <c r="P75" s="4">
        <f t="shared" si="25"/>
        <v>850</v>
      </c>
      <c r="Q75" s="4">
        <f t="shared" ca="1" si="33"/>
        <v>0</v>
      </c>
      <c r="R75" s="4">
        <f t="shared" si="27"/>
        <v>0</v>
      </c>
      <c r="S75" s="4">
        <f t="shared" ca="1" si="28"/>
        <v>-180.25</v>
      </c>
      <c r="T75" s="4" t="str">
        <f>IF(H75="","",VLOOKUP(H75,'Вода SKU'!$A$1:$B$150,2,0))</f>
        <v>2.7, Альче</v>
      </c>
      <c r="U75" s="4">
        <f t="shared" ca="1" si="29"/>
        <v>9.4117647058823533</v>
      </c>
      <c r="V75" s="4">
        <f t="shared" si="30"/>
        <v>0</v>
      </c>
      <c r="W75" s="4">
        <f t="shared" ca="1" si="31"/>
        <v>0</v>
      </c>
      <c r="X75" s="4" t="str">
        <f t="shared" ca="1" si="32"/>
        <v/>
      </c>
    </row>
    <row r="76" spans="1:24" ht="13.75" customHeight="1" x14ac:dyDescent="0.2">
      <c r="A76" s="17" t="str">
        <f t="shared" ca="1" si="22"/>
        <v/>
      </c>
      <c r="B76" s="17" t="s">
        <v>181</v>
      </c>
      <c r="C76" s="17" t="s">
        <v>181</v>
      </c>
      <c r="D76" s="17" t="s">
        <v>181</v>
      </c>
      <c r="E76" s="17" t="s">
        <v>181</v>
      </c>
      <c r="F76" s="17" t="s">
        <v>181</v>
      </c>
      <c r="G76" s="17" t="s">
        <v>181</v>
      </c>
      <c r="H76" s="17" t="s">
        <v>181</v>
      </c>
      <c r="J76" s="5">
        <f t="shared" ca="1" si="23"/>
        <v>0</v>
      </c>
      <c r="M76" s="18">
        <v>8000</v>
      </c>
      <c r="N76" s="14">
        <f t="shared" ca="1" si="24"/>
        <v>850</v>
      </c>
      <c r="O76" s="17" t="s">
        <v>181</v>
      </c>
      <c r="P76" s="4">
        <f t="shared" ca="1" si="25"/>
        <v>-850</v>
      </c>
      <c r="Q76" s="4">
        <f t="shared" ca="1" si="33"/>
        <v>-180.25</v>
      </c>
      <c r="R76" s="4">
        <f t="shared" si="27"/>
        <v>1</v>
      </c>
      <c r="S76" s="4">
        <f t="shared" ca="1" si="28"/>
        <v>-180.25</v>
      </c>
      <c r="T76" s="4" t="str">
        <f>IF(H76="","",VLOOKUP(H76,'Вода SKU'!$A$1:$B$150,2,0))</f>
        <v>-</v>
      </c>
      <c r="U76" s="4">
        <f t="shared" ca="1" si="29"/>
        <v>9.4117647058823533</v>
      </c>
      <c r="V76" s="4">
        <f t="shared" si="30"/>
        <v>8000</v>
      </c>
      <c r="W76" s="4">
        <f t="shared" ca="1" si="31"/>
        <v>850</v>
      </c>
      <c r="X76" s="4">
        <f t="shared" ca="1" si="32"/>
        <v>850</v>
      </c>
    </row>
    <row r="77" spans="1:24" ht="13.75" customHeight="1" x14ac:dyDescent="0.2">
      <c r="A77" s="19">
        <f t="shared" ca="1" si="22"/>
        <v>22</v>
      </c>
      <c r="B77" s="19" t="s">
        <v>233</v>
      </c>
      <c r="C77" s="19">
        <v>850</v>
      </c>
      <c r="D77" s="19" t="s">
        <v>195</v>
      </c>
      <c r="E77" s="19" t="s">
        <v>242</v>
      </c>
      <c r="F77" s="19" t="s">
        <v>243</v>
      </c>
      <c r="G77" s="19" t="s">
        <v>198</v>
      </c>
      <c r="H77" s="19" t="s">
        <v>244</v>
      </c>
      <c r="I77" s="19">
        <v>200</v>
      </c>
      <c r="J77" s="5" t="str">
        <f t="shared" ca="1" si="23"/>
        <v/>
      </c>
      <c r="K77" s="19">
        <v>1</v>
      </c>
      <c r="L77" s="19"/>
      <c r="M77" s="15"/>
      <c r="N77" s="14" t="str">
        <f t="shared" ca="1" si="24"/>
        <v/>
      </c>
      <c r="P77" s="4">
        <f t="shared" si="25"/>
        <v>200</v>
      </c>
      <c r="Q77" s="4">
        <f t="shared" ca="1" si="33"/>
        <v>0</v>
      </c>
      <c r="R77" s="4">
        <f t="shared" si="27"/>
        <v>0</v>
      </c>
      <c r="S77" s="4">
        <f t="shared" ca="1" si="28"/>
        <v>-180.25</v>
      </c>
      <c r="T77" s="4" t="str">
        <f>IF(H77="","",VLOOKUP(H77,'Вода SKU'!$A$1:$B$150,2,0))</f>
        <v>2.7, Сакко</v>
      </c>
      <c r="U77" s="4">
        <f t="shared" ca="1" si="29"/>
        <v>9.4117647058823533</v>
      </c>
      <c r="V77" s="4">
        <f t="shared" si="30"/>
        <v>0</v>
      </c>
      <c r="W77" s="4">
        <f t="shared" ca="1" si="31"/>
        <v>0</v>
      </c>
      <c r="X77" s="4" t="str">
        <f t="shared" ca="1" si="32"/>
        <v/>
      </c>
    </row>
    <row r="78" spans="1:24" ht="13.75" customHeight="1" x14ac:dyDescent="0.2">
      <c r="A78" s="19">
        <f t="shared" ca="1" si="22"/>
        <v>22</v>
      </c>
      <c r="B78" s="19" t="s">
        <v>233</v>
      </c>
      <c r="C78" s="19">
        <v>850</v>
      </c>
      <c r="D78" s="19" t="s">
        <v>195</v>
      </c>
      <c r="E78" s="19" t="s">
        <v>245</v>
      </c>
      <c r="F78" s="19" t="s">
        <v>246</v>
      </c>
      <c r="G78" s="19" t="s">
        <v>198</v>
      </c>
      <c r="H78" s="19" t="s">
        <v>247</v>
      </c>
      <c r="I78" s="19">
        <v>650</v>
      </c>
      <c r="J78" s="5" t="str">
        <f t="shared" ca="1" si="23"/>
        <v/>
      </c>
      <c r="K78" s="19">
        <v>1</v>
      </c>
      <c r="L78" s="19"/>
      <c r="M78" s="15"/>
      <c r="N78" s="14" t="str">
        <f t="shared" ca="1" si="24"/>
        <v/>
      </c>
      <c r="P78" s="4">
        <f t="shared" si="25"/>
        <v>650</v>
      </c>
      <c r="Q78" s="4">
        <f t="shared" ca="1" si="33"/>
        <v>0</v>
      </c>
      <c r="R78" s="4">
        <f t="shared" si="27"/>
        <v>0</v>
      </c>
      <c r="S78" s="4">
        <f t="shared" ca="1" si="28"/>
        <v>-180.25</v>
      </c>
      <c r="T78" s="4" t="str">
        <f>IF(H78="","",VLOOKUP(H78,'Вода SKU'!$A$1:$B$150,2,0))</f>
        <v>2.7, Сакко</v>
      </c>
      <c r="U78" s="4">
        <f t="shared" ca="1" si="29"/>
        <v>9.4117647058823533</v>
      </c>
      <c r="V78" s="4">
        <f t="shared" si="30"/>
        <v>0</v>
      </c>
      <c r="W78" s="4">
        <f t="shared" ca="1" si="31"/>
        <v>0</v>
      </c>
      <c r="X78" s="4" t="str">
        <f t="shared" ca="1" si="32"/>
        <v/>
      </c>
    </row>
    <row r="79" spans="1:24" ht="13.75" customHeight="1" x14ac:dyDescent="0.2">
      <c r="A79" s="17" t="str">
        <f t="shared" ca="1" si="22"/>
        <v/>
      </c>
      <c r="B79" s="17" t="s">
        <v>181</v>
      </c>
      <c r="C79" s="17" t="s">
        <v>181</v>
      </c>
      <c r="D79" s="17" t="s">
        <v>181</v>
      </c>
      <c r="E79" s="17" t="s">
        <v>181</v>
      </c>
      <c r="F79" s="17" t="s">
        <v>181</v>
      </c>
      <c r="G79" s="17" t="s">
        <v>181</v>
      </c>
      <c r="H79" s="17" t="s">
        <v>181</v>
      </c>
      <c r="J79" s="5">
        <f t="shared" ca="1" si="23"/>
        <v>0</v>
      </c>
      <c r="M79" s="18">
        <v>8000</v>
      </c>
      <c r="N79" s="14">
        <f t="shared" ca="1" si="24"/>
        <v>850</v>
      </c>
      <c r="O79" s="17" t="s">
        <v>181</v>
      </c>
      <c r="P79" s="4">
        <f t="shared" ca="1" si="25"/>
        <v>-850</v>
      </c>
      <c r="Q79" s="4">
        <f t="shared" ca="1" si="33"/>
        <v>-180.25</v>
      </c>
      <c r="R79" s="4">
        <f t="shared" si="27"/>
        <v>1</v>
      </c>
      <c r="S79" s="4">
        <f t="shared" ca="1" si="28"/>
        <v>-180.25</v>
      </c>
      <c r="T79" s="4" t="str">
        <f>IF(H79="","",VLOOKUP(H79,'Вода SKU'!$A$1:$B$150,2,0))</f>
        <v>-</v>
      </c>
      <c r="U79" s="4">
        <f t="shared" ca="1" si="29"/>
        <v>9.4117647058823533</v>
      </c>
      <c r="V79" s="4">
        <f t="shared" si="30"/>
        <v>8000</v>
      </c>
      <c r="W79" s="4">
        <f t="shared" ca="1" si="31"/>
        <v>850</v>
      </c>
      <c r="X79" s="4">
        <f t="shared" ca="1" si="32"/>
        <v>850</v>
      </c>
    </row>
    <row r="80" spans="1:24" ht="13.75" customHeight="1" x14ac:dyDescent="0.2">
      <c r="J80" s="5" t="str">
        <f t="shared" ca="1" si="23"/>
        <v/>
      </c>
      <c r="M80" s="15"/>
      <c r="N80" s="14" t="str">
        <f t="shared" ca="1" si="24"/>
        <v/>
      </c>
      <c r="P80" s="4">
        <f t="shared" si="25"/>
        <v>0</v>
      </c>
      <c r="Q80" s="4">
        <f t="shared" ca="1" si="33"/>
        <v>0</v>
      </c>
      <c r="R80" s="4">
        <f t="shared" si="27"/>
        <v>0</v>
      </c>
      <c r="S80" s="4">
        <f t="shared" ca="1" si="28"/>
        <v>-180.25</v>
      </c>
      <c r="T80" s="4" t="str">
        <f>IF(H80="","",VLOOKUP(H80,'Вода SKU'!$A$1:$B$150,2,0))</f>
        <v/>
      </c>
      <c r="U80" s="4">
        <f t="shared" ca="1" si="29"/>
        <v>8</v>
      </c>
      <c r="V80" s="4">
        <f t="shared" si="30"/>
        <v>0</v>
      </c>
      <c r="W80" s="4">
        <f t="shared" ca="1" si="31"/>
        <v>0</v>
      </c>
      <c r="X80" s="4" t="str">
        <f t="shared" ca="1" si="32"/>
        <v/>
      </c>
    </row>
    <row r="81" spans="10:24" ht="13.75" customHeight="1" x14ac:dyDescent="0.2">
      <c r="J81" s="5" t="str">
        <f t="shared" ca="1" si="23"/>
        <v/>
      </c>
      <c r="M81" s="15"/>
      <c r="N81" s="14" t="str">
        <f t="shared" ca="1" si="24"/>
        <v/>
      </c>
      <c r="P81" s="4">
        <f t="shared" si="25"/>
        <v>0</v>
      </c>
      <c r="Q81" s="4">
        <f t="shared" ca="1" si="33"/>
        <v>0</v>
      </c>
      <c r="R81" s="4">
        <f t="shared" si="27"/>
        <v>0</v>
      </c>
      <c r="S81" s="4">
        <f t="shared" ca="1" si="28"/>
        <v>-180.25</v>
      </c>
      <c r="T81" s="4" t="str">
        <f>IF(H81="","",VLOOKUP(H81,'Вода SKU'!$A$1:$B$150,2,0))</f>
        <v/>
      </c>
      <c r="U81" s="4">
        <f t="shared" ca="1" si="29"/>
        <v>8</v>
      </c>
      <c r="V81" s="4">
        <f t="shared" si="30"/>
        <v>0</v>
      </c>
      <c r="W81" s="4">
        <f t="shared" ca="1" si="31"/>
        <v>0</v>
      </c>
      <c r="X81" s="4" t="str">
        <f t="shared" ca="1" si="32"/>
        <v/>
      </c>
    </row>
    <row r="82" spans="10:24" ht="13.75" customHeight="1" x14ac:dyDescent="0.2">
      <c r="J82" s="5" t="str">
        <f t="shared" ca="1" si="23"/>
        <v/>
      </c>
      <c r="M82" s="15"/>
      <c r="N82" s="14" t="str">
        <f t="shared" ca="1" si="24"/>
        <v/>
      </c>
      <c r="P82" s="4">
        <f t="shared" si="25"/>
        <v>0</v>
      </c>
      <c r="Q82" s="4">
        <f t="shared" ca="1" si="33"/>
        <v>0</v>
      </c>
      <c r="R82" s="4">
        <f t="shared" si="27"/>
        <v>0</v>
      </c>
      <c r="S82" s="4">
        <f t="shared" ca="1" si="28"/>
        <v>-180.25</v>
      </c>
      <c r="T82" s="4" t="str">
        <f>IF(H82="","",VLOOKUP(H82,'Вода SKU'!$A$1:$B$150,2,0))</f>
        <v/>
      </c>
      <c r="U82" s="4">
        <f t="shared" ca="1" si="29"/>
        <v>8</v>
      </c>
      <c r="V82" s="4">
        <f t="shared" si="30"/>
        <v>0</v>
      </c>
      <c r="W82" s="4">
        <f t="shared" ca="1" si="31"/>
        <v>0</v>
      </c>
      <c r="X82" s="4" t="str">
        <f t="shared" ca="1" si="32"/>
        <v/>
      </c>
    </row>
    <row r="83" spans="10:24" ht="13.75" customHeight="1" x14ac:dyDescent="0.2">
      <c r="J83" s="5" t="str">
        <f t="shared" ca="1" si="23"/>
        <v/>
      </c>
      <c r="M83" s="15"/>
      <c r="N83" s="14" t="str">
        <f t="shared" ca="1" si="24"/>
        <v/>
      </c>
      <c r="P83" s="4">
        <f t="shared" si="25"/>
        <v>0</v>
      </c>
      <c r="Q83" s="4">
        <f t="shared" ca="1" si="33"/>
        <v>0</v>
      </c>
      <c r="R83" s="4">
        <f t="shared" si="27"/>
        <v>0</v>
      </c>
      <c r="S83" s="4">
        <f t="shared" ca="1" si="28"/>
        <v>-180.25</v>
      </c>
      <c r="T83" s="4" t="str">
        <f>IF(H83="","",VLOOKUP(H83,'Вода SKU'!$A$1:$B$150,2,0))</f>
        <v/>
      </c>
      <c r="U83" s="4">
        <f t="shared" ca="1" si="29"/>
        <v>8</v>
      </c>
      <c r="V83" s="4">
        <f t="shared" si="30"/>
        <v>0</v>
      </c>
      <c r="W83" s="4">
        <f t="shared" ca="1" si="31"/>
        <v>0</v>
      </c>
      <c r="X83" s="4" t="str">
        <f t="shared" ca="1" si="32"/>
        <v/>
      </c>
    </row>
    <row r="84" spans="10:24" ht="13.75" customHeight="1" x14ac:dyDescent="0.2">
      <c r="J84" s="5" t="str">
        <f t="shared" ca="1" si="23"/>
        <v/>
      </c>
      <c r="M84" s="15"/>
      <c r="N84" s="14" t="str">
        <f t="shared" ca="1" si="24"/>
        <v/>
      </c>
      <c r="P84" s="4">
        <f t="shared" si="25"/>
        <v>0</v>
      </c>
      <c r="Q84" s="4">
        <f t="shared" ca="1" si="33"/>
        <v>0</v>
      </c>
      <c r="R84" s="4">
        <f t="shared" si="27"/>
        <v>0</v>
      </c>
      <c r="S84" s="4">
        <f t="shared" ca="1" si="28"/>
        <v>-180.25</v>
      </c>
      <c r="T84" s="4" t="str">
        <f>IF(H84="","",VLOOKUP(H84,'Вода SKU'!$A$1:$B$150,2,0))</f>
        <v/>
      </c>
      <c r="U84" s="4">
        <f t="shared" ca="1" si="29"/>
        <v>8</v>
      </c>
      <c r="V84" s="4">
        <f t="shared" si="30"/>
        <v>0</v>
      </c>
      <c r="W84" s="4">
        <f t="shared" ca="1" si="31"/>
        <v>0</v>
      </c>
      <c r="X84" s="4" t="str">
        <f t="shared" ca="1" si="32"/>
        <v/>
      </c>
    </row>
    <row r="85" spans="10:24" ht="13.75" customHeight="1" x14ac:dyDescent="0.2">
      <c r="J85" s="5" t="str">
        <f t="shared" ca="1" si="23"/>
        <v/>
      </c>
      <c r="M85" s="15"/>
      <c r="N85" s="14" t="str">
        <f t="shared" ca="1" si="24"/>
        <v/>
      </c>
      <c r="P85" s="4">
        <f t="shared" si="25"/>
        <v>0</v>
      </c>
      <c r="Q85" s="4">
        <f t="shared" ca="1" si="33"/>
        <v>0</v>
      </c>
      <c r="R85" s="4">
        <f t="shared" si="27"/>
        <v>0</v>
      </c>
      <c r="S85" s="4">
        <f t="shared" ca="1" si="28"/>
        <v>-180.25</v>
      </c>
      <c r="T85" s="4" t="str">
        <f>IF(H85="","",VLOOKUP(H85,'Вода SKU'!$A$1:$B$150,2,0))</f>
        <v/>
      </c>
      <c r="U85" s="4">
        <f t="shared" ca="1" si="29"/>
        <v>8</v>
      </c>
      <c r="V85" s="4">
        <f t="shared" si="30"/>
        <v>0</v>
      </c>
      <c r="W85" s="4">
        <f t="shared" ca="1" si="31"/>
        <v>0</v>
      </c>
      <c r="X85" s="4" t="str">
        <f t="shared" ca="1" si="32"/>
        <v/>
      </c>
    </row>
    <row r="86" spans="10:24" ht="13.75" customHeight="1" x14ac:dyDescent="0.2">
      <c r="J86" s="5" t="str">
        <f t="shared" ca="1" si="23"/>
        <v/>
      </c>
      <c r="M86" s="15"/>
      <c r="N86" s="14" t="str">
        <f t="shared" ca="1" si="24"/>
        <v/>
      </c>
      <c r="P86" s="4">
        <f t="shared" si="25"/>
        <v>0</v>
      </c>
      <c r="Q86" s="4">
        <f t="shared" ca="1" si="33"/>
        <v>0</v>
      </c>
      <c r="R86" s="4">
        <f t="shared" si="27"/>
        <v>0</v>
      </c>
      <c r="S86" s="4">
        <f t="shared" ca="1" si="28"/>
        <v>-180.25</v>
      </c>
      <c r="T86" s="4" t="str">
        <f>IF(H86="","",VLOOKUP(H86,'Вода SKU'!$A$1:$B$150,2,0))</f>
        <v/>
      </c>
      <c r="U86" s="4">
        <f t="shared" ca="1" si="29"/>
        <v>8</v>
      </c>
      <c r="V86" s="4">
        <f t="shared" si="30"/>
        <v>0</v>
      </c>
      <c r="W86" s="4">
        <f t="shared" ca="1" si="31"/>
        <v>0</v>
      </c>
      <c r="X86" s="4" t="str">
        <f t="shared" ca="1" si="32"/>
        <v/>
      </c>
    </row>
    <row r="87" spans="10:24" ht="13.75" customHeight="1" x14ac:dyDescent="0.2">
      <c r="J87" s="5" t="str">
        <f t="shared" ca="1" si="23"/>
        <v/>
      </c>
      <c r="M87" s="15"/>
      <c r="N87" s="14" t="str">
        <f t="shared" ca="1" si="24"/>
        <v/>
      </c>
      <c r="P87" s="4">
        <f t="shared" si="25"/>
        <v>0</v>
      </c>
      <c r="Q87" s="4">
        <f t="shared" ca="1" si="33"/>
        <v>0</v>
      </c>
      <c r="R87" s="4">
        <f t="shared" si="27"/>
        <v>0</v>
      </c>
      <c r="S87" s="4">
        <f t="shared" ca="1" si="28"/>
        <v>-180.25</v>
      </c>
      <c r="T87" s="4" t="str">
        <f>IF(H87="","",VLOOKUP(H87,'Вода SKU'!$A$1:$B$150,2,0))</f>
        <v/>
      </c>
      <c r="U87" s="4">
        <f t="shared" ca="1" si="29"/>
        <v>8</v>
      </c>
      <c r="V87" s="4">
        <f t="shared" si="30"/>
        <v>0</v>
      </c>
      <c r="W87" s="4">
        <f t="shared" ca="1" si="31"/>
        <v>0</v>
      </c>
      <c r="X87" s="4" t="str">
        <f t="shared" ca="1" si="32"/>
        <v/>
      </c>
    </row>
    <row r="88" spans="10:24" ht="13.75" customHeight="1" x14ac:dyDescent="0.2">
      <c r="J88" s="5" t="str">
        <f t="shared" ca="1" si="23"/>
        <v/>
      </c>
      <c r="M88" s="15"/>
      <c r="N88" s="14" t="str">
        <f t="shared" ca="1" si="24"/>
        <v/>
      </c>
      <c r="P88" s="4">
        <f t="shared" si="25"/>
        <v>0</v>
      </c>
      <c r="Q88" s="4">
        <f t="shared" ca="1" si="33"/>
        <v>0</v>
      </c>
      <c r="R88" s="4">
        <f t="shared" si="27"/>
        <v>0</v>
      </c>
      <c r="S88" s="4">
        <f t="shared" ca="1" si="28"/>
        <v>-180.25</v>
      </c>
      <c r="T88" s="4" t="str">
        <f>IF(H88="","",VLOOKUP(H88,'Вода SKU'!$A$1:$B$150,2,0))</f>
        <v/>
      </c>
      <c r="U88" s="4">
        <f t="shared" ca="1" si="29"/>
        <v>8</v>
      </c>
      <c r="V88" s="4">
        <f t="shared" si="30"/>
        <v>0</v>
      </c>
      <c r="W88" s="4">
        <f t="shared" ca="1" si="31"/>
        <v>0</v>
      </c>
      <c r="X88" s="4" t="str">
        <f t="shared" ca="1" si="32"/>
        <v/>
      </c>
    </row>
    <row r="89" spans="10:24" ht="13.75" customHeight="1" x14ac:dyDescent="0.2">
      <c r="J89" s="5" t="str">
        <f t="shared" ca="1" si="23"/>
        <v/>
      </c>
      <c r="M89" s="15"/>
      <c r="N89" s="14" t="str">
        <f t="shared" ca="1" si="24"/>
        <v/>
      </c>
      <c r="P89" s="4">
        <f t="shared" si="25"/>
        <v>0</v>
      </c>
      <c r="Q89" s="4">
        <f t="shared" ca="1" si="33"/>
        <v>0</v>
      </c>
      <c r="R89" s="4">
        <f t="shared" si="27"/>
        <v>0</v>
      </c>
      <c r="S89" s="4">
        <f t="shared" ca="1" si="28"/>
        <v>-180.25</v>
      </c>
      <c r="T89" s="4" t="str">
        <f>IF(H89="","",VLOOKUP(H89,'Вода SKU'!$A$1:$B$150,2,0))</f>
        <v/>
      </c>
      <c r="U89" s="4">
        <f t="shared" ca="1" si="29"/>
        <v>8</v>
      </c>
      <c r="V89" s="4">
        <f t="shared" si="30"/>
        <v>0</v>
      </c>
      <c r="W89" s="4">
        <f t="shared" ca="1" si="31"/>
        <v>0</v>
      </c>
      <c r="X89" s="4" t="str">
        <f t="shared" ca="1" si="32"/>
        <v/>
      </c>
    </row>
    <row r="90" spans="10:24" ht="13.75" customHeight="1" x14ac:dyDescent="0.2">
      <c r="J90" s="5" t="str">
        <f t="shared" ca="1" si="23"/>
        <v/>
      </c>
      <c r="M90" s="15"/>
      <c r="N90" s="14" t="str">
        <f t="shared" ca="1" si="24"/>
        <v/>
      </c>
      <c r="P90" s="4">
        <f t="shared" si="25"/>
        <v>0</v>
      </c>
      <c r="Q90" s="4">
        <f t="shared" ca="1" si="33"/>
        <v>0</v>
      </c>
      <c r="R90" s="4">
        <f t="shared" si="27"/>
        <v>0</v>
      </c>
      <c r="S90" s="4">
        <f t="shared" ca="1" si="28"/>
        <v>-180.25</v>
      </c>
      <c r="T90" s="4" t="str">
        <f>IF(H90="","",VLOOKUP(H90,'Вода SKU'!$A$1:$B$150,2,0))</f>
        <v/>
      </c>
      <c r="U90" s="4">
        <f t="shared" ca="1" si="29"/>
        <v>8</v>
      </c>
      <c r="V90" s="4">
        <f t="shared" si="30"/>
        <v>0</v>
      </c>
      <c r="W90" s="4">
        <f t="shared" ca="1" si="31"/>
        <v>0</v>
      </c>
      <c r="X90" s="4" t="str">
        <f t="shared" ca="1" si="32"/>
        <v/>
      </c>
    </row>
    <row r="91" spans="10:24" ht="13.75" customHeight="1" x14ac:dyDescent="0.2">
      <c r="J91" s="5" t="str">
        <f t="shared" ca="1" si="23"/>
        <v/>
      </c>
      <c r="M91" s="15"/>
      <c r="N91" s="14" t="str">
        <f t="shared" ca="1" si="24"/>
        <v/>
      </c>
      <c r="P91" s="4">
        <f t="shared" si="25"/>
        <v>0</v>
      </c>
      <c r="Q91" s="4">
        <f t="shared" ca="1" si="33"/>
        <v>0</v>
      </c>
      <c r="R91" s="4">
        <f t="shared" si="27"/>
        <v>0</v>
      </c>
      <c r="S91" s="4">
        <f t="shared" ca="1" si="28"/>
        <v>-180.25</v>
      </c>
      <c r="T91" s="4" t="str">
        <f>IF(H91="","",VLOOKUP(H91,'Вода SKU'!$A$1:$B$150,2,0))</f>
        <v/>
      </c>
      <c r="U91" s="4">
        <f t="shared" ca="1" si="29"/>
        <v>8</v>
      </c>
      <c r="V91" s="4">
        <f t="shared" si="30"/>
        <v>0</v>
      </c>
      <c r="W91" s="4">
        <f t="shared" ca="1" si="31"/>
        <v>0</v>
      </c>
      <c r="X91" s="4" t="str">
        <f t="shared" ca="1" si="32"/>
        <v/>
      </c>
    </row>
    <row r="92" spans="10:24" ht="13.75" customHeight="1" x14ac:dyDescent="0.2">
      <c r="J92" s="5" t="str">
        <f t="shared" ca="1" si="23"/>
        <v/>
      </c>
      <c r="M92" s="15"/>
      <c r="N92" s="14" t="str">
        <f t="shared" ca="1" si="24"/>
        <v/>
      </c>
      <c r="P92" s="4">
        <f t="shared" si="25"/>
        <v>0</v>
      </c>
      <c r="Q92" s="4">
        <f t="shared" ca="1" si="33"/>
        <v>0</v>
      </c>
      <c r="R92" s="4">
        <f t="shared" si="27"/>
        <v>0</v>
      </c>
      <c r="S92" s="4">
        <f t="shared" ca="1" si="28"/>
        <v>-180.25</v>
      </c>
      <c r="T92" s="4" t="str">
        <f>IF(H92="","",VLOOKUP(H92,'Вода SKU'!$A$1:$B$150,2,0))</f>
        <v/>
      </c>
      <c r="U92" s="4">
        <f t="shared" ca="1" si="29"/>
        <v>8</v>
      </c>
      <c r="V92" s="4">
        <f t="shared" si="30"/>
        <v>0</v>
      </c>
      <c r="W92" s="4">
        <f t="shared" ca="1" si="31"/>
        <v>0</v>
      </c>
      <c r="X92" s="4" t="str">
        <f t="shared" ca="1" si="32"/>
        <v/>
      </c>
    </row>
    <row r="93" spans="10:24" ht="13.75" customHeight="1" x14ac:dyDescent="0.2">
      <c r="J93" s="5" t="str">
        <f t="shared" ca="1" si="23"/>
        <v/>
      </c>
      <c r="M93" s="15"/>
      <c r="N93" s="14" t="str">
        <f t="shared" ca="1" si="24"/>
        <v/>
      </c>
      <c r="P93" s="4">
        <f t="shared" si="25"/>
        <v>0</v>
      </c>
      <c r="Q93" s="4">
        <f t="shared" ca="1" si="33"/>
        <v>0</v>
      </c>
      <c r="R93" s="4">
        <f t="shared" si="27"/>
        <v>0</v>
      </c>
      <c r="S93" s="4">
        <f t="shared" ca="1" si="28"/>
        <v>-180.25</v>
      </c>
      <c r="T93" s="4" t="str">
        <f>IF(H93="","",VLOOKUP(H93,'Вода SKU'!$A$1:$B$150,2,0))</f>
        <v/>
      </c>
      <c r="U93" s="4">
        <f t="shared" ca="1" si="29"/>
        <v>8</v>
      </c>
      <c r="V93" s="4">
        <f t="shared" si="30"/>
        <v>0</v>
      </c>
      <c r="W93" s="4">
        <f t="shared" ca="1" si="31"/>
        <v>0</v>
      </c>
      <c r="X93" s="4" t="str">
        <f t="shared" ca="1" si="32"/>
        <v/>
      </c>
    </row>
    <row r="94" spans="10:24" ht="13.75" customHeight="1" x14ac:dyDescent="0.2">
      <c r="J94" s="5" t="str">
        <f t="shared" ca="1" si="23"/>
        <v/>
      </c>
      <c r="M94" s="15"/>
      <c r="N94" s="14" t="str">
        <f t="shared" ca="1" si="24"/>
        <v/>
      </c>
      <c r="P94" s="4">
        <f t="shared" si="25"/>
        <v>0</v>
      </c>
      <c r="Q94" s="4">
        <f t="shared" ca="1" si="33"/>
        <v>0</v>
      </c>
      <c r="R94" s="4">
        <f t="shared" si="27"/>
        <v>0</v>
      </c>
      <c r="S94" s="4">
        <f t="shared" ca="1" si="28"/>
        <v>-180.25</v>
      </c>
      <c r="T94" s="4" t="str">
        <f>IF(H94="","",VLOOKUP(H94,'Вода SKU'!$A$1:$B$150,2,0))</f>
        <v/>
      </c>
      <c r="U94" s="4">
        <f t="shared" ca="1" si="29"/>
        <v>8</v>
      </c>
      <c r="V94" s="4">
        <f t="shared" si="30"/>
        <v>0</v>
      </c>
      <c r="W94" s="4">
        <f t="shared" ca="1" si="31"/>
        <v>0</v>
      </c>
      <c r="X94" s="4" t="str">
        <f t="shared" ca="1" si="32"/>
        <v/>
      </c>
    </row>
    <row r="95" spans="10:24" ht="13.75" customHeight="1" x14ac:dyDescent="0.2">
      <c r="J95" s="5" t="str">
        <f t="shared" ca="1" si="23"/>
        <v/>
      </c>
      <c r="M95" s="15"/>
      <c r="N95" s="14" t="str">
        <f t="shared" ca="1" si="24"/>
        <v/>
      </c>
      <c r="P95" s="4">
        <f t="shared" si="25"/>
        <v>0</v>
      </c>
      <c r="Q95" s="4">
        <f t="shared" ca="1" si="33"/>
        <v>0</v>
      </c>
      <c r="R95" s="4">
        <f t="shared" si="27"/>
        <v>0</v>
      </c>
      <c r="S95" s="4">
        <f t="shared" ca="1" si="28"/>
        <v>-180.25</v>
      </c>
      <c r="T95" s="4" t="str">
        <f>IF(H95="","",VLOOKUP(H95,'Вода SKU'!$A$1:$B$150,2,0))</f>
        <v/>
      </c>
      <c r="U95" s="4">
        <f t="shared" ca="1" si="29"/>
        <v>8</v>
      </c>
      <c r="V95" s="4">
        <f t="shared" si="30"/>
        <v>0</v>
      </c>
      <c r="W95" s="4">
        <f t="shared" ca="1" si="31"/>
        <v>0</v>
      </c>
      <c r="X95" s="4" t="str">
        <f t="shared" ca="1" si="32"/>
        <v/>
      </c>
    </row>
    <row r="96" spans="10:24" ht="13.75" customHeight="1" x14ac:dyDescent="0.2">
      <c r="J96" s="5" t="str">
        <f t="shared" ca="1" si="23"/>
        <v/>
      </c>
      <c r="M96" s="15"/>
      <c r="N96" s="14" t="str">
        <f t="shared" ca="1" si="24"/>
        <v/>
      </c>
      <c r="P96" s="4">
        <f t="shared" si="25"/>
        <v>0</v>
      </c>
      <c r="Q96" s="4">
        <f t="shared" ca="1" si="33"/>
        <v>0</v>
      </c>
      <c r="R96" s="4">
        <f t="shared" si="27"/>
        <v>0</v>
      </c>
      <c r="S96" s="4">
        <f t="shared" ca="1" si="28"/>
        <v>-180.25</v>
      </c>
      <c r="T96" s="4" t="str">
        <f>IF(H96="","",VLOOKUP(H96,'Вода SKU'!$A$1:$B$150,2,0))</f>
        <v/>
      </c>
      <c r="U96" s="4">
        <f t="shared" ca="1" si="29"/>
        <v>8</v>
      </c>
      <c r="V96" s="4">
        <f t="shared" si="30"/>
        <v>0</v>
      </c>
      <c r="W96" s="4">
        <f t="shared" ca="1" si="31"/>
        <v>0</v>
      </c>
      <c r="X96" s="4" t="str">
        <f t="shared" ca="1" si="32"/>
        <v/>
      </c>
    </row>
    <row r="97" spans="10:24" ht="13.75" customHeight="1" x14ac:dyDescent="0.2">
      <c r="J97" s="5" t="str">
        <f t="shared" ca="1" si="23"/>
        <v/>
      </c>
      <c r="M97" s="15"/>
      <c r="N97" s="14" t="str">
        <f t="shared" ca="1" si="24"/>
        <v/>
      </c>
      <c r="P97" s="4">
        <f t="shared" si="25"/>
        <v>0</v>
      </c>
      <c r="Q97" s="4">
        <f t="shared" ca="1" si="33"/>
        <v>0</v>
      </c>
      <c r="R97" s="4">
        <f t="shared" si="27"/>
        <v>0</v>
      </c>
      <c r="S97" s="4">
        <f t="shared" ca="1" si="28"/>
        <v>-180.25</v>
      </c>
      <c r="T97" s="4" t="str">
        <f>IF(H97="","",VLOOKUP(H97,'Вода SKU'!$A$1:$B$150,2,0))</f>
        <v/>
      </c>
      <c r="U97" s="4">
        <f t="shared" ca="1" si="29"/>
        <v>8</v>
      </c>
      <c r="V97" s="4">
        <f t="shared" si="30"/>
        <v>0</v>
      </c>
      <c r="W97" s="4">
        <f t="shared" ca="1" si="31"/>
        <v>0</v>
      </c>
      <c r="X97" s="4" t="str">
        <f t="shared" ca="1" si="32"/>
        <v/>
      </c>
    </row>
    <row r="98" spans="10:24" ht="13.75" customHeight="1" x14ac:dyDescent="0.2">
      <c r="J98" s="5" t="str">
        <f t="shared" ref="J98:J122" ca="1" si="34">IF(M98="", IF(O98="","",X98+(INDIRECT("S" &amp; ROW() - 1) - S98)),IF(O98="", "", INDIRECT("S" &amp; ROW() - 1) - S98))</f>
        <v/>
      </c>
      <c r="M98" s="15"/>
      <c r="N98" s="14" t="str">
        <f t="shared" ref="N98:N122" ca="1" si="35">IF(M98="", IF(X98=0, "", X98), IF(V98 = "", "", IF(V98/U98 = 0, "", V98/U98)))</f>
        <v/>
      </c>
      <c r="P98" s="4">
        <f t="shared" ref="P98:P122" si="36">IF(O98 = "-", -W98,I98)</f>
        <v>0</v>
      </c>
      <c r="Q98" s="4">
        <f t="shared" ca="1" si="33"/>
        <v>0</v>
      </c>
      <c r="R98" s="4">
        <f t="shared" ref="R98:R122" si="37">IF(O98="-",1,0)</f>
        <v>0</v>
      </c>
      <c r="S98" s="4">
        <f t="shared" ref="S98:S122" ca="1" si="38">IF(Q98 = 0, INDIRECT("S" &amp; ROW() - 1), Q98)</f>
        <v>-180.25</v>
      </c>
      <c r="T98" s="4" t="str">
        <f>IF(H98="","",VLOOKUP(H98,'Вода SKU'!$A$1:$B$150,2,0))</f>
        <v/>
      </c>
      <c r="U98" s="4">
        <f t="shared" ref="U98:U122" ca="1" si="39">IF(C98 = "", 8, IF(C98 = "-", 8000 / INDIRECT("C" &amp; ROW() - 1), 8000/C98))</f>
        <v>8</v>
      </c>
      <c r="V98" s="4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4">
        <f t="shared" ref="W98:W122" ca="1" si="41">IF(V98 = "", "", V98/U98)</f>
        <v>0</v>
      </c>
      <c r="X98" s="4" t="str">
        <f t="shared" ref="X98:X122" ca="1" si="42">IF(O98="", "", MAX(ROUND(-(INDIRECT("S" &amp; ROW() - 1) - S98)/INDIRECT("C" &amp; ROW() - 1), 0), 1) * INDIRECT("C" &amp; ROW() - 1))</f>
        <v/>
      </c>
    </row>
    <row r="99" spans="10:24" ht="13.75" customHeight="1" x14ac:dyDescent="0.2">
      <c r="J99" s="5" t="str">
        <f t="shared" ca="1" si="34"/>
        <v/>
      </c>
      <c r="M99" s="15"/>
      <c r="N99" s="14" t="str">
        <f t="shared" ca="1" si="35"/>
        <v/>
      </c>
      <c r="P99" s="4">
        <f t="shared" si="36"/>
        <v>0</v>
      </c>
      <c r="Q99" s="4">
        <f t="shared" ca="1" si="33"/>
        <v>0</v>
      </c>
      <c r="R99" s="4">
        <f t="shared" si="37"/>
        <v>0</v>
      </c>
      <c r="S99" s="4">
        <f t="shared" ca="1" si="38"/>
        <v>-180.25</v>
      </c>
      <c r="T99" s="4" t="str">
        <f>IF(H99="","",VLOOKUP(H99,'Вода SKU'!$A$1:$B$150,2,0))</f>
        <v/>
      </c>
      <c r="U99" s="4">
        <f t="shared" ca="1" si="39"/>
        <v>8</v>
      </c>
      <c r="V99" s="4">
        <f t="shared" si="40"/>
        <v>0</v>
      </c>
      <c r="W99" s="4">
        <f t="shared" ca="1" si="41"/>
        <v>0</v>
      </c>
      <c r="X99" s="4" t="str">
        <f t="shared" ca="1" si="42"/>
        <v/>
      </c>
    </row>
    <row r="100" spans="10:24" ht="13.75" customHeight="1" x14ac:dyDescent="0.2">
      <c r="J100" s="5" t="str">
        <f t="shared" ca="1" si="34"/>
        <v/>
      </c>
      <c r="M100" s="15"/>
      <c r="N100" s="14" t="str">
        <f t="shared" ca="1" si="35"/>
        <v/>
      </c>
      <c r="P100" s="4">
        <f t="shared" si="36"/>
        <v>0</v>
      </c>
      <c r="Q100" s="4">
        <f t="shared" ref="Q100:Q122" ca="1" si="43">IF(O100 = "-", SUM(INDIRECT(ADDRESS(2,COLUMN(P100)) &amp; ":" &amp; ADDRESS(ROW(),COLUMN(P100)))), 0)</f>
        <v>0</v>
      </c>
      <c r="R100" s="4">
        <f t="shared" si="37"/>
        <v>0</v>
      </c>
      <c r="S100" s="4">
        <f t="shared" ca="1" si="38"/>
        <v>-180.25</v>
      </c>
      <c r="T100" s="4" t="str">
        <f>IF(H100="","",VLOOKUP(H100,'Вода SKU'!$A$1:$B$150,2,0))</f>
        <v/>
      </c>
      <c r="U100" s="4">
        <f t="shared" ca="1" si="39"/>
        <v>8</v>
      </c>
      <c r="V100" s="4">
        <f t="shared" si="40"/>
        <v>0</v>
      </c>
      <c r="W100" s="4">
        <f t="shared" ca="1" si="41"/>
        <v>0</v>
      </c>
      <c r="X100" s="4" t="str">
        <f t="shared" ca="1" si="42"/>
        <v/>
      </c>
    </row>
    <row r="101" spans="10:24" ht="13.75" customHeight="1" x14ac:dyDescent="0.2">
      <c r="J101" s="5" t="str">
        <f t="shared" ca="1" si="34"/>
        <v/>
      </c>
      <c r="M101" s="15"/>
      <c r="N101" s="14" t="str">
        <f t="shared" ca="1" si="35"/>
        <v/>
      </c>
      <c r="P101" s="4">
        <f t="shared" si="36"/>
        <v>0</v>
      </c>
      <c r="Q101" s="4">
        <f t="shared" ca="1" si="43"/>
        <v>0</v>
      </c>
      <c r="R101" s="4">
        <f t="shared" si="37"/>
        <v>0</v>
      </c>
      <c r="S101" s="4">
        <f t="shared" ca="1" si="38"/>
        <v>-180.25</v>
      </c>
      <c r="T101" s="4" t="str">
        <f>IF(H101="","",VLOOKUP(H101,'Вода SKU'!$A$1:$B$150,2,0))</f>
        <v/>
      </c>
      <c r="U101" s="4">
        <f t="shared" ca="1" si="39"/>
        <v>8</v>
      </c>
      <c r="V101" s="4">
        <f t="shared" si="40"/>
        <v>0</v>
      </c>
      <c r="W101" s="4">
        <f t="shared" ca="1" si="41"/>
        <v>0</v>
      </c>
      <c r="X101" s="4" t="str">
        <f t="shared" ca="1" si="42"/>
        <v/>
      </c>
    </row>
    <row r="102" spans="10:24" ht="13.75" customHeight="1" x14ac:dyDescent="0.2">
      <c r="J102" s="5" t="str">
        <f t="shared" ca="1" si="34"/>
        <v/>
      </c>
      <c r="M102" s="15"/>
      <c r="N102" s="14" t="str">
        <f t="shared" ca="1" si="35"/>
        <v/>
      </c>
      <c r="P102" s="4">
        <f t="shared" si="36"/>
        <v>0</v>
      </c>
      <c r="Q102" s="4">
        <f t="shared" ca="1" si="43"/>
        <v>0</v>
      </c>
      <c r="R102" s="4">
        <f t="shared" si="37"/>
        <v>0</v>
      </c>
      <c r="S102" s="4">
        <f t="shared" ca="1" si="38"/>
        <v>-180.25</v>
      </c>
      <c r="T102" s="4" t="str">
        <f>IF(H102="","",VLOOKUP(H102,'Вода SKU'!$A$1:$B$150,2,0))</f>
        <v/>
      </c>
      <c r="U102" s="4">
        <f t="shared" ca="1" si="39"/>
        <v>8</v>
      </c>
      <c r="V102" s="4">
        <f t="shared" si="40"/>
        <v>0</v>
      </c>
      <c r="W102" s="4">
        <f t="shared" ca="1" si="41"/>
        <v>0</v>
      </c>
      <c r="X102" s="4" t="str">
        <f t="shared" ca="1" si="42"/>
        <v/>
      </c>
    </row>
    <row r="103" spans="10:24" ht="13.75" customHeight="1" x14ac:dyDescent="0.2">
      <c r="J103" s="5" t="str">
        <f t="shared" ca="1" si="34"/>
        <v/>
      </c>
      <c r="M103" s="15"/>
      <c r="N103" s="14" t="str">
        <f t="shared" ca="1" si="35"/>
        <v/>
      </c>
      <c r="P103" s="4">
        <f t="shared" si="36"/>
        <v>0</v>
      </c>
      <c r="Q103" s="4">
        <f t="shared" ca="1" si="43"/>
        <v>0</v>
      </c>
      <c r="R103" s="4">
        <f t="shared" si="37"/>
        <v>0</v>
      </c>
      <c r="S103" s="4">
        <f t="shared" ca="1" si="38"/>
        <v>-180.25</v>
      </c>
      <c r="T103" s="4" t="str">
        <f>IF(H103="","",VLOOKUP(H103,'Вода SKU'!$A$1:$B$150,2,0))</f>
        <v/>
      </c>
      <c r="U103" s="4">
        <f t="shared" ca="1" si="39"/>
        <v>8</v>
      </c>
      <c r="V103" s="4">
        <f t="shared" si="40"/>
        <v>0</v>
      </c>
      <c r="W103" s="4">
        <f t="shared" ca="1" si="41"/>
        <v>0</v>
      </c>
      <c r="X103" s="4" t="str">
        <f t="shared" ca="1" si="42"/>
        <v/>
      </c>
    </row>
    <row r="104" spans="10:24" ht="13.75" customHeight="1" x14ac:dyDescent="0.2">
      <c r="J104" s="5" t="str">
        <f t="shared" ca="1" si="34"/>
        <v/>
      </c>
      <c r="M104" s="15"/>
      <c r="N104" s="14" t="str">
        <f t="shared" ca="1" si="35"/>
        <v/>
      </c>
      <c r="P104" s="4">
        <f t="shared" si="36"/>
        <v>0</v>
      </c>
      <c r="Q104" s="4">
        <f t="shared" ca="1" si="43"/>
        <v>0</v>
      </c>
      <c r="R104" s="4">
        <f t="shared" si="37"/>
        <v>0</v>
      </c>
      <c r="S104" s="4">
        <f t="shared" ca="1" si="38"/>
        <v>-180.25</v>
      </c>
      <c r="T104" s="4" t="str">
        <f>IF(H104="","",VLOOKUP(H104,'Вода SKU'!$A$1:$B$150,2,0))</f>
        <v/>
      </c>
      <c r="U104" s="4">
        <f t="shared" ca="1" si="39"/>
        <v>8</v>
      </c>
      <c r="V104" s="4">
        <f t="shared" si="40"/>
        <v>0</v>
      </c>
      <c r="W104" s="4">
        <f t="shared" ca="1" si="41"/>
        <v>0</v>
      </c>
      <c r="X104" s="4" t="str">
        <f t="shared" ca="1" si="42"/>
        <v/>
      </c>
    </row>
    <row r="105" spans="10:24" ht="13.75" customHeight="1" x14ac:dyDescent="0.2">
      <c r="J105" s="5" t="str">
        <f t="shared" ca="1" si="34"/>
        <v/>
      </c>
      <c r="M105" s="15"/>
      <c r="N105" s="14" t="str">
        <f t="shared" ca="1" si="35"/>
        <v/>
      </c>
      <c r="P105" s="4">
        <f t="shared" si="36"/>
        <v>0</v>
      </c>
      <c r="Q105" s="4">
        <f t="shared" ca="1" si="43"/>
        <v>0</v>
      </c>
      <c r="R105" s="4">
        <f t="shared" si="37"/>
        <v>0</v>
      </c>
      <c r="S105" s="4">
        <f t="shared" ca="1" si="38"/>
        <v>-180.25</v>
      </c>
      <c r="T105" s="4" t="str">
        <f>IF(H105="","",VLOOKUP(H105,'Вода SKU'!$A$1:$B$150,2,0))</f>
        <v/>
      </c>
      <c r="U105" s="4">
        <f t="shared" ca="1" si="39"/>
        <v>8</v>
      </c>
      <c r="V105" s="4">
        <f t="shared" si="40"/>
        <v>0</v>
      </c>
      <c r="W105" s="4">
        <f t="shared" ca="1" si="41"/>
        <v>0</v>
      </c>
      <c r="X105" s="4" t="str">
        <f t="shared" ca="1" si="42"/>
        <v/>
      </c>
    </row>
    <row r="106" spans="10:24" ht="13.75" customHeight="1" x14ac:dyDescent="0.2">
      <c r="J106" s="5" t="str">
        <f t="shared" ca="1" si="34"/>
        <v/>
      </c>
      <c r="M106" s="15"/>
      <c r="N106" s="14" t="str">
        <f t="shared" ca="1" si="35"/>
        <v/>
      </c>
      <c r="P106" s="4">
        <f t="shared" si="36"/>
        <v>0</v>
      </c>
      <c r="Q106" s="4">
        <f t="shared" ca="1" si="43"/>
        <v>0</v>
      </c>
      <c r="R106" s="4">
        <f t="shared" si="37"/>
        <v>0</v>
      </c>
      <c r="S106" s="4">
        <f t="shared" ca="1" si="38"/>
        <v>-180.25</v>
      </c>
      <c r="T106" s="4" t="str">
        <f>IF(H106="","",VLOOKUP(H106,'Вода SKU'!$A$1:$B$150,2,0))</f>
        <v/>
      </c>
      <c r="U106" s="4">
        <f t="shared" ca="1" si="39"/>
        <v>8</v>
      </c>
      <c r="V106" s="4">
        <f t="shared" si="40"/>
        <v>0</v>
      </c>
      <c r="W106" s="4">
        <f t="shared" ca="1" si="41"/>
        <v>0</v>
      </c>
      <c r="X106" s="4" t="str">
        <f t="shared" ca="1" si="42"/>
        <v/>
      </c>
    </row>
    <row r="107" spans="10:24" ht="13.75" customHeight="1" x14ac:dyDescent="0.2">
      <c r="J107" s="5" t="str">
        <f t="shared" ca="1" si="34"/>
        <v/>
      </c>
      <c r="M107" s="15"/>
      <c r="N107" s="14" t="str">
        <f t="shared" ca="1" si="35"/>
        <v/>
      </c>
      <c r="P107" s="4">
        <f t="shared" si="36"/>
        <v>0</v>
      </c>
      <c r="Q107" s="4">
        <f t="shared" ca="1" si="43"/>
        <v>0</v>
      </c>
      <c r="R107" s="4">
        <f t="shared" si="37"/>
        <v>0</v>
      </c>
      <c r="S107" s="4">
        <f t="shared" ca="1" si="38"/>
        <v>-180.25</v>
      </c>
      <c r="T107" s="4" t="str">
        <f>IF(H107="","",VLOOKUP(H107,'Вода SKU'!$A$1:$B$150,2,0))</f>
        <v/>
      </c>
      <c r="U107" s="4">
        <f t="shared" ca="1" si="39"/>
        <v>8</v>
      </c>
      <c r="V107" s="4">
        <f t="shared" si="40"/>
        <v>0</v>
      </c>
      <c r="W107" s="4">
        <f t="shared" ca="1" si="41"/>
        <v>0</v>
      </c>
      <c r="X107" s="4" t="str">
        <f t="shared" ca="1" si="42"/>
        <v/>
      </c>
    </row>
    <row r="108" spans="10:24" ht="13.75" customHeight="1" x14ac:dyDescent="0.2">
      <c r="J108" s="5" t="str">
        <f t="shared" ca="1" si="34"/>
        <v/>
      </c>
      <c r="M108" s="15"/>
      <c r="N108" s="14" t="str">
        <f t="shared" ca="1" si="35"/>
        <v/>
      </c>
      <c r="P108" s="4">
        <f t="shared" si="36"/>
        <v>0</v>
      </c>
      <c r="Q108" s="4">
        <f t="shared" ca="1" si="43"/>
        <v>0</v>
      </c>
      <c r="R108" s="4">
        <f t="shared" si="37"/>
        <v>0</v>
      </c>
      <c r="S108" s="4">
        <f t="shared" ca="1" si="38"/>
        <v>-180.25</v>
      </c>
      <c r="T108" s="4" t="str">
        <f>IF(H108="","",VLOOKUP(H108,'Вода SKU'!$A$1:$B$150,2,0))</f>
        <v/>
      </c>
      <c r="U108" s="4">
        <f t="shared" ca="1" si="39"/>
        <v>8</v>
      </c>
      <c r="V108" s="4">
        <f t="shared" si="40"/>
        <v>0</v>
      </c>
      <c r="W108" s="4">
        <f t="shared" ca="1" si="41"/>
        <v>0</v>
      </c>
      <c r="X108" s="4" t="str">
        <f t="shared" ca="1" si="42"/>
        <v/>
      </c>
    </row>
    <row r="109" spans="10:24" ht="13.75" customHeight="1" x14ac:dyDescent="0.2">
      <c r="J109" s="5" t="str">
        <f t="shared" ca="1" si="34"/>
        <v/>
      </c>
      <c r="M109" s="15"/>
      <c r="N109" s="14" t="str">
        <f t="shared" ca="1" si="35"/>
        <v/>
      </c>
      <c r="P109" s="4">
        <f t="shared" si="36"/>
        <v>0</v>
      </c>
      <c r="Q109" s="4">
        <f t="shared" ca="1" si="43"/>
        <v>0</v>
      </c>
      <c r="R109" s="4">
        <f t="shared" si="37"/>
        <v>0</v>
      </c>
      <c r="S109" s="4">
        <f t="shared" ca="1" si="38"/>
        <v>-180.25</v>
      </c>
      <c r="T109" s="4" t="str">
        <f>IF(H109="","",VLOOKUP(H109,'Вода SKU'!$A$1:$B$150,2,0))</f>
        <v/>
      </c>
      <c r="U109" s="4">
        <f t="shared" ca="1" si="39"/>
        <v>8</v>
      </c>
      <c r="V109" s="4">
        <f t="shared" si="40"/>
        <v>0</v>
      </c>
      <c r="W109" s="4">
        <f t="shared" ca="1" si="41"/>
        <v>0</v>
      </c>
      <c r="X109" s="4" t="str">
        <f t="shared" ca="1" si="42"/>
        <v/>
      </c>
    </row>
    <row r="110" spans="10:24" ht="13.75" customHeight="1" x14ac:dyDescent="0.2">
      <c r="J110" s="5" t="str">
        <f t="shared" ca="1" si="34"/>
        <v/>
      </c>
      <c r="M110" s="15"/>
      <c r="N110" s="14" t="str">
        <f t="shared" ca="1" si="35"/>
        <v/>
      </c>
      <c r="P110" s="4">
        <f t="shared" si="36"/>
        <v>0</v>
      </c>
      <c r="Q110" s="4">
        <f t="shared" ca="1" si="43"/>
        <v>0</v>
      </c>
      <c r="R110" s="4">
        <f t="shared" si="37"/>
        <v>0</v>
      </c>
      <c r="S110" s="4">
        <f t="shared" ca="1" si="38"/>
        <v>-180.25</v>
      </c>
      <c r="T110" s="4" t="str">
        <f>IF(H110="","",VLOOKUP(H110,'Вода SKU'!$A$1:$B$150,2,0))</f>
        <v/>
      </c>
      <c r="U110" s="4">
        <f t="shared" ca="1" si="39"/>
        <v>8</v>
      </c>
      <c r="V110" s="4">
        <f t="shared" si="40"/>
        <v>0</v>
      </c>
      <c r="W110" s="4">
        <f t="shared" ca="1" si="41"/>
        <v>0</v>
      </c>
      <c r="X110" s="4" t="str">
        <f t="shared" ca="1" si="42"/>
        <v/>
      </c>
    </row>
    <row r="111" spans="10:24" ht="13.75" customHeight="1" x14ac:dyDescent="0.2">
      <c r="J111" s="5" t="str">
        <f t="shared" ca="1" si="34"/>
        <v/>
      </c>
      <c r="M111" s="15"/>
      <c r="N111" s="14" t="str">
        <f t="shared" ca="1" si="35"/>
        <v/>
      </c>
      <c r="P111" s="4">
        <f t="shared" si="36"/>
        <v>0</v>
      </c>
      <c r="Q111" s="4">
        <f t="shared" ca="1" si="43"/>
        <v>0</v>
      </c>
      <c r="R111" s="4">
        <f t="shared" si="37"/>
        <v>0</v>
      </c>
      <c r="S111" s="4">
        <f t="shared" ca="1" si="38"/>
        <v>-180.25</v>
      </c>
      <c r="T111" s="4" t="str">
        <f>IF(H111="","",VLOOKUP(H111,'Вода SKU'!$A$1:$B$150,2,0))</f>
        <v/>
      </c>
      <c r="U111" s="4">
        <f t="shared" ca="1" si="39"/>
        <v>8</v>
      </c>
      <c r="V111" s="4">
        <f t="shared" si="40"/>
        <v>0</v>
      </c>
      <c r="W111" s="4">
        <f t="shared" ca="1" si="41"/>
        <v>0</v>
      </c>
      <c r="X111" s="4" t="str">
        <f t="shared" ca="1" si="42"/>
        <v/>
      </c>
    </row>
    <row r="112" spans="10:24" ht="13.75" customHeight="1" x14ac:dyDescent="0.2">
      <c r="J112" s="5" t="str">
        <f t="shared" ca="1" si="34"/>
        <v/>
      </c>
      <c r="M112" s="15"/>
      <c r="N112" s="14" t="str">
        <f t="shared" ca="1" si="35"/>
        <v/>
      </c>
      <c r="P112" s="4">
        <f t="shared" si="36"/>
        <v>0</v>
      </c>
      <c r="Q112" s="4">
        <f t="shared" ca="1" si="43"/>
        <v>0</v>
      </c>
      <c r="R112" s="4">
        <f t="shared" si="37"/>
        <v>0</v>
      </c>
      <c r="S112" s="4">
        <f t="shared" ca="1" si="38"/>
        <v>-180.25</v>
      </c>
      <c r="T112" s="4" t="str">
        <f>IF(H112="","",VLOOKUP(H112,'Вода SKU'!$A$1:$B$150,2,0))</f>
        <v/>
      </c>
      <c r="U112" s="4">
        <f t="shared" ca="1" si="39"/>
        <v>8</v>
      </c>
      <c r="V112" s="4">
        <f t="shared" si="40"/>
        <v>0</v>
      </c>
      <c r="W112" s="4">
        <f t="shared" ca="1" si="41"/>
        <v>0</v>
      </c>
      <c r="X112" s="4" t="str">
        <f t="shared" ca="1" si="42"/>
        <v/>
      </c>
    </row>
    <row r="113" spans="10:24" ht="13.75" customHeight="1" x14ac:dyDescent="0.2">
      <c r="J113" s="5" t="str">
        <f t="shared" ca="1" si="34"/>
        <v/>
      </c>
      <c r="M113" s="15"/>
      <c r="N113" s="14" t="str">
        <f t="shared" ca="1" si="35"/>
        <v/>
      </c>
      <c r="P113" s="4">
        <f t="shared" si="36"/>
        <v>0</v>
      </c>
      <c r="Q113" s="4">
        <f t="shared" ca="1" si="43"/>
        <v>0</v>
      </c>
      <c r="R113" s="4">
        <f t="shared" si="37"/>
        <v>0</v>
      </c>
      <c r="S113" s="4">
        <f t="shared" ca="1" si="38"/>
        <v>-180.25</v>
      </c>
      <c r="T113" s="4" t="str">
        <f>IF(H113="","",VLOOKUP(H113,'Вода SKU'!$A$1:$B$150,2,0))</f>
        <v/>
      </c>
      <c r="U113" s="4">
        <f t="shared" ca="1" si="39"/>
        <v>8</v>
      </c>
      <c r="V113" s="4">
        <f t="shared" si="40"/>
        <v>0</v>
      </c>
      <c r="W113" s="4">
        <f t="shared" ca="1" si="41"/>
        <v>0</v>
      </c>
      <c r="X113" s="4" t="str">
        <f t="shared" ca="1" si="42"/>
        <v/>
      </c>
    </row>
    <row r="114" spans="10:24" ht="13.75" customHeight="1" x14ac:dyDescent="0.2">
      <c r="J114" s="5" t="str">
        <f t="shared" ca="1" si="34"/>
        <v/>
      </c>
      <c r="M114" s="15"/>
      <c r="N114" s="14" t="str">
        <f t="shared" ca="1" si="35"/>
        <v/>
      </c>
      <c r="P114" s="4">
        <f t="shared" si="36"/>
        <v>0</v>
      </c>
      <c r="Q114" s="4">
        <f t="shared" ca="1" si="43"/>
        <v>0</v>
      </c>
      <c r="R114" s="4">
        <f t="shared" si="37"/>
        <v>0</v>
      </c>
      <c r="S114" s="4">
        <f t="shared" ca="1" si="38"/>
        <v>-180.25</v>
      </c>
      <c r="T114" s="4" t="str">
        <f>IF(H114="","",VLOOKUP(H114,'Вода SKU'!$A$1:$B$150,2,0))</f>
        <v/>
      </c>
      <c r="U114" s="4">
        <f t="shared" ca="1" si="39"/>
        <v>8</v>
      </c>
      <c r="V114" s="4">
        <f t="shared" si="40"/>
        <v>0</v>
      </c>
      <c r="W114" s="4">
        <f t="shared" ca="1" si="41"/>
        <v>0</v>
      </c>
      <c r="X114" s="4" t="str">
        <f t="shared" ca="1" si="42"/>
        <v/>
      </c>
    </row>
    <row r="115" spans="10:24" ht="13.75" customHeight="1" x14ac:dyDescent="0.2">
      <c r="J115" s="5" t="str">
        <f t="shared" ca="1" si="34"/>
        <v/>
      </c>
      <c r="M115" s="15"/>
      <c r="N115" s="14" t="str">
        <f t="shared" ca="1" si="35"/>
        <v/>
      </c>
      <c r="P115" s="4">
        <f t="shared" si="36"/>
        <v>0</v>
      </c>
      <c r="Q115" s="4">
        <f t="shared" ca="1" si="43"/>
        <v>0</v>
      </c>
      <c r="R115" s="4">
        <f t="shared" si="37"/>
        <v>0</v>
      </c>
      <c r="S115" s="4">
        <f t="shared" ca="1" si="38"/>
        <v>-180.25</v>
      </c>
      <c r="T115" s="4" t="str">
        <f>IF(H115="","",VLOOKUP(H115,'Вода SKU'!$A$1:$B$150,2,0))</f>
        <v/>
      </c>
      <c r="U115" s="4">
        <f t="shared" ca="1" si="39"/>
        <v>8</v>
      </c>
      <c r="V115" s="4">
        <f t="shared" si="40"/>
        <v>0</v>
      </c>
      <c r="W115" s="4">
        <f t="shared" ca="1" si="41"/>
        <v>0</v>
      </c>
      <c r="X115" s="4" t="str">
        <f t="shared" ca="1" si="42"/>
        <v/>
      </c>
    </row>
    <row r="116" spans="10:24" ht="13.75" customHeight="1" x14ac:dyDescent="0.2">
      <c r="J116" s="5" t="str">
        <f t="shared" ca="1" si="34"/>
        <v/>
      </c>
      <c r="M116" s="15"/>
      <c r="N116" s="14" t="str">
        <f t="shared" ca="1" si="35"/>
        <v/>
      </c>
      <c r="P116" s="4">
        <f t="shared" si="36"/>
        <v>0</v>
      </c>
      <c r="Q116" s="4">
        <f t="shared" ca="1" si="43"/>
        <v>0</v>
      </c>
      <c r="R116" s="4">
        <f t="shared" si="37"/>
        <v>0</v>
      </c>
      <c r="S116" s="4">
        <f t="shared" ca="1" si="38"/>
        <v>-180.25</v>
      </c>
      <c r="T116" s="4" t="str">
        <f>IF(H116="","",VLOOKUP(H116,'Вода SKU'!$A$1:$B$150,2,0))</f>
        <v/>
      </c>
      <c r="U116" s="4">
        <f t="shared" ca="1" si="39"/>
        <v>8</v>
      </c>
      <c r="V116" s="4">
        <f t="shared" si="40"/>
        <v>0</v>
      </c>
      <c r="W116" s="4">
        <f t="shared" ca="1" si="41"/>
        <v>0</v>
      </c>
      <c r="X116" s="4" t="str">
        <f t="shared" ca="1" si="42"/>
        <v/>
      </c>
    </row>
    <row r="117" spans="10:24" ht="13.75" customHeight="1" x14ac:dyDescent="0.2">
      <c r="J117" s="5" t="str">
        <f t="shared" ca="1" si="34"/>
        <v/>
      </c>
      <c r="M117" s="15"/>
      <c r="N117" s="14" t="str">
        <f t="shared" ca="1" si="35"/>
        <v/>
      </c>
      <c r="P117" s="4">
        <f t="shared" si="36"/>
        <v>0</v>
      </c>
      <c r="Q117" s="4">
        <f t="shared" ca="1" si="43"/>
        <v>0</v>
      </c>
      <c r="R117" s="4">
        <f t="shared" si="37"/>
        <v>0</v>
      </c>
      <c r="S117" s="4">
        <f t="shared" ca="1" si="38"/>
        <v>-180.25</v>
      </c>
      <c r="T117" s="4" t="str">
        <f>IF(H117="","",VLOOKUP(H117,'Вода SKU'!$A$1:$B$150,2,0))</f>
        <v/>
      </c>
      <c r="U117" s="4">
        <f t="shared" ca="1" si="39"/>
        <v>8</v>
      </c>
      <c r="V117" s="4">
        <f t="shared" si="40"/>
        <v>0</v>
      </c>
      <c r="W117" s="4">
        <f t="shared" ca="1" si="41"/>
        <v>0</v>
      </c>
      <c r="X117" s="4" t="str">
        <f t="shared" ca="1" si="42"/>
        <v/>
      </c>
    </row>
    <row r="118" spans="10:24" ht="13.75" customHeight="1" x14ac:dyDescent="0.2">
      <c r="J118" s="5" t="str">
        <f t="shared" ca="1" si="34"/>
        <v/>
      </c>
      <c r="M118" s="15"/>
      <c r="N118" s="14" t="str">
        <f t="shared" ca="1" si="35"/>
        <v/>
      </c>
      <c r="P118" s="4">
        <f t="shared" si="36"/>
        <v>0</v>
      </c>
      <c r="Q118" s="4">
        <f t="shared" ca="1" si="43"/>
        <v>0</v>
      </c>
      <c r="R118" s="4">
        <f t="shared" si="37"/>
        <v>0</v>
      </c>
      <c r="S118" s="4">
        <f t="shared" ca="1" si="38"/>
        <v>-180.25</v>
      </c>
      <c r="T118" s="4" t="str">
        <f>IF(H118="","",VLOOKUP(H118,'Вода SKU'!$A$1:$B$150,2,0))</f>
        <v/>
      </c>
      <c r="U118" s="4">
        <f t="shared" ca="1" si="39"/>
        <v>8</v>
      </c>
      <c r="V118" s="4">
        <f t="shared" si="40"/>
        <v>0</v>
      </c>
      <c r="W118" s="4">
        <f t="shared" ca="1" si="41"/>
        <v>0</v>
      </c>
      <c r="X118" s="4" t="str">
        <f t="shared" ca="1" si="42"/>
        <v/>
      </c>
    </row>
    <row r="119" spans="10:24" ht="13.75" customHeight="1" x14ac:dyDescent="0.2">
      <c r="J119" s="5" t="str">
        <f t="shared" ca="1" si="34"/>
        <v/>
      </c>
      <c r="M119" s="15"/>
      <c r="N119" s="14" t="str">
        <f t="shared" ca="1" si="35"/>
        <v/>
      </c>
      <c r="P119" s="4">
        <f t="shared" si="36"/>
        <v>0</v>
      </c>
      <c r="Q119" s="4">
        <f t="shared" ca="1" si="43"/>
        <v>0</v>
      </c>
      <c r="R119" s="4">
        <f t="shared" si="37"/>
        <v>0</v>
      </c>
      <c r="S119" s="4">
        <f t="shared" ca="1" si="38"/>
        <v>-180.25</v>
      </c>
      <c r="T119" s="4" t="str">
        <f>IF(H119="","",VLOOKUP(H119,'Вода SKU'!$A$1:$B$150,2,0))</f>
        <v/>
      </c>
      <c r="U119" s="4">
        <f t="shared" ca="1" si="39"/>
        <v>8</v>
      </c>
      <c r="V119" s="4">
        <f t="shared" si="40"/>
        <v>0</v>
      </c>
      <c r="W119" s="4">
        <f t="shared" ca="1" si="41"/>
        <v>0</v>
      </c>
      <c r="X119" s="4" t="str">
        <f t="shared" ca="1" si="42"/>
        <v/>
      </c>
    </row>
    <row r="120" spans="10:24" ht="13.75" customHeight="1" x14ac:dyDescent="0.2">
      <c r="J120" s="5" t="str">
        <f t="shared" ca="1" si="34"/>
        <v/>
      </c>
      <c r="M120" s="15"/>
      <c r="N120" s="14" t="str">
        <f t="shared" ca="1" si="35"/>
        <v/>
      </c>
      <c r="P120" s="4">
        <f t="shared" si="36"/>
        <v>0</v>
      </c>
      <c r="Q120" s="4">
        <f t="shared" ca="1" si="43"/>
        <v>0</v>
      </c>
      <c r="R120" s="4">
        <f t="shared" si="37"/>
        <v>0</v>
      </c>
      <c r="S120" s="4">
        <f t="shared" ca="1" si="38"/>
        <v>-180.25</v>
      </c>
      <c r="T120" s="4" t="str">
        <f>IF(H120="","",VLOOKUP(H120,'Вода SKU'!$A$1:$B$150,2,0))</f>
        <v/>
      </c>
      <c r="U120" s="4">
        <f t="shared" ca="1" si="39"/>
        <v>8</v>
      </c>
      <c r="V120" s="4">
        <f t="shared" si="40"/>
        <v>0</v>
      </c>
      <c r="W120" s="4">
        <f t="shared" ca="1" si="41"/>
        <v>0</v>
      </c>
      <c r="X120" s="4" t="str">
        <f t="shared" ca="1" si="42"/>
        <v/>
      </c>
    </row>
    <row r="121" spans="10:24" ht="13.75" customHeight="1" x14ac:dyDescent="0.2">
      <c r="J121" s="5" t="str">
        <f t="shared" ca="1" si="34"/>
        <v/>
      </c>
      <c r="M121" s="15"/>
      <c r="N121" s="14" t="str">
        <f t="shared" ca="1" si="35"/>
        <v/>
      </c>
      <c r="P121" s="4">
        <f t="shared" si="36"/>
        <v>0</v>
      </c>
      <c r="Q121" s="4">
        <f t="shared" ca="1" si="43"/>
        <v>0</v>
      </c>
      <c r="R121" s="4">
        <f t="shared" si="37"/>
        <v>0</v>
      </c>
      <c r="S121" s="4">
        <f t="shared" ca="1" si="38"/>
        <v>-180.25</v>
      </c>
      <c r="T121" s="4" t="str">
        <f>IF(H121="","",VLOOKUP(H121,'Вода SKU'!$A$1:$B$150,2,0))</f>
        <v/>
      </c>
      <c r="U121" s="4">
        <f t="shared" ca="1" si="39"/>
        <v>8</v>
      </c>
      <c r="V121" s="4">
        <f t="shared" si="40"/>
        <v>0</v>
      </c>
      <c r="W121" s="4">
        <f t="shared" ca="1" si="41"/>
        <v>0</v>
      </c>
      <c r="X121" s="4" t="str">
        <f t="shared" ca="1" si="42"/>
        <v/>
      </c>
    </row>
    <row r="122" spans="10:24" ht="13.75" customHeight="1" x14ac:dyDescent="0.2">
      <c r="J122" s="5" t="str">
        <f t="shared" ca="1" si="34"/>
        <v/>
      </c>
      <c r="M122" s="15"/>
      <c r="N122" s="14" t="str">
        <f t="shared" ca="1" si="35"/>
        <v/>
      </c>
      <c r="P122" s="4">
        <f t="shared" si="36"/>
        <v>0</v>
      </c>
      <c r="Q122" s="4">
        <f t="shared" ca="1" si="43"/>
        <v>0</v>
      </c>
      <c r="R122" s="4">
        <f t="shared" si="37"/>
        <v>0</v>
      </c>
      <c r="S122" s="4">
        <f t="shared" ca="1" si="38"/>
        <v>-180.25</v>
      </c>
      <c r="T122" s="4" t="str">
        <f>IF(H122="","",VLOOKUP(H122,'Вода SKU'!$A$1:$B$150,2,0))</f>
        <v/>
      </c>
      <c r="U122" s="4">
        <f t="shared" ca="1" si="39"/>
        <v>8</v>
      </c>
      <c r="V122" s="4">
        <f t="shared" si="40"/>
        <v>0</v>
      </c>
      <c r="W122" s="4">
        <f t="shared" ca="1" si="41"/>
        <v>0</v>
      </c>
      <c r="X122" s="4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4" customWidth="1"/>
  </cols>
  <sheetData>
    <row r="1" spans="1:1" ht="14.5" customHeight="1" x14ac:dyDescent="0.2">
      <c r="A1" s="4" t="s">
        <v>181</v>
      </c>
    </row>
    <row r="2" spans="1:1" ht="14.5" customHeight="1" x14ac:dyDescent="0.2">
      <c r="A2" s="4" t="s">
        <v>58</v>
      </c>
    </row>
    <row r="3" spans="1:1" ht="14.5" customHeight="1" x14ac:dyDescent="0.2">
      <c r="A3" s="4" t="s">
        <v>248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4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4" customWidth="1"/>
    <col min="2" max="1025" width="8.5" style="4" customWidth="1"/>
  </cols>
  <sheetData>
    <row r="1" spans="1:2" x14ac:dyDescent="0.2">
      <c r="A1" s="17" t="s">
        <v>181</v>
      </c>
      <c r="B1" s="17" t="s">
        <v>181</v>
      </c>
    </row>
    <row r="2" spans="1:2" x14ac:dyDescent="0.2">
      <c r="A2" s="17" t="s">
        <v>249</v>
      </c>
      <c r="B2" s="17" t="s">
        <v>200</v>
      </c>
    </row>
    <row r="3" spans="1:2" x14ac:dyDescent="0.2">
      <c r="A3" s="17" t="s">
        <v>250</v>
      </c>
      <c r="B3" s="17" t="s">
        <v>200</v>
      </c>
    </row>
    <row r="4" spans="1:2" x14ac:dyDescent="0.2">
      <c r="A4" s="17" t="s">
        <v>251</v>
      </c>
      <c r="B4" s="17" t="s">
        <v>200</v>
      </c>
    </row>
    <row r="5" spans="1:2" x14ac:dyDescent="0.2">
      <c r="A5" s="17" t="s">
        <v>252</v>
      </c>
      <c r="B5" s="17" t="s">
        <v>200</v>
      </c>
    </row>
    <row r="6" spans="1:2" x14ac:dyDescent="0.2">
      <c r="A6" s="17" t="s">
        <v>253</v>
      </c>
      <c r="B6" s="17" t="s">
        <v>200</v>
      </c>
    </row>
    <row r="7" spans="1:2" x14ac:dyDescent="0.2">
      <c r="A7" s="17" t="s">
        <v>254</v>
      </c>
      <c r="B7" s="17" t="s">
        <v>200</v>
      </c>
    </row>
    <row r="8" spans="1:2" x14ac:dyDescent="0.2">
      <c r="A8" s="17" t="s">
        <v>255</v>
      </c>
      <c r="B8" s="17" t="s">
        <v>233</v>
      </c>
    </row>
    <row r="9" spans="1:2" x14ac:dyDescent="0.2">
      <c r="A9" s="17" t="s">
        <v>256</v>
      </c>
      <c r="B9" s="17" t="s">
        <v>233</v>
      </c>
    </row>
    <row r="10" spans="1:2" x14ac:dyDescent="0.2">
      <c r="A10" s="17" t="s">
        <v>257</v>
      </c>
      <c r="B10" s="17" t="s">
        <v>233</v>
      </c>
    </row>
    <row r="11" spans="1:2" x14ac:dyDescent="0.2">
      <c r="A11" s="17" t="s">
        <v>258</v>
      </c>
      <c r="B11" s="17" t="s">
        <v>194</v>
      </c>
    </row>
    <row r="12" spans="1:2" x14ac:dyDescent="0.2">
      <c r="A12" s="17" t="s">
        <v>259</v>
      </c>
      <c r="B12" s="17" t="s">
        <v>194</v>
      </c>
    </row>
    <row r="13" spans="1:2" x14ac:dyDescent="0.2">
      <c r="A13" s="17" t="s">
        <v>230</v>
      </c>
      <c r="B13" s="17" t="s">
        <v>194</v>
      </c>
    </row>
    <row r="14" spans="1:2" x14ac:dyDescent="0.2">
      <c r="A14" s="17" t="s">
        <v>260</v>
      </c>
      <c r="B14" s="17" t="s">
        <v>194</v>
      </c>
    </row>
    <row r="15" spans="1:2" x14ac:dyDescent="0.2">
      <c r="A15" s="17" t="s">
        <v>204</v>
      </c>
      <c r="B15" s="17" t="s">
        <v>200</v>
      </c>
    </row>
    <row r="16" spans="1:2" x14ac:dyDescent="0.2">
      <c r="A16" s="17" t="s">
        <v>261</v>
      </c>
      <c r="B16" s="17" t="s">
        <v>214</v>
      </c>
    </row>
    <row r="17" spans="1:2" x14ac:dyDescent="0.2">
      <c r="A17" s="17" t="s">
        <v>192</v>
      </c>
      <c r="B17" s="17" t="s">
        <v>182</v>
      </c>
    </row>
    <row r="18" spans="1:2" x14ac:dyDescent="0.2">
      <c r="A18" s="17" t="s">
        <v>262</v>
      </c>
      <c r="B18" s="17" t="s">
        <v>182</v>
      </c>
    </row>
    <row r="19" spans="1:2" x14ac:dyDescent="0.2">
      <c r="A19" s="17" t="s">
        <v>188</v>
      </c>
      <c r="B19" s="17" t="s">
        <v>182</v>
      </c>
    </row>
    <row r="20" spans="1:2" x14ac:dyDescent="0.2">
      <c r="A20" s="17" t="s">
        <v>190</v>
      </c>
      <c r="B20" s="17" t="s">
        <v>182</v>
      </c>
    </row>
    <row r="21" spans="1:2" x14ac:dyDescent="0.2">
      <c r="A21" s="17" t="s">
        <v>193</v>
      </c>
      <c r="B21" s="17" t="s">
        <v>182</v>
      </c>
    </row>
    <row r="22" spans="1:2" x14ac:dyDescent="0.2">
      <c r="A22" s="17" t="s">
        <v>184</v>
      </c>
      <c r="B22" s="17" t="s">
        <v>182</v>
      </c>
    </row>
    <row r="23" spans="1:2" x14ac:dyDescent="0.2">
      <c r="A23" s="17" t="s">
        <v>183</v>
      </c>
      <c r="B23" s="17" t="s">
        <v>182</v>
      </c>
    </row>
    <row r="24" spans="1:2" x14ac:dyDescent="0.2">
      <c r="A24" s="17" t="s">
        <v>205</v>
      </c>
      <c r="B24" s="17" t="s">
        <v>200</v>
      </c>
    </row>
    <row r="25" spans="1:2" x14ac:dyDescent="0.2">
      <c r="A25" s="17" t="s">
        <v>189</v>
      </c>
      <c r="B25" s="17" t="s">
        <v>182</v>
      </c>
    </row>
    <row r="26" spans="1:2" x14ac:dyDescent="0.2">
      <c r="A26" s="17" t="s">
        <v>212</v>
      </c>
      <c r="B26" s="17" t="s">
        <v>200</v>
      </c>
    </row>
    <row r="27" spans="1:2" x14ac:dyDescent="0.2">
      <c r="A27" s="17" t="s">
        <v>191</v>
      </c>
      <c r="B27" s="17" t="s">
        <v>182</v>
      </c>
    </row>
    <row r="28" spans="1:2" x14ac:dyDescent="0.2">
      <c r="A28" s="17" t="s">
        <v>185</v>
      </c>
      <c r="B28" s="17" t="s">
        <v>182</v>
      </c>
    </row>
    <row r="29" spans="1:2" x14ac:dyDescent="0.2">
      <c r="A29" s="17" t="s">
        <v>180</v>
      </c>
      <c r="B29" s="17" t="s">
        <v>168</v>
      </c>
    </row>
    <row r="30" spans="1:2" x14ac:dyDescent="0.2">
      <c r="A30" s="17" t="s">
        <v>178</v>
      </c>
      <c r="B30" s="17" t="s">
        <v>168</v>
      </c>
    </row>
    <row r="31" spans="1:2" x14ac:dyDescent="0.2">
      <c r="A31" s="17" t="s">
        <v>179</v>
      </c>
      <c r="B31" s="17" t="s">
        <v>168</v>
      </c>
    </row>
    <row r="32" spans="1:2" x14ac:dyDescent="0.2">
      <c r="A32" s="17" t="s">
        <v>223</v>
      </c>
      <c r="B32" s="17" t="s">
        <v>182</v>
      </c>
    </row>
    <row r="33" spans="1:2" x14ac:dyDescent="0.2">
      <c r="A33" s="17" t="s">
        <v>263</v>
      </c>
      <c r="B33" s="17" t="s">
        <v>182</v>
      </c>
    </row>
    <row r="34" spans="1:2" x14ac:dyDescent="0.2">
      <c r="A34" s="17" t="s">
        <v>219</v>
      </c>
      <c r="B34" s="17" t="s">
        <v>182</v>
      </c>
    </row>
    <row r="35" spans="1:2" x14ac:dyDescent="0.2">
      <c r="A35" s="17" t="s">
        <v>221</v>
      </c>
      <c r="B35" s="17" t="s">
        <v>182</v>
      </c>
    </row>
    <row r="36" spans="1:2" x14ac:dyDescent="0.2">
      <c r="A36" s="17" t="s">
        <v>225</v>
      </c>
      <c r="B36" s="17" t="s">
        <v>182</v>
      </c>
    </row>
    <row r="37" spans="1:2" x14ac:dyDescent="0.2">
      <c r="A37" s="17" t="s">
        <v>218</v>
      </c>
      <c r="B37" s="17" t="s">
        <v>182</v>
      </c>
    </row>
    <row r="38" spans="1:2" x14ac:dyDescent="0.2">
      <c r="A38" s="17" t="s">
        <v>213</v>
      </c>
      <c r="B38" s="17" t="s">
        <v>200</v>
      </c>
    </row>
    <row r="39" spans="1:2" x14ac:dyDescent="0.2">
      <c r="A39" s="17" t="s">
        <v>222</v>
      </c>
      <c r="B39" s="17" t="s">
        <v>182</v>
      </c>
    </row>
    <row r="40" spans="1:2" x14ac:dyDescent="0.2">
      <c r="A40" s="17" t="s">
        <v>224</v>
      </c>
      <c r="B40" s="17" t="s">
        <v>182</v>
      </c>
    </row>
    <row r="41" spans="1:2" x14ac:dyDescent="0.2">
      <c r="A41" s="17" t="s">
        <v>220</v>
      </c>
      <c r="B41" s="17" t="s">
        <v>182</v>
      </c>
    </row>
    <row r="42" spans="1:2" x14ac:dyDescent="0.2">
      <c r="A42" s="17" t="s">
        <v>174</v>
      </c>
      <c r="B42" s="17" t="s">
        <v>168</v>
      </c>
    </row>
    <row r="43" spans="1:2" x14ac:dyDescent="0.2">
      <c r="A43" s="17" t="s">
        <v>173</v>
      </c>
      <c r="B43" s="17" t="s">
        <v>168</v>
      </c>
    </row>
    <row r="44" spans="1:2" x14ac:dyDescent="0.2">
      <c r="A44" s="17" t="s">
        <v>264</v>
      </c>
      <c r="B44" s="17" t="s">
        <v>233</v>
      </c>
    </row>
    <row r="45" spans="1:2" x14ac:dyDescent="0.2">
      <c r="A45" s="17" t="s">
        <v>244</v>
      </c>
      <c r="B45" s="17" t="s">
        <v>233</v>
      </c>
    </row>
    <row r="46" spans="1:2" x14ac:dyDescent="0.2">
      <c r="A46" s="17" t="s">
        <v>247</v>
      </c>
      <c r="B46" s="17" t="s">
        <v>233</v>
      </c>
    </row>
    <row r="47" spans="1:2" x14ac:dyDescent="0.2">
      <c r="A47" s="17" t="s">
        <v>232</v>
      </c>
      <c r="B47" s="17" t="s">
        <v>233</v>
      </c>
    </row>
    <row r="48" spans="1:2" x14ac:dyDescent="0.2">
      <c r="A48" s="17" t="s">
        <v>265</v>
      </c>
      <c r="B48" s="17" t="s">
        <v>194</v>
      </c>
    </row>
    <row r="49" spans="1:2" x14ac:dyDescent="0.2">
      <c r="A49" s="17" t="s">
        <v>266</v>
      </c>
      <c r="B49" s="17" t="s">
        <v>194</v>
      </c>
    </row>
    <row r="50" spans="1:2" x14ac:dyDescent="0.2">
      <c r="A50" s="17" t="s">
        <v>267</v>
      </c>
      <c r="B50" s="17" t="s">
        <v>194</v>
      </c>
    </row>
    <row r="51" spans="1:2" x14ac:dyDescent="0.2">
      <c r="A51" s="17" t="s">
        <v>268</v>
      </c>
      <c r="B51" s="17" t="s">
        <v>233</v>
      </c>
    </row>
    <row r="52" spans="1:2" x14ac:dyDescent="0.2">
      <c r="A52" s="17" t="s">
        <v>236</v>
      </c>
      <c r="B52" s="17" t="s">
        <v>233</v>
      </c>
    </row>
    <row r="53" spans="1:2" x14ac:dyDescent="0.2">
      <c r="A53" s="17" t="s">
        <v>269</v>
      </c>
      <c r="B53" s="17" t="s">
        <v>233</v>
      </c>
    </row>
    <row r="54" spans="1:2" x14ac:dyDescent="0.2">
      <c r="A54" s="17" t="s">
        <v>270</v>
      </c>
      <c r="B54" s="17" t="s">
        <v>233</v>
      </c>
    </row>
    <row r="55" spans="1:2" x14ac:dyDescent="0.2">
      <c r="A55" s="17" t="s">
        <v>271</v>
      </c>
      <c r="B55" s="17" t="s">
        <v>194</v>
      </c>
    </row>
    <row r="56" spans="1:2" x14ac:dyDescent="0.2">
      <c r="A56" s="17" t="s">
        <v>272</v>
      </c>
      <c r="B56" s="17" t="s">
        <v>194</v>
      </c>
    </row>
    <row r="57" spans="1:2" x14ac:dyDescent="0.2">
      <c r="A57" s="17" t="s">
        <v>207</v>
      </c>
      <c r="B57" s="17" t="s">
        <v>194</v>
      </c>
    </row>
    <row r="58" spans="1:2" x14ac:dyDescent="0.2">
      <c r="A58" s="17" t="s">
        <v>199</v>
      </c>
      <c r="B58" s="17" t="s">
        <v>194</v>
      </c>
    </row>
    <row r="59" spans="1:2" x14ac:dyDescent="0.2">
      <c r="A59" s="17" t="s">
        <v>206</v>
      </c>
      <c r="B59" s="17" t="s">
        <v>194</v>
      </c>
    </row>
    <row r="60" spans="1:2" x14ac:dyDescent="0.2">
      <c r="A60" s="17" t="s">
        <v>273</v>
      </c>
      <c r="B60" s="17" t="s">
        <v>194</v>
      </c>
    </row>
    <row r="61" spans="1:2" x14ac:dyDescent="0.2">
      <c r="A61" s="17" t="s">
        <v>274</v>
      </c>
      <c r="B61" s="17" t="s">
        <v>194</v>
      </c>
    </row>
    <row r="62" spans="1:2" x14ac:dyDescent="0.2">
      <c r="A62" s="17" t="s">
        <v>275</v>
      </c>
      <c r="B62" s="17" t="s">
        <v>233</v>
      </c>
    </row>
    <row r="63" spans="1:2" x14ac:dyDescent="0.2">
      <c r="A63" s="17" t="s">
        <v>276</v>
      </c>
      <c r="B63" s="17" t="s">
        <v>194</v>
      </c>
    </row>
    <row r="64" spans="1:2" x14ac:dyDescent="0.2">
      <c r="A64" s="17" t="s">
        <v>277</v>
      </c>
      <c r="B64" s="17" t="s">
        <v>194</v>
      </c>
    </row>
    <row r="65" spans="1:2" x14ac:dyDescent="0.2">
      <c r="A65" s="17" t="s">
        <v>239</v>
      </c>
      <c r="B65" s="17" t="s">
        <v>194</v>
      </c>
    </row>
    <row r="66" spans="1:2" x14ac:dyDescent="0.2">
      <c r="A66" s="17" t="s">
        <v>238</v>
      </c>
      <c r="B66" s="17" t="s">
        <v>194</v>
      </c>
    </row>
    <row r="67" spans="1:2" x14ac:dyDescent="0.2">
      <c r="A67" s="17" t="s">
        <v>237</v>
      </c>
      <c r="B67" s="17" t="s">
        <v>233</v>
      </c>
    </row>
    <row r="68" spans="1:2" x14ac:dyDescent="0.2">
      <c r="A68" s="17" t="s">
        <v>240</v>
      </c>
      <c r="B68" s="17" t="s">
        <v>194</v>
      </c>
    </row>
    <row r="69" spans="1:2" x14ac:dyDescent="0.2">
      <c r="A69" s="17" t="s">
        <v>278</v>
      </c>
      <c r="B69" s="17" t="s">
        <v>194</v>
      </c>
    </row>
    <row r="70" spans="1:2" x14ac:dyDescent="0.2">
      <c r="A70" s="17" t="s">
        <v>217</v>
      </c>
      <c r="B70" s="17" t="s">
        <v>194</v>
      </c>
    </row>
    <row r="71" spans="1:2" x14ac:dyDescent="0.2">
      <c r="A71" s="17" t="s">
        <v>241</v>
      </c>
      <c r="B71" s="17" t="s">
        <v>194</v>
      </c>
    </row>
    <row r="72" spans="1:2" x14ac:dyDescent="0.2">
      <c r="A72" s="17" t="s">
        <v>279</v>
      </c>
      <c r="B72" s="17" t="s">
        <v>194</v>
      </c>
    </row>
    <row r="73" spans="1:2" x14ac:dyDescent="0.2">
      <c r="A73" s="17" t="s">
        <v>280</v>
      </c>
      <c r="B73" s="17" t="s">
        <v>194</v>
      </c>
    </row>
    <row r="74" spans="1:2" x14ac:dyDescent="0.2">
      <c r="A74" s="17" t="s">
        <v>216</v>
      </c>
      <c r="B74" s="17" t="s">
        <v>214</v>
      </c>
    </row>
    <row r="75" spans="1:2" x14ac:dyDescent="0.2">
      <c r="A75" s="17" t="s">
        <v>211</v>
      </c>
      <c r="B75" s="17" t="s">
        <v>194</v>
      </c>
    </row>
    <row r="76" spans="1:2" x14ac:dyDescent="0.2">
      <c r="A76" s="17" t="s">
        <v>209</v>
      </c>
      <c r="B76" s="17" t="s">
        <v>194</v>
      </c>
    </row>
    <row r="77" spans="1:2" x14ac:dyDescent="0.2">
      <c r="A77" s="17" t="s">
        <v>210</v>
      </c>
      <c r="B77" s="17" t="s">
        <v>194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4" customWidth="1"/>
    <col min="2" max="1025" width="8.5" style="4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4" customWidth="1"/>
    <col min="2" max="1025" width="8.5" style="4" customWidth="1"/>
  </cols>
  <sheetData>
    <row r="1" spans="1:1" x14ac:dyDescent="0.2">
      <c r="A1" s="22" t="s">
        <v>181</v>
      </c>
    </row>
    <row r="2" spans="1:1" x14ac:dyDescent="0.2">
      <c r="A2" s="17" t="s">
        <v>233</v>
      </c>
    </row>
    <row r="3" spans="1:1" x14ac:dyDescent="0.2">
      <c r="A3" s="17" t="s">
        <v>214</v>
      </c>
    </row>
    <row r="4" spans="1:1" x14ac:dyDescent="0.2">
      <c r="A4" s="17" t="s">
        <v>194</v>
      </c>
    </row>
    <row r="5" spans="1:1" x14ac:dyDescent="0.2">
      <c r="A5" s="17" t="s">
        <v>182</v>
      </c>
    </row>
    <row r="6" spans="1:1" x14ac:dyDescent="0.2">
      <c r="A6" s="17" t="s">
        <v>168</v>
      </c>
    </row>
    <row r="7" spans="1:1" x14ac:dyDescent="0.2">
      <c r="A7" s="17" t="s">
        <v>200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6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1" t="s">
        <v>281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2:14" ht="30" customHeight="1" x14ac:dyDescent="0.2">
      <c r="B3" s="82">
        <v>44579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2:14" ht="28" customHeight="1" x14ac:dyDescent="0.2">
      <c r="B4" s="23" t="s">
        <v>282</v>
      </c>
      <c r="C4" s="83" t="s">
        <v>283</v>
      </c>
      <c r="D4" s="79"/>
      <c r="E4" s="79"/>
      <c r="F4" s="79"/>
      <c r="G4" s="79"/>
      <c r="H4" s="79"/>
      <c r="I4" s="23" t="s">
        <v>284</v>
      </c>
      <c r="J4" s="23" t="s">
        <v>285</v>
      </c>
      <c r="K4" s="23" t="s">
        <v>286</v>
      </c>
      <c r="L4" s="23" t="s">
        <v>287</v>
      </c>
      <c r="M4" s="83" t="s">
        <v>288</v>
      </c>
      <c r="N4" s="79"/>
    </row>
    <row r="5" spans="2:14" ht="22" customHeight="1" x14ac:dyDescent="0.2">
      <c r="B5" s="24">
        <v>1</v>
      </c>
      <c r="C5" s="80" t="s">
        <v>204</v>
      </c>
      <c r="D5" s="79"/>
      <c r="E5" s="79"/>
      <c r="F5" s="79"/>
      <c r="G5" s="79"/>
      <c r="H5" s="79"/>
      <c r="I5" s="25">
        <v>8</v>
      </c>
      <c r="J5" s="25">
        <v>59</v>
      </c>
      <c r="K5" s="25">
        <v>37</v>
      </c>
      <c r="L5" s="25"/>
      <c r="M5" s="80" t="s">
        <v>289</v>
      </c>
      <c r="N5" s="79"/>
    </row>
    <row r="6" spans="2:14" ht="22" customHeight="1" x14ac:dyDescent="0.2">
      <c r="B6" s="24">
        <v>2</v>
      </c>
      <c r="C6" s="80" t="s">
        <v>192</v>
      </c>
      <c r="D6" s="79"/>
      <c r="E6" s="79"/>
      <c r="F6" s="79"/>
      <c r="G6" s="79"/>
      <c r="H6" s="79"/>
      <c r="I6" s="25">
        <v>8</v>
      </c>
      <c r="J6" s="25">
        <v>306</v>
      </c>
      <c r="K6" s="25">
        <v>383</v>
      </c>
      <c r="L6" s="25"/>
      <c r="M6" s="80" t="s">
        <v>290</v>
      </c>
      <c r="N6" s="79"/>
    </row>
    <row r="7" spans="2:14" ht="22" customHeight="1" x14ac:dyDescent="0.2">
      <c r="B7" s="24">
        <v>3</v>
      </c>
      <c r="C7" s="80" t="s">
        <v>188</v>
      </c>
      <c r="D7" s="79"/>
      <c r="E7" s="79"/>
      <c r="F7" s="79"/>
      <c r="G7" s="79"/>
      <c r="H7" s="79"/>
      <c r="I7" s="25">
        <v>8</v>
      </c>
      <c r="J7" s="25">
        <v>120</v>
      </c>
      <c r="K7" s="25">
        <v>120</v>
      </c>
      <c r="L7" s="25"/>
      <c r="M7" s="80" t="s">
        <v>291</v>
      </c>
      <c r="N7" s="79"/>
    </row>
    <row r="8" spans="2:14" ht="22" customHeight="1" x14ac:dyDescent="0.2">
      <c r="B8" s="24">
        <v>4</v>
      </c>
      <c r="C8" s="80" t="s">
        <v>190</v>
      </c>
      <c r="D8" s="79"/>
      <c r="E8" s="79"/>
      <c r="F8" s="79"/>
      <c r="G8" s="79"/>
      <c r="H8" s="79"/>
      <c r="I8" s="25">
        <v>8</v>
      </c>
      <c r="J8" s="25">
        <v>84</v>
      </c>
      <c r="K8" s="25">
        <v>105</v>
      </c>
      <c r="L8" s="25"/>
      <c r="M8" s="80" t="s">
        <v>292</v>
      </c>
      <c r="N8" s="79"/>
    </row>
    <row r="9" spans="2:14" ht="22" customHeight="1" x14ac:dyDescent="0.2">
      <c r="B9" s="24">
        <v>5</v>
      </c>
      <c r="C9" s="80" t="s">
        <v>193</v>
      </c>
      <c r="D9" s="79"/>
      <c r="E9" s="79"/>
      <c r="F9" s="79"/>
      <c r="G9" s="79"/>
      <c r="H9" s="79"/>
      <c r="I9" s="25">
        <v>8</v>
      </c>
      <c r="J9" s="25">
        <v>230</v>
      </c>
      <c r="K9" s="25">
        <v>288</v>
      </c>
      <c r="L9" s="25"/>
      <c r="M9" s="80" t="s">
        <v>293</v>
      </c>
      <c r="N9" s="79"/>
    </row>
    <row r="10" spans="2:14" ht="22" customHeight="1" x14ac:dyDescent="0.2">
      <c r="B10" s="24">
        <v>6</v>
      </c>
      <c r="C10" s="80" t="s">
        <v>184</v>
      </c>
      <c r="D10" s="79"/>
      <c r="E10" s="79"/>
      <c r="F10" s="79"/>
      <c r="G10" s="79"/>
      <c r="H10" s="79"/>
      <c r="I10" s="25">
        <v>8</v>
      </c>
      <c r="J10" s="25">
        <v>62</v>
      </c>
      <c r="K10" s="25">
        <v>62</v>
      </c>
      <c r="L10" s="25"/>
      <c r="M10" s="80" t="s">
        <v>294</v>
      </c>
      <c r="N10" s="79"/>
    </row>
    <row r="11" spans="2:14" ht="22" customHeight="1" x14ac:dyDescent="0.2">
      <c r="B11" s="24">
        <v>7</v>
      </c>
      <c r="C11" s="80" t="s">
        <v>183</v>
      </c>
      <c r="D11" s="79"/>
      <c r="E11" s="79"/>
      <c r="F11" s="79"/>
      <c r="G11" s="79"/>
      <c r="H11" s="79"/>
      <c r="I11" s="25">
        <v>2</v>
      </c>
      <c r="J11" s="25">
        <v>500</v>
      </c>
      <c r="K11" s="25">
        <v>250</v>
      </c>
      <c r="L11" s="25"/>
      <c r="M11" s="80" t="s">
        <v>295</v>
      </c>
      <c r="N11" s="79"/>
    </row>
    <row r="12" spans="2:14" ht="22" customHeight="1" x14ac:dyDescent="0.2">
      <c r="B12" s="24">
        <v>8</v>
      </c>
      <c r="C12" s="80" t="s">
        <v>205</v>
      </c>
      <c r="D12" s="79"/>
      <c r="E12" s="79"/>
      <c r="F12" s="79"/>
      <c r="G12" s="79"/>
      <c r="H12" s="79"/>
      <c r="I12" s="25">
        <v>8</v>
      </c>
      <c r="J12" s="25">
        <v>2151</v>
      </c>
      <c r="K12" s="25">
        <v>2151</v>
      </c>
      <c r="L12" s="25"/>
      <c r="M12" s="80" t="s">
        <v>296</v>
      </c>
      <c r="N12" s="79"/>
    </row>
    <row r="13" spans="2:14" ht="22" customHeight="1" x14ac:dyDescent="0.2">
      <c r="B13" s="24">
        <v>9</v>
      </c>
      <c r="C13" s="80" t="s">
        <v>189</v>
      </c>
      <c r="D13" s="79"/>
      <c r="E13" s="79"/>
      <c r="F13" s="79"/>
      <c r="G13" s="79"/>
      <c r="H13" s="79"/>
      <c r="I13" s="25">
        <v>8</v>
      </c>
      <c r="J13" s="25">
        <v>42</v>
      </c>
      <c r="K13" s="25">
        <v>53</v>
      </c>
      <c r="L13" s="25"/>
      <c r="M13" s="80" t="s">
        <v>297</v>
      </c>
      <c r="N13" s="79"/>
    </row>
    <row r="14" spans="2:14" ht="22" customHeight="1" x14ac:dyDescent="0.2">
      <c r="B14" s="24">
        <v>10</v>
      </c>
      <c r="C14" s="80" t="s">
        <v>212</v>
      </c>
      <c r="D14" s="79"/>
      <c r="E14" s="79"/>
      <c r="F14" s="79"/>
      <c r="G14" s="79"/>
      <c r="H14" s="79"/>
      <c r="I14" s="25">
        <v>8</v>
      </c>
      <c r="J14" s="25">
        <v>450</v>
      </c>
      <c r="K14" s="25">
        <v>450</v>
      </c>
      <c r="L14" s="25"/>
      <c r="M14" s="80" t="s">
        <v>298</v>
      </c>
      <c r="N14" s="79"/>
    </row>
    <row r="15" spans="2:14" ht="22" customHeight="1" x14ac:dyDescent="0.2">
      <c r="B15" s="24">
        <v>11</v>
      </c>
      <c r="C15" s="80" t="s">
        <v>191</v>
      </c>
      <c r="D15" s="79"/>
      <c r="E15" s="79"/>
      <c r="F15" s="79"/>
      <c r="G15" s="79"/>
      <c r="H15" s="79"/>
      <c r="I15" s="25">
        <v>12</v>
      </c>
      <c r="J15" s="25">
        <v>174</v>
      </c>
      <c r="K15" s="25">
        <v>145</v>
      </c>
      <c r="L15" s="25"/>
      <c r="M15" s="80" t="s">
        <v>299</v>
      </c>
      <c r="N15" s="79"/>
    </row>
    <row r="16" spans="2:14" ht="22" customHeight="1" x14ac:dyDescent="0.2">
      <c r="B16" s="24">
        <v>12</v>
      </c>
      <c r="C16" s="80" t="s">
        <v>185</v>
      </c>
      <c r="D16" s="79"/>
      <c r="E16" s="79"/>
      <c r="F16" s="79"/>
      <c r="G16" s="79"/>
      <c r="H16" s="79"/>
      <c r="I16" s="25">
        <v>12</v>
      </c>
      <c r="J16" s="25">
        <v>158</v>
      </c>
      <c r="K16" s="25">
        <v>106</v>
      </c>
      <c r="L16" s="25"/>
      <c r="M16" s="80" t="s">
        <v>300</v>
      </c>
      <c r="N16" s="79"/>
    </row>
    <row r="17" spans="2:14" ht="22" customHeight="1" x14ac:dyDescent="0.2">
      <c r="B17" s="24">
        <v>13</v>
      </c>
      <c r="C17" s="80" t="s">
        <v>180</v>
      </c>
      <c r="D17" s="79"/>
      <c r="E17" s="79"/>
      <c r="F17" s="79"/>
      <c r="G17" s="79"/>
      <c r="H17" s="79"/>
      <c r="I17" s="25">
        <v>8</v>
      </c>
      <c r="J17" s="25">
        <v>745</v>
      </c>
      <c r="K17" s="25">
        <v>745</v>
      </c>
      <c r="L17" s="25"/>
      <c r="M17" s="80" t="s">
        <v>301</v>
      </c>
      <c r="N17" s="79"/>
    </row>
    <row r="18" spans="2:14" ht="22" customHeight="1" x14ac:dyDescent="0.2">
      <c r="B18" s="24">
        <v>14</v>
      </c>
      <c r="C18" s="80" t="s">
        <v>178</v>
      </c>
      <c r="D18" s="79"/>
      <c r="E18" s="79"/>
      <c r="F18" s="79"/>
      <c r="G18" s="79"/>
      <c r="H18" s="79"/>
      <c r="I18" s="25">
        <v>8</v>
      </c>
      <c r="J18" s="25">
        <v>36</v>
      </c>
      <c r="K18" s="25">
        <v>36</v>
      </c>
      <c r="L18" s="25"/>
      <c r="M18" s="80" t="s">
        <v>302</v>
      </c>
      <c r="N18" s="79"/>
    </row>
    <row r="19" spans="2:14" ht="22" customHeight="1" x14ac:dyDescent="0.2">
      <c r="B19" s="24">
        <v>15</v>
      </c>
      <c r="C19" s="80" t="s">
        <v>179</v>
      </c>
      <c r="D19" s="79"/>
      <c r="E19" s="79"/>
      <c r="F19" s="79"/>
      <c r="G19" s="79"/>
      <c r="H19" s="79"/>
      <c r="I19" s="25">
        <v>8</v>
      </c>
      <c r="J19" s="25">
        <v>123</v>
      </c>
      <c r="K19" s="25">
        <v>123</v>
      </c>
      <c r="L19" s="25"/>
      <c r="M19" s="80" t="s">
        <v>303</v>
      </c>
      <c r="N19" s="79"/>
    </row>
    <row r="20" spans="2:14" ht="22" customHeight="1" x14ac:dyDescent="0.2">
      <c r="B20" s="24">
        <v>16</v>
      </c>
      <c r="C20" s="80" t="s">
        <v>223</v>
      </c>
      <c r="D20" s="79"/>
      <c r="E20" s="79"/>
      <c r="F20" s="79"/>
      <c r="G20" s="79"/>
      <c r="H20" s="79"/>
      <c r="I20" s="25">
        <v>8</v>
      </c>
      <c r="J20" s="25">
        <v>190</v>
      </c>
      <c r="K20" s="25">
        <v>238</v>
      </c>
      <c r="L20" s="25"/>
      <c r="M20" s="80" t="s">
        <v>304</v>
      </c>
      <c r="N20" s="79"/>
    </row>
    <row r="21" spans="2:14" ht="22" customHeight="1" x14ac:dyDescent="0.2">
      <c r="B21" s="24">
        <v>17</v>
      </c>
      <c r="C21" s="80" t="s">
        <v>219</v>
      </c>
      <c r="D21" s="79"/>
      <c r="E21" s="79"/>
      <c r="F21" s="79"/>
      <c r="G21" s="79"/>
      <c r="H21" s="79"/>
      <c r="I21" s="25">
        <v>8</v>
      </c>
      <c r="J21" s="25">
        <v>93</v>
      </c>
      <c r="K21" s="25">
        <v>93</v>
      </c>
      <c r="L21" s="25"/>
      <c r="M21" s="80" t="s">
        <v>305</v>
      </c>
      <c r="N21" s="79"/>
    </row>
    <row r="22" spans="2:14" ht="22" customHeight="1" x14ac:dyDescent="0.2">
      <c r="B22" s="24">
        <v>18</v>
      </c>
      <c r="C22" s="80" t="s">
        <v>221</v>
      </c>
      <c r="D22" s="79"/>
      <c r="E22" s="79"/>
      <c r="F22" s="79"/>
      <c r="G22" s="79"/>
      <c r="H22" s="79"/>
      <c r="I22" s="25">
        <v>8</v>
      </c>
      <c r="J22" s="25">
        <v>87</v>
      </c>
      <c r="K22" s="25">
        <v>109</v>
      </c>
      <c r="L22" s="25"/>
      <c r="M22" s="80" t="s">
        <v>306</v>
      </c>
      <c r="N22" s="79"/>
    </row>
    <row r="23" spans="2:14" ht="22" customHeight="1" x14ac:dyDescent="0.2">
      <c r="B23" s="24">
        <v>19</v>
      </c>
      <c r="C23" s="80" t="s">
        <v>225</v>
      </c>
      <c r="D23" s="79"/>
      <c r="E23" s="79"/>
      <c r="F23" s="79"/>
      <c r="G23" s="79"/>
      <c r="H23" s="79"/>
      <c r="I23" s="25">
        <v>8</v>
      </c>
      <c r="J23" s="25">
        <v>20</v>
      </c>
      <c r="K23" s="25">
        <v>25</v>
      </c>
      <c r="L23" s="25"/>
      <c r="M23" s="80" t="s">
        <v>307</v>
      </c>
      <c r="N23" s="79"/>
    </row>
    <row r="24" spans="2:14" ht="22" customHeight="1" x14ac:dyDescent="0.2">
      <c r="B24" s="24">
        <v>20</v>
      </c>
      <c r="C24" s="80" t="s">
        <v>218</v>
      </c>
      <c r="D24" s="79"/>
      <c r="E24" s="79"/>
      <c r="F24" s="79"/>
      <c r="G24" s="79"/>
      <c r="H24" s="79"/>
      <c r="I24" s="25">
        <v>8</v>
      </c>
      <c r="J24" s="25">
        <v>2</v>
      </c>
      <c r="K24" s="25">
        <v>1</v>
      </c>
      <c r="L24" s="25"/>
      <c r="M24" s="80" t="s">
        <v>308</v>
      </c>
      <c r="N24" s="79"/>
    </row>
    <row r="25" spans="2:14" ht="22" customHeight="1" x14ac:dyDescent="0.2">
      <c r="B25" s="24">
        <v>21</v>
      </c>
      <c r="C25" s="80" t="s">
        <v>213</v>
      </c>
      <c r="D25" s="79"/>
      <c r="E25" s="79"/>
      <c r="F25" s="79"/>
      <c r="G25" s="79"/>
      <c r="H25" s="79"/>
      <c r="I25" s="25">
        <v>8</v>
      </c>
      <c r="J25" s="25">
        <v>440</v>
      </c>
      <c r="K25" s="25">
        <v>440</v>
      </c>
      <c r="L25" s="25"/>
      <c r="M25" s="80" t="s">
        <v>309</v>
      </c>
      <c r="N25" s="79"/>
    </row>
    <row r="26" spans="2:14" ht="22" customHeight="1" x14ac:dyDescent="0.2">
      <c r="B26" s="24">
        <v>22</v>
      </c>
      <c r="C26" s="80" t="s">
        <v>222</v>
      </c>
      <c r="D26" s="79"/>
      <c r="E26" s="79"/>
      <c r="F26" s="79"/>
      <c r="G26" s="79"/>
      <c r="H26" s="79"/>
      <c r="I26" s="25">
        <v>8</v>
      </c>
      <c r="J26" s="25">
        <v>107</v>
      </c>
      <c r="K26" s="25">
        <v>134</v>
      </c>
      <c r="L26" s="25"/>
      <c r="M26" s="80" t="s">
        <v>310</v>
      </c>
      <c r="N26" s="79"/>
    </row>
    <row r="27" spans="2:14" ht="22" customHeight="1" x14ac:dyDescent="0.2">
      <c r="B27" s="24">
        <v>23</v>
      </c>
      <c r="C27" s="80" t="s">
        <v>224</v>
      </c>
      <c r="D27" s="79"/>
      <c r="E27" s="79"/>
      <c r="F27" s="79"/>
      <c r="G27" s="79"/>
      <c r="H27" s="79"/>
      <c r="I27" s="25">
        <v>12</v>
      </c>
      <c r="J27" s="25">
        <v>292</v>
      </c>
      <c r="K27" s="25">
        <v>244</v>
      </c>
      <c r="L27" s="25"/>
      <c r="M27" s="80" t="s">
        <v>311</v>
      </c>
      <c r="N27" s="79"/>
    </row>
    <row r="28" spans="2:14" ht="22" customHeight="1" x14ac:dyDescent="0.2">
      <c r="B28" s="24">
        <v>24</v>
      </c>
      <c r="C28" s="80" t="s">
        <v>220</v>
      </c>
      <c r="D28" s="79"/>
      <c r="E28" s="79"/>
      <c r="F28" s="79"/>
      <c r="G28" s="79"/>
      <c r="H28" s="79"/>
      <c r="I28" s="25">
        <v>12</v>
      </c>
      <c r="J28" s="25">
        <v>222</v>
      </c>
      <c r="K28" s="25">
        <v>148</v>
      </c>
      <c r="L28" s="25"/>
      <c r="M28" s="80" t="s">
        <v>312</v>
      </c>
      <c r="N28" s="79"/>
    </row>
    <row r="29" spans="2:14" ht="22" customHeight="1" x14ac:dyDescent="0.2">
      <c r="B29" s="24">
        <v>25</v>
      </c>
      <c r="C29" s="80" t="s">
        <v>174</v>
      </c>
      <c r="D29" s="79"/>
      <c r="E29" s="79"/>
      <c r="F29" s="79"/>
      <c r="G29" s="79"/>
      <c r="H29" s="79"/>
      <c r="I29" s="25">
        <v>8</v>
      </c>
      <c r="J29" s="25">
        <v>85</v>
      </c>
      <c r="K29" s="25">
        <v>85</v>
      </c>
      <c r="L29" s="25"/>
      <c r="M29" s="80" t="s">
        <v>313</v>
      </c>
      <c r="N29" s="79"/>
    </row>
    <row r="30" spans="2:14" ht="22" customHeight="1" x14ac:dyDescent="0.2">
      <c r="B30" s="24">
        <v>26</v>
      </c>
      <c r="C30" s="80" t="s">
        <v>173</v>
      </c>
      <c r="D30" s="79"/>
      <c r="E30" s="79"/>
      <c r="F30" s="79"/>
      <c r="G30" s="79"/>
      <c r="H30" s="79"/>
      <c r="I30" s="25">
        <v>8</v>
      </c>
      <c r="J30" s="25">
        <v>52</v>
      </c>
      <c r="K30" s="25">
        <v>52</v>
      </c>
      <c r="L30" s="25"/>
      <c r="M30" s="80" t="s">
        <v>314</v>
      </c>
      <c r="N30" s="79"/>
    </row>
    <row r="35" spans="2:14" ht="30" customHeight="1" x14ac:dyDescent="0.2">
      <c r="B35" s="81" t="s">
        <v>315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 ht="30" customHeight="1" x14ac:dyDescent="0.2">
      <c r="B36" s="82">
        <v>44579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 ht="28" customHeight="1" x14ac:dyDescent="0.2">
      <c r="B37" s="23" t="s">
        <v>282</v>
      </c>
      <c r="C37" s="83" t="s">
        <v>283</v>
      </c>
      <c r="D37" s="79"/>
      <c r="E37" s="79"/>
      <c r="F37" s="79"/>
      <c r="G37" s="79"/>
      <c r="H37" s="79"/>
      <c r="I37" s="23" t="s">
        <v>284</v>
      </c>
      <c r="J37" s="23" t="s">
        <v>285</v>
      </c>
      <c r="K37" s="23" t="s">
        <v>286</v>
      </c>
      <c r="L37" s="23" t="s">
        <v>287</v>
      </c>
      <c r="M37" s="83" t="s">
        <v>288</v>
      </c>
      <c r="N37" s="79"/>
    </row>
    <row r="38" spans="2:14" ht="22" customHeight="1" x14ac:dyDescent="0.2">
      <c r="B38" s="24">
        <v>1</v>
      </c>
      <c r="C38" s="80" t="s">
        <v>230</v>
      </c>
      <c r="D38" s="79"/>
      <c r="E38" s="79"/>
      <c r="F38" s="79"/>
      <c r="G38" s="79"/>
      <c r="H38" s="79"/>
      <c r="I38" s="25">
        <v>2</v>
      </c>
      <c r="J38" s="25">
        <v>696</v>
      </c>
      <c r="K38" s="25">
        <v>116</v>
      </c>
      <c r="L38" s="25"/>
      <c r="M38" s="80" t="s">
        <v>316</v>
      </c>
      <c r="N38" s="79"/>
    </row>
    <row r="39" spans="2:14" ht="22" customHeight="1" x14ac:dyDescent="0.2">
      <c r="B39" s="24">
        <v>2</v>
      </c>
      <c r="C39" s="80" t="s">
        <v>244</v>
      </c>
      <c r="D39" s="79"/>
      <c r="E39" s="79"/>
      <c r="F39" s="79"/>
      <c r="G39" s="79"/>
      <c r="H39" s="79"/>
      <c r="I39" s="25">
        <v>6</v>
      </c>
      <c r="J39" s="25">
        <v>200</v>
      </c>
      <c r="K39" s="25">
        <v>91</v>
      </c>
      <c r="L39" s="25"/>
      <c r="M39" s="80" t="s">
        <v>317</v>
      </c>
      <c r="N39" s="79"/>
    </row>
    <row r="40" spans="2:14" ht="22" customHeight="1" x14ac:dyDescent="0.2">
      <c r="B40" s="24">
        <v>3</v>
      </c>
      <c r="C40" s="80" t="s">
        <v>247</v>
      </c>
      <c r="D40" s="79"/>
      <c r="E40" s="79"/>
      <c r="F40" s="79"/>
      <c r="G40" s="79"/>
      <c r="H40" s="79"/>
      <c r="I40" s="25">
        <v>8</v>
      </c>
      <c r="J40" s="25">
        <v>650</v>
      </c>
      <c r="K40" s="25">
        <v>68</v>
      </c>
      <c r="L40" s="25"/>
      <c r="M40" s="80" t="s">
        <v>318</v>
      </c>
      <c r="N40" s="79"/>
    </row>
    <row r="41" spans="2:14" ht="22" customHeight="1" x14ac:dyDescent="0.2">
      <c r="B41" s="24">
        <v>4</v>
      </c>
      <c r="C41" s="80" t="s">
        <v>232</v>
      </c>
      <c r="D41" s="79"/>
      <c r="E41" s="79"/>
      <c r="F41" s="79"/>
      <c r="G41" s="79"/>
      <c r="H41" s="79"/>
      <c r="I41" s="25">
        <v>8</v>
      </c>
      <c r="J41" s="25">
        <v>136</v>
      </c>
      <c r="K41" s="25">
        <v>37</v>
      </c>
      <c r="L41" s="25"/>
      <c r="M41" s="80" t="s">
        <v>319</v>
      </c>
      <c r="N41" s="79"/>
    </row>
    <row r="42" spans="2:14" ht="22" customHeight="1" x14ac:dyDescent="0.2">
      <c r="B42" s="24">
        <v>5</v>
      </c>
      <c r="C42" s="80" t="s">
        <v>236</v>
      </c>
      <c r="D42" s="79"/>
      <c r="E42" s="79"/>
      <c r="F42" s="79"/>
      <c r="G42" s="79"/>
      <c r="H42" s="79"/>
      <c r="I42" s="25">
        <v>8</v>
      </c>
      <c r="J42" s="25">
        <v>200</v>
      </c>
      <c r="K42" s="25">
        <v>90</v>
      </c>
      <c r="L42" s="25"/>
      <c r="M42" s="80" t="s">
        <v>320</v>
      </c>
      <c r="N42" s="79"/>
    </row>
    <row r="43" spans="2:14" ht="22" customHeight="1" x14ac:dyDescent="0.2">
      <c r="B43" s="24">
        <v>6</v>
      </c>
      <c r="C43" s="80" t="s">
        <v>207</v>
      </c>
      <c r="D43" s="79"/>
      <c r="E43" s="79"/>
      <c r="F43" s="79"/>
      <c r="G43" s="79"/>
      <c r="H43" s="79"/>
      <c r="I43" s="25">
        <v>10</v>
      </c>
      <c r="J43" s="25">
        <v>42</v>
      </c>
      <c r="K43" s="25">
        <v>35</v>
      </c>
      <c r="L43" s="25"/>
      <c r="M43" s="80" t="s">
        <v>321</v>
      </c>
      <c r="N43" s="79"/>
    </row>
    <row r="44" spans="2:14" ht="22" customHeight="1" x14ac:dyDescent="0.2">
      <c r="B44" s="24">
        <v>7</v>
      </c>
      <c r="C44" s="80" t="s">
        <v>199</v>
      </c>
      <c r="D44" s="79"/>
      <c r="E44" s="79"/>
      <c r="F44" s="79"/>
      <c r="G44" s="79"/>
      <c r="H44" s="79"/>
      <c r="I44" s="25">
        <v>10</v>
      </c>
      <c r="J44" s="25">
        <v>1019</v>
      </c>
      <c r="K44" s="25">
        <v>850</v>
      </c>
      <c r="L44" s="25"/>
      <c r="M44" s="80" t="s">
        <v>322</v>
      </c>
      <c r="N44" s="79"/>
    </row>
    <row r="45" spans="2:14" ht="22" customHeight="1" x14ac:dyDescent="0.2">
      <c r="B45" s="24">
        <v>8</v>
      </c>
      <c r="C45" s="80" t="s">
        <v>206</v>
      </c>
      <c r="D45" s="79"/>
      <c r="E45" s="79"/>
      <c r="F45" s="79"/>
      <c r="G45" s="79"/>
      <c r="H45" s="79"/>
      <c r="I45" s="25">
        <v>10</v>
      </c>
      <c r="J45" s="25">
        <v>40</v>
      </c>
      <c r="K45" s="25">
        <v>34</v>
      </c>
      <c r="L45" s="25"/>
      <c r="M45" s="80" t="s">
        <v>323</v>
      </c>
      <c r="N45" s="79"/>
    </row>
    <row r="46" spans="2:14" ht="22" customHeight="1" x14ac:dyDescent="0.2">
      <c r="B46" s="24">
        <v>9</v>
      </c>
      <c r="C46" s="80" t="s">
        <v>239</v>
      </c>
      <c r="D46" s="79"/>
      <c r="E46" s="79"/>
      <c r="F46" s="79"/>
      <c r="G46" s="79"/>
      <c r="H46" s="79"/>
      <c r="I46" s="25">
        <v>8</v>
      </c>
      <c r="J46" s="25">
        <v>889</v>
      </c>
      <c r="K46" s="25">
        <v>397</v>
      </c>
      <c r="L46" s="25"/>
      <c r="M46" s="80" t="s">
        <v>324</v>
      </c>
      <c r="N46" s="79"/>
    </row>
    <row r="47" spans="2:14" ht="22" customHeight="1" x14ac:dyDescent="0.2">
      <c r="B47" s="24">
        <v>10</v>
      </c>
      <c r="C47" s="80" t="s">
        <v>238</v>
      </c>
      <c r="D47" s="79"/>
      <c r="E47" s="79"/>
      <c r="F47" s="79"/>
      <c r="G47" s="79"/>
      <c r="H47" s="79"/>
      <c r="I47" s="25">
        <v>8</v>
      </c>
      <c r="J47" s="25">
        <v>273</v>
      </c>
      <c r="K47" s="25">
        <v>122</v>
      </c>
      <c r="L47" s="25"/>
      <c r="M47" s="80" t="s">
        <v>325</v>
      </c>
      <c r="N47" s="79"/>
    </row>
    <row r="48" spans="2:14" ht="22" customHeight="1" x14ac:dyDescent="0.2">
      <c r="B48" s="24">
        <v>11</v>
      </c>
      <c r="C48" s="80" t="s">
        <v>237</v>
      </c>
      <c r="D48" s="79"/>
      <c r="E48" s="79"/>
      <c r="F48" s="79"/>
      <c r="G48" s="79"/>
      <c r="H48" s="79"/>
      <c r="I48" s="25">
        <v>8</v>
      </c>
      <c r="J48" s="25">
        <v>650</v>
      </c>
      <c r="K48" s="25">
        <v>291</v>
      </c>
      <c r="L48" s="25"/>
      <c r="M48" s="80" t="s">
        <v>326</v>
      </c>
      <c r="N48" s="79"/>
    </row>
    <row r="49" spans="2:14" ht="22" customHeight="1" x14ac:dyDescent="0.2">
      <c r="B49" s="24">
        <v>12</v>
      </c>
      <c r="C49" s="80" t="s">
        <v>240</v>
      </c>
      <c r="D49" s="79"/>
      <c r="E49" s="79"/>
      <c r="F49" s="79"/>
      <c r="G49" s="79"/>
      <c r="H49" s="79"/>
      <c r="I49" s="25">
        <v>8</v>
      </c>
      <c r="J49" s="25">
        <v>898</v>
      </c>
      <c r="K49" s="25">
        <v>401</v>
      </c>
      <c r="L49" s="25"/>
      <c r="M49" s="80" t="s">
        <v>327</v>
      </c>
      <c r="N49" s="79"/>
    </row>
    <row r="50" spans="2:14" ht="22" customHeight="1" x14ac:dyDescent="0.2">
      <c r="B50" s="24">
        <v>13</v>
      </c>
      <c r="C50" s="80" t="s">
        <v>217</v>
      </c>
      <c r="D50" s="79"/>
      <c r="E50" s="79"/>
      <c r="F50" s="79"/>
      <c r="G50" s="79"/>
      <c r="H50" s="79"/>
      <c r="I50" s="25">
        <v>9</v>
      </c>
      <c r="J50" s="25">
        <v>2</v>
      </c>
      <c r="K50" s="25">
        <v>2</v>
      </c>
      <c r="L50" s="25"/>
      <c r="M50" s="80" t="s">
        <v>328</v>
      </c>
      <c r="N50" s="79"/>
    </row>
    <row r="51" spans="2:14" ht="22" customHeight="1" x14ac:dyDescent="0.2">
      <c r="B51" s="24">
        <v>14</v>
      </c>
      <c r="C51" s="80" t="s">
        <v>241</v>
      </c>
      <c r="D51" s="79"/>
      <c r="E51" s="79"/>
      <c r="F51" s="79"/>
      <c r="G51" s="79"/>
      <c r="H51" s="79"/>
      <c r="I51" s="25">
        <v>8</v>
      </c>
      <c r="J51" s="25">
        <v>5590</v>
      </c>
      <c r="K51" s="25">
        <v>2496</v>
      </c>
      <c r="L51" s="25"/>
      <c r="M51" s="80" t="s">
        <v>329</v>
      </c>
      <c r="N51" s="79"/>
    </row>
    <row r="52" spans="2:14" ht="22" customHeight="1" x14ac:dyDescent="0.2">
      <c r="B52" s="24">
        <v>15</v>
      </c>
      <c r="C52" s="80" t="s">
        <v>216</v>
      </c>
      <c r="D52" s="79"/>
      <c r="E52" s="79"/>
      <c r="F52" s="79"/>
      <c r="G52" s="79"/>
      <c r="H52" s="79"/>
      <c r="I52" s="25">
        <v>6</v>
      </c>
      <c r="J52" s="25">
        <v>839</v>
      </c>
      <c r="K52" s="25">
        <v>700</v>
      </c>
      <c r="L52" s="25"/>
      <c r="M52" s="80" t="s">
        <v>330</v>
      </c>
      <c r="N52" s="79"/>
    </row>
    <row r="53" spans="2:14" ht="22" customHeight="1" x14ac:dyDescent="0.2">
      <c r="B53" s="24">
        <v>16</v>
      </c>
      <c r="C53" s="80" t="s">
        <v>211</v>
      </c>
      <c r="D53" s="79"/>
      <c r="E53" s="79"/>
      <c r="F53" s="79"/>
      <c r="G53" s="79"/>
      <c r="H53" s="79"/>
      <c r="I53" s="25">
        <v>10</v>
      </c>
      <c r="J53" s="25">
        <v>335</v>
      </c>
      <c r="K53" s="25">
        <v>280</v>
      </c>
      <c r="L53" s="25"/>
      <c r="M53" s="80" t="s">
        <v>331</v>
      </c>
      <c r="N53" s="79"/>
    </row>
    <row r="54" spans="2:14" ht="22" customHeight="1" x14ac:dyDescent="0.2">
      <c r="B54" s="24">
        <v>17</v>
      </c>
      <c r="C54" s="80" t="s">
        <v>209</v>
      </c>
      <c r="D54" s="79"/>
      <c r="E54" s="79"/>
      <c r="F54" s="79"/>
      <c r="G54" s="79"/>
      <c r="H54" s="79"/>
      <c r="I54" s="25">
        <v>10</v>
      </c>
      <c r="J54" s="25">
        <v>65</v>
      </c>
      <c r="K54" s="25">
        <v>55</v>
      </c>
      <c r="L54" s="25"/>
      <c r="M54" s="80" t="s">
        <v>332</v>
      </c>
      <c r="N54" s="79"/>
    </row>
    <row r="55" spans="2:14" ht="22" customHeight="1" x14ac:dyDescent="0.2">
      <c r="B55" s="24">
        <v>18</v>
      </c>
      <c r="C55" s="80" t="s">
        <v>210</v>
      </c>
      <c r="D55" s="79"/>
      <c r="E55" s="79"/>
      <c r="F55" s="79"/>
      <c r="G55" s="79"/>
      <c r="H55" s="79"/>
      <c r="I55" s="25">
        <v>10</v>
      </c>
      <c r="J55" s="25">
        <v>172</v>
      </c>
      <c r="K55" s="25">
        <v>144</v>
      </c>
      <c r="L55" s="25"/>
      <c r="M55" s="80" t="s">
        <v>333</v>
      </c>
      <c r="N55" s="79"/>
    </row>
    <row r="56" spans="2:14" ht="22" customHeight="1" x14ac:dyDescent="0.2">
      <c r="B56" s="24">
        <v>19</v>
      </c>
      <c r="C56" s="78" t="s">
        <v>252</v>
      </c>
      <c r="D56" s="79"/>
      <c r="E56" s="79"/>
      <c r="F56" s="79"/>
      <c r="G56" s="79"/>
      <c r="H56" s="79"/>
      <c r="I56" s="26">
        <v>2</v>
      </c>
      <c r="J56" s="26">
        <v>30</v>
      </c>
      <c r="K56" s="26">
        <v>22</v>
      </c>
      <c r="L56" s="26"/>
      <c r="M56" s="78" t="s">
        <v>334</v>
      </c>
      <c r="N56" s="79"/>
    </row>
  </sheetData>
  <mergeCells count="9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  <mergeCell ref="B35:N35"/>
    <mergeCell ref="B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C56:H56"/>
    <mergeCell ref="M56:N56"/>
    <mergeCell ref="C53:H53"/>
    <mergeCell ref="M53:N53"/>
    <mergeCell ref="C54:H54"/>
    <mergeCell ref="M54:N54"/>
    <mergeCell ref="C55:H55"/>
    <mergeCell ref="M55:N5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92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1" t="s">
        <v>281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2:14" ht="30" customHeight="1" x14ac:dyDescent="0.2">
      <c r="B3" s="82">
        <v>44579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2:14" ht="28" customHeight="1" x14ac:dyDescent="0.2">
      <c r="B4" s="23" t="s">
        <v>146</v>
      </c>
      <c r="C4" s="83" t="s">
        <v>283</v>
      </c>
      <c r="D4" s="79"/>
      <c r="E4" s="79"/>
      <c r="F4" s="79"/>
      <c r="G4" s="79"/>
      <c r="H4" s="79"/>
      <c r="I4" s="23" t="s">
        <v>284</v>
      </c>
      <c r="J4" s="23" t="s">
        <v>285</v>
      </c>
      <c r="K4" s="23" t="s">
        <v>286</v>
      </c>
      <c r="L4" s="23" t="s">
        <v>287</v>
      </c>
      <c r="M4" s="83" t="s">
        <v>288</v>
      </c>
      <c r="N4" s="79"/>
    </row>
    <row r="5" spans="2:14" ht="22" customHeight="1" x14ac:dyDescent="0.2">
      <c r="B5" s="24">
        <v>200</v>
      </c>
      <c r="C5" s="80" t="s">
        <v>173</v>
      </c>
      <c r="D5" s="79"/>
      <c r="E5" s="79"/>
      <c r="F5" s="79"/>
      <c r="G5" s="79"/>
      <c r="H5" s="79"/>
      <c r="I5" s="25">
        <v>8</v>
      </c>
      <c r="J5" s="25">
        <v>52</v>
      </c>
      <c r="K5" s="25">
        <v>52</v>
      </c>
      <c r="L5" s="25"/>
      <c r="M5" s="80" t="s">
        <v>314</v>
      </c>
      <c r="N5" s="79"/>
    </row>
    <row r="6" spans="2:14" ht="22" customHeight="1" x14ac:dyDescent="0.2">
      <c r="B6" s="24">
        <v>200</v>
      </c>
      <c r="C6" s="80" t="s">
        <v>174</v>
      </c>
      <c r="D6" s="79"/>
      <c r="E6" s="79"/>
      <c r="F6" s="79"/>
      <c r="G6" s="79"/>
      <c r="H6" s="79"/>
      <c r="I6" s="25">
        <v>8</v>
      </c>
      <c r="J6" s="25">
        <v>85</v>
      </c>
      <c r="K6" s="25">
        <v>85</v>
      </c>
      <c r="L6" s="25"/>
      <c r="M6" s="80" t="s">
        <v>313</v>
      </c>
      <c r="N6" s="79"/>
    </row>
    <row r="7" spans="2:14" ht="22" customHeight="1" x14ac:dyDescent="0.2">
      <c r="B7" s="24">
        <v>200</v>
      </c>
      <c r="C7" s="80" t="s">
        <v>178</v>
      </c>
      <c r="D7" s="79"/>
      <c r="E7" s="79"/>
      <c r="F7" s="79"/>
      <c r="G7" s="79"/>
      <c r="H7" s="79"/>
      <c r="I7" s="25">
        <v>8</v>
      </c>
      <c r="J7" s="25">
        <v>36</v>
      </c>
      <c r="K7" s="25">
        <v>36</v>
      </c>
      <c r="L7" s="25"/>
      <c r="M7" s="80" t="s">
        <v>302</v>
      </c>
      <c r="N7" s="79"/>
    </row>
    <row r="8" spans="2:14" ht="22" customHeight="1" x14ac:dyDescent="0.2">
      <c r="B8" s="24">
        <v>200</v>
      </c>
      <c r="C8" s="80" t="s">
        <v>179</v>
      </c>
      <c r="D8" s="79"/>
      <c r="E8" s="79"/>
      <c r="F8" s="79"/>
      <c r="G8" s="79"/>
      <c r="H8" s="79"/>
      <c r="I8" s="25">
        <v>8</v>
      </c>
      <c r="J8" s="25">
        <v>123</v>
      </c>
      <c r="K8" s="25">
        <v>123</v>
      </c>
      <c r="L8" s="25"/>
      <c r="M8" s="80" t="s">
        <v>303</v>
      </c>
      <c r="N8" s="79"/>
    </row>
    <row r="9" spans="2:14" ht="22" customHeight="1" x14ac:dyDescent="0.2">
      <c r="B9" s="24">
        <v>200</v>
      </c>
      <c r="C9" s="80" t="s">
        <v>180</v>
      </c>
      <c r="D9" s="79"/>
      <c r="E9" s="79"/>
      <c r="F9" s="79"/>
      <c r="G9" s="79"/>
      <c r="H9" s="79"/>
      <c r="I9" s="25">
        <v>8</v>
      </c>
      <c r="J9" s="25">
        <v>745</v>
      </c>
      <c r="K9" s="25">
        <v>745</v>
      </c>
      <c r="L9" s="25"/>
      <c r="M9" s="80" t="s">
        <v>301</v>
      </c>
      <c r="N9" s="79"/>
    </row>
    <row r="10" spans="2:14" x14ac:dyDescent="0.2">
      <c r="B10" s="24"/>
      <c r="C10" s="84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2:14" ht="22" customHeight="1" x14ac:dyDescent="0.2">
      <c r="B11" s="24">
        <v>201</v>
      </c>
      <c r="C11" s="80" t="s">
        <v>183</v>
      </c>
      <c r="D11" s="79"/>
      <c r="E11" s="79"/>
      <c r="F11" s="79"/>
      <c r="G11" s="79"/>
      <c r="H11" s="79"/>
      <c r="I11" s="25">
        <v>2</v>
      </c>
      <c r="J11" s="25">
        <v>500</v>
      </c>
      <c r="K11" s="25">
        <v>250</v>
      </c>
      <c r="L11" s="25"/>
      <c r="M11" s="80" t="s">
        <v>295</v>
      </c>
      <c r="N11" s="79"/>
    </row>
    <row r="12" spans="2:14" ht="22" customHeight="1" x14ac:dyDescent="0.2">
      <c r="B12" s="24">
        <v>201</v>
      </c>
      <c r="C12" s="80" t="s">
        <v>184</v>
      </c>
      <c r="D12" s="79"/>
      <c r="E12" s="79"/>
      <c r="F12" s="79"/>
      <c r="G12" s="79"/>
      <c r="H12" s="79"/>
      <c r="I12" s="25">
        <v>8</v>
      </c>
      <c r="J12" s="25">
        <v>62</v>
      </c>
      <c r="K12" s="25">
        <v>62</v>
      </c>
      <c r="L12" s="25"/>
      <c r="M12" s="80" t="s">
        <v>294</v>
      </c>
      <c r="N12" s="79"/>
    </row>
    <row r="13" spans="2:14" ht="22" customHeight="1" x14ac:dyDescent="0.2">
      <c r="B13" s="24">
        <v>201</v>
      </c>
      <c r="C13" s="80" t="s">
        <v>185</v>
      </c>
      <c r="D13" s="79"/>
      <c r="E13" s="79"/>
      <c r="F13" s="79"/>
      <c r="G13" s="79"/>
      <c r="H13" s="79"/>
      <c r="I13" s="25">
        <v>12</v>
      </c>
      <c r="J13" s="25">
        <v>158</v>
      </c>
      <c r="K13" s="25">
        <v>106</v>
      </c>
      <c r="L13" s="25"/>
      <c r="M13" s="80" t="s">
        <v>300</v>
      </c>
      <c r="N13" s="79"/>
    </row>
    <row r="14" spans="2:14" ht="22" customHeight="1" x14ac:dyDescent="0.2">
      <c r="B14" s="24">
        <v>201</v>
      </c>
      <c r="C14" s="80" t="s">
        <v>188</v>
      </c>
      <c r="D14" s="79"/>
      <c r="E14" s="79"/>
      <c r="F14" s="79"/>
      <c r="G14" s="79"/>
      <c r="H14" s="79"/>
      <c r="I14" s="25">
        <v>8</v>
      </c>
      <c r="J14" s="25">
        <v>120</v>
      </c>
      <c r="K14" s="25">
        <v>120</v>
      </c>
      <c r="L14" s="25"/>
      <c r="M14" s="80" t="s">
        <v>291</v>
      </c>
      <c r="N14" s="79"/>
    </row>
    <row r="15" spans="2:14" ht="22" customHeight="1" x14ac:dyDescent="0.2">
      <c r="B15" s="24">
        <v>201</v>
      </c>
      <c r="C15" s="80" t="s">
        <v>189</v>
      </c>
      <c r="D15" s="79"/>
      <c r="E15" s="79"/>
      <c r="F15" s="79"/>
      <c r="G15" s="79"/>
      <c r="H15" s="79"/>
      <c r="I15" s="25">
        <v>8</v>
      </c>
      <c r="J15" s="25">
        <v>42</v>
      </c>
      <c r="K15" s="25">
        <v>53</v>
      </c>
      <c r="L15" s="25"/>
      <c r="M15" s="80" t="s">
        <v>297</v>
      </c>
      <c r="N15" s="79"/>
    </row>
    <row r="16" spans="2:14" ht="22" customHeight="1" x14ac:dyDescent="0.2">
      <c r="B16" s="24">
        <v>201</v>
      </c>
      <c r="C16" s="80" t="s">
        <v>190</v>
      </c>
      <c r="D16" s="79"/>
      <c r="E16" s="79"/>
      <c r="F16" s="79"/>
      <c r="G16" s="79"/>
      <c r="H16" s="79"/>
      <c r="I16" s="25">
        <v>8</v>
      </c>
      <c r="J16" s="25">
        <v>84</v>
      </c>
      <c r="K16" s="25">
        <v>105</v>
      </c>
      <c r="L16" s="25"/>
      <c r="M16" s="80" t="s">
        <v>292</v>
      </c>
      <c r="N16" s="79"/>
    </row>
    <row r="17" spans="2:14" ht="22" customHeight="1" x14ac:dyDescent="0.2">
      <c r="B17" s="24">
        <v>201</v>
      </c>
      <c r="C17" s="80" t="s">
        <v>191</v>
      </c>
      <c r="D17" s="79"/>
      <c r="E17" s="79"/>
      <c r="F17" s="79"/>
      <c r="G17" s="79"/>
      <c r="H17" s="79"/>
      <c r="I17" s="25">
        <v>12</v>
      </c>
      <c r="J17" s="25">
        <v>34</v>
      </c>
      <c r="K17" s="25">
        <v>29</v>
      </c>
      <c r="L17" s="25"/>
      <c r="M17" s="80" t="s">
        <v>299</v>
      </c>
      <c r="N17" s="79"/>
    </row>
    <row r="18" spans="2:14" x14ac:dyDescent="0.2">
      <c r="B18" s="24"/>
      <c r="C18" s="84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 ht="22" customHeight="1" x14ac:dyDescent="0.2">
      <c r="B19" s="24">
        <v>202</v>
      </c>
      <c r="C19" s="80" t="s">
        <v>191</v>
      </c>
      <c r="D19" s="79"/>
      <c r="E19" s="79"/>
      <c r="F19" s="79"/>
      <c r="G19" s="79"/>
      <c r="H19" s="79"/>
      <c r="I19" s="25">
        <v>12</v>
      </c>
      <c r="J19" s="25">
        <v>140</v>
      </c>
      <c r="K19" s="25">
        <v>117</v>
      </c>
      <c r="L19" s="25"/>
      <c r="M19" s="80" t="s">
        <v>299</v>
      </c>
      <c r="N19" s="79"/>
    </row>
    <row r="20" spans="2:14" ht="22" customHeight="1" x14ac:dyDescent="0.2">
      <c r="B20" s="24">
        <v>202</v>
      </c>
      <c r="C20" s="80" t="s">
        <v>192</v>
      </c>
      <c r="D20" s="79"/>
      <c r="E20" s="79"/>
      <c r="F20" s="79"/>
      <c r="G20" s="79"/>
      <c r="H20" s="79"/>
      <c r="I20" s="25">
        <v>8</v>
      </c>
      <c r="J20" s="25">
        <v>306</v>
      </c>
      <c r="K20" s="25">
        <v>383</v>
      </c>
      <c r="L20" s="25"/>
      <c r="M20" s="80" t="s">
        <v>290</v>
      </c>
      <c r="N20" s="79"/>
    </row>
    <row r="21" spans="2:14" ht="22" customHeight="1" x14ac:dyDescent="0.2">
      <c r="B21" s="24">
        <v>202</v>
      </c>
      <c r="C21" s="80" t="s">
        <v>193</v>
      </c>
      <c r="D21" s="79"/>
      <c r="E21" s="79"/>
      <c r="F21" s="79"/>
      <c r="G21" s="79"/>
      <c r="H21" s="79"/>
      <c r="I21" s="25">
        <v>8</v>
      </c>
      <c r="J21" s="25">
        <v>230</v>
      </c>
      <c r="K21" s="25">
        <v>288</v>
      </c>
      <c r="L21" s="25"/>
      <c r="M21" s="80" t="s">
        <v>293</v>
      </c>
      <c r="N21" s="79"/>
    </row>
    <row r="22" spans="2:14" x14ac:dyDescent="0.2">
      <c r="B22" s="24"/>
      <c r="C22" s="84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 ht="22" customHeight="1" x14ac:dyDescent="0.2">
      <c r="B23" s="24">
        <v>203</v>
      </c>
      <c r="C23" s="80" t="s">
        <v>204</v>
      </c>
      <c r="D23" s="79"/>
      <c r="E23" s="79"/>
      <c r="F23" s="79"/>
      <c r="G23" s="79"/>
      <c r="H23" s="79"/>
      <c r="I23" s="25">
        <v>8</v>
      </c>
      <c r="J23" s="25">
        <v>59</v>
      </c>
      <c r="K23" s="25">
        <v>37</v>
      </c>
      <c r="L23" s="25"/>
      <c r="M23" s="80" t="s">
        <v>289</v>
      </c>
      <c r="N23" s="79"/>
    </row>
    <row r="24" spans="2:14" ht="22" customHeight="1" x14ac:dyDescent="0.2">
      <c r="B24" s="24">
        <v>203</v>
      </c>
      <c r="C24" s="80" t="s">
        <v>205</v>
      </c>
      <c r="D24" s="79"/>
      <c r="E24" s="79"/>
      <c r="F24" s="79"/>
      <c r="G24" s="79"/>
      <c r="H24" s="79"/>
      <c r="I24" s="25">
        <v>8</v>
      </c>
      <c r="J24" s="25">
        <v>941</v>
      </c>
      <c r="K24" s="25">
        <v>941</v>
      </c>
      <c r="L24" s="25"/>
      <c r="M24" s="80" t="s">
        <v>296</v>
      </c>
      <c r="N24" s="79"/>
    </row>
    <row r="25" spans="2:14" x14ac:dyDescent="0.2">
      <c r="B25" s="24"/>
      <c r="C25" s="84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 ht="22" customHeight="1" x14ac:dyDescent="0.2">
      <c r="B26" s="24">
        <v>204</v>
      </c>
      <c r="C26" s="80" t="s">
        <v>205</v>
      </c>
      <c r="D26" s="79"/>
      <c r="E26" s="79"/>
      <c r="F26" s="79"/>
      <c r="G26" s="79"/>
      <c r="H26" s="79"/>
      <c r="I26" s="25">
        <v>8</v>
      </c>
      <c r="J26" s="25">
        <v>1050</v>
      </c>
      <c r="K26" s="25">
        <v>1050</v>
      </c>
      <c r="L26" s="25"/>
      <c r="M26" s="80" t="s">
        <v>296</v>
      </c>
      <c r="N26" s="79"/>
    </row>
    <row r="27" spans="2:14" x14ac:dyDescent="0.2">
      <c r="B27" s="24"/>
      <c r="C27" s="84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 ht="22" customHeight="1" x14ac:dyDescent="0.2">
      <c r="B28" s="24">
        <v>205</v>
      </c>
      <c r="C28" s="80" t="s">
        <v>205</v>
      </c>
      <c r="D28" s="79"/>
      <c r="E28" s="79"/>
      <c r="F28" s="79"/>
      <c r="G28" s="79"/>
      <c r="H28" s="79"/>
      <c r="I28" s="25">
        <v>8</v>
      </c>
      <c r="J28" s="25">
        <v>160</v>
      </c>
      <c r="K28" s="25">
        <v>160</v>
      </c>
      <c r="L28" s="25"/>
      <c r="M28" s="80" t="s">
        <v>296</v>
      </c>
      <c r="N28" s="79"/>
    </row>
    <row r="29" spans="2:14" ht="22" customHeight="1" x14ac:dyDescent="0.2">
      <c r="B29" s="24">
        <v>205</v>
      </c>
      <c r="C29" s="80" t="s">
        <v>212</v>
      </c>
      <c r="D29" s="79"/>
      <c r="E29" s="79"/>
      <c r="F29" s="79"/>
      <c r="G29" s="79"/>
      <c r="H29" s="79"/>
      <c r="I29" s="25">
        <v>8</v>
      </c>
      <c r="J29" s="25">
        <v>450</v>
      </c>
      <c r="K29" s="25">
        <v>450</v>
      </c>
      <c r="L29" s="25"/>
      <c r="M29" s="80" t="s">
        <v>298</v>
      </c>
      <c r="N29" s="79"/>
    </row>
    <row r="30" spans="2:14" ht="22" customHeight="1" x14ac:dyDescent="0.2">
      <c r="B30" s="24">
        <v>205</v>
      </c>
      <c r="C30" s="80" t="s">
        <v>213</v>
      </c>
      <c r="D30" s="79"/>
      <c r="E30" s="79"/>
      <c r="F30" s="79"/>
      <c r="G30" s="79"/>
      <c r="H30" s="79"/>
      <c r="I30" s="25">
        <v>8</v>
      </c>
      <c r="J30" s="25">
        <v>440</v>
      </c>
      <c r="K30" s="25">
        <v>440</v>
      </c>
      <c r="L30" s="25"/>
      <c r="M30" s="80" t="s">
        <v>309</v>
      </c>
      <c r="N30" s="79"/>
    </row>
    <row r="31" spans="2:14" x14ac:dyDescent="0.2">
      <c r="B31" s="24"/>
      <c r="C31" s="84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 ht="22" customHeight="1" x14ac:dyDescent="0.2">
      <c r="B32" s="24">
        <v>206</v>
      </c>
      <c r="C32" s="80" t="s">
        <v>218</v>
      </c>
      <c r="D32" s="79"/>
      <c r="E32" s="79"/>
      <c r="F32" s="79"/>
      <c r="G32" s="79"/>
      <c r="H32" s="79"/>
      <c r="I32" s="25">
        <v>8</v>
      </c>
      <c r="J32" s="25">
        <v>2</v>
      </c>
      <c r="K32" s="25">
        <v>1</v>
      </c>
      <c r="L32" s="25"/>
      <c r="M32" s="80" t="s">
        <v>308</v>
      </c>
      <c r="N32" s="79"/>
    </row>
    <row r="33" spans="2:14" ht="22" customHeight="1" x14ac:dyDescent="0.2">
      <c r="B33" s="24">
        <v>206</v>
      </c>
      <c r="C33" s="80" t="s">
        <v>219</v>
      </c>
      <c r="D33" s="79"/>
      <c r="E33" s="79"/>
      <c r="F33" s="79"/>
      <c r="G33" s="79"/>
      <c r="H33" s="79"/>
      <c r="I33" s="25">
        <v>8</v>
      </c>
      <c r="J33" s="25">
        <v>93</v>
      </c>
      <c r="K33" s="25">
        <v>93</v>
      </c>
      <c r="L33" s="25"/>
      <c r="M33" s="80" t="s">
        <v>305</v>
      </c>
      <c r="N33" s="79"/>
    </row>
    <row r="34" spans="2:14" ht="22" customHeight="1" x14ac:dyDescent="0.2">
      <c r="B34" s="24">
        <v>206</v>
      </c>
      <c r="C34" s="80" t="s">
        <v>220</v>
      </c>
      <c r="D34" s="79"/>
      <c r="E34" s="79"/>
      <c r="F34" s="79"/>
      <c r="G34" s="79"/>
      <c r="H34" s="79"/>
      <c r="I34" s="25">
        <v>12</v>
      </c>
      <c r="J34" s="25">
        <v>222</v>
      </c>
      <c r="K34" s="25">
        <v>148</v>
      </c>
      <c r="L34" s="25"/>
      <c r="M34" s="80" t="s">
        <v>312</v>
      </c>
      <c r="N34" s="79"/>
    </row>
    <row r="35" spans="2:14" ht="22" customHeight="1" x14ac:dyDescent="0.2">
      <c r="B35" s="24">
        <v>206</v>
      </c>
      <c r="C35" s="80" t="s">
        <v>221</v>
      </c>
      <c r="D35" s="79"/>
      <c r="E35" s="79"/>
      <c r="F35" s="79"/>
      <c r="G35" s="79"/>
      <c r="H35" s="79"/>
      <c r="I35" s="25">
        <v>8</v>
      </c>
      <c r="J35" s="25">
        <v>87</v>
      </c>
      <c r="K35" s="25">
        <v>109</v>
      </c>
      <c r="L35" s="25"/>
      <c r="M35" s="80" t="s">
        <v>306</v>
      </c>
      <c r="N35" s="79"/>
    </row>
    <row r="36" spans="2:14" ht="22" customHeight="1" x14ac:dyDescent="0.2">
      <c r="B36" s="24">
        <v>206</v>
      </c>
      <c r="C36" s="80" t="s">
        <v>222</v>
      </c>
      <c r="D36" s="79"/>
      <c r="E36" s="79"/>
      <c r="F36" s="79"/>
      <c r="G36" s="79"/>
      <c r="H36" s="79"/>
      <c r="I36" s="25">
        <v>8</v>
      </c>
      <c r="J36" s="25">
        <v>107</v>
      </c>
      <c r="K36" s="25">
        <v>134</v>
      </c>
      <c r="L36" s="25"/>
      <c r="M36" s="80" t="s">
        <v>310</v>
      </c>
      <c r="N36" s="79"/>
    </row>
    <row r="37" spans="2:14" ht="22" customHeight="1" x14ac:dyDescent="0.2">
      <c r="B37" s="24">
        <v>206</v>
      </c>
      <c r="C37" s="80" t="s">
        <v>223</v>
      </c>
      <c r="D37" s="79"/>
      <c r="E37" s="79"/>
      <c r="F37" s="79"/>
      <c r="G37" s="79"/>
      <c r="H37" s="79"/>
      <c r="I37" s="25">
        <v>8</v>
      </c>
      <c r="J37" s="25">
        <v>190</v>
      </c>
      <c r="K37" s="25">
        <v>238</v>
      </c>
      <c r="L37" s="25"/>
      <c r="M37" s="80" t="s">
        <v>304</v>
      </c>
      <c r="N37" s="79"/>
    </row>
    <row r="38" spans="2:14" ht="22" customHeight="1" x14ac:dyDescent="0.2">
      <c r="B38" s="24">
        <v>206</v>
      </c>
      <c r="C38" s="80" t="s">
        <v>224</v>
      </c>
      <c r="D38" s="79"/>
      <c r="E38" s="79"/>
      <c r="F38" s="79"/>
      <c r="G38" s="79"/>
      <c r="H38" s="79"/>
      <c r="I38" s="25">
        <v>12</v>
      </c>
      <c r="J38" s="25">
        <v>292</v>
      </c>
      <c r="K38" s="25">
        <v>244</v>
      </c>
      <c r="L38" s="25"/>
      <c r="M38" s="80" t="s">
        <v>311</v>
      </c>
      <c r="N38" s="79"/>
    </row>
    <row r="39" spans="2:14" ht="22" customHeight="1" x14ac:dyDescent="0.2">
      <c r="B39" s="24">
        <v>206</v>
      </c>
      <c r="C39" s="80" t="s">
        <v>225</v>
      </c>
      <c r="D39" s="79"/>
      <c r="E39" s="79"/>
      <c r="F39" s="79"/>
      <c r="G39" s="79"/>
      <c r="H39" s="79"/>
      <c r="I39" s="25">
        <v>8</v>
      </c>
      <c r="J39" s="25">
        <v>20</v>
      </c>
      <c r="K39" s="25">
        <v>25</v>
      </c>
      <c r="L39" s="25"/>
      <c r="M39" s="80" t="s">
        <v>307</v>
      </c>
      <c r="N39" s="79"/>
    </row>
    <row r="40" spans="2:14" x14ac:dyDescent="0.2">
      <c r="B40" s="24"/>
      <c r="C40" s="84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 x14ac:dyDescent="0.2">
      <c r="B41" s="24"/>
      <c r="C41" s="84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6" spans="2:14" ht="30" customHeight="1" x14ac:dyDescent="0.2">
      <c r="B46" s="81" t="s">
        <v>315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 ht="30" customHeight="1" x14ac:dyDescent="0.2">
      <c r="B47" s="82">
        <v>44579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 ht="28" customHeight="1" x14ac:dyDescent="0.2">
      <c r="B48" s="23" t="s">
        <v>146</v>
      </c>
      <c r="C48" s="83" t="s">
        <v>283</v>
      </c>
      <c r="D48" s="79"/>
      <c r="E48" s="79"/>
      <c r="F48" s="79"/>
      <c r="G48" s="79"/>
      <c r="H48" s="79"/>
      <c r="I48" s="23" t="s">
        <v>284</v>
      </c>
      <c r="J48" s="23" t="s">
        <v>285</v>
      </c>
      <c r="K48" s="23" t="s">
        <v>286</v>
      </c>
      <c r="L48" s="23" t="s">
        <v>287</v>
      </c>
      <c r="M48" s="83" t="s">
        <v>288</v>
      </c>
      <c r="N48" s="79"/>
    </row>
    <row r="49" spans="2:14" ht="22" customHeight="1" x14ac:dyDescent="0.2">
      <c r="B49" s="24">
        <v>207</v>
      </c>
      <c r="C49" s="80" t="s">
        <v>199</v>
      </c>
      <c r="D49" s="79"/>
      <c r="E49" s="79"/>
      <c r="F49" s="79"/>
      <c r="G49" s="79"/>
      <c r="H49" s="79"/>
      <c r="I49" s="25">
        <v>10</v>
      </c>
      <c r="J49" s="25">
        <v>850</v>
      </c>
      <c r="K49" s="25">
        <v>709</v>
      </c>
      <c r="L49" s="25"/>
      <c r="M49" s="80" t="s">
        <v>322</v>
      </c>
      <c r="N49" s="79"/>
    </row>
    <row r="50" spans="2:14" x14ac:dyDescent="0.2">
      <c r="B50" s="24"/>
      <c r="C50" s="84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 ht="22" customHeight="1" x14ac:dyDescent="0.2">
      <c r="B51" s="24">
        <v>208</v>
      </c>
      <c r="C51" s="80" t="s">
        <v>199</v>
      </c>
      <c r="D51" s="79"/>
      <c r="E51" s="79"/>
      <c r="F51" s="79"/>
      <c r="G51" s="79"/>
      <c r="H51" s="79"/>
      <c r="I51" s="25">
        <v>10</v>
      </c>
      <c r="J51" s="25">
        <v>169</v>
      </c>
      <c r="K51" s="25">
        <v>141</v>
      </c>
      <c r="L51" s="25"/>
      <c r="M51" s="80" t="s">
        <v>322</v>
      </c>
      <c r="N51" s="79"/>
    </row>
    <row r="52" spans="2:14" ht="22" customHeight="1" x14ac:dyDescent="0.2">
      <c r="B52" s="24">
        <v>208</v>
      </c>
      <c r="C52" s="80" t="s">
        <v>206</v>
      </c>
      <c r="D52" s="79"/>
      <c r="E52" s="79"/>
      <c r="F52" s="79"/>
      <c r="G52" s="79"/>
      <c r="H52" s="79"/>
      <c r="I52" s="25">
        <v>10</v>
      </c>
      <c r="J52" s="25">
        <v>40</v>
      </c>
      <c r="K52" s="25">
        <v>34</v>
      </c>
      <c r="L52" s="25"/>
      <c r="M52" s="80" t="s">
        <v>323</v>
      </c>
      <c r="N52" s="79"/>
    </row>
    <row r="53" spans="2:14" ht="22" customHeight="1" x14ac:dyDescent="0.2">
      <c r="B53" s="24">
        <v>208</v>
      </c>
      <c r="C53" s="80" t="s">
        <v>207</v>
      </c>
      <c r="D53" s="79"/>
      <c r="E53" s="79"/>
      <c r="F53" s="79"/>
      <c r="G53" s="79"/>
      <c r="H53" s="79"/>
      <c r="I53" s="25">
        <v>10</v>
      </c>
      <c r="J53" s="25">
        <v>42</v>
      </c>
      <c r="K53" s="25">
        <v>35</v>
      </c>
      <c r="L53" s="25"/>
      <c r="M53" s="80" t="s">
        <v>321</v>
      </c>
      <c r="N53" s="79"/>
    </row>
    <row r="54" spans="2:14" ht="22" customHeight="1" x14ac:dyDescent="0.2">
      <c r="B54" s="24">
        <v>208</v>
      </c>
      <c r="C54" s="80" t="s">
        <v>209</v>
      </c>
      <c r="D54" s="79"/>
      <c r="E54" s="79"/>
      <c r="F54" s="79"/>
      <c r="G54" s="79"/>
      <c r="H54" s="79"/>
      <c r="I54" s="25">
        <v>10</v>
      </c>
      <c r="J54" s="25">
        <v>65</v>
      </c>
      <c r="K54" s="25">
        <v>55</v>
      </c>
      <c r="L54" s="25"/>
      <c r="M54" s="80" t="s">
        <v>332</v>
      </c>
      <c r="N54" s="79"/>
    </row>
    <row r="55" spans="2:14" ht="22" customHeight="1" x14ac:dyDescent="0.2">
      <c r="B55" s="24">
        <v>208</v>
      </c>
      <c r="C55" s="80" t="s">
        <v>210</v>
      </c>
      <c r="D55" s="79"/>
      <c r="E55" s="79"/>
      <c r="F55" s="79"/>
      <c r="G55" s="79"/>
      <c r="H55" s="79"/>
      <c r="I55" s="25">
        <v>10</v>
      </c>
      <c r="J55" s="25">
        <v>172</v>
      </c>
      <c r="K55" s="25">
        <v>144</v>
      </c>
      <c r="L55" s="25"/>
      <c r="M55" s="80" t="s">
        <v>333</v>
      </c>
      <c r="N55" s="79"/>
    </row>
    <row r="56" spans="2:14" ht="22" customHeight="1" x14ac:dyDescent="0.2">
      <c r="B56" s="24">
        <v>208</v>
      </c>
      <c r="C56" s="80" t="s">
        <v>211</v>
      </c>
      <c r="D56" s="79"/>
      <c r="E56" s="79"/>
      <c r="F56" s="79"/>
      <c r="G56" s="79"/>
      <c r="H56" s="79"/>
      <c r="I56" s="25">
        <v>10</v>
      </c>
      <c r="J56" s="25">
        <v>335</v>
      </c>
      <c r="K56" s="25">
        <v>280</v>
      </c>
      <c r="L56" s="25"/>
      <c r="M56" s="80" t="s">
        <v>331</v>
      </c>
      <c r="N56" s="79"/>
    </row>
    <row r="57" spans="2:14" x14ac:dyDescent="0.2">
      <c r="B57" s="24"/>
      <c r="C57" s="84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 ht="22" customHeight="1" x14ac:dyDescent="0.2">
      <c r="B58" s="24">
        <v>209</v>
      </c>
      <c r="C58" s="80" t="s">
        <v>216</v>
      </c>
      <c r="D58" s="79"/>
      <c r="E58" s="79"/>
      <c r="F58" s="79"/>
      <c r="G58" s="79"/>
      <c r="H58" s="79"/>
      <c r="I58" s="25">
        <v>6</v>
      </c>
      <c r="J58" s="25">
        <v>839</v>
      </c>
      <c r="K58" s="25">
        <v>700</v>
      </c>
      <c r="L58" s="25"/>
      <c r="M58" s="80" t="s">
        <v>330</v>
      </c>
      <c r="N58" s="79"/>
    </row>
    <row r="59" spans="2:14" ht="22" customHeight="1" x14ac:dyDescent="0.2">
      <c r="B59" s="24">
        <v>209</v>
      </c>
      <c r="C59" s="80" t="s">
        <v>217</v>
      </c>
      <c r="D59" s="79"/>
      <c r="E59" s="79"/>
      <c r="F59" s="79"/>
      <c r="G59" s="79"/>
      <c r="H59" s="79"/>
      <c r="I59" s="25">
        <v>9</v>
      </c>
      <c r="J59" s="25">
        <v>2</v>
      </c>
      <c r="K59" s="25">
        <v>2</v>
      </c>
      <c r="L59" s="25"/>
      <c r="M59" s="80" t="s">
        <v>328</v>
      </c>
      <c r="N59" s="79"/>
    </row>
    <row r="60" spans="2:14" x14ac:dyDescent="0.2">
      <c r="B60" s="24"/>
      <c r="C60" s="84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 ht="22" customHeight="1" x14ac:dyDescent="0.2">
      <c r="B61" s="24">
        <v>210</v>
      </c>
      <c r="C61" s="80" t="s">
        <v>230</v>
      </c>
      <c r="D61" s="79"/>
      <c r="E61" s="79"/>
      <c r="F61" s="79"/>
      <c r="G61" s="79"/>
      <c r="H61" s="79"/>
      <c r="I61" s="25">
        <v>2</v>
      </c>
      <c r="J61" s="25">
        <v>696</v>
      </c>
      <c r="K61" s="25">
        <v>116</v>
      </c>
      <c r="L61" s="25"/>
      <c r="M61" s="80" t="s">
        <v>316</v>
      </c>
      <c r="N61" s="79"/>
    </row>
    <row r="62" spans="2:14" ht="22" customHeight="1" x14ac:dyDescent="0.2">
      <c r="B62" s="24">
        <v>210</v>
      </c>
      <c r="C62" s="80" t="s">
        <v>232</v>
      </c>
      <c r="D62" s="79"/>
      <c r="E62" s="79"/>
      <c r="F62" s="79"/>
      <c r="G62" s="79"/>
      <c r="H62" s="79"/>
      <c r="I62" s="25">
        <v>8</v>
      </c>
      <c r="J62" s="25">
        <v>136</v>
      </c>
      <c r="K62" s="25">
        <v>37</v>
      </c>
      <c r="L62" s="25"/>
      <c r="M62" s="80" t="s">
        <v>319</v>
      </c>
      <c r="N62" s="79"/>
    </row>
    <row r="63" spans="2:14" x14ac:dyDescent="0.2">
      <c r="B63" s="24"/>
      <c r="C63" s="84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 ht="22" customHeight="1" x14ac:dyDescent="0.2">
      <c r="B64" s="24">
        <v>211</v>
      </c>
      <c r="C64" s="80" t="s">
        <v>236</v>
      </c>
      <c r="D64" s="79"/>
      <c r="E64" s="79"/>
      <c r="F64" s="79"/>
      <c r="G64" s="79"/>
      <c r="H64" s="79"/>
      <c r="I64" s="25">
        <v>8</v>
      </c>
      <c r="J64" s="25">
        <v>200</v>
      </c>
      <c r="K64" s="25">
        <v>90</v>
      </c>
      <c r="L64" s="25"/>
      <c r="M64" s="80" t="s">
        <v>320</v>
      </c>
      <c r="N64" s="79"/>
    </row>
    <row r="65" spans="2:14" ht="22" customHeight="1" x14ac:dyDescent="0.2">
      <c r="B65" s="24">
        <v>211</v>
      </c>
      <c r="C65" s="80" t="s">
        <v>237</v>
      </c>
      <c r="D65" s="79"/>
      <c r="E65" s="79"/>
      <c r="F65" s="79"/>
      <c r="G65" s="79"/>
      <c r="H65" s="79"/>
      <c r="I65" s="25">
        <v>8</v>
      </c>
      <c r="J65" s="25">
        <v>650</v>
      </c>
      <c r="K65" s="25">
        <v>291</v>
      </c>
      <c r="L65" s="25"/>
      <c r="M65" s="80" t="s">
        <v>326</v>
      </c>
      <c r="N65" s="79"/>
    </row>
    <row r="66" spans="2:14" x14ac:dyDescent="0.2">
      <c r="B66" s="24"/>
      <c r="C66" s="84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 ht="22" customHeight="1" x14ac:dyDescent="0.2">
      <c r="B67" s="24">
        <v>212</v>
      </c>
      <c r="C67" s="80" t="s">
        <v>238</v>
      </c>
      <c r="D67" s="79"/>
      <c r="E67" s="79"/>
      <c r="F67" s="79"/>
      <c r="G67" s="79"/>
      <c r="H67" s="79"/>
      <c r="I67" s="25">
        <v>8</v>
      </c>
      <c r="J67" s="25">
        <v>273</v>
      </c>
      <c r="K67" s="25">
        <v>122</v>
      </c>
      <c r="L67" s="25"/>
      <c r="M67" s="80" t="s">
        <v>325</v>
      </c>
      <c r="N67" s="79"/>
    </row>
    <row r="68" spans="2:14" ht="22" customHeight="1" x14ac:dyDescent="0.2">
      <c r="B68" s="24">
        <v>212</v>
      </c>
      <c r="C68" s="80" t="s">
        <v>239</v>
      </c>
      <c r="D68" s="79"/>
      <c r="E68" s="79"/>
      <c r="F68" s="79"/>
      <c r="G68" s="79"/>
      <c r="H68" s="79"/>
      <c r="I68" s="25">
        <v>8</v>
      </c>
      <c r="J68" s="25">
        <v>577</v>
      </c>
      <c r="K68" s="25">
        <v>258</v>
      </c>
      <c r="L68" s="25"/>
      <c r="M68" s="80" t="s">
        <v>324</v>
      </c>
      <c r="N68" s="79"/>
    </row>
    <row r="69" spans="2:14" x14ac:dyDescent="0.2">
      <c r="B69" s="24"/>
      <c r="C69" s="84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 ht="22" customHeight="1" x14ac:dyDescent="0.2">
      <c r="B70" s="24">
        <v>213</v>
      </c>
      <c r="C70" s="80" t="s">
        <v>239</v>
      </c>
      <c r="D70" s="79"/>
      <c r="E70" s="79"/>
      <c r="F70" s="79"/>
      <c r="G70" s="79"/>
      <c r="H70" s="79"/>
      <c r="I70" s="25">
        <v>8</v>
      </c>
      <c r="J70" s="25">
        <v>312</v>
      </c>
      <c r="K70" s="25">
        <v>140</v>
      </c>
      <c r="L70" s="25"/>
      <c r="M70" s="80" t="s">
        <v>324</v>
      </c>
      <c r="N70" s="79"/>
    </row>
    <row r="71" spans="2:14" ht="22" customHeight="1" x14ac:dyDescent="0.2">
      <c r="B71" s="24">
        <v>213</v>
      </c>
      <c r="C71" s="80" t="s">
        <v>240</v>
      </c>
      <c r="D71" s="79"/>
      <c r="E71" s="79"/>
      <c r="F71" s="79"/>
      <c r="G71" s="79"/>
      <c r="H71" s="79"/>
      <c r="I71" s="25">
        <v>8</v>
      </c>
      <c r="J71" s="25">
        <v>538</v>
      </c>
      <c r="K71" s="25">
        <v>241</v>
      </c>
      <c r="L71" s="25"/>
      <c r="M71" s="80" t="s">
        <v>327</v>
      </c>
      <c r="N71" s="79"/>
    </row>
    <row r="72" spans="2:14" x14ac:dyDescent="0.2">
      <c r="B72" s="24"/>
      <c r="C72" s="84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 ht="22" customHeight="1" x14ac:dyDescent="0.2">
      <c r="B73" s="24">
        <v>214</v>
      </c>
      <c r="C73" s="80" t="s">
        <v>240</v>
      </c>
      <c r="D73" s="79"/>
      <c r="E73" s="79"/>
      <c r="F73" s="79"/>
      <c r="G73" s="79"/>
      <c r="H73" s="79"/>
      <c r="I73" s="25">
        <v>8</v>
      </c>
      <c r="J73" s="25">
        <v>360</v>
      </c>
      <c r="K73" s="25">
        <v>161</v>
      </c>
      <c r="L73" s="25"/>
      <c r="M73" s="80" t="s">
        <v>327</v>
      </c>
      <c r="N73" s="79"/>
    </row>
    <row r="74" spans="2:14" ht="22" customHeight="1" x14ac:dyDescent="0.2">
      <c r="B74" s="24">
        <v>214</v>
      </c>
      <c r="C74" s="80" t="s">
        <v>241</v>
      </c>
      <c r="D74" s="79"/>
      <c r="E74" s="79"/>
      <c r="F74" s="79"/>
      <c r="G74" s="79"/>
      <c r="H74" s="79"/>
      <c r="I74" s="25">
        <v>8</v>
      </c>
      <c r="J74" s="25">
        <v>490</v>
      </c>
      <c r="K74" s="25">
        <v>219</v>
      </c>
      <c r="L74" s="25"/>
      <c r="M74" s="80" t="s">
        <v>329</v>
      </c>
      <c r="N74" s="79"/>
    </row>
    <row r="75" spans="2:14" x14ac:dyDescent="0.2">
      <c r="B75" s="24"/>
      <c r="C75" s="84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 ht="22" customHeight="1" x14ac:dyDescent="0.2">
      <c r="B76" s="24">
        <v>215</v>
      </c>
      <c r="C76" s="80" t="s">
        <v>241</v>
      </c>
      <c r="D76" s="79"/>
      <c r="E76" s="79"/>
      <c r="F76" s="79"/>
      <c r="G76" s="79"/>
      <c r="H76" s="79"/>
      <c r="I76" s="25">
        <v>8</v>
      </c>
      <c r="J76" s="25">
        <v>850</v>
      </c>
      <c r="K76" s="25">
        <v>380</v>
      </c>
      <c r="L76" s="25"/>
      <c r="M76" s="80" t="s">
        <v>329</v>
      </c>
      <c r="N76" s="79"/>
    </row>
    <row r="77" spans="2:14" x14ac:dyDescent="0.2">
      <c r="B77" s="24"/>
      <c r="C77" s="84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 ht="22" customHeight="1" x14ac:dyDescent="0.2">
      <c r="B78" s="24">
        <v>216</v>
      </c>
      <c r="C78" s="80" t="s">
        <v>241</v>
      </c>
      <c r="D78" s="79"/>
      <c r="E78" s="79"/>
      <c r="F78" s="79"/>
      <c r="G78" s="79"/>
      <c r="H78" s="79"/>
      <c r="I78" s="25">
        <v>8</v>
      </c>
      <c r="J78" s="25">
        <v>850</v>
      </c>
      <c r="K78" s="25">
        <v>380</v>
      </c>
      <c r="L78" s="25"/>
      <c r="M78" s="80" t="s">
        <v>329</v>
      </c>
      <c r="N78" s="79"/>
    </row>
    <row r="79" spans="2:14" x14ac:dyDescent="0.2">
      <c r="B79" s="24"/>
      <c r="C79" s="84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 ht="22" customHeight="1" x14ac:dyDescent="0.2">
      <c r="B80" s="24">
        <v>217</v>
      </c>
      <c r="C80" s="80" t="s">
        <v>241</v>
      </c>
      <c r="D80" s="79"/>
      <c r="E80" s="79"/>
      <c r="F80" s="79"/>
      <c r="G80" s="79"/>
      <c r="H80" s="79"/>
      <c r="I80" s="25">
        <v>8</v>
      </c>
      <c r="J80" s="25">
        <v>850</v>
      </c>
      <c r="K80" s="25">
        <v>380</v>
      </c>
      <c r="L80" s="25"/>
      <c r="M80" s="80" t="s">
        <v>329</v>
      </c>
      <c r="N80" s="79"/>
    </row>
    <row r="81" spans="2:14" x14ac:dyDescent="0.2">
      <c r="B81" s="24"/>
      <c r="C81" s="84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 ht="22" customHeight="1" x14ac:dyDescent="0.2">
      <c r="B82" s="24">
        <v>218</v>
      </c>
      <c r="C82" s="80" t="s">
        <v>241</v>
      </c>
      <c r="D82" s="79"/>
      <c r="E82" s="79"/>
      <c r="F82" s="79"/>
      <c r="G82" s="79"/>
      <c r="H82" s="79"/>
      <c r="I82" s="25">
        <v>8</v>
      </c>
      <c r="J82" s="25">
        <v>850</v>
      </c>
      <c r="K82" s="25">
        <v>380</v>
      </c>
      <c r="L82" s="25"/>
      <c r="M82" s="80" t="s">
        <v>329</v>
      </c>
      <c r="N82" s="79"/>
    </row>
    <row r="83" spans="2:14" x14ac:dyDescent="0.2">
      <c r="B83" s="24"/>
      <c r="C83" s="84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 ht="22" customHeight="1" x14ac:dyDescent="0.2">
      <c r="B84" s="24">
        <v>219</v>
      </c>
      <c r="C84" s="80" t="s">
        <v>241</v>
      </c>
      <c r="D84" s="79"/>
      <c r="E84" s="79"/>
      <c r="F84" s="79"/>
      <c r="G84" s="79"/>
      <c r="H84" s="79"/>
      <c r="I84" s="25">
        <v>8</v>
      </c>
      <c r="J84" s="25">
        <v>850</v>
      </c>
      <c r="K84" s="25">
        <v>380</v>
      </c>
      <c r="L84" s="25"/>
      <c r="M84" s="80" t="s">
        <v>329</v>
      </c>
      <c r="N84" s="79"/>
    </row>
    <row r="85" spans="2:14" x14ac:dyDescent="0.2">
      <c r="B85" s="24"/>
      <c r="C85" s="84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 ht="22" customHeight="1" x14ac:dyDescent="0.2">
      <c r="B86" s="24">
        <v>220</v>
      </c>
      <c r="C86" s="80" t="s">
        <v>241</v>
      </c>
      <c r="D86" s="79"/>
      <c r="E86" s="79"/>
      <c r="F86" s="79"/>
      <c r="G86" s="79"/>
      <c r="H86" s="79"/>
      <c r="I86" s="25">
        <v>8</v>
      </c>
      <c r="J86" s="25">
        <v>850</v>
      </c>
      <c r="K86" s="25">
        <v>380</v>
      </c>
      <c r="L86" s="25"/>
      <c r="M86" s="80" t="s">
        <v>329</v>
      </c>
      <c r="N86" s="79"/>
    </row>
    <row r="87" spans="2:14" x14ac:dyDescent="0.2">
      <c r="B87" s="24"/>
      <c r="C87" s="84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 ht="22" customHeight="1" x14ac:dyDescent="0.2">
      <c r="B88" s="24">
        <v>221</v>
      </c>
      <c r="C88" s="80" t="s">
        <v>244</v>
      </c>
      <c r="D88" s="79"/>
      <c r="E88" s="79"/>
      <c r="F88" s="79"/>
      <c r="G88" s="79"/>
      <c r="H88" s="79"/>
      <c r="I88" s="25">
        <v>6</v>
      </c>
      <c r="J88" s="25">
        <v>200</v>
      </c>
      <c r="K88" s="25">
        <v>91</v>
      </c>
      <c r="L88" s="25"/>
      <c r="M88" s="80" t="s">
        <v>317</v>
      </c>
      <c r="N88" s="79"/>
    </row>
    <row r="89" spans="2:14" ht="22" customHeight="1" x14ac:dyDescent="0.2">
      <c r="B89" s="24">
        <v>221</v>
      </c>
      <c r="C89" s="80" t="s">
        <v>247</v>
      </c>
      <c r="D89" s="79"/>
      <c r="E89" s="79"/>
      <c r="F89" s="79"/>
      <c r="G89" s="79"/>
      <c r="H89" s="79"/>
      <c r="I89" s="25">
        <v>8</v>
      </c>
      <c r="J89" s="25">
        <v>650</v>
      </c>
      <c r="K89" s="25">
        <v>68</v>
      </c>
      <c r="L89" s="25"/>
      <c r="M89" s="80" t="s">
        <v>318</v>
      </c>
      <c r="N89" s="79"/>
    </row>
    <row r="90" spans="2:14" x14ac:dyDescent="0.2">
      <c r="B90" s="24"/>
      <c r="C90" s="84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 ht="22" customHeight="1" x14ac:dyDescent="0.2">
      <c r="B91" s="24"/>
      <c r="C91" s="78" t="s">
        <v>252</v>
      </c>
      <c r="D91" s="79"/>
      <c r="E91" s="79"/>
      <c r="F91" s="79"/>
      <c r="G91" s="79"/>
      <c r="H91" s="79"/>
      <c r="I91" s="26">
        <v>2</v>
      </c>
      <c r="J91" s="26">
        <v>30</v>
      </c>
      <c r="K91" s="26">
        <v>22</v>
      </c>
      <c r="L91" s="26"/>
      <c r="M91" s="78" t="s">
        <v>334</v>
      </c>
      <c r="N91" s="79"/>
    </row>
    <row r="92" spans="2:14" x14ac:dyDescent="0.2">
      <c r="B92" s="24"/>
      <c r="C92" s="84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</sheetData>
  <mergeCells count="1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24:H24"/>
    <mergeCell ref="M24:N24"/>
    <mergeCell ref="C25:N25"/>
    <mergeCell ref="C26:H26"/>
    <mergeCell ref="M26:N26"/>
    <mergeCell ref="C27:N27"/>
    <mergeCell ref="C28:H28"/>
    <mergeCell ref="M28:N28"/>
    <mergeCell ref="C29:H29"/>
    <mergeCell ref="M29:N29"/>
    <mergeCell ref="C30:H30"/>
    <mergeCell ref="M30:N30"/>
    <mergeCell ref="C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56:H56"/>
    <mergeCell ref="M56:N56"/>
    <mergeCell ref="C57:N57"/>
    <mergeCell ref="C58:H58"/>
    <mergeCell ref="M58:N58"/>
    <mergeCell ref="C59:H59"/>
    <mergeCell ref="M59:N59"/>
    <mergeCell ref="C60:N60"/>
    <mergeCell ref="C61:H61"/>
    <mergeCell ref="M61:N61"/>
    <mergeCell ref="C62:H62"/>
    <mergeCell ref="M62:N62"/>
    <mergeCell ref="C63:N63"/>
    <mergeCell ref="C64:H64"/>
    <mergeCell ref="M64:N64"/>
    <mergeCell ref="C65:H65"/>
    <mergeCell ref="M65:N65"/>
    <mergeCell ref="C66:N66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72:N72"/>
    <mergeCell ref="C73:H73"/>
    <mergeCell ref="M73:N73"/>
    <mergeCell ref="C74:H74"/>
    <mergeCell ref="M74:N74"/>
    <mergeCell ref="C75:N75"/>
    <mergeCell ref="C76:H76"/>
    <mergeCell ref="M76:N76"/>
    <mergeCell ref="C77:N77"/>
    <mergeCell ref="C78:H78"/>
    <mergeCell ref="M78:N78"/>
    <mergeCell ref="C79:N79"/>
    <mergeCell ref="C80:H80"/>
    <mergeCell ref="M80:N80"/>
    <mergeCell ref="C81:N81"/>
    <mergeCell ref="C82:H82"/>
    <mergeCell ref="M82:N82"/>
    <mergeCell ref="C83:N83"/>
    <mergeCell ref="C84:H84"/>
    <mergeCell ref="M84:N84"/>
    <mergeCell ref="C85:N85"/>
    <mergeCell ref="C92:N92"/>
    <mergeCell ref="C86:H86"/>
    <mergeCell ref="M86:N86"/>
    <mergeCell ref="C87:N87"/>
    <mergeCell ref="C88:H88"/>
    <mergeCell ref="M88:N88"/>
    <mergeCell ref="C89:H89"/>
    <mergeCell ref="M89:N89"/>
    <mergeCell ref="C90:N90"/>
    <mergeCell ref="C91:H91"/>
    <mergeCell ref="M91:N9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2022-02-04T16:23:51Z</dcterms:modified>
  <dc:language>en-US</dc:language>
</cp:coreProperties>
</file>