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inputs/by_day/2022-02-04/"/>
    </mc:Choice>
  </mc:AlternateContent>
  <xr:revisionPtr revIDLastSave="0" documentId="13_ncr:1_{BEEC3632-1098-DF4C-ABB5-5468272DAFCA}" xr6:coauthVersionLast="47" xr6:coauthVersionMax="47" xr10:uidLastSave="{00000000-0000-0000-0000-000000000000}"/>
  <bookViews>
    <workbookView xWindow="0" yWindow="760" windowWidth="34560" windowHeight="21580" tabRatio="500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Дополнительная фасовка" sheetId="8" r:id="rId8"/>
    <sheet name="_metadata" sheetId="9" state="hidden" r:id="rId9"/>
    <sheet name="Печать заданий" sheetId="10" r:id="rId10"/>
    <sheet name="Печать заданий 2" sheetId="11" r:id="rId11"/>
  </sheets>
  <definedNames>
    <definedName name="Water_SKU">'Вода SKU'!$A$1:$A$100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2" i="2" l="1"/>
  <c r="N122" i="2" s="1"/>
  <c r="V122" i="2"/>
  <c r="U122" i="2"/>
  <c r="T122" i="2"/>
  <c r="R122" i="2"/>
  <c r="Q122" i="2"/>
  <c r="P122" i="2"/>
  <c r="J122" i="2"/>
  <c r="X121" i="2"/>
  <c r="N121" i="2" s="1"/>
  <c r="V121" i="2"/>
  <c r="U121" i="2"/>
  <c r="T121" i="2"/>
  <c r="R121" i="2"/>
  <c r="Q121" i="2"/>
  <c r="P121" i="2"/>
  <c r="J121" i="2"/>
  <c r="X120" i="2"/>
  <c r="N120" i="2" s="1"/>
  <c r="V120" i="2"/>
  <c r="U120" i="2"/>
  <c r="W120" i="2" s="1"/>
  <c r="T120" i="2"/>
  <c r="R120" i="2"/>
  <c r="Q120" i="2"/>
  <c r="P120" i="2"/>
  <c r="J120" i="2"/>
  <c r="X119" i="2"/>
  <c r="N119" i="2" s="1"/>
  <c r="V119" i="2"/>
  <c r="U119" i="2"/>
  <c r="T119" i="2"/>
  <c r="R119" i="2"/>
  <c r="Q119" i="2"/>
  <c r="P119" i="2"/>
  <c r="J119" i="2"/>
  <c r="X118" i="2"/>
  <c r="N118" i="2" s="1"/>
  <c r="V118" i="2"/>
  <c r="U118" i="2"/>
  <c r="T118" i="2"/>
  <c r="R118" i="2"/>
  <c r="Q118" i="2"/>
  <c r="P118" i="2"/>
  <c r="J118" i="2"/>
  <c r="X117" i="2"/>
  <c r="N117" i="2" s="1"/>
  <c r="V117" i="2"/>
  <c r="U117" i="2"/>
  <c r="T117" i="2"/>
  <c r="R117" i="2"/>
  <c r="Q117" i="2"/>
  <c r="P117" i="2"/>
  <c r="J117" i="2"/>
  <c r="X116" i="2"/>
  <c r="N116" i="2" s="1"/>
  <c r="V116" i="2"/>
  <c r="U116" i="2"/>
  <c r="T116" i="2"/>
  <c r="R116" i="2"/>
  <c r="Q116" i="2"/>
  <c r="P116" i="2"/>
  <c r="J116" i="2"/>
  <c r="X115" i="2"/>
  <c r="N115" i="2" s="1"/>
  <c r="V115" i="2"/>
  <c r="U115" i="2"/>
  <c r="T115" i="2"/>
  <c r="R115" i="2"/>
  <c r="Q115" i="2"/>
  <c r="P115" i="2"/>
  <c r="J115" i="2"/>
  <c r="X114" i="2"/>
  <c r="N114" i="2" s="1"/>
  <c r="V114" i="2"/>
  <c r="U114" i="2"/>
  <c r="T114" i="2"/>
  <c r="R114" i="2"/>
  <c r="Q114" i="2"/>
  <c r="P114" i="2"/>
  <c r="J114" i="2"/>
  <c r="X113" i="2"/>
  <c r="N113" i="2" s="1"/>
  <c r="V113" i="2"/>
  <c r="U113" i="2"/>
  <c r="T113" i="2"/>
  <c r="R113" i="2"/>
  <c r="Q113" i="2"/>
  <c r="P113" i="2"/>
  <c r="J113" i="2"/>
  <c r="X112" i="2"/>
  <c r="N112" i="2" s="1"/>
  <c r="V112" i="2"/>
  <c r="U112" i="2"/>
  <c r="T112" i="2"/>
  <c r="R112" i="2"/>
  <c r="Q112" i="2"/>
  <c r="P112" i="2"/>
  <c r="J112" i="2"/>
  <c r="X111" i="2"/>
  <c r="N111" i="2" s="1"/>
  <c r="V111" i="2"/>
  <c r="U111" i="2"/>
  <c r="T111" i="2"/>
  <c r="R111" i="2"/>
  <c r="Q111" i="2"/>
  <c r="P111" i="2"/>
  <c r="J111" i="2"/>
  <c r="X110" i="2"/>
  <c r="N110" i="2" s="1"/>
  <c r="V110" i="2"/>
  <c r="U110" i="2"/>
  <c r="W110" i="2" s="1"/>
  <c r="T110" i="2"/>
  <c r="R110" i="2"/>
  <c r="Q110" i="2"/>
  <c r="P110" i="2"/>
  <c r="J110" i="2"/>
  <c r="X109" i="2"/>
  <c r="N109" i="2" s="1"/>
  <c r="V109" i="2"/>
  <c r="U109" i="2"/>
  <c r="T109" i="2"/>
  <c r="R109" i="2"/>
  <c r="Q109" i="2"/>
  <c r="P109" i="2"/>
  <c r="J109" i="2"/>
  <c r="X108" i="2"/>
  <c r="N108" i="2" s="1"/>
  <c r="V108" i="2"/>
  <c r="U108" i="2"/>
  <c r="T108" i="2"/>
  <c r="R108" i="2"/>
  <c r="Q108" i="2"/>
  <c r="P108" i="2"/>
  <c r="J108" i="2"/>
  <c r="X107" i="2"/>
  <c r="N107" i="2" s="1"/>
  <c r="V107" i="2"/>
  <c r="U107" i="2"/>
  <c r="T107" i="2"/>
  <c r="R107" i="2"/>
  <c r="Q107" i="2"/>
  <c r="P107" i="2"/>
  <c r="J107" i="2"/>
  <c r="X106" i="2"/>
  <c r="N106" i="2" s="1"/>
  <c r="V106" i="2"/>
  <c r="U106" i="2"/>
  <c r="T106" i="2"/>
  <c r="R106" i="2"/>
  <c r="Q106" i="2"/>
  <c r="P106" i="2"/>
  <c r="J106" i="2"/>
  <c r="X105" i="2"/>
  <c r="N105" i="2" s="1"/>
  <c r="V105" i="2"/>
  <c r="U105" i="2"/>
  <c r="T105" i="2"/>
  <c r="R105" i="2"/>
  <c r="Q105" i="2"/>
  <c r="P105" i="2"/>
  <c r="J105" i="2"/>
  <c r="X104" i="2"/>
  <c r="N104" i="2" s="1"/>
  <c r="V104" i="2"/>
  <c r="U104" i="2"/>
  <c r="T104" i="2"/>
  <c r="R104" i="2"/>
  <c r="Q104" i="2"/>
  <c r="P104" i="2"/>
  <c r="J104" i="2"/>
  <c r="X103" i="2"/>
  <c r="N103" i="2" s="1"/>
  <c r="V103" i="2"/>
  <c r="U103" i="2"/>
  <c r="T103" i="2"/>
  <c r="R103" i="2"/>
  <c r="Q103" i="2"/>
  <c r="P103" i="2"/>
  <c r="J103" i="2"/>
  <c r="X102" i="2"/>
  <c r="N102" i="2" s="1"/>
  <c r="V102" i="2"/>
  <c r="U102" i="2"/>
  <c r="T102" i="2"/>
  <c r="R102" i="2"/>
  <c r="Q102" i="2"/>
  <c r="P102" i="2"/>
  <c r="J102" i="2"/>
  <c r="X101" i="2"/>
  <c r="N101" i="2" s="1"/>
  <c r="V101" i="2"/>
  <c r="U101" i="2"/>
  <c r="T101" i="2"/>
  <c r="R101" i="2"/>
  <c r="Q101" i="2"/>
  <c r="P101" i="2"/>
  <c r="J101" i="2"/>
  <c r="X100" i="2"/>
  <c r="N100" i="2" s="1"/>
  <c r="V100" i="2"/>
  <c r="U100" i="2"/>
  <c r="W100" i="2" s="1"/>
  <c r="T100" i="2"/>
  <c r="R100" i="2"/>
  <c r="Q100" i="2"/>
  <c r="P100" i="2"/>
  <c r="J100" i="2"/>
  <c r="X99" i="2"/>
  <c r="N99" i="2" s="1"/>
  <c r="V99" i="2"/>
  <c r="U99" i="2"/>
  <c r="T99" i="2"/>
  <c r="R99" i="2"/>
  <c r="Q99" i="2"/>
  <c r="P99" i="2"/>
  <c r="J99" i="2"/>
  <c r="X98" i="2"/>
  <c r="N98" i="2" s="1"/>
  <c r="V98" i="2"/>
  <c r="U98" i="2"/>
  <c r="T98" i="2"/>
  <c r="R98" i="2"/>
  <c r="Q98" i="2"/>
  <c r="P98" i="2"/>
  <c r="J98" i="2"/>
  <c r="X97" i="2"/>
  <c r="N97" i="2" s="1"/>
  <c r="V97" i="2"/>
  <c r="U97" i="2"/>
  <c r="T97" i="2"/>
  <c r="R97" i="2"/>
  <c r="Q97" i="2"/>
  <c r="P97" i="2"/>
  <c r="J97" i="2"/>
  <c r="X96" i="2"/>
  <c r="N96" i="2" s="1"/>
  <c r="V96" i="2"/>
  <c r="U96" i="2"/>
  <c r="T96" i="2"/>
  <c r="R96" i="2"/>
  <c r="Q96" i="2"/>
  <c r="P96" i="2"/>
  <c r="J96" i="2"/>
  <c r="X95" i="2"/>
  <c r="N95" i="2" s="1"/>
  <c r="V95" i="2"/>
  <c r="U95" i="2"/>
  <c r="T95" i="2"/>
  <c r="R95" i="2"/>
  <c r="Q95" i="2"/>
  <c r="P95" i="2"/>
  <c r="J95" i="2"/>
  <c r="X94" i="2"/>
  <c r="N94" i="2" s="1"/>
  <c r="V94" i="2"/>
  <c r="U94" i="2"/>
  <c r="T94" i="2"/>
  <c r="R94" i="2"/>
  <c r="Q94" i="2"/>
  <c r="P94" i="2"/>
  <c r="J94" i="2"/>
  <c r="X93" i="2"/>
  <c r="N93" i="2" s="1"/>
  <c r="V93" i="2"/>
  <c r="U93" i="2"/>
  <c r="T93" i="2"/>
  <c r="R93" i="2"/>
  <c r="Q93" i="2"/>
  <c r="P93" i="2"/>
  <c r="J93" i="2"/>
  <c r="X92" i="2"/>
  <c r="N92" i="2" s="1"/>
  <c r="V92" i="2"/>
  <c r="U92" i="2"/>
  <c r="T92" i="2"/>
  <c r="R92" i="2"/>
  <c r="Q92" i="2"/>
  <c r="P92" i="2"/>
  <c r="J92" i="2"/>
  <c r="X91" i="2"/>
  <c r="N91" i="2" s="1"/>
  <c r="V91" i="2"/>
  <c r="U91" i="2"/>
  <c r="T91" i="2"/>
  <c r="R91" i="2"/>
  <c r="Q91" i="2"/>
  <c r="P91" i="2"/>
  <c r="J91" i="2"/>
  <c r="X90" i="2"/>
  <c r="N90" i="2" s="1"/>
  <c r="V90" i="2"/>
  <c r="U90" i="2"/>
  <c r="T90" i="2"/>
  <c r="R90" i="2"/>
  <c r="Q90" i="2"/>
  <c r="P90" i="2"/>
  <c r="J90" i="2"/>
  <c r="X89" i="2"/>
  <c r="N89" i="2" s="1"/>
  <c r="V89" i="2"/>
  <c r="U89" i="2"/>
  <c r="T89" i="2"/>
  <c r="R89" i="2"/>
  <c r="Q89" i="2"/>
  <c r="P89" i="2"/>
  <c r="J89" i="2"/>
  <c r="X88" i="2"/>
  <c r="N88" i="2" s="1"/>
  <c r="V88" i="2"/>
  <c r="U88" i="2"/>
  <c r="T88" i="2"/>
  <c r="R88" i="2"/>
  <c r="Q88" i="2"/>
  <c r="P88" i="2"/>
  <c r="J88" i="2"/>
  <c r="X87" i="2"/>
  <c r="N87" i="2" s="1"/>
  <c r="V87" i="2"/>
  <c r="U87" i="2"/>
  <c r="T87" i="2"/>
  <c r="R87" i="2"/>
  <c r="Q87" i="2"/>
  <c r="P87" i="2"/>
  <c r="J87" i="2"/>
  <c r="X86" i="2"/>
  <c r="N86" i="2" s="1"/>
  <c r="V86" i="2"/>
  <c r="U86" i="2"/>
  <c r="T86" i="2"/>
  <c r="R86" i="2"/>
  <c r="Q86" i="2"/>
  <c r="P86" i="2"/>
  <c r="J86" i="2"/>
  <c r="X85" i="2"/>
  <c r="N85" i="2" s="1"/>
  <c r="V85" i="2"/>
  <c r="U85" i="2"/>
  <c r="T85" i="2"/>
  <c r="R85" i="2"/>
  <c r="Q85" i="2"/>
  <c r="P85" i="2"/>
  <c r="J85" i="2"/>
  <c r="X84" i="2"/>
  <c r="N84" i="2" s="1"/>
  <c r="V84" i="2"/>
  <c r="U84" i="2"/>
  <c r="T84" i="2"/>
  <c r="R84" i="2"/>
  <c r="Q84" i="2"/>
  <c r="P84" i="2"/>
  <c r="J84" i="2"/>
  <c r="X83" i="2"/>
  <c r="N83" i="2" s="1"/>
  <c r="V83" i="2"/>
  <c r="U83" i="2"/>
  <c r="T83" i="2"/>
  <c r="R83" i="2"/>
  <c r="Q83" i="2"/>
  <c r="P83" i="2"/>
  <c r="J83" i="2"/>
  <c r="X82" i="2"/>
  <c r="N82" i="2" s="1"/>
  <c r="V82" i="2"/>
  <c r="U82" i="2"/>
  <c r="T82" i="2"/>
  <c r="R82" i="2"/>
  <c r="Q82" i="2"/>
  <c r="P82" i="2"/>
  <c r="J82" i="2"/>
  <c r="X81" i="2"/>
  <c r="N81" i="2" s="1"/>
  <c r="V81" i="2"/>
  <c r="U81" i="2"/>
  <c r="T81" i="2"/>
  <c r="R81" i="2"/>
  <c r="Q81" i="2"/>
  <c r="P81" i="2"/>
  <c r="J81" i="2"/>
  <c r="X80" i="2"/>
  <c r="N80" i="2" s="1"/>
  <c r="V80" i="2"/>
  <c r="U80" i="2"/>
  <c r="W80" i="2" s="1"/>
  <c r="T80" i="2"/>
  <c r="R80" i="2"/>
  <c r="Q80" i="2"/>
  <c r="P80" i="2"/>
  <c r="J80" i="2"/>
  <c r="V79" i="2"/>
  <c r="T79" i="2"/>
  <c r="R79" i="2"/>
  <c r="A79" i="2"/>
  <c r="X78" i="2"/>
  <c r="N78" i="2" s="1"/>
  <c r="V78" i="2"/>
  <c r="U78" i="2"/>
  <c r="T78" i="2"/>
  <c r="R78" i="2"/>
  <c r="Q78" i="2"/>
  <c r="P78" i="2"/>
  <c r="J78" i="2"/>
  <c r="X77" i="2"/>
  <c r="N77" i="2" s="1"/>
  <c r="V77" i="2"/>
  <c r="U77" i="2"/>
  <c r="T77" i="2"/>
  <c r="R77" i="2"/>
  <c r="Q77" i="2"/>
  <c r="P77" i="2"/>
  <c r="J77" i="2"/>
  <c r="X76" i="2"/>
  <c r="N76" i="2" s="1"/>
  <c r="V76" i="2"/>
  <c r="U76" i="2"/>
  <c r="T76" i="2"/>
  <c r="R76" i="2"/>
  <c r="Q76" i="2"/>
  <c r="P76" i="2"/>
  <c r="J76" i="2"/>
  <c r="V75" i="2"/>
  <c r="T75" i="2"/>
  <c r="R75" i="2"/>
  <c r="A75" i="2"/>
  <c r="X74" i="2"/>
  <c r="N74" i="2" s="1"/>
  <c r="V74" i="2"/>
  <c r="U74" i="2"/>
  <c r="T74" i="2"/>
  <c r="R74" i="2"/>
  <c r="Q74" i="2"/>
  <c r="P74" i="2"/>
  <c r="J74" i="2"/>
  <c r="X73" i="2"/>
  <c r="N73" i="2" s="1"/>
  <c r="V73" i="2"/>
  <c r="U73" i="2"/>
  <c r="T73" i="2"/>
  <c r="R73" i="2"/>
  <c r="Q73" i="2"/>
  <c r="P73" i="2"/>
  <c r="J73" i="2"/>
  <c r="V72" i="2"/>
  <c r="T72" i="2"/>
  <c r="R72" i="2"/>
  <c r="A72" i="2"/>
  <c r="X71" i="2"/>
  <c r="N71" i="2" s="1"/>
  <c r="V71" i="2"/>
  <c r="U71" i="2"/>
  <c r="T71" i="2"/>
  <c r="R71" i="2"/>
  <c r="Q71" i="2"/>
  <c r="P71" i="2"/>
  <c r="J71" i="2"/>
  <c r="V70" i="2"/>
  <c r="T70" i="2"/>
  <c r="R70" i="2"/>
  <c r="A70" i="2"/>
  <c r="X69" i="2"/>
  <c r="N69" i="2" s="1"/>
  <c r="V69" i="2"/>
  <c r="U69" i="2"/>
  <c r="T69" i="2"/>
  <c r="R69" i="2"/>
  <c r="Q69" i="2"/>
  <c r="P69" i="2"/>
  <c r="J69" i="2"/>
  <c r="X68" i="2"/>
  <c r="N68" i="2" s="1"/>
  <c r="V68" i="2"/>
  <c r="U68" i="2"/>
  <c r="T68" i="2"/>
  <c r="R68" i="2"/>
  <c r="Q68" i="2"/>
  <c r="P68" i="2"/>
  <c r="J68" i="2"/>
  <c r="V67" i="2"/>
  <c r="T67" i="2"/>
  <c r="R67" i="2"/>
  <c r="A67" i="2"/>
  <c r="X66" i="2"/>
  <c r="N66" i="2" s="1"/>
  <c r="V66" i="2"/>
  <c r="U66" i="2"/>
  <c r="T66" i="2"/>
  <c r="R66" i="2"/>
  <c r="Q66" i="2"/>
  <c r="P66" i="2"/>
  <c r="J66" i="2"/>
  <c r="X65" i="2"/>
  <c r="N65" i="2" s="1"/>
  <c r="V65" i="2"/>
  <c r="U65" i="2"/>
  <c r="T65" i="2"/>
  <c r="R65" i="2"/>
  <c r="Q65" i="2"/>
  <c r="P65" i="2"/>
  <c r="J65" i="2"/>
  <c r="V64" i="2"/>
  <c r="T64" i="2"/>
  <c r="R64" i="2"/>
  <c r="A64" i="2"/>
  <c r="X63" i="2"/>
  <c r="N63" i="2" s="1"/>
  <c r="V63" i="2"/>
  <c r="U63" i="2"/>
  <c r="T63" i="2"/>
  <c r="R63" i="2"/>
  <c r="Q63" i="2"/>
  <c r="P63" i="2"/>
  <c r="J63" i="2"/>
  <c r="X62" i="2"/>
  <c r="N62" i="2" s="1"/>
  <c r="V62" i="2"/>
  <c r="U62" i="2"/>
  <c r="T62" i="2"/>
  <c r="R62" i="2"/>
  <c r="Q62" i="2"/>
  <c r="P62" i="2"/>
  <c r="J62" i="2"/>
  <c r="V61" i="2"/>
  <c r="T61" i="2"/>
  <c r="R61" i="2"/>
  <c r="A61" i="2"/>
  <c r="X60" i="2"/>
  <c r="N60" i="2" s="1"/>
  <c r="V60" i="2"/>
  <c r="U60" i="2"/>
  <c r="T60" i="2"/>
  <c r="R60" i="2"/>
  <c r="Q60" i="2"/>
  <c r="P60" i="2"/>
  <c r="J60" i="2"/>
  <c r="X59" i="2"/>
  <c r="N59" i="2" s="1"/>
  <c r="V59" i="2"/>
  <c r="U59" i="2"/>
  <c r="T59" i="2"/>
  <c r="R59" i="2"/>
  <c r="Q59" i="2"/>
  <c r="P59" i="2"/>
  <c r="J59" i="2"/>
  <c r="V58" i="2"/>
  <c r="T58" i="2"/>
  <c r="R58" i="2"/>
  <c r="A58" i="2"/>
  <c r="X57" i="2"/>
  <c r="N57" i="2" s="1"/>
  <c r="V57" i="2"/>
  <c r="U57" i="2"/>
  <c r="T57" i="2"/>
  <c r="R57" i="2"/>
  <c r="Q57" i="2"/>
  <c r="P57" i="2"/>
  <c r="J57" i="2"/>
  <c r="V56" i="2"/>
  <c r="T56" i="2"/>
  <c r="R56" i="2"/>
  <c r="A56" i="2"/>
  <c r="X55" i="2"/>
  <c r="N55" i="2" s="1"/>
  <c r="V55" i="2"/>
  <c r="U55" i="2"/>
  <c r="T55" i="2"/>
  <c r="R55" i="2"/>
  <c r="Q55" i="2"/>
  <c r="P55" i="2"/>
  <c r="J55" i="2"/>
  <c r="V54" i="2"/>
  <c r="T54" i="2"/>
  <c r="R54" i="2"/>
  <c r="A54" i="2"/>
  <c r="X53" i="2"/>
  <c r="N53" i="2" s="1"/>
  <c r="V53" i="2"/>
  <c r="U53" i="2"/>
  <c r="T53" i="2"/>
  <c r="R53" i="2"/>
  <c r="Q53" i="2"/>
  <c r="P53" i="2"/>
  <c r="J53" i="2"/>
  <c r="V52" i="2"/>
  <c r="T52" i="2"/>
  <c r="R52" i="2"/>
  <c r="A52" i="2"/>
  <c r="X51" i="2"/>
  <c r="N51" i="2" s="1"/>
  <c r="V51" i="2"/>
  <c r="U51" i="2"/>
  <c r="T51" i="2"/>
  <c r="R51" i="2"/>
  <c r="Q51" i="2"/>
  <c r="P51" i="2"/>
  <c r="J51" i="2"/>
  <c r="X50" i="2"/>
  <c r="N50" i="2" s="1"/>
  <c r="V50" i="2"/>
  <c r="U50" i="2"/>
  <c r="T50" i="2"/>
  <c r="R50" i="2"/>
  <c r="Q50" i="2"/>
  <c r="P50" i="2"/>
  <c r="J50" i="2"/>
  <c r="X49" i="2"/>
  <c r="N49" i="2" s="1"/>
  <c r="V49" i="2"/>
  <c r="U49" i="2"/>
  <c r="T49" i="2"/>
  <c r="R49" i="2"/>
  <c r="Q49" i="2"/>
  <c r="P49" i="2"/>
  <c r="J49" i="2"/>
  <c r="V48" i="2"/>
  <c r="T48" i="2"/>
  <c r="R48" i="2"/>
  <c r="A48" i="2"/>
  <c r="X47" i="2"/>
  <c r="N47" i="2" s="1"/>
  <c r="V47" i="2"/>
  <c r="U47" i="2"/>
  <c r="T47" i="2"/>
  <c r="R47" i="2"/>
  <c r="Q47" i="2"/>
  <c r="P47" i="2"/>
  <c r="J47" i="2"/>
  <c r="V46" i="2"/>
  <c r="T46" i="2"/>
  <c r="R46" i="2"/>
  <c r="A46" i="2"/>
  <c r="X45" i="2"/>
  <c r="N45" i="2" s="1"/>
  <c r="V45" i="2"/>
  <c r="U45" i="2"/>
  <c r="T45" i="2"/>
  <c r="R45" i="2"/>
  <c r="Q45" i="2"/>
  <c r="P45" i="2"/>
  <c r="J45" i="2"/>
  <c r="X44" i="2"/>
  <c r="N44" i="2" s="1"/>
  <c r="V44" i="2"/>
  <c r="U44" i="2"/>
  <c r="T44" i="2"/>
  <c r="R44" i="2"/>
  <c r="Q44" i="2"/>
  <c r="P44" i="2"/>
  <c r="J44" i="2"/>
  <c r="V43" i="2"/>
  <c r="T43" i="2"/>
  <c r="R43" i="2"/>
  <c r="A43" i="2"/>
  <c r="X42" i="2"/>
  <c r="N42" i="2" s="1"/>
  <c r="V42" i="2"/>
  <c r="U42" i="2"/>
  <c r="T42" i="2"/>
  <c r="R42" i="2"/>
  <c r="Q42" i="2"/>
  <c r="P42" i="2"/>
  <c r="J42" i="2"/>
  <c r="X41" i="2"/>
  <c r="N41" i="2" s="1"/>
  <c r="V41" i="2"/>
  <c r="U41" i="2"/>
  <c r="T41" i="2"/>
  <c r="R41" i="2"/>
  <c r="Q41" i="2"/>
  <c r="P41" i="2"/>
  <c r="J41" i="2"/>
  <c r="X40" i="2"/>
  <c r="N40" i="2" s="1"/>
  <c r="V40" i="2"/>
  <c r="U40" i="2"/>
  <c r="T40" i="2"/>
  <c r="R40" i="2"/>
  <c r="Q40" i="2"/>
  <c r="P40" i="2"/>
  <c r="J40" i="2"/>
  <c r="X39" i="2"/>
  <c r="N39" i="2" s="1"/>
  <c r="V39" i="2"/>
  <c r="U39" i="2"/>
  <c r="T39" i="2"/>
  <c r="R39" i="2"/>
  <c r="Q39" i="2"/>
  <c r="P39" i="2"/>
  <c r="J39" i="2"/>
  <c r="X38" i="2"/>
  <c r="N38" i="2" s="1"/>
  <c r="V38" i="2"/>
  <c r="U38" i="2"/>
  <c r="T38" i="2"/>
  <c r="R38" i="2"/>
  <c r="Q38" i="2"/>
  <c r="P38" i="2"/>
  <c r="J38" i="2"/>
  <c r="X37" i="2"/>
  <c r="N37" i="2" s="1"/>
  <c r="V37" i="2"/>
  <c r="U37" i="2"/>
  <c r="T37" i="2"/>
  <c r="R37" i="2"/>
  <c r="Q37" i="2"/>
  <c r="P37" i="2"/>
  <c r="J37" i="2"/>
  <c r="V36" i="2"/>
  <c r="T36" i="2"/>
  <c r="R36" i="2"/>
  <c r="A36" i="2"/>
  <c r="X35" i="2"/>
  <c r="N35" i="2" s="1"/>
  <c r="V35" i="2"/>
  <c r="U35" i="2"/>
  <c r="T35" i="2"/>
  <c r="R35" i="2"/>
  <c r="Q35" i="2"/>
  <c r="P35" i="2"/>
  <c r="J35" i="2"/>
  <c r="X34" i="2"/>
  <c r="N34" i="2" s="1"/>
  <c r="V34" i="2"/>
  <c r="U34" i="2"/>
  <c r="T34" i="2"/>
  <c r="R34" i="2"/>
  <c r="Q34" i="2"/>
  <c r="P34" i="2"/>
  <c r="J34" i="2"/>
  <c r="X33" i="2"/>
  <c r="N33" i="2" s="1"/>
  <c r="V33" i="2"/>
  <c r="U33" i="2"/>
  <c r="T33" i="2"/>
  <c r="R33" i="2"/>
  <c r="Q33" i="2"/>
  <c r="P33" i="2"/>
  <c r="J33" i="2"/>
  <c r="V32" i="2"/>
  <c r="T32" i="2"/>
  <c r="R32" i="2"/>
  <c r="A32" i="2"/>
  <c r="X31" i="2"/>
  <c r="N31" i="2" s="1"/>
  <c r="V31" i="2"/>
  <c r="U31" i="2"/>
  <c r="T31" i="2"/>
  <c r="R31" i="2"/>
  <c r="Q31" i="2"/>
  <c r="P31" i="2"/>
  <c r="J31" i="2"/>
  <c r="V30" i="2"/>
  <c r="T30" i="2"/>
  <c r="R30" i="2"/>
  <c r="A30" i="2"/>
  <c r="X29" i="2"/>
  <c r="N29" i="2" s="1"/>
  <c r="V29" i="2"/>
  <c r="U29" i="2"/>
  <c r="T29" i="2"/>
  <c r="R29" i="2"/>
  <c r="Q29" i="2"/>
  <c r="P29" i="2"/>
  <c r="J29" i="2"/>
  <c r="V28" i="2"/>
  <c r="T28" i="2"/>
  <c r="R28" i="2"/>
  <c r="A28" i="2"/>
  <c r="X27" i="2"/>
  <c r="N27" i="2" s="1"/>
  <c r="V27" i="2"/>
  <c r="U27" i="2"/>
  <c r="T27" i="2"/>
  <c r="R27" i="2"/>
  <c r="Q27" i="2"/>
  <c r="P27" i="2"/>
  <c r="J27" i="2"/>
  <c r="X26" i="2"/>
  <c r="N26" i="2" s="1"/>
  <c r="V26" i="2"/>
  <c r="U26" i="2"/>
  <c r="W26" i="2" s="1"/>
  <c r="T26" i="2"/>
  <c r="R26" i="2"/>
  <c r="Q26" i="2"/>
  <c r="P26" i="2"/>
  <c r="J26" i="2"/>
  <c r="V25" i="2"/>
  <c r="T25" i="2"/>
  <c r="R25" i="2"/>
  <c r="A25" i="2"/>
  <c r="X24" i="2"/>
  <c r="N24" i="2" s="1"/>
  <c r="V24" i="2"/>
  <c r="U24" i="2"/>
  <c r="T24" i="2"/>
  <c r="R24" i="2"/>
  <c r="Q24" i="2"/>
  <c r="P24" i="2"/>
  <c r="J24" i="2"/>
  <c r="X23" i="2"/>
  <c r="N23" i="2" s="1"/>
  <c r="V23" i="2"/>
  <c r="U23" i="2"/>
  <c r="T23" i="2"/>
  <c r="R23" i="2"/>
  <c r="Q23" i="2"/>
  <c r="P23" i="2"/>
  <c r="J23" i="2"/>
  <c r="X22" i="2"/>
  <c r="N22" i="2" s="1"/>
  <c r="V22" i="2"/>
  <c r="U22" i="2"/>
  <c r="T22" i="2"/>
  <c r="R22" i="2"/>
  <c r="Q22" i="2"/>
  <c r="P22" i="2"/>
  <c r="J22" i="2"/>
  <c r="X21" i="2"/>
  <c r="N21" i="2" s="1"/>
  <c r="V21" i="2"/>
  <c r="U21" i="2"/>
  <c r="T21" i="2"/>
  <c r="R21" i="2"/>
  <c r="Q21" i="2"/>
  <c r="P21" i="2"/>
  <c r="J21" i="2"/>
  <c r="V20" i="2"/>
  <c r="T20" i="2"/>
  <c r="R20" i="2"/>
  <c r="A20" i="2"/>
  <c r="X19" i="2"/>
  <c r="N19" i="2" s="1"/>
  <c r="V19" i="2"/>
  <c r="U19" i="2"/>
  <c r="T19" i="2"/>
  <c r="R19" i="2"/>
  <c r="Q19" i="2"/>
  <c r="P19" i="2"/>
  <c r="J19" i="2"/>
  <c r="X18" i="2"/>
  <c r="N18" i="2" s="1"/>
  <c r="V18" i="2"/>
  <c r="U18" i="2"/>
  <c r="T18" i="2"/>
  <c r="R18" i="2"/>
  <c r="Q18" i="2"/>
  <c r="P18" i="2"/>
  <c r="J18" i="2"/>
  <c r="X17" i="2"/>
  <c r="N17" i="2" s="1"/>
  <c r="V17" i="2"/>
  <c r="U17" i="2"/>
  <c r="T17" i="2"/>
  <c r="R17" i="2"/>
  <c r="Q17" i="2"/>
  <c r="P17" i="2"/>
  <c r="J17" i="2"/>
  <c r="V16" i="2"/>
  <c r="T16" i="2"/>
  <c r="R16" i="2"/>
  <c r="A16" i="2"/>
  <c r="X15" i="2"/>
  <c r="N15" i="2" s="1"/>
  <c r="V15" i="2"/>
  <c r="U15" i="2"/>
  <c r="T15" i="2"/>
  <c r="R15" i="2"/>
  <c r="Q15" i="2"/>
  <c r="P15" i="2"/>
  <c r="J15" i="2"/>
  <c r="X14" i="2"/>
  <c r="N14" i="2" s="1"/>
  <c r="V14" i="2"/>
  <c r="U14" i="2"/>
  <c r="T14" i="2"/>
  <c r="R14" i="2"/>
  <c r="Q14" i="2"/>
  <c r="P14" i="2"/>
  <c r="J14" i="2"/>
  <c r="X13" i="2"/>
  <c r="N13" i="2" s="1"/>
  <c r="V13" i="2"/>
  <c r="U13" i="2"/>
  <c r="T13" i="2"/>
  <c r="R13" i="2"/>
  <c r="Q13" i="2"/>
  <c r="P13" i="2"/>
  <c r="J13" i="2"/>
  <c r="X12" i="2"/>
  <c r="N12" i="2" s="1"/>
  <c r="V12" i="2"/>
  <c r="U12" i="2"/>
  <c r="T12" i="2"/>
  <c r="R12" i="2"/>
  <c r="Q12" i="2"/>
  <c r="P12" i="2"/>
  <c r="J12" i="2"/>
  <c r="X11" i="2"/>
  <c r="N11" i="2" s="1"/>
  <c r="V11" i="2"/>
  <c r="U11" i="2"/>
  <c r="T11" i="2"/>
  <c r="R11" i="2"/>
  <c r="Q11" i="2"/>
  <c r="P11" i="2"/>
  <c r="J11" i="2"/>
  <c r="X10" i="2"/>
  <c r="N10" i="2" s="1"/>
  <c r="V10" i="2"/>
  <c r="U10" i="2"/>
  <c r="T10" i="2"/>
  <c r="R10" i="2"/>
  <c r="Q10" i="2"/>
  <c r="P10" i="2"/>
  <c r="J10" i="2"/>
  <c r="V9" i="2"/>
  <c r="T9" i="2"/>
  <c r="R9" i="2"/>
  <c r="A9" i="2"/>
  <c r="X8" i="2"/>
  <c r="N8" i="2" s="1"/>
  <c r="V8" i="2"/>
  <c r="U8" i="2"/>
  <c r="T8" i="2"/>
  <c r="R8" i="2"/>
  <c r="Q8" i="2"/>
  <c r="P8" i="2"/>
  <c r="J8" i="2"/>
  <c r="X7" i="2"/>
  <c r="N7" i="2" s="1"/>
  <c r="V7" i="2"/>
  <c r="U7" i="2"/>
  <c r="T7" i="2"/>
  <c r="R7" i="2"/>
  <c r="Q7" i="2"/>
  <c r="P7" i="2"/>
  <c r="J7" i="2"/>
  <c r="X6" i="2"/>
  <c r="N6" i="2" s="1"/>
  <c r="V6" i="2"/>
  <c r="U6" i="2"/>
  <c r="T6" i="2"/>
  <c r="R6" i="2"/>
  <c r="Q6" i="2"/>
  <c r="P6" i="2"/>
  <c r="J6" i="2"/>
  <c r="X5" i="2"/>
  <c r="N5" i="2" s="1"/>
  <c r="V5" i="2"/>
  <c r="U5" i="2"/>
  <c r="T5" i="2"/>
  <c r="R5" i="2"/>
  <c r="Q5" i="2"/>
  <c r="P5" i="2"/>
  <c r="J5" i="2"/>
  <c r="X4" i="2"/>
  <c r="N4" i="2" s="1"/>
  <c r="V4" i="2"/>
  <c r="U4" i="2"/>
  <c r="T4" i="2"/>
  <c r="R4" i="2"/>
  <c r="Q4" i="2"/>
  <c r="P4" i="2"/>
  <c r="J4" i="2"/>
  <c r="X3" i="2"/>
  <c r="N3" i="2" s="1"/>
  <c r="V3" i="2"/>
  <c r="U3" i="2"/>
  <c r="T3" i="2"/>
  <c r="R3" i="2"/>
  <c r="Q3" i="2"/>
  <c r="P3" i="2"/>
  <c r="J3" i="2"/>
  <c r="X2" i="2"/>
  <c r="N2" i="2" s="1"/>
  <c r="V2" i="2"/>
  <c r="U2" i="2"/>
  <c r="T2" i="2"/>
  <c r="R2" i="2"/>
  <c r="Q2" i="2"/>
  <c r="P2" i="2"/>
  <c r="J2" i="2"/>
  <c r="A78" i="2"/>
  <c r="U58" i="2"/>
  <c r="A47" i="2"/>
  <c r="A63" i="2"/>
  <c r="A40" i="2"/>
  <c r="A49" i="2"/>
  <c r="A39" i="2"/>
  <c r="A19" i="2"/>
  <c r="A76" i="2"/>
  <c r="U56" i="2"/>
  <c r="A44" i="2"/>
  <c r="A37" i="2"/>
  <c r="U43" i="2"/>
  <c r="U46" i="2"/>
  <c r="A15" i="2"/>
  <c r="A5" i="2"/>
  <c r="U64" i="2"/>
  <c r="A8" i="2"/>
  <c r="A10" i="2"/>
  <c r="A13" i="2"/>
  <c r="A71" i="2"/>
  <c r="A74" i="2"/>
  <c r="U54" i="2"/>
  <c r="A31" i="2"/>
  <c r="A34" i="2"/>
  <c r="U28" i="2"/>
  <c r="A41" i="2"/>
  <c r="A3" i="2"/>
  <c r="U61" i="2"/>
  <c r="U72" i="2"/>
  <c r="U52" i="2"/>
  <c r="A22" i="2"/>
  <c r="A33" i="2"/>
  <c r="A26" i="2"/>
  <c r="A38" i="2"/>
  <c r="U79" i="2"/>
  <c r="A35" i="2"/>
  <c r="A14" i="2"/>
  <c r="A27" i="2"/>
  <c r="A23" i="2"/>
  <c r="A7" i="2"/>
  <c r="U36" i="2"/>
  <c r="A68" i="2"/>
  <c r="U30" i="2"/>
  <c r="A69" i="2"/>
  <c r="A60" i="2"/>
  <c r="A2" i="2"/>
  <c r="A65" i="2"/>
  <c r="U70" i="2"/>
  <c r="A50" i="2"/>
  <c r="A18" i="2"/>
  <c r="A53" i="2"/>
  <c r="A24" i="2"/>
  <c r="U32" i="2"/>
  <c r="U75" i="2"/>
  <c r="A29" i="2"/>
  <c r="U48" i="2"/>
  <c r="U20" i="2"/>
  <c r="A17" i="2"/>
  <c r="A62" i="2"/>
  <c r="U9" i="2"/>
  <c r="A51" i="2"/>
  <c r="A77" i="2"/>
  <c r="A42" i="2"/>
  <c r="A6" i="2"/>
  <c r="A73" i="2"/>
  <c r="A66" i="2"/>
  <c r="U67" i="2"/>
  <c r="A12" i="2"/>
  <c r="U25" i="2"/>
  <c r="U16" i="2"/>
  <c r="A21" i="2"/>
  <c r="A45" i="2"/>
  <c r="A11" i="2"/>
  <c r="A55" i="2"/>
  <c r="A4" i="2"/>
  <c r="A59" i="2"/>
  <c r="S2" i="2"/>
  <c r="A57" i="2"/>
  <c r="W34" i="2" l="1"/>
  <c r="W42" i="2"/>
  <c r="W94" i="2"/>
  <c r="W104" i="2"/>
  <c r="W109" i="2"/>
  <c r="W44" i="2"/>
  <c r="W88" i="2"/>
  <c r="W118" i="2"/>
  <c r="W40" i="2"/>
  <c r="W97" i="2"/>
  <c r="W102" i="2"/>
  <c r="W112" i="2"/>
  <c r="W117" i="2"/>
  <c r="W86" i="2"/>
  <c r="W96" i="2"/>
  <c r="W116" i="2"/>
  <c r="W89" i="2"/>
  <c r="W47" i="2"/>
  <c r="W87" i="2"/>
  <c r="W92" i="2"/>
  <c r="W93" i="2"/>
  <c r="W83" i="2"/>
  <c r="W5" i="2"/>
  <c r="W6" i="2"/>
  <c r="W7" i="2"/>
  <c r="W8" i="2"/>
  <c r="W37" i="2"/>
  <c r="W41" i="2"/>
  <c r="W10" i="2"/>
  <c r="W11" i="2"/>
  <c r="W12" i="2"/>
  <c r="W13" i="2"/>
  <c r="W14" i="2"/>
  <c r="W15" i="2"/>
  <c r="W21" i="2"/>
  <c r="W22" i="2"/>
  <c r="W23" i="2"/>
  <c r="W24" i="2"/>
  <c r="W29" i="2"/>
  <c r="W65" i="2"/>
  <c r="W66" i="2"/>
  <c r="W76" i="2"/>
  <c r="W78" i="2"/>
  <c r="W84" i="2"/>
  <c r="W85" i="2"/>
  <c r="W2" i="2"/>
  <c r="W3" i="2"/>
  <c r="W4" i="2"/>
  <c r="W17" i="2"/>
  <c r="W18" i="2"/>
  <c r="W19" i="2"/>
  <c r="W27" i="2"/>
  <c r="W31" i="2"/>
  <c r="W101" i="2"/>
  <c r="W49" i="2"/>
  <c r="W108" i="2"/>
  <c r="W53" i="2"/>
  <c r="W57" i="2"/>
  <c r="W95" i="2"/>
  <c r="W119" i="2"/>
  <c r="W38" i="2"/>
  <c r="W39" i="2"/>
  <c r="W62" i="2"/>
  <c r="W63" i="2"/>
  <c r="W68" i="2"/>
  <c r="W73" i="2"/>
  <c r="W74" i="2"/>
  <c r="W50" i="2"/>
  <c r="W51" i="2"/>
  <c r="W121" i="2"/>
  <c r="W60" i="2"/>
  <c r="W81" i="2"/>
  <c r="W91" i="2"/>
  <c r="W99" i="2"/>
  <c r="W105" i="2"/>
  <c r="W107" i="2"/>
  <c r="W113" i="2"/>
  <c r="W114" i="2"/>
  <c r="W115" i="2"/>
  <c r="N32" i="2"/>
  <c r="W28" i="2"/>
  <c r="P28" i="2" s="1"/>
  <c r="N28" i="2"/>
  <c r="N64" i="2"/>
  <c r="W16" i="2"/>
  <c r="P16" i="2" s="1"/>
  <c r="W25" i="2"/>
  <c r="P25" i="2" s="1"/>
  <c r="N30" i="2"/>
  <c r="N46" i="2"/>
  <c r="N56" i="2"/>
  <c r="N36" i="2"/>
  <c r="W9" i="2"/>
  <c r="P9" i="2" s="1"/>
  <c r="W20" i="2"/>
  <c r="P20" i="2" s="1"/>
  <c r="W32" i="2"/>
  <c r="P32" i="2" s="1"/>
  <c r="N48" i="2"/>
  <c r="N52" i="2"/>
  <c r="N54" i="2"/>
  <c r="N58" i="2"/>
  <c r="W48" i="2"/>
  <c r="P48" i="2" s="1"/>
  <c r="W52" i="2"/>
  <c r="P52" i="2" s="1"/>
  <c r="W69" i="2"/>
  <c r="W82" i="2"/>
  <c r="W35" i="2"/>
  <c r="W56" i="2"/>
  <c r="P56" i="2" s="1"/>
  <c r="W70" i="2"/>
  <c r="P70" i="2" s="1"/>
  <c r="N70" i="2"/>
  <c r="N9" i="2"/>
  <c r="N25" i="2"/>
  <c r="W45" i="2"/>
  <c r="W61" i="2"/>
  <c r="P61" i="2" s="1"/>
  <c r="N61" i="2"/>
  <c r="W71" i="2"/>
  <c r="W72" i="2"/>
  <c r="P72" i="2" s="1"/>
  <c r="N72" i="2"/>
  <c r="W106" i="2"/>
  <c r="W111" i="2"/>
  <c r="W33" i="2"/>
  <c r="W77" i="2"/>
  <c r="W103" i="2"/>
  <c r="W75" i="2"/>
  <c r="P75" i="2" s="1"/>
  <c r="N75" i="2"/>
  <c r="W36" i="2"/>
  <c r="P36" i="2" s="1"/>
  <c r="W30" i="2"/>
  <c r="P30" i="2" s="1"/>
  <c r="W43" i="2"/>
  <c r="P43" i="2" s="1"/>
  <c r="N43" i="2"/>
  <c r="W46" i="2"/>
  <c r="P46" i="2" s="1"/>
  <c r="W54" i="2"/>
  <c r="P54" i="2" s="1"/>
  <c r="W58" i="2"/>
  <c r="P58" i="2" s="1"/>
  <c r="W98" i="2"/>
  <c r="W67" i="2"/>
  <c r="P67" i="2" s="1"/>
  <c r="N67" i="2"/>
  <c r="N16" i="2"/>
  <c r="N20" i="2"/>
  <c r="W122" i="2"/>
  <c r="W79" i="2"/>
  <c r="P79" i="2" s="1"/>
  <c r="N79" i="2"/>
  <c r="W55" i="2"/>
  <c r="W59" i="2"/>
  <c r="W64" i="2"/>
  <c r="P64" i="2" s="1"/>
  <c r="W90" i="2"/>
  <c r="S3" i="2"/>
  <c r="Q54" i="2"/>
  <c r="Q48" i="2"/>
  <c r="Q79" i="2"/>
  <c r="Q52" i="2"/>
  <c r="Q56" i="2"/>
  <c r="Q72" i="2"/>
  <c r="Q58" i="2"/>
  <c r="Q43" i="2"/>
  <c r="Q70" i="2"/>
  <c r="Q30" i="2"/>
  <c r="Q36" i="2"/>
  <c r="Q16" i="2"/>
  <c r="Q67" i="2"/>
  <c r="Q46" i="2"/>
  <c r="Q61" i="2"/>
  <c r="Q9" i="2"/>
  <c r="Q64" i="2"/>
  <c r="Q25" i="2"/>
  <c r="Q20" i="2"/>
  <c r="Q32" i="2"/>
  <c r="Q75" i="2"/>
  <c r="Q28" i="2"/>
  <c r="S79" i="2" l="1"/>
  <c r="S75" i="2"/>
  <c r="S67" i="2"/>
  <c r="S61" i="2"/>
  <c r="S72" i="2"/>
  <c r="S36" i="2"/>
  <c r="S70" i="2"/>
  <c r="S30" i="2"/>
  <c r="S56" i="2"/>
  <c r="S52" i="2"/>
  <c r="S48" i="2"/>
  <c r="S32" i="2"/>
  <c r="S25" i="2"/>
  <c r="S28" i="2"/>
  <c r="S16" i="2"/>
  <c r="S64" i="2"/>
  <c r="S9" i="2"/>
  <c r="S46" i="2"/>
  <c r="S43" i="2"/>
  <c r="S58" i="2"/>
  <c r="S54" i="2"/>
  <c r="S20" i="2"/>
  <c r="S4" i="2"/>
  <c r="S53" i="2"/>
  <c r="S73" i="2"/>
  <c r="S47" i="2"/>
  <c r="S55" i="2"/>
  <c r="X56" i="2" s="1"/>
  <c r="S57" i="2"/>
  <c r="S29" i="2"/>
  <c r="J30" i="2" s="1"/>
  <c r="S21" i="2"/>
  <c r="S10" i="2"/>
  <c r="S59" i="2"/>
  <c r="S26" i="2"/>
  <c r="S49" i="2"/>
  <c r="X30" i="2"/>
  <c r="S33" i="2"/>
  <c r="S17" i="2"/>
  <c r="S44" i="2"/>
  <c r="X54" i="2"/>
  <c r="J48" i="2"/>
  <c r="X58" i="2"/>
  <c r="S80" i="2"/>
  <c r="S68" i="2"/>
  <c r="S37" i="2"/>
  <c r="J54" i="2"/>
  <c r="S62" i="2"/>
  <c r="X48" i="2"/>
  <c r="S76" i="2"/>
  <c r="S65" i="2"/>
  <c r="J56" i="2"/>
  <c r="S31" i="2"/>
  <c r="J58" i="2"/>
  <c r="S71" i="2"/>
  <c r="X32" i="2"/>
  <c r="J32" i="2"/>
  <c r="X72" i="2"/>
  <c r="J72" i="2"/>
  <c r="S66" i="2"/>
  <c r="S27" i="2"/>
  <c r="S77" i="2"/>
  <c r="S60" i="2"/>
  <c r="S63" i="2"/>
  <c r="S11" i="2"/>
  <c r="S38" i="2"/>
  <c r="S22" i="2"/>
  <c r="S69" i="2"/>
  <c r="S74" i="2"/>
  <c r="S81" i="2"/>
  <c r="S5" i="2"/>
  <c r="S45" i="2"/>
  <c r="S18" i="2"/>
  <c r="S34" i="2"/>
  <c r="S50" i="2"/>
  <c r="X67" i="2"/>
  <c r="J67" i="2"/>
  <c r="X28" i="2"/>
  <c r="J28" i="2"/>
  <c r="X61" i="2"/>
  <c r="J61" i="2"/>
  <c r="J64" i="2"/>
  <c r="X64" i="2"/>
  <c r="J70" i="2"/>
  <c r="X70" i="2"/>
  <c r="X75" i="2"/>
  <c r="J75" i="2"/>
  <c r="X46" i="2"/>
  <c r="J46" i="2"/>
  <c r="S51" i="2"/>
  <c r="S35" i="2"/>
  <c r="S19" i="2"/>
  <c r="S6" i="2"/>
  <c r="S82" i="2"/>
  <c r="S23" i="2"/>
  <c r="S39" i="2"/>
  <c r="S12" i="2"/>
  <c r="S78" i="2"/>
  <c r="X52" i="2"/>
  <c r="J52" i="2"/>
  <c r="J36" i="2"/>
  <c r="X36" i="2"/>
  <c r="J20" i="2"/>
  <c r="X20" i="2"/>
  <c r="X79" i="2"/>
  <c r="J79" i="2"/>
  <c r="S40" i="2"/>
  <c r="S24" i="2"/>
  <c r="S83" i="2"/>
  <c r="S7" i="2"/>
  <c r="S13" i="2"/>
  <c r="X25" i="2"/>
  <c r="J25" i="2"/>
  <c r="S14" i="2"/>
  <c r="S8" i="2"/>
  <c r="S84" i="2"/>
  <c r="S41" i="2"/>
  <c r="X9" i="2"/>
  <c r="J9" i="2"/>
  <c r="S42" i="2"/>
  <c r="S85" i="2"/>
  <c r="S15" i="2"/>
  <c r="X43" i="2"/>
  <c r="J43" i="2"/>
  <c r="J16" i="2"/>
  <c r="X16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</calcChain>
</file>

<file path=xl/sharedStrings.xml><?xml version="1.0" encoding="utf-8"?>
<sst xmlns="http://schemas.openxmlformats.org/spreadsheetml/2006/main" count="2452" uniqueCount="342">
  <si>
    <t>График наливов</t>
  </si>
  <si>
    <t>04.02.2022</t>
  </si>
  <si>
    <t>23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</si>
  <si>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</si>
  <si>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</si>
  <si>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</si>
  <si>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</si>
  <si>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</si>
  <si>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</si>
  <si>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</si>
  <si>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</si>
  <si>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</si>
  <si>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</si>
  <si>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</si>
  <si>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</si>
  <si>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</si>
  <si>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</si>
  <si>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</si>
  <si>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</si>
  <si>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</si>
  <si>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</si>
  <si>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</si>
  <si>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</si>
  <si>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</si>
  <si>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</si>
  <si>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</si>
  <si>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</si>
  <si>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</si>
  <si>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</si>
  <si>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</si>
  <si>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</si>
  <si>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</si>
  <si>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</si>
  <si>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</si>
  <si>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Смена 1</t>
  </si>
  <si>
    <t>Смена 2</t>
  </si>
  <si>
    <t>Сыроизготовитель №1 Poly 1</t>
  </si>
  <si>
    <t>35 налив</t>
  </si>
  <si>
    <t>3.3 Альче безлактозная 6000кг</t>
  </si>
  <si>
    <t>37 налив</t>
  </si>
  <si>
    <t>3.6 Альче  8000кг</t>
  </si>
  <si>
    <t>39 налив</t>
  </si>
  <si>
    <t>41 налив</t>
  </si>
  <si>
    <t>3.3 Сакко  8000кг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</si>
  <si>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</si>
  <si>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</si>
  <si>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</si>
  <si>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</si>
  <si>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</si>
  <si>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</si>
  <si>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36 налив</t>
  </si>
  <si>
    <t>38 налив</t>
  </si>
  <si>
    <t>40 налив</t>
  </si>
  <si>
    <t>49 налив</t>
  </si>
  <si>
    <t>2.7 Сакко  8000кг</t>
  </si>
  <si>
    <t>52 налив</t>
  </si>
  <si>
    <t>2.7 Альче  8000кг</t>
  </si>
  <si>
    <t>55 налив</t>
  </si>
  <si>
    <t>Мойка термизатора</t>
  </si>
  <si>
    <t>Короткая мойка</t>
  </si>
  <si>
    <t>Полная мойка</t>
  </si>
  <si>
    <t>Сыроизготовитель №1 Poly 3</t>
  </si>
  <si>
    <t>42 налив</t>
  </si>
  <si>
    <t>44 налив</t>
  </si>
  <si>
    <t>46 налив</t>
  </si>
  <si>
    <t>2.7 Альче безлактозная 8000кг</t>
  </si>
  <si>
    <t>48 налив</t>
  </si>
  <si>
    <t>51 налив</t>
  </si>
  <si>
    <t>54 налив</t>
  </si>
  <si>
    <t>56 налив</t>
  </si>
  <si>
    <t>Сыроизготовитель №1 Poly 4</t>
  </si>
  <si>
    <t>43 налив</t>
  </si>
  <si>
    <t>45 налив</t>
  </si>
  <si>
    <t>47 налив</t>
  </si>
  <si>
    <t>50 налив</t>
  </si>
  <si>
    <t>53 налив</t>
  </si>
  <si>
    <t>Линия плавления моцареллы в воде №1</t>
  </si>
  <si>
    <t>подача и вымешивание</t>
  </si>
  <si>
    <t xml:space="preserve"> 0.008/0.125</t>
  </si>
  <si>
    <t>36</t>
  </si>
  <si>
    <t xml:space="preserve"> 0.1</t>
  </si>
  <si>
    <t>37</t>
  </si>
  <si>
    <t xml:space="preserve"> 0.2/0.125</t>
  </si>
  <si>
    <t>38</t>
  </si>
  <si>
    <t xml:space="preserve"> 0.125/0.008</t>
  </si>
  <si>
    <t>39</t>
  </si>
  <si>
    <t xml:space="preserve"> 0.008</t>
  </si>
  <si>
    <t>41</t>
  </si>
  <si>
    <t>плавление/формирование</t>
  </si>
  <si>
    <t>охлаждение</t>
  </si>
  <si>
    <t>ЧЛДЖ 0.008/ФДЛ 0.125</t>
  </si>
  <si>
    <t>ФДЛ 0.1</t>
  </si>
  <si>
    <t>ФДЛ 0.2/0.125</t>
  </si>
  <si>
    <t>ФДЛ 0.125/ЧЛДЖ 0.008</t>
  </si>
  <si>
    <t>Чильеджина 0.008</t>
  </si>
  <si>
    <t>ЧЛДЖ 0.008</t>
  </si>
  <si>
    <t>Unagrande/Красная птица/Unagrande/ВкусВилл/Pretto/Красная птица</t>
  </si>
  <si>
    <t>Metro Chef/Aventino/Ваш выбор/Orecchio Oro/Каждый день/Pretto</t>
  </si>
  <si>
    <t>Unagrande/ВкусВилл/Unagrande</t>
  </si>
  <si>
    <t>Unagrande</t>
  </si>
  <si>
    <t>Metro Chef/Красная птица/Ваш выбор/Каждый день/Orecchio Oro/Aventino</t>
  </si>
  <si>
    <t>Aventino/Pretto</t>
  </si>
  <si>
    <t>Линия плавления моцареллы в рассоле №2</t>
  </si>
  <si>
    <t>42</t>
  </si>
  <si>
    <t xml:space="preserve"> Палочки 30.0г</t>
  </si>
  <si>
    <t>47</t>
  </si>
  <si>
    <t xml:space="preserve"> 0.2</t>
  </si>
  <si>
    <t>52</t>
  </si>
  <si>
    <t xml:space="preserve"> 0.46</t>
  </si>
  <si>
    <t>посолка</t>
  </si>
  <si>
    <t>43</t>
  </si>
  <si>
    <t>48</t>
  </si>
  <si>
    <t>53</t>
  </si>
  <si>
    <t xml:space="preserve"> 0.28</t>
  </si>
  <si>
    <t>44</t>
  </si>
  <si>
    <t>49</t>
  </si>
  <si>
    <t>54</t>
  </si>
  <si>
    <t xml:space="preserve"> 0.37</t>
  </si>
  <si>
    <t>46</t>
  </si>
  <si>
    <t>51</t>
  </si>
  <si>
    <t>56</t>
  </si>
  <si>
    <t xml:space="preserve"> 1.2</t>
  </si>
  <si>
    <t>ПИЦЦА Палочки 30.0г</t>
  </si>
  <si>
    <t>Сулугуни Палочки 30.0г</t>
  </si>
  <si>
    <t>CYЛГ Палочки 30.0г</t>
  </si>
  <si>
    <t>Сулугуни 0.2</t>
  </si>
  <si>
    <t>CYЛГ 0.2/ПИЦЦА 0.2</t>
  </si>
  <si>
    <t>Для пиццы 0.2</t>
  </si>
  <si>
    <t>ПИЦЦА 0.37/CYЛГ 0.37</t>
  </si>
  <si>
    <t>Для пиццы 0.46</t>
  </si>
  <si>
    <t>ПИЦЦА 0.46</t>
  </si>
  <si>
    <t>CYЛГ 0.28</t>
  </si>
  <si>
    <t>Сулугуни 0.28</t>
  </si>
  <si>
    <t>ПИЦЦА 0.28/CYЛГ 0.28</t>
  </si>
  <si>
    <t>ПИЦЦА 1.2/CYЛГ 1.2</t>
  </si>
  <si>
    <t>ВкусВилл/Красная птица/Бонджорно/Unagrande</t>
  </si>
  <si>
    <t>ВкусВилл</t>
  </si>
  <si>
    <t>ВкусВилл/Красная птица/Умалат</t>
  </si>
  <si>
    <t>Умалат</t>
  </si>
  <si>
    <t>Умалат/ВкусВилл/Pretto</t>
  </si>
  <si>
    <t>Pretto</t>
  </si>
  <si>
    <t>Metro Chef/Умалат</t>
  </si>
  <si>
    <t>Pretto/Unagrande</t>
  </si>
  <si>
    <t>ВкусВилл/Маркет Перекресток</t>
  </si>
  <si>
    <t>Красная птица/Умалат</t>
  </si>
  <si>
    <t>Metro Chef/Unagrande/Умалат</t>
  </si>
  <si>
    <t>Моцарелла Терка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</si>
  <si>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</si>
  <si>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</si>
  <si>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</si>
  <si>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</si>
  <si>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</si>
  <si>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</si>
  <si>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</si>
  <si>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</si>
  <si>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</si>
  <si>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</si>
  <si>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</si>
  <si>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</si>
  <si>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</si>
  <si>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</si>
  <si>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</si>
  <si>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</si>
  <si>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</si>
  <si>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</si>
  <si>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</si>
  <si>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</si>
  <si>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</si>
  <si>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</si>
  <si>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3.3, Альче, без лактозы</t>
  </si>
  <si>
    <t>Чильеджина</t>
  </si>
  <si>
    <t>0.008</t>
  </si>
  <si>
    <t>Вода: 8</t>
  </si>
  <si>
    <t>Мультиголова</t>
  </si>
  <si>
    <t>Моцарелла в воде Чильеджина без лактозы "Unagrande", 45%, 0,125/0,225 кг, ф/п</t>
  </si>
  <si>
    <t>Моцарелла в воде Чильеджина без лактозы "Красная птица", 45%, 0,125/0,225 кг, ф/п</t>
  </si>
  <si>
    <t>Фиор Ди Латте</t>
  </si>
  <si>
    <t>0.125</t>
  </si>
  <si>
    <t>Вода: 125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</si>
  <si>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</si>
  <si>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</si>
  <si>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</si>
  <si>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"Pretto", 45%, 0,125/0,225 кг, ф/п, (8 шт)</t>
  </si>
  <si>
    <t>Моцарелла в воде Фиор Ди Латте "Красная птица", 45%, 0,125/0,225 кг, ф/п</t>
  </si>
  <si>
    <t>-</t>
  </si>
  <si>
    <t>3.3, Сакко</t>
  </si>
  <si>
    <t>0.1</t>
  </si>
  <si>
    <t>Вода: 100</t>
  </si>
  <si>
    <t>Моцарелла в воде Фиор Ди Латте "Metro Chef" 45%, 0,125/0,225 кг, ф/п</t>
  </si>
  <si>
    <t>Моцарелла в воде Фиор Ди Латте "Aventino", 45%, 0,1/0,18 кг, ф/п</t>
  </si>
  <si>
    <t>Моцарелла в воде Фиор Ди Латте "Ваш выбор", 50%,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</si>
  <si>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</si>
  <si>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</si>
  <si>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"Pretto", 45%, 0,1/0,18 кг, ф/п, (8 шт)</t>
  </si>
  <si>
    <t>3.6, Альче</t>
  </si>
  <si>
    <t>0.2</t>
  </si>
  <si>
    <t>Вода: 200</t>
  </si>
  <si>
    <t>малый Комет</t>
  </si>
  <si>
    <t>Моцарелла Грандиоза в воде "Unagrande", 50%, 0,2/0,36 кг, ф/п</t>
  </si>
  <si>
    <t>Моцарелла в воде Фиор Ди Латте "ВкусВилл", 50%, 0,125/0,225 кг, ф/п</t>
  </si>
  <si>
    <t>Моцарелла в воде Фиор Ди Латте "Unagrande", 50%, 0,125/0,225 кг, ф/п, (8 шт)</t>
  </si>
  <si>
    <t>2.7, Альче</t>
  </si>
  <si>
    <t>Для пиццы</t>
  </si>
  <si>
    <t>Палочки 30.0г</t>
  </si>
  <si>
    <t>Соль: 30</t>
  </si>
  <si>
    <t>Ульма</t>
  </si>
  <si>
    <t>Моцарелла палочки "ВкусВилл", 45%, 0,12 кг, т/ф</t>
  </si>
  <si>
    <t>Моцарелла палочки "Красная птица", 45%, 0,12 кг, т/ф</t>
  </si>
  <si>
    <t>Моцарелла палочки "Бонджорно", 45%, 0,12 кг, т/ф</t>
  </si>
  <si>
    <t>Моцарелла палочки "Unagrande", 45%, 0,12 кг, т/ф</t>
  </si>
  <si>
    <t>Моцарелла в воде Чильеджина "Unagrande", 50%, 0,125/0,225 кг, ф/п, (8 шт)</t>
  </si>
  <si>
    <t>2.7, Сакко</t>
  </si>
  <si>
    <t>Сулугуни</t>
  </si>
  <si>
    <t>Сулугуни палочки "ВкусВилл", 45%, 0,12 кг, т/ф</t>
  </si>
  <si>
    <t>Сулугуни палочки "Красная птица", 45%, 0,12 кг, т/ф</t>
  </si>
  <si>
    <t>Сулугуни палочки "Умалат", 45%, 0,12 кг, т/ф</t>
  </si>
  <si>
    <t>Моцарелла в воде Чильеджина "Metro Chef" 45%, 0,125/0,225 кг, ф/п</t>
  </si>
  <si>
    <t>Моцарелла в воде Чильеджина "Красная птица", 45%, 0,125/0,225 кг, ф/п</t>
  </si>
  <si>
    <t>Моцарелла в воде Чильеджина "Ваш выбор", 50%, 0,1/0,18 кг, ф/п</t>
  </si>
  <si>
    <t>Моцарелла в воде Чильеджина "Каждый день", 45%, 0,1/0,18 кг, ф/п</t>
  </si>
  <si>
    <t>Моцарелла в воде Чильеджина "Orecchio Oro", 45%, 0,1/0,18 кг, ф/п</t>
  </si>
  <si>
    <t>Моцарелла в воде Чильеджина "Aventino", 45%, 0,1/0,18 кг, ф/п</t>
  </si>
  <si>
    <t>Моцарелла в воде Чильеджина "Pretto", 45%, 0,1/0,18 кг, ф/п, (8 шт)</t>
  </si>
  <si>
    <t>2.7, Альче, без лактозы</t>
  </si>
  <si>
    <t>Соль: 200</t>
  </si>
  <si>
    <t>Сулугуни без лактозы "ВкусВилл", 45%, 0,2 кг, т/ф</t>
  </si>
  <si>
    <t>Моцарелла для пиццы "ВкусВилл", 45%, 0,2 кг, т/ф</t>
  </si>
  <si>
    <t>Моцарелла "Pretto" (для бутербродов), 45%, 0,2 кг, т/ф, (9 шт)</t>
  </si>
  <si>
    <t>0.37</t>
  </si>
  <si>
    <t>Соль: 370</t>
  </si>
  <si>
    <t>Моцарелла для пиццы "Metro Chef" 45%, 0,37 кг, т/ф</t>
  </si>
  <si>
    <t>Сулугуни "Умалат", 45%, 0,37 кг, т/ф, (6 шт)</t>
  </si>
  <si>
    <t>Моцарелла</t>
  </si>
  <si>
    <t>Терка Моцарелла</t>
  </si>
  <si>
    <t>Соль: 460</t>
  </si>
  <si>
    <t>Техновак</t>
  </si>
  <si>
    <t>Моцарелла "Unagrande", 45%, 3 кг, пл/л</t>
  </si>
  <si>
    <t>0.46</t>
  </si>
  <si>
    <t>САККАРДО</t>
  </si>
  <si>
    <t>Моцарелла для пиццы "Unagrande", 45%, 0,46 кг, в/у</t>
  </si>
  <si>
    <t>Моцарелла для пиццы "Pretto", 45%, 0,46 кг, т/ф, (8 шт)</t>
  </si>
  <si>
    <t>0.28</t>
  </si>
  <si>
    <t>Соль: 280</t>
  </si>
  <si>
    <t>Сулугуни "Зеленая линия", 45%, 0,28 кг, т/ф</t>
  </si>
  <si>
    <t>Сулугуни "Маркет Перекресток", 45%, 0,28 кг, т/ф</t>
  </si>
  <si>
    <t>Сулугуни "ВкусВилл", 45%, 0,28 кг, т/ф</t>
  </si>
  <si>
    <t>Моцарелла для пиццы "Красная птица", 45%, 0,28 кг, т/ф</t>
  </si>
  <si>
    <t>Сулугуни "Умалат", 45%, 0,28 кг, т/ф, (8 шт)</t>
  </si>
  <si>
    <t>1.2</t>
  </si>
  <si>
    <t>Соль: 1200</t>
  </si>
  <si>
    <t>Моцарелла для пиццы "Metro Chef" 45%, 1,2 кг, т/ф</t>
  </si>
  <si>
    <t>Моцарелла "Unagrande", 45%, 1,2 кг, т/ф</t>
  </si>
  <si>
    <t>Сулугуни "Умалат", 45%, 1,2  кг, т/ф</t>
  </si>
  <si>
    <t>Длинная мойка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</si>
  <si>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</si>
  <si>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</si>
  <si>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</si>
  <si>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0,8 кг</t>
  </si>
  <si>
    <t>Качокавалло "Unagrande", 45%, кг</t>
  </si>
  <si>
    <t>Качокавалло "Unagrande", 45%, кг Х5</t>
  </si>
  <si>
    <t>Моцарелла "Pretto", 45%, 0,15 кг, ф/п (кубики)</t>
  </si>
  <si>
    <t>Моцарелла "Pretto", 45%, 1,2 кг, т/ф</t>
  </si>
  <si>
    <t>Моцарелла "Unagrande", 45%, 0,12 кг, ф/п (кубики)</t>
  </si>
  <si>
    <t>Моцарелла (палочки), 45%, кг, пл/л</t>
  </si>
  <si>
    <t>Моцарелла без лактозы для сэндвичей "Unagrande", 45%, 0,28 кг, т/ф</t>
  </si>
  <si>
    <t>Моцарелла в воде Фиор Ди Латте "Fine Life", 45%, 0,125/0,225 кг, ф/п</t>
  </si>
  <si>
    <t>Моцарелла в воде Фиор Ди Латте "Pretto", 45%, 1/1,8 кг, ф/п</t>
  </si>
  <si>
    <t>Моцарелла в воде Чильеджина "Fine Life", 45%, 0,125/0,225 кг, ф/п</t>
  </si>
  <si>
    <t>Моцарелла в воде Чильеджина "Pretto", 45%, 1/1,8 кг, ф/п</t>
  </si>
  <si>
    <t>Моцарелла для бутербродов "Aventino", 45%, 0,2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</si>
  <si>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</si>
  <si>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</si>
  <si>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</si>
  <si>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15 гр Эсперсен 45%, 3,5 кг, пл/л</t>
  </si>
  <si>
    <t>Моцарелла палочки 7,5 гр Эсперсен, 45%, кг, пл/л</t>
  </si>
  <si>
    <t>Моцарелла шары "Metro Chef", 45%, кг, в/у</t>
  </si>
  <si>
    <t>Моцарелла, 45%, 3,6 кг, пл/л (палочки 7,5 г)</t>
  </si>
  <si>
    <t>Сулугуни "Foodfest", 45%, 0,28 кг, т/ф</t>
  </si>
  <si>
    <t>Сулугуни "Свежий ряд", 45%, 0,28 кг, т/ф</t>
  </si>
  <si>
    <t>Сулугуни "Умалат" (для хачапури), 45%, 0,12 кг, ф/п</t>
  </si>
  <si>
    <t>Сулугуни "Умалат", 45%, 0,2 кг, т/ф, (9 шт)</t>
  </si>
  <si>
    <t>{"first_batch_ids":{"mozzarella":35},"date":"2022-02-04 00:00:00"}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</si>
  <si>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</si>
  <si>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</si>
  <si>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</si>
  <si>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</si>
  <si>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</si>
  <si>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</si>
  <si>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</si>
  <si>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</si>
  <si>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Н0000094897</t>
  </si>
  <si>
    <t>Н0000096234</t>
  </si>
  <si>
    <t>Н0000097275</t>
  </si>
  <si>
    <t>Н0000095981</t>
  </si>
  <si>
    <t>Н0000094728</t>
  </si>
  <si>
    <t>Н0000094729</t>
  </si>
  <si>
    <t>Н0000094736</t>
  </si>
  <si>
    <t xml:space="preserve">327193010  </t>
  </si>
  <si>
    <t>Н0000099329</t>
  </si>
  <si>
    <t>Н0000096804</t>
  </si>
  <si>
    <t>Н0000090381</t>
  </si>
  <si>
    <t>Н0000095415</t>
  </si>
  <si>
    <t>Н0000096635</t>
  </si>
  <si>
    <t>Н0000094698</t>
  </si>
  <si>
    <t>Н0000096233</t>
  </si>
  <si>
    <t>Н0000097277</t>
  </si>
  <si>
    <t>Н0000095985</t>
  </si>
  <si>
    <t>Н0000094727</t>
  </si>
  <si>
    <t>Н0000094737</t>
  </si>
  <si>
    <t>327192013</t>
  </si>
  <si>
    <t>Н0000096805</t>
  </si>
  <si>
    <t>Н0000090380</t>
  </si>
  <si>
    <t>Н0000095553</t>
  </si>
  <si>
    <t>Н0000096636</t>
  </si>
  <si>
    <t>Задание на упаковку линии пиццы Моцарелльный цех</t>
  </si>
  <si>
    <t>Н0000094735</t>
  </si>
  <si>
    <t>Н0000096418</t>
  </si>
  <si>
    <t>Н0000094274</t>
  </si>
  <si>
    <t>Н0000097278</t>
  </si>
  <si>
    <t>Н0000097280</t>
  </si>
  <si>
    <t>Н0000094734</t>
  </si>
  <si>
    <t>Н0000079372</t>
  </si>
  <si>
    <t>Н0000099327</t>
  </si>
  <si>
    <t>Н0000096640</t>
  </si>
  <si>
    <t>Н0000093998</t>
  </si>
  <si>
    <t>Н0000095934</t>
  </si>
  <si>
    <t>Н0000094497</t>
  </si>
  <si>
    <t>Н0000096638</t>
  </si>
  <si>
    <t>Н0000095992</t>
  </si>
  <si>
    <t>Н0000097655</t>
  </si>
  <si>
    <t>3503984</t>
  </si>
  <si>
    <t>Н0000081879</t>
  </si>
  <si>
    <t>Н0000094742</t>
  </si>
  <si>
    <t>Н0000098463</t>
  </si>
  <si>
    <t>Н0000096814</t>
  </si>
  <si>
    <t>Н0000099331</t>
  </si>
  <si>
    <t>Н0000096639</t>
  </si>
  <si>
    <t>Н0000093444</t>
  </si>
  <si>
    <t>Н0000098165</t>
  </si>
  <si>
    <t>г</t>
  </si>
  <si>
    <t>линию домывают ребята с линии пиццы.</t>
  </si>
  <si>
    <t>23-1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</si>
</sst>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1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8"/>
      <name val="Calibri"/>
      <family val="2"/>
      <charset val="204"/>
    </font>
    <font>
      <sz val="12"/>
      <name val="Calibri"/>
      <family val="2"/>
      <charset val="204"/>
    </font>
    <font>
      <b/>
      <sz val="12"/>
      <name val="Calibri"/>
      <family val="2"/>
      <charset val="204"/>
    </font>
    <font>
      <sz val="9"/>
      <name val="Calibri"/>
      <family val="2"/>
      <charset val="204"/>
    </font>
    <font>
      <b/>
      <sz val="16"/>
      <name val="Calibri"/>
      <family val="2"/>
      <charset val="204"/>
    </font>
    <font>
      <sz val="1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E5B7B6"/>
      </patternFill>
    </fill>
    <fill>
      <patternFill patternType="solid">
        <fgColor rgb="FFF1DADA"/>
      </patternFill>
    </fill>
    <fill>
      <patternFill patternType="solid">
        <fgColor rgb="FFFFEBE0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DCE6F2"/>
      </patternFill>
    </fill>
    <fill>
      <patternFill patternType="solid">
        <fgColor rgb="FFE0E0E0"/>
      </patternFill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 applyAlignment="1"/>
    <xf numFmtId="0" fontId="0" fillId="0" borderId="1" xfId="0" applyBorder="1" applyAlignment="1"/>
    <xf numFmtId="0" fontId="0" fillId="0" borderId="0" xfId="0"/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8" fillId="2" borderId="0" xfId="0" applyFont="1" applyFill="1"/>
    <xf numFmtId="0" fontId="8" fillId="2" borderId="0" xfId="0" applyFont="1" applyFill="1" applyAlignment="1"/>
    <xf numFmtId="49" fontId="6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right"/>
    </xf>
    <xf numFmtId="0" fontId="8" fillId="3" borderId="0" xfId="0" applyFont="1" applyFill="1"/>
    <xf numFmtId="0" fontId="8" fillId="0" borderId="0" xfId="0" applyFont="1"/>
    <xf numFmtId="49" fontId="8" fillId="0" borderId="0" xfId="0" applyNumberFormat="1" applyFont="1" applyAlignment="1">
      <alignment horizontal="right"/>
    </xf>
    <xf numFmtId="0" fontId="8" fillId="4" borderId="0" xfId="0" applyFont="1" applyFill="1"/>
    <xf numFmtId="0" fontId="8" fillId="5" borderId="0" xfId="0" applyFont="1" applyFill="1"/>
    <xf numFmtId="0" fontId="8" fillId="6" borderId="0" xfId="0" applyFont="1" applyFill="1"/>
    <xf numFmtId="0" fontId="8" fillId="0" borderId="2" xfId="0" applyFont="1" applyBorder="1"/>
    <xf numFmtId="0" fontId="13" fillId="20" borderId="2" xfId="0" applyFont="1" applyFill="1" applyBorder="1" applyAlignment="1">
      <alignment horizontal="center" vertical="center" wrapText="1"/>
    </xf>
    <xf numFmtId="0" fontId="11" fillId="20" borderId="2" xfId="0" applyFont="1" applyFill="1" applyBorder="1"/>
    <xf numFmtId="0" fontId="11" fillId="0" borderId="2" xfId="0" applyFont="1" applyBorder="1"/>
    <xf numFmtId="0" fontId="11" fillId="21" borderId="2" xfId="0" applyFont="1" applyFill="1" applyBorder="1"/>
    <xf numFmtId="0" fontId="8" fillId="15" borderId="16" xfId="0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/>
    </xf>
    <xf numFmtId="0" fontId="8" fillId="16" borderId="13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8" fillId="7" borderId="13" xfId="0" applyFont="1" applyFill="1" applyBorder="1" applyAlignment="1">
      <alignment horizontal="center" vertical="center" wrapText="1"/>
    </xf>
    <xf numFmtId="0" fontId="12" fillId="10" borderId="10" xfId="0" applyFont="1" applyFill="1" applyBorder="1" applyAlignment="1">
      <alignment horizontal="center" vertical="center" wrapText="1"/>
    </xf>
    <xf numFmtId="0" fontId="12" fillId="10" borderId="11" xfId="0" applyFont="1" applyFill="1" applyBorder="1" applyAlignment="1">
      <alignment horizontal="center" vertical="center" wrapText="1"/>
    </xf>
    <xf numFmtId="0" fontId="12" fillId="11" borderId="2" xfId="0" applyFont="1" applyFill="1" applyBorder="1" applyAlignment="1">
      <alignment horizontal="center" vertical="center" wrapText="1"/>
    </xf>
    <xf numFmtId="0" fontId="12" fillId="10" borderId="7" xfId="0" applyFont="1" applyFill="1" applyBorder="1" applyAlignment="1">
      <alignment horizontal="center" vertical="center" wrapText="1"/>
    </xf>
    <xf numFmtId="0" fontId="12" fillId="10" borderId="8" xfId="0" applyFont="1" applyFill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center" vertical="center" wrapText="1"/>
    </xf>
    <xf numFmtId="0" fontId="12" fillId="10" borderId="0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9" fillId="18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8" fillId="13" borderId="10" xfId="0" applyFont="1" applyFill="1" applyBorder="1" applyAlignment="1">
      <alignment horizontal="center" vertical="center" wrapText="1"/>
    </xf>
    <xf numFmtId="0" fontId="8" fillId="13" borderId="11" xfId="0" applyFont="1" applyFill="1" applyBorder="1" applyAlignment="1">
      <alignment horizontal="center" vertical="center" wrapText="1"/>
    </xf>
    <xf numFmtId="0" fontId="8" fillId="13" borderId="15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18" borderId="11" xfId="0" applyFont="1" applyFill="1" applyBorder="1" applyAlignment="1">
      <alignment horizontal="center" vertical="center" wrapText="1"/>
    </xf>
    <xf numFmtId="0" fontId="9" fillId="18" borderId="12" xfId="0" applyFont="1" applyFill="1" applyBorder="1" applyAlignment="1">
      <alignment horizontal="center" vertical="center" wrapText="1"/>
    </xf>
    <xf numFmtId="0" fontId="8" fillId="11" borderId="13" xfId="0" applyFont="1" applyFill="1" applyBorder="1" applyAlignment="1">
      <alignment horizontal="center" vertical="center" wrapText="1"/>
    </xf>
    <xf numFmtId="0" fontId="8" fillId="14" borderId="13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9" fillId="16" borderId="10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9" fillId="18" borderId="5" xfId="0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vertical="center" wrapText="1"/>
    </xf>
    <xf numFmtId="0" fontId="9" fillId="19" borderId="10" xfId="0" applyFont="1" applyFill="1" applyBorder="1" applyAlignment="1">
      <alignment horizontal="center" vertical="center" wrapText="1"/>
    </xf>
    <xf numFmtId="0" fontId="9" fillId="17" borderId="1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0" xfId="0"/>
    <xf numFmtId="0" fontId="0" fillId="0" borderId="6" xfId="0" applyBorder="1"/>
    <xf numFmtId="0" fontId="0" fillId="0" borderId="13" xfId="0" applyBorder="1"/>
    <xf numFmtId="0" fontId="11" fillId="9" borderId="5" xfId="0" applyFont="1" applyFill="1" applyBorder="1" applyAlignment="1">
      <alignment horizontal="center" vertical="center" textRotation="90" wrapText="1"/>
    </xf>
    <xf numFmtId="0" fontId="11" fillId="8" borderId="5" xfId="0" applyFont="1" applyFill="1" applyBorder="1" applyAlignment="1">
      <alignment horizontal="center" vertical="center" textRotation="90" wrapText="1"/>
    </xf>
    <xf numFmtId="0" fontId="9" fillId="7" borderId="5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8" fillId="15" borderId="16" xfId="0" applyFont="1" applyFill="1" applyBorder="1" applyAlignment="1">
      <alignment horizontal="center" vertical="center" wrapText="1"/>
    </xf>
    <xf numFmtId="0" fontId="8" fillId="11" borderId="10" xfId="0" applyFont="1" applyFill="1" applyBorder="1" applyAlignment="1">
      <alignment horizontal="center" vertical="center" wrapText="1"/>
    </xf>
    <xf numFmtId="0" fontId="8" fillId="14" borderId="10" xfId="0" applyFont="1" applyFill="1" applyBorder="1" applyAlignment="1">
      <alignment horizontal="center" vertical="center" wrapText="1"/>
    </xf>
    <xf numFmtId="0" fontId="8" fillId="15" borderId="5" xfId="0" applyFont="1" applyFill="1" applyBorder="1" applyAlignment="1">
      <alignment horizontal="center" vertical="center" wrapText="1"/>
    </xf>
    <xf numFmtId="0" fontId="8" fillId="16" borderId="10" xfId="0" applyFont="1" applyFill="1" applyBorder="1" applyAlignment="1">
      <alignment horizontal="center" vertical="center" wrapText="1"/>
    </xf>
    <xf numFmtId="0" fontId="9" fillId="12" borderId="7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9" fillId="11" borderId="7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textRotation="90" wrapText="1"/>
    </xf>
    <xf numFmtId="0" fontId="11" fillId="8" borderId="4" xfId="0" applyFont="1" applyFill="1" applyBorder="1" applyAlignment="1">
      <alignment horizontal="center" vertical="center" textRotation="90" wrapText="1"/>
    </xf>
    <xf numFmtId="0" fontId="11" fillId="0" borderId="2" xfId="0" applyFont="1" applyBorder="1"/>
    <xf numFmtId="0" fontId="0" fillId="0" borderId="2" xfId="0" applyBorder="1"/>
    <xf numFmtId="0" fontId="11" fillId="21" borderId="2" xfId="0" applyFont="1" applyFill="1" applyBorder="1"/>
    <xf numFmtId="0" fontId="10" fillId="0" borderId="2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0" fontId="13" fillId="20" borderId="2" xfId="0" applyFont="1" applyFill="1" applyBorder="1" applyAlignment="1">
      <alignment horizontal="center" vertical="center" wrapText="1"/>
    </xf>
    <xf numFmtId="0" fontId="11" fillId="20" borderId="2" xfId="0" applyFont="1" applyFill="1" applyBorder="1"/>
    <xf numFmtId="49" fontId="11" fillId="8" borderId="5" xfId="0" applyNumberFormat="1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7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19"/>
  <sheetViews>
    <sheetView tabSelected="1" zoomScale="40" zoomScaleNormal="40" workbookViewId="0">
      <selection activeCell="AC14" sqref="AC14"/>
    </sheetView>
  </sheetViews>
  <sheetFormatPr baseColWidth="10" defaultColWidth="8.83203125" defaultRowHeight="15" x14ac:dyDescent="0.2"/>
  <cols>
    <col min="1" max="1" width="21" style="1" customWidth="1"/>
    <col min="2" max="4" width="21" style="2" customWidth="1"/>
    <col min="5" max="5" width="2.33203125" style="1" customWidth="1"/>
    <col min="6" max="575" width="2.33203125" style="2" customWidth="1"/>
    <col min="576" max="576" width="2.33203125" style="1" customWidth="1"/>
    <col min="577" max="1025" width="8.5" style="1" customWidth="1"/>
  </cols>
  <sheetData>
    <row r="1" spans="2:1025" ht="25" customHeight="1" x14ac:dyDescent="0.2">
      <c r="C1" s="73" t="s">
        <v>0</v>
      </c>
      <c r="D1" s="74" t="s">
        <v>1</v>
      </c>
      <c r="E1" s="93" t="s">
        <v>341</v>
      </c>
      <c r="F1" s="71" t="s">
        <v>3</v>
      </c>
      <c r="G1" s="71" t="s">
        <v>4</v>
      </c>
      <c r="H1" s="71" t="s">
        <v>5</v>
      </c>
      <c r="I1" s="71" t="s">
        <v>6</v>
      </c>
      <c r="J1" s="71" t="s">
        <v>7</v>
      </c>
      <c r="K1" s="71" t="s">
        <v>8</v>
      </c>
      <c r="L1" s="71" t="s">
        <v>9</v>
      </c>
      <c r="M1" s="71" t="s">
        <v>10</v>
      </c>
      <c r="N1" s="71" t="s">
        <v>11</v>
      </c>
      <c r="O1" s="71" t="s">
        <v>12</v>
      </c>
      <c r="P1" s="71" t="s">
        <v>13</v>
      </c>
      <c r="Q1" s="72" t="s">
        <v>14</v>
      </c>
      <c r="R1" s="71" t="s">
        <v>3</v>
      </c>
      <c r="S1" s="71" t="s">
        <v>4</v>
      </c>
      <c r="T1" s="71" t="s">
        <v>5</v>
      </c>
      <c r="U1" s="71" t="s">
        <v>6</v>
      </c>
      <c r="V1" s="71" t="s">
        <v>7</v>
      </c>
      <c r="W1" s="71" t="s">
        <v>8</v>
      </c>
      <c r="X1" s="71" t="s">
        <v>9</v>
      </c>
      <c r="Y1" s="71" t="s">
        <v>10</v>
      </c>
      <c r="Z1" s="71" t="s">
        <v>11</v>
      </c>
      <c r="AA1" s="71" t="s">
        <v>12</v>
      </c>
      <c r="AB1" s="71" t="s">
        <v>13</v>
      </c>
      <c r="AC1" s="72" t="s">
        <v>15</v>
      </c>
      <c r="AD1" s="71" t="s">
        <v>3</v>
      </c>
      <c r="AE1" s="71" t="s">
        <v>4</v>
      </c>
      <c r="AF1" s="71" t="s">
        <v>5</v>
      </c>
      <c r="AG1" s="71" t="s">
        <v>6</v>
      </c>
      <c r="AH1" s="71" t="s">
        <v>7</v>
      </c>
      <c r="AI1" s="71" t="s">
        <v>8</v>
      </c>
      <c r="AJ1" s="71" t="s">
        <v>9</v>
      </c>
      <c r="AK1" s="71" t="s">
        <v>10</v>
      </c>
      <c r="AL1" s="71" t="s">
        <v>11</v>
      </c>
      <c r="AM1" s="71" t="s">
        <v>12</v>
      </c>
      <c r="AN1" s="71" t="s">
        <v>13</v>
      </c>
      <c r="AO1" s="72" t="s">
        <v>16</v>
      </c>
      <c r="AP1" s="71" t="s">
        <v>3</v>
      </c>
      <c r="AQ1" s="71" t="s">
        <v>4</v>
      </c>
      <c r="AR1" s="71" t="s">
        <v>5</v>
      </c>
      <c r="AS1" s="71" t="s">
        <v>6</v>
      </c>
      <c r="AT1" s="71" t="s">
        <v>7</v>
      </c>
      <c r="AU1" s="71" t="s">
        <v>8</v>
      </c>
      <c r="AV1" s="71" t="s">
        <v>9</v>
      </c>
      <c r="AW1" s="71" t="s">
        <v>10</v>
      </c>
      <c r="AX1" s="71" t="s">
        <v>11</v>
      </c>
      <c r="AY1" s="71" t="s">
        <v>12</v>
      </c>
      <c r="AZ1" s="71" t="s">
        <v>13</v>
      </c>
      <c r="BA1" s="72" t="s">
        <v>17</v>
      </c>
      <c r="BB1" s="71" t="s">
        <v>3</v>
      </c>
      <c r="BC1" s="71" t="s">
        <v>4</v>
      </c>
      <c r="BD1" s="71" t="s">
        <v>5</v>
      </c>
      <c r="BE1" s="71" t="s">
        <v>6</v>
      </c>
      <c r="BF1" s="71" t="s">
        <v>7</v>
      </c>
      <c r="BG1" s="71" t="s">
        <v>8</v>
      </c>
      <c r="BH1" s="71" t="s">
        <v>9</v>
      </c>
      <c r="BI1" s="71" t="s">
        <v>10</v>
      </c>
      <c r="BJ1" s="71" t="s">
        <v>11</v>
      </c>
      <c r="BK1" s="71" t="s">
        <v>12</v>
      </c>
      <c r="BL1" s="71" t="s">
        <v>13</v>
      </c>
      <c r="BM1" s="72" t="s">
        <v>18</v>
      </c>
      <c r="BN1" s="71" t="s">
        <v>3</v>
      </c>
      <c r="BO1" s="71" t="s">
        <v>4</v>
      </c>
      <c r="BP1" s="71" t="s">
        <v>5</v>
      </c>
      <c r="BQ1" s="71" t="s">
        <v>6</v>
      </c>
      <c r="BR1" s="71" t="s">
        <v>7</v>
      </c>
      <c r="BS1" s="71" t="s">
        <v>8</v>
      </c>
      <c r="BT1" s="71" t="s">
        <v>9</v>
      </c>
      <c r="BU1" s="71" t="s">
        <v>10</v>
      </c>
      <c r="BV1" s="71" t="s">
        <v>11</v>
      </c>
      <c r="BW1" s="71" t="s">
        <v>12</v>
      </c>
      <c r="BX1" s="71" t="s">
        <v>13</v>
      </c>
      <c r="BY1" s="72" t="s">
        <v>19</v>
      </c>
      <c r="BZ1" s="71" t="s">
        <v>3</v>
      </c>
      <c r="CA1" s="71" t="s">
        <v>4</v>
      </c>
      <c r="CB1" s="71" t="s">
        <v>5</v>
      </c>
      <c r="CC1" s="71" t="s">
        <v>6</v>
      </c>
      <c r="CD1" s="71" t="s">
        <v>7</v>
      </c>
      <c r="CE1" s="71" t="s">
        <v>8</v>
      </c>
      <c r="CF1" s="71" t="s">
        <v>9</v>
      </c>
      <c r="CG1" s="71" t="s">
        <v>10</v>
      </c>
      <c r="CH1" s="71" t="s">
        <v>11</v>
      </c>
      <c r="CI1" s="71" t="s">
        <v>12</v>
      </c>
      <c r="CJ1" s="71" t="s">
        <v>13</v>
      </c>
      <c r="CK1" s="72" t="s">
        <v>20</v>
      </c>
      <c r="CL1" s="71" t="s">
        <v>3</v>
      </c>
      <c r="CM1" s="71" t="s">
        <v>4</v>
      </c>
      <c r="CN1" s="71" t="s">
        <v>5</v>
      </c>
      <c r="CO1" s="71" t="s">
        <v>6</v>
      </c>
      <c r="CP1" s="71" t="s">
        <v>7</v>
      </c>
      <c r="CQ1" s="71" t="s">
        <v>8</v>
      </c>
      <c r="CR1" s="71" t="s">
        <v>9</v>
      </c>
      <c r="CS1" s="71" t="s">
        <v>10</v>
      </c>
      <c r="CT1" s="71" t="s">
        <v>11</v>
      </c>
      <c r="CU1" s="71" t="s">
        <v>12</v>
      </c>
      <c r="CV1" s="71" t="s">
        <v>13</v>
      </c>
      <c r="CW1" s="72" t="s">
        <v>21</v>
      </c>
      <c r="CX1" s="71" t="s">
        <v>3</v>
      </c>
      <c r="CY1" s="71" t="s">
        <v>4</v>
      </c>
      <c r="CZ1" s="71" t="s">
        <v>5</v>
      </c>
      <c r="DA1" s="71" t="s">
        <v>6</v>
      </c>
      <c r="DB1" s="71" t="s">
        <v>7</v>
      </c>
      <c r="DC1" s="71" t="s">
        <v>8</v>
      </c>
      <c r="DD1" s="71" t="s">
        <v>9</v>
      </c>
      <c r="DE1" s="71" t="s">
        <v>10</v>
      </c>
      <c r="DF1" s="71" t="s">
        <v>11</v>
      </c>
      <c r="DG1" s="71" t="s">
        <v>12</v>
      </c>
      <c r="DH1" s="71" t="s">
        <v>13</v>
      </c>
      <c r="DI1" s="72" t="s">
        <v>22</v>
      </c>
      <c r="DJ1" s="71" t="s">
        <v>3</v>
      </c>
      <c r="DK1" s="71" t="s">
        <v>4</v>
      </c>
      <c r="DL1" s="71" t="s">
        <v>5</v>
      </c>
      <c r="DM1" s="71" t="s">
        <v>6</v>
      </c>
      <c r="DN1" s="71" t="s">
        <v>7</v>
      </c>
      <c r="DO1" s="71" t="s">
        <v>8</v>
      </c>
      <c r="DP1" s="71" t="s">
        <v>9</v>
      </c>
      <c r="DQ1" s="71" t="s">
        <v>10</v>
      </c>
      <c r="DR1" s="71" t="s">
        <v>11</v>
      </c>
      <c r="DS1" s="71" t="s">
        <v>12</v>
      </c>
      <c r="DT1" s="71" t="s">
        <v>13</v>
      </c>
      <c r="DU1" s="72" t="s">
        <v>23</v>
      </c>
      <c r="DV1" s="71" t="s">
        <v>3</v>
      </c>
      <c r="DW1" s="71" t="s">
        <v>4</v>
      </c>
      <c r="DX1" s="71" t="s">
        <v>5</v>
      </c>
      <c r="DY1" s="71" t="s">
        <v>6</v>
      </c>
      <c r="DZ1" s="71" t="s">
        <v>7</v>
      </c>
      <c r="EA1" s="71" t="s">
        <v>8</v>
      </c>
      <c r="EB1" s="71" t="s">
        <v>9</v>
      </c>
      <c r="EC1" s="71" t="s">
        <v>10</v>
      </c>
      <c r="ED1" s="71" t="s">
        <v>11</v>
      </c>
      <c r="EE1" s="71" t="s">
        <v>12</v>
      </c>
      <c r="EF1" s="71" t="s">
        <v>13</v>
      </c>
      <c r="EG1" s="72" t="s">
        <v>4</v>
      </c>
      <c r="EH1" s="71" t="s">
        <v>3</v>
      </c>
      <c r="EI1" s="71" t="s">
        <v>4</v>
      </c>
      <c r="EJ1" s="71" t="s">
        <v>5</v>
      </c>
      <c r="EK1" s="71" t="s">
        <v>6</v>
      </c>
      <c r="EL1" s="71" t="s">
        <v>7</v>
      </c>
      <c r="EM1" s="71" t="s">
        <v>8</v>
      </c>
      <c r="EN1" s="71" t="s">
        <v>9</v>
      </c>
      <c r="EO1" s="71" t="s">
        <v>10</v>
      </c>
      <c r="EP1" s="71" t="s">
        <v>11</v>
      </c>
      <c r="EQ1" s="71" t="s">
        <v>12</v>
      </c>
      <c r="ER1" s="71" t="s">
        <v>13</v>
      </c>
      <c r="ES1" s="72" t="s">
        <v>24</v>
      </c>
      <c r="ET1" s="71" t="s">
        <v>3</v>
      </c>
      <c r="EU1" s="71" t="s">
        <v>4</v>
      </c>
      <c r="EV1" s="71" t="s">
        <v>5</v>
      </c>
      <c r="EW1" s="71" t="s">
        <v>6</v>
      </c>
      <c r="EX1" s="71" t="s">
        <v>7</v>
      </c>
      <c r="EY1" s="71" t="s">
        <v>8</v>
      </c>
      <c r="EZ1" s="71" t="s">
        <v>9</v>
      </c>
      <c r="FA1" s="71" t="s">
        <v>10</v>
      </c>
      <c r="FB1" s="71" t="s">
        <v>11</v>
      </c>
      <c r="FC1" s="71" t="s">
        <v>12</v>
      </c>
      <c r="FD1" s="71" t="s">
        <v>13</v>
      </c>
      <c r="FE1" s="85" t="s">
        <v>25</v>
      </c>
      <c r="FF1" s="84" t="s">
        <v>3</v>
      </c>
      <c r="FG1" s="84" t="s">
        <v>4</v>
      </c>
      <c r="FH1" s="84" t="s">
        <v>5</v>
      </c>
      <c r="FI1" s="84" t="s">
        <v>6</v>
      </c>
      <c r="FJ1" s="84" t="s">
        <v>7</v>
      </c>
      <c r="FK1" s="84" t="s">
        <v>8</v>
      </c>
      <c r="FL1" s="84" t="s">
        <v>9</v>
      </c>
      <c r="FM1" s="84" t="s">
        <v>10</v>
      </c>
      <c r="FN1" s="84" t="s">
        <v>11</v>
      </c>
      <c r="FO1" s="84" t="s">
        <v>12</v>
      </c>
      <c r="FP1" s="84" t="s">
        <v>13</v>
      </c>
      <c r="FQ1" s="85" t="s">
        <v>26</v>
      </c>
      <c r="FR1" s="84" t="s">
        <v>3</v>
      </c>
      <c r="FS1" s="84" t="s">
        <v>4</v>
      </c>
      <c r="FT1" s="84" t="s">
        <v>5</v>
      </c>
      <c r="FU1" s="84" t="s">
        <v>6</v>
      </c>
      <c r="FV1" s="84" t="s">
        <v>7</v>
      </c>
      <c r="FW1" s="84" t="s">
        <v>8</v>
      </c>
      <c r="FX1" s="84" t="s">
        <v>9</v>
      </c>
      <c r="FY1" s="84" t="s">
        <v>10</v>
      </c>
      <c r="FZ1" s="84" t="s">
        <v>11</v>
      </c>
      <c r="GA1" s="84" t="s">
        <v>12</v>
      </c>
      <c r="GB1" s="84" t="s">
        <v>13</v>
      </c>
      <c r="GC1" s="85" t="s">
        <v>27</v>
      </c>
      <c r="GD1" s="84" t="s">
        <v>3</v>
      </c>
      <c r="GE1" s="84" t="s">
        <v>4</v>
      </c>
      <c r="GF1" s="84" t="s">
        <v>5</v>
      </c>
      <c r="GG1" s="84" t="s">
        <v>6</v>
      </c>
      <c r="GH1" s="84" t="s">
        <v>7</v>
      </c>
      <c r="GI1" s="84" t="s">
        <v>8</v>
      </c>
      <c r="GJ1" s="84" t="s">
        <v>9</v>
      </c>
      <c r="GK1" s="84" t="s">
        <v>10</v>
      </c>
      <c r="GL1" s="84" t="s">
        <v>11</v>
      </c>
      <c r="GM1" s="84" t="s">
        <v>12</v>
      </c>
      <c r="GN1" s="84" t="s">
        <v>13</v>
      </c>
      <c r="GO1" s="85" t="s">
        <v>5</v>
      </c>
      <c r="GP1" s="84" t="s">
        <v>3</v>
      </c>
      <c r="GQ1" s="84" t="s">
        <v>4</v>
      </c>
      <c r="GR1" s="84" t="s">
        <v>5</v>
      </c>
      <c r="GS1" s="84" t="s">
        <v>6</v>
      </c>
      <c r="GT1" s="84" t="s">
        <v>7</v>
      </c>
      <c r="GU1" s="84" t="s">
        <v>8</v>
      </c>
      <c r="GV1" s="84" t="s">
        <v>9</v>
      </c>
      <c r="GW1" s="84" t="s">
        <v>10</v>
      </c>
      <c r="GX1" s="84" t="s">
        <v>11</v>
      </c>
      <c r="GY1" s="84" t="s">
        <v>12</v>
      </c>
      <c r="GZ1" s="84" t="s">
        <v>13</v>
      </c>
      <c r="HA1" s="85" t="s">
        <v>28</v>
      </c>
      <c r="HB1" s="84" t="s">
        <v>3</v>
      </c>
      <c r="HC1" s="84" t="s">
        <v>4</v>
      </c>
      <c r="HD1" s="84" t="s">
        <v>5</v>
      </c>
      <c r="HE1" s="84" t="s">
        <v>6</v>
      </c>
      <c r="HF1" s="84" t="s">
        <v>7</v>
      </c>
      <c r="HG1" s="84" t="s">
        <v>8</v>
      </c>
      <c r="HH1" s="84" t="s">
        <v>9</v>
      </c>
      <c r="HI1" s="84" t="s">
        <v>10</v>
      </c>
      <c r="HJ1" s="84" t="s">
        <v>11</v>
      </c>
      <c r="HK1" s="84" t="s">
        <v>12</v>
      </c>
      <c r="HL1" s="84" t="s">
        <v>13</v>
      </c>
      <c r="HM1" s="85" t="s">
        <v>29</v>
      </c>
      <c r="HN1" s="84" t="s">
        <v>3</v>
      </c>
      <c r="HO1" s="84" t="s">
        <v>4</v>
      </c>
      <c r="HP1" s="84" t="s">
        <v>5</v>
      </c>
      <c r="HQ1" s="84" t="s">
        <v>6</v>
      </c>
      <c r="HR1" s="84" t="s">
        <v>7</v>
      </c>
      <c r="HS1" s="84" t="s">
        <v>8</v>
      </c>
      <c r="HT1" s="84" t="s">
        <v>9</v>
      </c>
      <c r="HU1" s="84" t="s">
        <v>10</v>
      </c>
      <c r="HV1" s="84" t="s">
        <v>11</v>
      </c>
      <c r="HW1" s="84" t="s">
        <v>12</v>
      </c>
      <c r="HX1" s="84" t="s">
        <v>13</v>
      </c>
      <c r="HY1" s="85" t="s">
        <v>30</v>
      </c>
      <c r="HZ1" s="84" t="s">
        <v>3</v>
      </c>
      <c r="IA1" s="84" t="s">
        <v>4</v>
      </c>
      <c r="IB1" s="84" t="s">
        <v>5</v>
      </c>
      <c r="IC1" s="84" t="s">
        <v>6</v>
      </c>
      <c r="ID1" s="84" t="s">
        <v>7</v>
      </c>
      <c r="IE1" s="84" t="s">
        <v>8</v>
      </c>
      <c r="IF1" s="84" t="s">
        <v>9</v>
      </c>
      <c r="IG1" s="84" t="s">
        <v>10</v>
      </c>
      <c r="IH1" s="84" t="s">
        <v>11</v>
      </c>
      <c r="II1" s="84" t="s">
        <v>12</v>
      </c>
      <c r="IJ1" s="84" t="s">
        <v>13</v>
      </c>
      <c r="IK1" s="85" t="s">
        <v>31</v>
      </c>
      <c r="IL1" s="84" t="s">
        <v>3</v>
      </c>
      <c r="IM1" s="84" t="s">
        <v>4</v>
      </c>
      <c r="IN1" s="84" t="s">
        <v>5</v>
      </c>
      <c r="IO1" s="84" t="s">
        <v>6</v>
      </c>
      <c r="IP1" s="84" t="s">
        <v>7</v>
      </c>
      <c r="IQ1" s="84" t="s">
        <v>8</v>
      </c>
      <c r="IR1" s="84" t="s">
        <v>9</v>
      </c>
      <c r="IS1" s="84" t="s">
        <v>10</v>
      </c>
      <c r="IT1" s="84" t="s">
        <v>11</v>
      </c>
      <c r="IU1" s="84" t="s">
        <v>12</v>
      </c>
      <c r="IV1" s="84" t="s">
        <v>13</v>
      </c>
      <c r="IW1" s="85" t="s">
        <v>6</v>
      </c>
      <c r="IX1" s="84" t="s">
        <v>3</v>
      </c>
      <c r="IY1" s="84" t="s">
        <v>4</v>
      </c>
      <c r="IZ1" s="84" t="s">
        <v>5</v>
      </c>
      <c r="JA1" s="84" t="s">
        <v>6</v>
      </c>
      <c r="JB1" s="84" t="s">
        <v>7</v>
      </c>
      <c r="JC1" s="84" t="s">
        <v>8</v>
      </c>
      <c r="JD1" s="84" t="s">
        <v>9</v>
      </c>
      <c r="JE1" s="84" t="s">
        <v>10</v>
      </c>
      <c r="JF1" s="84" t="s">
        <v>11</v>
      </c>
      <c r="JG1" s="84" t="s">
        <v>12</v>
      </c>
      <c r="JH1" s="84" t="s">
        <v>13</v>
      </c>
      <c r="JI1" s="85" t="s">
        <v>32</v>
      </c>
      <c r="JJ1" s="84" t="s">
        <v>3</v>
      </c>
      <c r="JK1" s="84" t="s">
        <v>4</v>
      </c>
      <c r="JL1" s="84" t="s">
        <v>5</v>
      </c>
      <c r="JM1" s="84" t="s">
        <v>6</v>
      </c>
      <c r="JN1" s="84" t="s">
        <v>7</v>
      </c>
      <c r="JO1" s="84" t="s">
        <v>8</v>
      </c>
      <c r="JP1" s="84" t="s">
        <v>9</v>
      </c>
      <c r="JQ1" s="84" t="s">
        <v>10</v>
      </c>
      <c r="JR1" s="84" t="s">
        <v>11</v>
      </c>
      <c r="JS1" s="84" t="s">
        <v>12</v>
      </c>
      <c r="JT1" s="84" t="s">
        <v>13</v>
      </c>
      <c r="JU1" s="85" t="s">
        <v>33</v>
      </c>
      <c r="JV1" s="84" t="s">
        <v>3</v>
      </c>
      <c r="JW1" s="84" t="s">
        <v>4</v>
      </c>
      <c r="JX1" s="84" t="s">
        <v>5</v>
      </c>
      <c r="JY1" s="84" t="s">
        <v>6</v>
      </c>
      <c r="JZ1" s="84" t="s">
        <v>7</v>
      </c>
      <c r="KA1" s="84" t="s">
        <v>8</v>
      </c>
      <c r="KB1" s="84" t="s">
        <v>9</v>
      </c>
      <c r="KC1" s="84" t="s">
        <v>10</v>
      </c>
      <c r="KD1" s="84" t="s">
        <v>11</v>
      </c>
      <c r="KE1" s="84" t="s">
        <v>12</v>
      </c>
      <c r="KF1" s="84" t="s">
        <v>13</v>
      </c>
      <c r="KG1" s="85" t="s">
        <v>2</v>
      </c>
      <c r="KH1" s="71" t="s">
        <v>3</v>
      </c>
      <c r="KI1" s="71" t="s">
        <v>4</v>
      </c>
      <c r="KJ1" s="71" t="s">
        <v>5</v>
      </c>
      <c r="KK1" s="71" t="s">
        <v>6</v>
      </c>
      <c r="KL1" s="71" t="s">
        <v>7</v>
      </c>
      <c r="KM1" s="71" t="s">
        <v>8</v>
      </c>
      <c r="KN1" s="71" t="s">
        <v>9</v>
      </c>
      <c r="KO1" s="71" t="s">
        <v>10</v>
      </c>
      <c r="KP1" s="71" t="s">
        <v>11</v>
      </c>
      <c r="KQ1" s="71" t="s">
        <v>12</v>
      </c>
      <c r="KR1" s="71" t="s">
        <v>13</v>
      </c>
      <c r="KS1" s="72" t="s">
        <v>14</v>
      </c>
      <c r="KT1" s="71" t="s">
        <v>3</v>
      </c>
      <c r="KU1" s="71" t="s">
        <v>4</v>
      </c>
      <c r="KV1" s="71" t="s">
        <v>5</v>
      </c>
      <c r="KW1" s="71" t="s">
        <v>6</v>
      </c>
      <c r="KX1" s="71" t="s">
        <v>7</v>
      </c>
      <c r="KY1" s="71" t="s">
        <v>8</v>
      </c>
      <c r="KZ1" s="71" t="s">
        <v>9</v>
      </c>
      <c r="LA1" s="71" t="s">
        <v>10</v>
      </c>
      <c r="LB1" s="71" t="s">
        <v>11</v>
      </c>
      <c r="LC1" s="71" t="s">
        <v>12</v>
      </c>
      <c r="LD1" s="71" t="s">
        <v>13</v>
      </c>
      <c r="LE1" s="72" t="s">
        <v>15</v>
      </c>
      <c r="LF1" s="71" t="s">
        <v>3</v>
      </c>
      <c r="LG1" s="71" t="s">
        <v>4</v>
      </c>
      <c r="LH1" s="71" t="s">
        <v>5</v>
      </c>
      <c r="LI1" s="71" t="s">
        <v>6</v>
      </c>
      <c r="LJ1" s="71" t="s">
        <v>7</v>
      </c>
      <c r="LK1" s="71" t="s">
        <v>8</v>
      </c>
      <c r="LL1" s="71" t="s">
        <v>9</v>
      </c>
      <c r="LM1" s="71" t="s">
        <v>10</v>
      </c>
      <c r="LN1" s="71" t="s">
        <v>11</v>
      </c>
      <c r="LO1" s="71" t="s">
        <v>12</v>
      </c>
      <c r="LP1" s="71" t="s">
        <v>13</v>
      </c>
      <c r="LQ1" s="72" t="s">
        <v>16</v>
      </c>
      <c r="LR1" s="71" t="s">
        <v>3</v>
      </c>
      <c r="LS1" s="71" t="s">
        <v>4</v>
      </c>
      <c r="LT1" s="71" t="s">
        <v>5</v>
      </c>
      <c r="LU1" s="71" t="s">
        <v>6</v>
      </c>
      <c r="LV1" s="71" t="s">
        <v>7</v>
      </c>
      <c r="LW1" s="71" t="s">
        <v>8</v>
      </c>
      <c r="LX1" s="71" t="s">
        <v>9</v>
      </c>
      <c r="LY1" s="71" t="s">
        <v>10</v>
      </c>
      <c r="LZ1" s="71" t="s">
        <v>11</v>
      </c>
      <c r="MA1" s="71" t="s">
        <v>12</v>
      </c>
      <c r="MB1" s="71" t="s">
        <v>13</v>
      </c>
      <c r="MC1" s="72" t="s">
        <v>17</v>
      </c>
      <c r="MD1" s="71" t="s">
        <v>3</v>
      </c>
      <c r="ME1" s="71" t="s">
        <v>4</v>
      </c>
      <c r="MF1" s="71" t="s">
        <v>5</v>
      </c>
      <c r="MG1" s="71" t="s">
        <v>6</v>
      </c>
      <c r="MH1" s="71" t="s">
        <v>7</v>
      </c>
      <c r="MI1" s="71" t="s">
        <v>8</v>
      </c>
      <c r="MJ1" s="71" t="s">
        <v>9</v>
      </c>
      <c r="MK1" s="71" t="s">
        <v>10</v>
      </c>
      <c r="ML1" s="71" t="s">
        <v>11</v>
      </c>
      <c r="MM1" s="71" t="s">
        <v>12</v>
      </c>
      <c r="MN1" s="71" t="s">
        <v>13</v>
      </c>
      <c r="MO1" s="72" t="s">
        <v>18</v>
      </c>
      <c r="MP1" s="71" t="s">
        <v>3</v>
      </c>
      <c r="MQ1" s="71" t="s">
        <v>4</v>
      </c>
      <c r="MR1" s="71" t="s">
        <v>5</v>
      </c>
      <c r="MS1" s="71" t="s">
        <v>6</v>
      </c>
      <c r="MT1" s="71" t="s">
        <v>7</v>
      </c>
      <c r="MU1" s="71" t="s">
        <v>8</v>
      </c>
      <c r="MV1" s="71" t="s">
        <v>9</v>
      </c>
      <c r="MW1" s="71" t="s">
        <v>10</v>
      </c>
      <c r="MX1" s="71" t="s">
        <v>11</v>
      </c>
      <c r="MY1" s="71" t="s">
        <v>12</v>
      </c>
      <c r="MZ1" s="71" t="s">
        <v>13</v>
      </c>
      <c r="NA1" s="72" t="s">
        <v>19</v>
      </c>
      <c r="NB1" s="71" t="s">
        <v>3</v>
      </c>
      <c r="NC1" s="71" t="s">
        <v>4</v>
      </c>
      <c r="ND1" s="71" t="s">
        <v>5</v>
      </c>
      <c r="NE1" s="71" t="s">
        <v>6</v>
      </c>
      <c r="NF1" s="71" t="s">
        <v>7</v>
      </c>
      <c r="NG1" s="71" t="s">
        <v>8</v>
      </c>
      <c r="NH1" s="71" t="s">
        <v>9</v>
      </c>
      <c r="NI1" s="71" t="s">
        <v>10</v>
      </c>
      <c r="NJ1" s="71" t="s">
        <v>11</v>
      </c>
      <c r="NK1" s="71" t="s">
        <v>12</v>
      </c>
      <c r="NL1" s="71" t="s">
        <v>13</v>
      </c>
      <c r="NM1" s="72" t="s">
        <v>20</v>
      </c>
      <c r="NN1" s="71" t="s">
        <v>3</v>
      </c>
      <c r="NO1" s="71" t="s">
        <v>4</v>
      </c>
      <c r="NP1" s="71" t="s">
        <v>5</v>
      </c>
      <c r="NQ1" s="71" t="s">
        <v>6</v>
      </c>
      <c r="NR1" s="71" t="s">
        <v>7</v>
      </c>
      <c r="NS1" s="71" t="s">
        <v>8</v>
      </c>
      <c r="NT1" s="71" t="s">
        <v>9</v>
      </c>
      <c r="NU1" s="71" t="s">
        <v>10</v>
      </c>
      <c r="NV1" s="71" t="s">
        <v>11</v>
      </c>
      <c r="NW1" s="71" t="s">
        <v>12</v>
      </c>
      <c r="NX1" s="71" t="s">
        <v>13</v>
      </c>
      <c r="NY1" s="72" t="s">
        <v>21</v>
      </c>
      <c r="NZ1" s="71" t="s">
        <v>3</v>
      </c>
      <c r="OA1" s="71" t="s">
        <v>4</v>
      </c>
      <c r="OB1" s="71" t="s">
        <v>5</v>
      </c>
      <c r="OC1" s="71" t="s">
        <v>6</v>
      </c>
      <c r="OD1" s="71" t="s">
        <v>7</v>
      </c>
      <c r="OE1" s="71" t="s">
        <v>8</v>
      </c>
      <c r="OF1" s="71" t="s">
        <v>9</v>
      </c>
      <c r="OG1" s="71" t="s">
        <v>10</v>
      </c>
      <c r="OH1" s="71" t="s">
        <v>11</v>
      </c>
      <c r="OI1" s="71" t="s">
        <v>12</v>
      </c>
      <c r="OJ1" s="71" t="s">
        <v>13</v>
      </c>
      <c r="OK1" s="72" t="s">
        <v>22</v>
      </c>
      <c r="OL1" s="71" t="s">
        <v>3</v>
      </c>
      <c r="OM1" s="71" t="s">
        <v>4</v>
      </c>
      <c r="ON1" s="71" t="s">
        <v>5</v>
      </c>
      <c r="OO1" s="71" t="s">
        <v>6</v>
      </c>
      <c r="OP1" s="71" t="s">
        <v>7</v>
      </c>
      <c r="OQ1" s="71" t="s">
        <v>8</v>
      </c>
      <c r="OR1" s="71" t="s">
        <v>9</v>
      </c>
      <c r="OS1" s="71" t="s">
        <v>10</v>
      </c>
      <c r="OT1" s="71" t="s">
        <v>11</v>
      </c>
      <c r="OU1" s="71" t="s">
        <v>12</v>
      </c>
      <c r="OV1" s="71" t="s">
        <v>13</v>
      </c>
      <c r="OW1" s="72" t="s">
        <v>23</v>
      </c>
      <c r="OX1" s="71" t="s">
        <v>3</v>
      </c>
      <c r="OY1" s="71" t="s">
        <v>4</v>
      </c>
      <c r="OZ1" s="71" t="s">
        <v>5</v>
      </c>
      <c r="PA1" s="71" t="s">
        <v>6</v>
      </c>
      <c r="PB1" s="71" t="s">
        <v>7</v>
      </c>
      <c r="PC1" s="71" t="s">
        <v>8</v>
      </c>
      <c r="PD1" s="71" t="s">
        <v>9</v>
      </c>
      <c r="PE1" s="71" t="s">
        <v>10</v>
      </c>
      <c r="PF1" s="71" t="s">
        <v>11</v>
      </c>
      <c r="PG1" s="71" t="s">
        <v>12</v>
      </c>
      <c r="PH1" s="71" t="s">
        <v>13</v>
      </c>
      <c r="PI1" s="72" t="s">
        <v>4</v>
      </c>
      <c r="PJ1" s="71" t="s">
        <v>3</v>
      </c>
      <c r="PK1" s="71" t="s">
        <v>4</v>
      </c>
      <c r="PL1" s="71" t="s">
        <v>5</v>
      </c>
      <c r="PM1" s="71" t="s">
        <v>6</v>
      </c>
      <c r="PN1" s="71" t="s">
        <v>7</v>
      </c>
      <c r="PO1" s="71" t="s">
        <v>8</v>
      </c>
      <c r="PP1" s="71" t="s">
        <v>9</v>
      </c>
      <c r="PQ1" s="71" t="s">
        <v>10</v>
      </c>
      <c r="PR1" s="71" t="s">
        <v>11</v>
      </c>
      <c r="PS1" s="71" t="s">
        <v>12</v>
      </c>
      <c r="PT1" s="71" t="s">
        <v>13</v>
      </c>
      <c r="PU1" s="72" t="s">
        <v>24</v>
      </c>
      <c r="PV1" s="71" t="s">
        <v>3</v>
      </c>
      <c r="PW1" s="71" t="s">
        <v>4</v>
      </c>
      <c r="PX1" s="71" t="s">
        <v>5</v>
      </c>
      <c r="PY1" s="71" t="s">
        <v>6</v>
      </c>
      <c r="PZ1" s="71" t="s">
        <v>7</v>
      </c>
      <c r="QA1" s="71" t="s">
        <v>8</v>
      </c>
      <c r="QB1" s="71" t="s">
        <v>9</v>
      </c>
      <c r="QC1" s="71" t="s">
        <v>10</v>
      </c>
      <c r="QD1" s="71" t="s">
        <v>11</v>
      </c>
      <c r="QE1" s="71" t="s">
        <v>12</v>
      </c>
      <c r="QF1" s="71" t="s">
        <v>13</v>
      </c>
      <c r="QG1" s="72" t="s">
        <v>25</v>
      </c>
      <c r="QH1" s="71" t="s">
        <v>3</v>
      </c>
      <c r="QI1" s="71" t="s">
        <v>4</v>
      </c>
      <c r="QJ1" s="71" t="s">
        <v>5</v>
      </c>
      <c r="QK1" s="71" t="s">
        <v>6</v>
      </c>
      <c r="QL1" s="71" t="s">
        <v>7</v>
      </c>
      <c r="QM1" s="71" t="s">
        <v>8</v>
      </c>
      <c r="QN1" s="71" t="s">
        <v>9</v>
      </c>
      <c r="QO1" s="71" t="s">
        <v>10</v>
      </c>
      <c r="QP1" s="71" t="s">
        <v>11</v>
      </c>
      <c r="QQ1" s="71" t="s">
        <v>12</v>
      </c>
      <c r="QR1" s="71" t="s">
        <v>13</v>
      </c>
      <c r="QS1" s="72" t="s">
        <v>26</v>
      </c>
      <c r="QT1" s="71" t="s">
        <v>3</v>
      </c>
      <c r="QU1" s="71" t="s">
        <v>4</v>
      </c>
      <c r="QV1" s="71" t="s">
        <v>5</v>
      </c>
      <c r="QW1" s="71" t="s">
        <v>6</v>
      </c>
      <c r="QX1" s="71" t="s">
        <v>7</v>
      </c>
      <c r="QY1" s="71" t="s">
        <v>8</v>
      </c>
      <c r="QZ1" s="71" t="s">
        <v>9</v>
      </c>
      <c r="RA1" s="71" t="s">
        <v>10</v>
      </c>
      <c r="RB1" s="71" t="s">
        <v>11</v>
      </c>
      <c r="RC1" s="71" t="s">
        <v>12</v>
      </c>
      <c r="RD1" s="71" t="s">
        <v>13</v>
      </c>
      <c r="RE1" s="72" t="s">
        <v>27</v>
      </c>
      <c r="RF1" s="71" t="s">
        <v>3</v>
      </c>
      <c r="RG1" s="71" t="s">
        <v>4</v>
      </c>
      <c r="RH1" s="71" t="s">
        <v>5</v>
      </c>
      <c r="RI1" s="71" t="s">
        <v>6</v>
      </c>
      <c r="RJ1" s="71" t="s">
        <v>7</v>
      </c>
      <c r="RK1" s="71" t="s">
        <v>8</v>
      </c>
      <c r="RL1" s="71" t="s">
        <v>9</v>
      </c>
      <c r="RM1" s="71" t="s">
        <v>10</v>
      </c>
      <c r="RN1" s="71" t="s">
        <v>11</v>
      </c>
      <c r="RO1" s="71" t="s">
        <v>12</v>
      </c>
      <c r="RP1" s="71" t="s">
        <v>13</v>
      </c>
      <c r="RQ1" s="72" t="s">
        <v>5</v>
      </c>
      <c r="RR1" s="71" t="s">
        <v>3</v>
      </c>
      <c r="RS1" s="71" t="s">
        <v>4</v>
      </c>
      <c r="RT1" s="71" t="s">
        <v>5</v>
      </c>
      <c r="RU1" s="71" t="s">
        <v>6</v>
      </c>
      <c r="RV1" s="71" t="s">
        <v>7</v>
      </c>
      <c r="RW1" s="71" t="s">
        <v>8</v>
      </c>
      <c r="RX1" s="71" t="s">
        <v>9</v>
      </c>
      <c r="RY1" s="71" t="s">
        <v>10</v>
      </c>
      <c r="RZ1" s="71" t="s">
        <v>11</v>
      </c>
      <c r="SA1" s="71" t="s">
        <v>12</v>
      </c>
      <c r="SB1" s="71" t="s">
        <v>13</v>
      </c>
      <c r="SC1" s="72" t="s">
        <v>28</v>
      </c>
      <c r="SD1" s="71" t="s">
        <v>3</v>
      </c>
      <c r="SE1" s="71" t="s">
        <v>4</v>
      </c>
      <c r="SF1" s="71" t="s">
        <v>5</v>
      </c>
      <c r="SG1" s="71" t="s">
        <v>6</v>
      </c>
      <c r="SH1" s="71" t="s">
        <v>7</v>
      </c>
      <c r="SI1" s="71" t="s">
        <v>8</v>
      </c>
      <c r="SJ1" s="71" t="s">
        <v>9</v>
      </c>
      <c r="SK1" s="71" t="s">
        <v>10</v>
      </c>
      <c r="SL1" s="71" t="s">
        <v>11</v>
      </c>
      <c r="SM1" s="71" t="s">
        <v>12</v>
      </c>
      <c r="SN1" s="71" t="s">
        <v>13</v>
      </c>
      <c r="SO1" s="72" t="s">
        <v>29</v>
      </c>
      <c r="SP1" s="71" t="s">
        <v>3</v>
      </c>
      <c r="SQ1" s="71" t="s">
        <v>4</v>
      </c>
      <c r="SR1" s="71" t="s">
        <v>5</v>
      </c>
      <c r="SS1" s="71" t="s">
        <v>6</v>
      </c>
      <c r="ST1" s="71" t="s">
        <v>7</v>
      </c>
      <c r="SU1" s="71" t="s">
        <v>8</v>
      </c>
      <c r="SV1" s="71" t="s">
        <v>9</v>
      </c>
      <c r="SW1" s="71" t="s">
        <v>10</v>
      </c>
      <c r="SX1" s="71" t="s">
        <v>11</v>
      </c>
      <c r="SY1" s="71" t="s">
        <v>12</v>
      </c>
      <c r="SZ1" s="71" t="s">
        <v>13</v>
      </c>
      <c r="TA1" s="72" t="s">
        <v>30</v>
      </c>
      <c r="TB1" s="71" t="s">
        <v>3</v>
      </c>
      <c r="TC1" s="71" t="s">
        <v>4</v>
      </c>
      <c r="TD1" s="71" t="s">
        <v>5</v>
      </c>
      <c r="TE1" s="71" t="s">
        <v>6</v>
      </c>
      <c r="TF1" s="71" t="s">
        <v>7</v>
      </c>
      <c r="TG1" s="71" t="s">
        <v>8</v>
      </c>
      <c r="TH1" s="71" t="s">
        <v>9</v>
      </c>
      <c r="TI1" s="71" t="s">
        <v>10</v>
      </c>
      <c r="TJ1" s="71" t="s">
        <v>11</v>
      </c>
      <c r="TK1" s="71" t="s">
        <v>12</v>
      </c>
      <c r="TL1" s="71" t="s">
        <v>13</v>
      </c>
      <c r="TM1" s="72" t="s">
        <v>31</v>
      </c>
      <c r="TN1" s="71" t="s">
        <v>3</v>
      </c>
      <c r="TO1" s="71" t="s">
        <v>4</v>
      </c>
      <c r="TP1" s="71" t="s">
        <v>5</v>
      </c>
      <c r="TQ1" s="71" t="s">
        <v>6</v>
      </c>
      <c r="TR1" s="71" t="s">
        <v>7</v>
      </c>
      <c r="TS1" s="71" t="s">
        <v>8</v>
      </c>
      <c r="TT1" s="71" t="s">
        <v>9</v>
      </c>
      <c r="TU1" s="71" t="s">
        <v>10</v>
      </c>
      <c r="TV1" s="71" t="s">
        <v>11</v>
      </c>
      <c r="TW1" s="71" t="s">
        <v>12</v>
      </c>
      <c r="TX1" s="71" t="s">
        <v>13</v>
      </c>
      <c r="TY1" s="72" t="s">
        <v>6</v>
      </c>
      <c r="TZ1" s="71" t="s">
        <v>3</v>
      </c>
      <c r="UA1" s="71" t="s">
        <v>4</v>
      </c>
      <c r="UB1" s="71" t="s">
        <v>5</v>
      </c>
      <c r="UC1" s="71" t="s">
        <v>6</v>
      </c>
      <c r="UD1" s="71" t="s">
        <v>7</v>
      </c>
      <c r="UE1" s="71" t="s">
        <v>8</v>
      </c>
      <c r="UF1" s="71" t="s">
        <v>9</v>
      </c>
      <c r="UG1" s="71" t="s">
        <v>10</v>
      </c>
      <c r="UH1" s="71" t="s">
        <v>11</v>
      </c>
      <c r="UI1" s="71" t="s">
        <v>12</v>
      </c>
      <c r="UJ1" s="71" t="s">
        <v>13</v>
      </c>
      <c r="UK1" s="72" t="s">
        <v>32</v>
      </c>
      <c r="UL1" s="71" t="s">
        <v>3</v>
      </c>
      <c r="UM1" s="71" t="s">
        <v>4</v>
      </c>
      <c r="UN1" s="71" t="s">
        <v>5</v>
      </c>
      <c r="UO1" s="71" t="s">
        <v>6</v>
      </c>
      <c r="UP1" s="71" t="s">
        <v>7</v>
      </c>
      <c r="UQ1" s="71" t="s">
        <v>8</v>
      </c>
      <c r="UR1" s="71" t="s">
        <v>9</v>
      </c>
      <c r="US1" s="71" t="s">
        <v>10</v>
      </c>
      <c r="UT1" s="71" t="s">
        <v>11</v>
      </c>
      <c r="UU1" s="71" t="s">
        <v>12</v>
      </c>
      <c r="UV1" s="71" t="s">
        <v>13</v>
      </c>
      <c r="UW1" s="72" t="s">
        <v>33</v>
      </c>
      <c r="UX1" s="71" t="s">
        <v>3</v>
      </c>
    </row>
    <row r="2" spans="2:1025" ht="25" customHeight="1" x14ac:dyDescent="0.2">
      <c r="W2" s="33" t="s">
        <v>34</v>
      </c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5" t="s">
        <v>35</v>
      </c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  <c r="HV2" s="35"/>
      <c r="HW2" s="35"/>
      <c r="HX2" s="35"/>
      <c r="HY2" s="35"/>
      <c r="HZ2" s="35"/>
      <c r="IA2" s="35"/>
      <c r="IB2" s="35"/>
      <c r="IC2" s="35"/>
      <c r="ID2" s="35"/>
      <c r="IE2" s="35"/>
      <c r="IF2" s="35"/>
      <c r="IG2" s="35"/>
      <c r="IH2" s="35"/>
      <c r="II2" s="35"/>
      <c r="IJ2" s="35"/>
      <c r="IK2" s="35"/>
      <c r="IL2" s="35"/>
      <c r="IM2" s="35"/>
      <c r="IN2" s="35"/>
      <c r="IO2" s="35"/>
      <c r="IP2" s="35"/>
      <c r="IQ2" s="35"/>
      <c r="IR2" s="35"/>
      <c r="IS2" s="35"/>
      <c r="IT2" s="35"/>
      <c r="IU2" s="35"/>
      <c r="IV2" s="35"/>
      <c r="IW2" s="35"/>
      <c r="IX2" s="35"/>
      <c r="IY2" s="35"/>
      <c r="IZ2" s="35"/>
      <c r="JA2" s="35"/>
      <c r="JB2" s="35"/>
      <c r="JC2" s="35"/>
      <c r="JD2" s="35"/>
      <c r="JE2" s="35"/>
      <c r="JF2" s="35"/>
      <c r="JG2" s="35"/>
      <c r="JH2" s="35"/>
      <c r="JI2" s="35"/>
      <c r="JJ2" s="35"/>
      <c r="JK2" s="35"/>
      <c r="JL2" s="35"/>
      <c r="JM2" s="35"/>
      <c r="JN2" s="35"/>
      <c r="JO2" s="35"/>
      <c r="JP2" s="35"/>
      <c r="JQ2" s="35"/>
      <c r="JR2" s="35"/>
      <c r="JS2" s="35"/>
      <c r="JT2" s="35"/>
      <c r="JU2" s="35"/>
      <c r="JV2" s="35"/>
      <c r="JW2" s="35"/>
      <c r="JX2" s="35"/>
      <c r="JY2" s="35"/>
      <c r="JZ2" s="35"/>
      <c r="KA2" s="35"/>
      <c r="KB2" s="35"/>
      <c r="KC2" s="35"/>
      <c r="KD2" s="35"/>
      <c r="KE2" s="35"/>
      <c r="KF2" s="35"/>
      <c r="KG2" s="35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2:1025" ht="25" customHeight="1" x14ac:dyDescent="0.2">
      <c r="B3" s="81" t="s">
        <v>36</v>
      </c>
      <c r="C3" s="65"/>
      <c r="D3" s="66"/>
      <c r="AE3" s="55" t="s">
        <v>37</v>
      </c>
      <c r="AF3" s="42"/>
      <c r="AG3" s="42"/>
      <c r="AH3" s="42"/>
      <c r="AI3" s="43"/>
      <c r="AJ3" s="48" t="s">
        <v>38</v>
      </c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3"/>
      <c r="BN3" s="55" t="s">
        <v>39</v>
      </c>
      <c r="BO3" s="42"/>
      <c r="BP3" s="42"/>
      <c r="BQ3" s="42"/>
      <c r="BR3" s="42"/>
      <c r="BS3" s="43"/>
      <c r="BT3" s="48" t="s">
        <v>40</v>
      </c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3"/>
      <c r="CV3" s="55" t="s">
        <v>41</v>
      </c>
      <c r="CW3" s="42"/>
      <c r="CX3" s="42"/>
      <c r="CY3" s="42"/>
      <c r="CZ3" s="42"/>
      <c r="DA3" s="43"/>
      <c r="DB3" s="48" t="s">
        <v>40</v>
      </c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3"/>
      <c r="EE3" s="55" t="s">
        <v>42</v>
      </c>
      <c r="EF3" s="42"/>
      <c r="EG3" s="42"/>
      <c r="EH3" s="42"/>
      <c r="EI3" s="42"/>
      <c r="EJ3" s="43"/>
      <c r="EK3" s="48" t="s">
        <v>43</v>
      </c>
      <c r="EL3" s="42"/>
      <c r="EM3" s="42"/>
      <c r="EN3" s="42"/>
      <c r="EO3" s="42"/>
      <c r="EP3" s="42"/>
      <c r="EQ3" s="42"/>
      <c r="ER3" s="42"/>
      <c r="ES3" s="42"/>
      <c r="ET3" s="42"/>
      <c r="EU3" s="42"/>
      <c r="EV3" s="42"/>
      <c r="EW3" s="42"/>
      <c r="EX3" s="42"/>
      <c r="EY3" s="42"/>
      <c r="EZ3" s="42"/>
      <c r="FA3" s="42"/>
      <c r="FB3" s="42"/>
      <c r="FC3" s="43"/>
    </row>
    <row r="4" spans="2:1025" ht="25" customHeight="1" x14ac:dyDescent="0.2">
      <c r="B4" s="70"/>
      <c r="C4" s="30"/>
      <c r="D4" s="31"/>
      <c r="AE4" s="44" t="s">
        <v>44</v>
      </c>
      <c r="AF4" s="42"/>
      <c r="AG4" s="42"/>
      <c r="AH4" s="42"/>
      <c r="AI4" s="42"/>
      <c r="AJ4" s="42"/>
      <c r="AK4" s="42"/>
      <c r="AL4" s="42"/>
      <c r="AM4" s="42"/>
      <c r="AN4" s="42"/>
      <c r="AO4" s="43"/>
      <c r="AP4" s="77" t="s">
        <v>45</v>
      </c>
      <c r="AQ4" s="42"/>
      <c r="AR4" s="42"/>
      <c r="AS4" s="43"/>
      <c r="AT4" s="78" t="s">
        <v>46</v>
      </c>
      <c r="AU4" s="42"/>
      <c r="AV4" s="42"/>
      <c r="AW4" s="42"/>
      <c r="AX4" s="42"/>
      <c r="AY4" s="43"/>
      <c r="AZ4" s="79" t="s">
        <v>47</v>
      </c>
      <c r="BA4" s="80" t="s">
        <v>48</v>
      </c>
      <c r="BB4" s="42"/>
      <c r="BC4" s="43"/>
      <c r="BD4" s="75"/>
      <c r="BE4" s="43"/>
      <c r="BN4" s="44" t="s">
        <v>44</v>
      </c>
      <c r="BO4" s="42"/>
      <c r="BP4" s="42"/>
      <c r="BQ4" s="42"/>
      <c r="BR4" s="42"/>
      <c r="BS4" s="42"/>
      <c r="BT4" s="42"/>
      <c r="BU4" s="43"/>
      <c r="BV4" s="77" t="s">
        <v>45</v>
      </c>
      <c r="BW4" s="42"/>
      <c r="BX4" s="42"/>
      <c r="BY4" s="42"/>
      <c r="BZ4" s="43"/>
      <c r="CA4" s="78" t="s">
        <v>46</v>
      </c>
      <c r="CB4" s="42"/>
      <c r="CC4" s="42"/>
      <c r="CD4" s="42"/>
      <c r="CE4" s="42"/>
      <c r="CF4" s="43"/>
      <c r="CG4" s="79" t="s">
        <v>47</v>
      </c>
      <c r="CH4" s="80" t="s">
        <v>48</v>
      </c>
      <c r="CI4" s="42"/>
      <c r="CJ4" s="43"/>
      <c r="CK4" s="75"/>
      <c r="CL4" s="43"/>
      <c r="CV4" s="44" t="s">
        <v>44</v>
      </c>
      <c r="CW4" s="42"/>
      <c r="CX4" s="42"/>
      <c r="CY4" s="42"/>
      <c r="CZ4" s="42"/>
      <c r="DA4" s="42"/>
      <c r="DB4" s="42"/>
      <c r="DC4" s="43"/>
      <c r="DD4" s="77" t="s">
        <v>45</v>
      </c>
      <c r="DE4" s="42"/>
      <c r="DF4" s="42"/>
      <c r="DG4" s="42"/>
      <c r="DH4" s="43"/>
      <c r="DI4" s="78" t="s">
        <v>46</v>
      </c>
      <c r="DJ4" s="42"/>
      <c r="DK4" s="42"/>
      <c r="DL4" s="42"/>
      <c r="DM4" s="42"/>
      <c r="DN4" s="43"/>
      <c r="DO4" s="79" t="s">
        <v>47</v>
      </c>
      <c r="DP4" s="80" t="s">
        <v>48</v>
      </c>
      <c r="DQ4" s="42"/>
      <c r="DR4" s="43"/>
      <c r="DS4" s="75"/>
      <c r="DT4" s="43"/>
      <c r="EE4" s="44" t="s">
        <v>44</v>
      </c>
      <c r="EF4" s="42"/>
      <c r="EG4" s="42"/>
      <c r="EH4" s="42"/>
      <c r="EI4" s="42"/>
      <c r="EJ4" s="42"/>
      <c r="EK4" s="42"/>
      <c r="EL4" s="43"/>
      <c r="EM4" s="77" t="s">
        <v>45</v>
      </c>
      <c r="EN4" s="42"/>
      <c r="EO4" s="42"/>
      <c r="EP4" s="43"/>
      <c r="EQ4" s="78" t="s">
        <v>46</v>
      </c>
      <c r="ER4" s="42"/>
      <c r="ES4" s="42"/>
      <c r="ET4" s="42"/>
      <c r="EU4" s="42"/>
      <c r="EV4" s="42"/>
      <c r="EW4" s="43"/>
      <c r="EX4" s="79" t="s">
        <v>47</v>
      </c>
      <c r="EY4" s="80" t="s">
        <v>48</v>
      </c>
      <c r="EZ4" s="42"/>
      <c r="FA4" s="43"/>
      <c r="FB4" s="75"/>
      <c r="FC4" s="43"/>
    </row>
    <row r="5" spans="2:1025" ht="25" customHeight="1" x14ac:dyDescent="0.2"/>
    <row r="6" spans="2:1025" ht="25" customHeight="1" x14ac:dyDescent="0.2"/>
    <row r="7" spans="2:1025" ht="25" customHeight="1" x14ac:dyDescent="0.2">
      <c r="B7" s="81" t="s">
        <v>49</v>
      </c>
      <c r="C7" s="65"/>
      <c r="D7" s="66"/>
      <c r="AV7" s="55" t="s">
        <v>50</v>
      </c>
      <c r="AW7" s="42"/>
      <c r="AX7" s="42"/>
      <c r="AY7" s="42"/>
      <c r="AZ7" s="42"/>
      <c r="BA7" s="43"/>
      <c r="BB7" s="48" t="s">
        <v>43</v>
      </c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3"/>
      <c r="CC7" s="55" t="s">
        <v>51</v>
      </c>
      <c r="CD7" s="42"/>
      <c r="CE7" s="42"/>
      <c r="CF7" s="42"/>
      <c r="CG7" s="42"/>
      <c r="CH7" s="43"/>
      <c r="CI7" s="48" t="s">
        <v>40</v>
      </c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3"/>
      <c r="DO7" s="55" t="s">
        <v>52</v>
      </c>
      <c r="DP7" s="42"/>
      <c r="DQ7" s="42"/>
      <c r="DR7" s="42"/>
      <c r="DS7" s="42"/>
      <c r="DT7" s="43"/>
      <c r="DU7" s="48" t="s">
        <v>43</v>
      </c>
      <c r="DV7" s="42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3"/>
      <c r="FN7" s="55" t="s">
        <v>74</v>
      </c>
      <c r="FO7" s="42"/>
      <c r="FP7" s="42"/>
      <c r="FQ7" s="42"/>
      <c r="FR7" s="42"/>
      <c r="FS7" s="43"/>
      <c r="FT7" s="48" t="s">
        <v>56</v>
      </c>
      <c r="FU7" s="42"/>
      <c r="FV7" s="42"/>
      <c r="FW7" s="42"/>
      <c r="FX7" s="42"/>
      <c r="FY7" s="42"/>
      <c r="FZ7" s="42"/>
      <c r="GA7" s="42"/>
      <c r="GB7" s="42"/>
      <c r="GC7" s="42"/>
      <c r="GD7" s="42"/>
      <c r="GE7" s="42"/>
      <c r="GF7" s="42"/>
      <c r="GG7" s="42"/>
      <c r="GH7" s="42"/>
      <c r="GI7" s="42"/>
      <c r="GJ7" s="42"/>
      <c r="GK7" s="42"/>
      <c r="GL7" s="42"/>
      <c r="GM7" s="43"/>
      <c r="HU7" s="55" t="s">
        <v>57</v>
      </c>
      <c r="HV7" s="42"/>
      <c r="HW7" s="42"/>
      <c r="HX7" s="42"/>
      <c r="HY7" s="42"/>
      <c r="HZ7" s="43"/>
      <c r="IA7" s="48" t="s">
        <v>56</v>
      </c>
      <c r="IB7" s="42"/>
      <c r="IC7" s="42"/>
      <c r="ID7" s="42"/>
      <c r="IE7" s="42"/>
      <c r="IF7" s="42"/>
      <c r="IG7" s="42"/>
      <c r="IH7" s="42"/>
      <c r="II7" s="42"/>
      <c r="IJ7" s="42"/>
      <c r="IK7" s="42"/>
      <c r="IL7" s="42"/>
      <c r="IM7" s="42"/>
      <c r="IN7" s="42"/>
      <c r="IO7" s="42"/>
      <c r="IP7" s="42"/>
      <c r="IQ7" s="42"/>
      <c r="IR7" s="42"/>
      <c r="IS7" s="42"/>
      <c r="IT7" s="43"/>
      <c r="VB7" s="1"/>
      <c r="VC7" s="1"/>
      <c r="AMJ7"/>
      <c r="AMK7"/>
    </row>
    <row r="8" spans="2:1025" ht="25" customHeight="1" x14ac:dyDescent="0.2">
      <c r="B8" s="70"/>
      <c r="C8" s="30"/>
      <c r="D8" s="31"/>
      <c r="AV8" s="44" t="s">
        <v>44</v>
      </c>
      <c r="AW8" s="42"/>
      <c r="AX8" s="42"/>
      <c r="AY8" s="42"/>
      <c r="AZ8" s="42"/>
      <c r="BA8" s="42"/>
      <c r="BB8" s="42"/>
      <c r="BC8" s="43"/>
      <c r="BD8" s="77" t="s">
        <v>45</v>
      </c>
      <c r="BE8" s="42"/>
      <c r="BF8" s="42"/>
      <c r="BG8" s="43"/>
      <c r="BH8" s="78" t="s">
        <v>46</v>
      </c>
      <c r="BI8" s="42"/>
      <c r="BJ8" s="42"/>
      <c r="BK8" s="42"/>
      <c r="BL8" s="42"/>
      <c r="BM8" s="42"/>
      <c r="BN8" s="43"/>
      <c r="BO8" s="79" t="s">
        <v>47</v>
      </c>
      <c r="BP8" s="80" t="s">
        <v>48</v>
      </c>
      <c r="BQ8" s="42"/>
      <c r="BR8" s="43"/>
      <c r="BS8" s="75"/>
      <c r="BT8" s="43"/>
      <c r="CC8" s="44" t="s">
        <v>44</v>
      </c>
      <c r="CD8" s="42"/>
      <c r="CE8" s="42"/>
      <c r="CF8" s="42"/>
      <c r="CG8" s="42"/>
      <c r="CH8" s="42"/>
      <c r="CI8" s="42"/>
      <c r="CJ8" s="43"/>
      <c r="CK8" s="77" t="s">
        <v>45</v>
      </c>
      <c r="CL8" s="42"/>
      <c r="CM8" s="42"/>
      <c r="CN8" s="42"/>
      <c r="CO8" s="43"/>
      <c r="CP8" s="78" t="s">
        <v>46</v>
      </c>
      <c r="CQ8" s="42"/>
      <c r="CR8" s="42"/>
      <c r="CS8" s="42"/>
      <c r="CT8" s="42"/>
      <c r="CU8" s="43"/>
      <c r="CV8" s="79" t="s">
        <v>47</v>
      </c>
      <c r="CW8" s="80" t="s">
        <v>48</v>
      </c>
      <c r="CX8" s="42"/>
      <c r="CY8" s="43"/>
      <c r="CZ8" s="75"/>
      <c r="DA8" s="43"/>
      <c r="DO8" s="44" t="s">
        <v>44</v>
      </c>
      <c r="DP8" s="42"/>
      <c r="DQ8" s="42"/>
      <c r="DR8" s="42"/>
      <c r="DS8" s="42"/>
      <c r="DT8" s="42"/>
      <c r="DU8" s="42"/>
      <c r="DV8" s="43"/>
      <c r="DW8" s="77" t="s">
        <v>45</v>
      </c>
      <c r="DX8" s="42"/>
      <c r="DY8" s="42"/>
      <c r="DZ8" s="43"/>
      <c r="EA8" s="78" t="s">
        <v>46</v>
      </c>
      <c r="EB8" s="42"/>
      <c r="EC8" s="42"/>
      <c r="ED8" s="42"/>
      <c r="EE8" s="42"/>
      <c r="EF8" s="42"/>
      <c r="EG8" s="43"/>
      <c r="EH8" s="79" t="s">
        <v>47</v>
      </c>
      <c r="EI8" s="80" t="s">
        <v>48</v>
      </c>
      <c r="EJ8" s="42"/>
      <c r="EK8" s="43"/>
      <c r="EL8" s="75"/>
      <c r="EM8" s="43"/>
      <c r="FN8" s="44" t="s">
        <v>44</v>
      </c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3"/>
      <c r="FZ8" s="77" t="s">
        <v>45</v>
      </c>
      <c r="GA8" s="42"/>
      <c r="GB8" s="42"/>
      <c r="GC8" s="43"/>
      <c r="GD8" s="78" t="s">
        <v>46</v>
      </c>
      <c r="GE8" s="42"/>
      <c r="GF8" s="42"/>
      <c r="GG8" s="43"/>
      <c r="GH8" s="79" t="s">
        <v>47</v>
      </c>
      <c r="GI8" s="80" t="s">
        <v>48</v>
      </c>
      <c r="GJ8" s="42"/>
      <c r="GK8" s="43"/>
      <c r="GL8" s="75"/>
      <c r="GM8" s="43"/>
      <c r="HU8" s="44" t="s">
        <v>44</v>
      </c>
      <c r="HV8" s="42"/>
      <c r="HW8" s="42"/>
      <c r="HX8" s="42"/>
      <c r="HY8" s="42"/>
      <c r="HZ8" s="42"/>
      <c r="IA8" s="42"/>
      <c r="IB8" s="42"/>
      <c r="IC8" s="42"/>
      <c r="ID8" s="42"/>
      <c r="IE8" s="42"/>
      <c r="IF8" s="43"/>
      <c r="IG8" s="77" t="s">
        <v>45</v>
      </c>
      <c r="IH8" s="42"/>
      <c r="II8" s="42"/>
      <c r="IJ8" s="43"/>
      <c r="IK8" s="78" t="s">
        <v>46</v>
      </c>
      <c r="IL8" s="42"/>
      <c r="IM8" s="42"/>
      <c r="IN8" s="43"/>
      <c r="IO8" s="79" t="s">
        <v>47</v>
      </c>
      <c r="IP8" s="80" t="s">
        <v>48</v>
      </c>
      <c r="IQ8" s="42"/>
      <c r="IR8" s="43"/>
      <c r="IS8" s="75"/>
      <c r="IT8" s="43"/>
      <c r="VB8" s="1"/>
      <c r="VC8" s="1"/>
      <c r="AMJ8"/>
      <c r="AMK8"/>
    </row>
    <row r="9" spans="2:1025" ht="25" customHeight="1" x14ac:dyDescent="0.2"/>
    <row r="10" spans="2:1025" ht="25" customHeight="1" x14ac:dyDescent="0.2"/>
    <row r="11" spans="2:1025" ht="25" customHeight="1" x14ac:dyDescent="0.2">
      <c r="B11" s="82" t="s">
        <v>58</v>
      </c>
      <c r="C11" s="65"/>
      <c r="D11" s="66"/>
      <c r="FE11" s="83" t="s">
        <v>59</v>
      </c>
      <c r="FF11" s="65"/>
      <c r="FG11" s="65"/>
      <c r="FH11" s="65"/>
      <c r="FI11" s="65"/>
      <c r="FJ11" s="65"/>
      <c r="FK11" s="65"/>
      <c r="FL11" s="66"/>
      <c r="IP11" s="83" t="s">
        <v>60</v>
      </c>
      <c r="IQ11" s="65"/>
      <c r="IR11" s="65"/>
      <c r="IS11" s="65"/>
      <c r="IT11" s="65"/>
      <c r="IU11" s="65"/>
      <c r="IV11" s="65"/>
      <c r="IW11" s="65"/>
      <c r="IX11" s="65"/>
      <c r="IY11" s="65"/>
      <c r="IZ11" s="65"/>
      <c r="JA11" s="65"/>
      <c r="JB11" s="65"/>
      <c r="JC11" s="65"/>
      <c r="JD11" s="65"/>
      <c r="JE11" s="66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2:1025" ht="25" customHeight="1" x14ac:dyDescent="0.2">
      <c r="B12" s="70"/>
      <c r="C12" s="30"/>
      <c r="D12" s="31"/>
      <c r="FE12" s="70"/>
      <c r="FF12" s="30"/>
      <c r="FG12" s="30"/>
      <c r="FH12" s="30"/>
      <c r="FI12" s="30"/>
      <c r="FJ12" s="30"/>
      <c r="FK12" s="30"/>
      <c r="FL12" s="31"/>
      <c r="FX12" s="27" t="s">
        <v>339</v>
      </c>
      <c r="IP12" s="70"/>
      <c r="IQ12" s="30"/>
      <c r="IR12" s="30"/>
      <c r="IS12" s="30"/>
      <c r="IT12" s="30"/>
      <c r="IU12" s="30"/>
      <c r="IV12" s="30"/>
      <c r="IW12" s="30"/>
      <c r="IX12" s="30"/>
      <c r="IY12" s="30"/>
      <c r="IZ12" s="30"/>
      <c r="JA12" s="30"/>
      <c r="JB12" s="30"/>
      <c r="JC12" s="30"/>
      <c r="JD12" s="30"/>
      <c r="JE12" s="3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2:1025" ht="25" customHeight="1" x14ac:dyDescent="0.2"/>
    <row r="14" spans="2:1025" ht="25" customHeight="1" x14ac:dyDescent="0.2"/>
    <row r="15" spans="2:1025" ht="25" customHeight="1" x14ac:dyDescent="0.2">
      <c r="B15" s="81" t="s">
        <v>61</v>
      </c>
      <c r="C15" s="65"/>
      <c r="D15" s="66"/>
      <c r="AP15" s="55" t="s">
        <v>62</v>
      </c>
      <c r="AQ15" s="42"/>
      <c r="AR15" s="42"/>
      <c r="AS15" s="42"/>
      <c r="AT15" s="42"/>
      <c r="AU15" s="43"/>
      <c r="AV15" s="48" t="s">
        <v>56</v>
      </c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3"/>
      <c r="CI15" s="55" t="s">
        <v>63</v>
      </c>
      <c r="CJ15" s="42"/>
      <c r="CK15" s="42"/>
      <c r="CL15" s="42"/>
      <c r="CM15" s="42"/>
      <c r="CN15" s="43"/>
      <c r="CO15" s="48" t="s">
        <v>56</v>
      </c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3"/>
      <c r="DU15" s="55" t="s">
        <v>64</v>
      </c>
      <c r="DV15" s="42"/>
      <c r="DW15" s="42"/>
      <c r="DX15" s="42"/>
      <c r="DY15" s="42"/>
      <c r="DZ15" s="43"/>
      <c r="EA15" s="48" t="s">
        <v>65</v>
      </c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3"/>
      <c r="EW15" s="55" t="s">
        <v>66</v>
      </c>
      <c r="EX15" s="42"/>
      <c r="EY15" s="42"/>
      <c r="EZ15" s="42"/>
      <c r="FA15" s="42"/>
      <c r="FB15" s="42"/>
      <c r="FC15" s="47" t="s">
        <v>54</v>
      </c>
      <c r="FD15" s="47"/>
      <c r="FE15" s="47"/>
      <c r="FF15" s="47"/>
      <c r="FG15" s="47"/>
      <c r="FH15" s="47"/>
      <c r="FI15" s="47"/>
      <c r="FJ15" s="47"/>
      <c r="FK15" s="47"/>
      <c r="FL15" s="47"/>
      <c r="FM15" s="47"/>
      <c r="FN15" s="47"/>
      <c r="FO15" s="47"/>
      <c r="FP15" s="47"/>
      <c r="FQ15" s="47"/>
      <c r="FY15" s="55" t="s">
        <v>67</v>
      </c>
      <c r="FZ15" s="42"/>
      <c r="GA15" s="42"/>
      <c r="GB15" s="42"/>
      <c r="GC15" s="42"/>
      <c r="GD15" s="43"/>
      <c r="GE15" s="48" t="s">
        <v>56</v>
      </c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3"/>
      <c r="HC15" s="55" t="s">
        <v>75</v>
      </c>
      <c r="HD15" s="42"/>
      <c r="HE15" s="42"/>
      <c r="HF15" s="42"/>
      <c r="HG15" s="42"/>
      <c r="HH15" s="42"/>
      <c r="HI15" s="47" t="s">
        <v>54</v>
      </c>
      <c r="HJ15" s="47"/>
      <c r="HK15" s="47"/>
      <c r="HL15" s="47"/>
      <c r="HM15" s="47"/>
      <c r="HN15" s="47"/>
      <c r="HO15" s="47"/>
      <c r="HP15" s="47"/>
      <c r="HQ15" s="47"/>
      <c r="HR15" s="47"/>
      <c r="HS15" s="47"/>
      <c r="HT15" s="47"/>
      <c r="HU15" s="47"/>
      <c r="HV15" s="47"/>
      <c r="HW15" s="47"/>
      <c r="II15" s="55" t="s">
        <v>69</v>
      </c>
      <c r="IJ15" s="42"/>
      <c r="IK15" s="42"/>
      <c r="IL15" s="42"/>
      <c r="IM15" s="42"/>
      <c r="IN15" s="43"/>
      <c r="IO15" s="48" t="s">
        <v>56</v>
      </c>
      <c r="IP15" s="42"/>
      <c r="IQ15" s="42"/>
      <c r="IR15" s="42"/>
      <c r="IS15" s="42"/>
      <c r="IT15" s="42"/>
      <c r="IU15" s="42"/>
      <c r="IV15" s="42"/>
      <c r="IW15" s="42"/>
      <c r="IX15" s="42"/>
      <c r="IY15" s="42"/>
      <c r="IZ15" s="42"/>
      <c r="JA15" s="42"/>
      <c r="JB15" s="42"/>
      <c r="JC15" s="42"/>
      <c r="JD15" s="42"/>
      <c r="JE15" s="42"/>
      <c r="JF15" s="42"/>
      <c r="JG15" s="42"/>
      <c r="JH15" s="43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2:1025" ht="25" customHeight="1" x14ac:dyDescent="0.2">
      <c r="B16" s="70"/>
      <c r="C16" s="30"/>
      <c r="D16" s="31"/>
      <c r="AP16" s="44" t="s">
        <v>44</v>
      </c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3"/>
      <c r="BB16" s="77" t="s">
        <v>45</v>
      </c>
      <c r="BC16" s="42"/>
      <c r="BD16" s="42"/>
      <c r="BE16" s="43"/>
      <c r="BF16" s="78" t="s">
        <v>46</v>
      </c>
      <c r="BG16" s="42"/>
      <c r="BH16" s="42"/>
      <c r="BI16" s="43"/>
      <c r="BJ16" s="79" t="s">
        <v>47</v>
      </c>
      <c r="BK16" s="80" t="s">
        <v>48</v>
      </c>
      <c r="BL16" s="42"/>
      <c r="BM16" s="43"/>
      <c r="BN16" s="75"/>
      <c r="BO16" s="43"/>
      <c r="CI16" s="44" t="s">
        <v>44</v>
      </c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3"/>
      <c r="CU16" s="77" t="s">
        <v>45</v>
      </c>
      <c r="CV16" s="42"/>
      <c r="CW16" s="42"/>
      <c r="CX16" s="43"/>
      <c r="CY16" s="78" t="s">
        <v>46</v>
      </c>
      <c r="CZ16" s="42"/>
      <c r="DA16" s="42"/>
      <c r="DB16" s="43"/>
      <c r="DC16" s="79" t="s">
        <v>47</v>
      </c>
      <c r="DD16" s="80" t="s">
        <v>48</v>
      </c>
      <c r="DE16" s="42"/>
      <c r="DF16" s="43"/>
      <c r="DG16" s="75"/>
      <c r="DH16" s="43"/>
      <c r="DU16" s="44" t="s">
        <v>44</v>
      </c>
      <c r="DV16" s="42"/>
      <c r="DW16" s="42"/>
      <c r="DX16" s="42"/>
      <c r="DY16" s="42"/>
      <c r="DZ16" s="42"/>
      <c r="EA16" s="42"/>
      <c r="EB16" s="42"/>
      <c r="EC16" s="42"/>
      <c r="ED16" s="42"/>
      <c r="EE16" s="43"/>
      <c r="EF16" s="77" t="s">
        <v>45</v>
      </c>
      <c r="EG16" s="42"/>
      <c r="EH16" s="42"/>
      <c r="EI16" s="43"/>
      <c r="EJ16" s="78" t="s">
        <v>46</v>
      </c>
      <c r="EK16" s="42"/>
      <c r="EL16" s="42"/>
      <c r="EM16" s="42"/>
      <c r="EN16" s="42"/>
      <c r="EO16" s="43"/>
      <c r="EP16" s="79" t="s">
        <v>47</v>
      </c>
      <c r="EQ16" s="80" t="s">
        <v>48</v>
      </c>
      <c r="ER16" s="42"/>
      <c r="ES16" s="43"/>
      <c r="ET16" s="75"/>
      <c r="EU16" s="43"/>
      <c r="EW16" s="44" t="s">
        <v>44</v>
      </c>
      <c r="EX16" s="45"/>
      <c r="EY16" s="45"/>
      <c r="EZ16" s="45"/>
      <c r="FA16" s="45"/>
      <c r="FB16" s="45"/>
      <c r="FC16" s="46"/>
      <c r="FD16" s="53" t="s">
        <v>45</v>
      </c>
      <c r="FE16" s="30"/>
      <c r="FF16" s="30"/>
      <c r="FG16" s="31"/>
      <c r="FH16" s="54" t="s">
        <v>46</v>
      </c>
      <c r="FI16" s="30"/>
      <c r="FJ16" s="30"/>
      <c r="FK16" s="31"/>
      <c r="FL16" s="26" t="s">
        <v>47</v>
      </c>
      <c r="FM16" s="29" t="s">
        <v>48</v>
      </c>
      <c r="FN16" s="30"/>
      <c r="FO16" s="31"/>
      <c r="FP16" s="32"/>
      <c r="FQ16" s="31"/>
      <c r="FY16" s="44" t="s">
        <v>44</v>
      </c>
      <c r="FZ16" s="42"/>
      <c r="GA16" s="42"/>
      <c r="GB16" s="42"/>
      <c r="GC16" s="42"/>
      <c r="GD16" s="42"/>
      <c r="GE16" s="42"/>
      <c r="GF16" s="42"/>
      <c r="GG16" s="42"/>
      <c r="GH16" s="42"/>
      <c r="GI16" s="42"/>
      <c r="GJ16" s="43"/>
      <c r="GK16" s="77" t="s">
        <v>45</v>
      </c>
      <c r="GL16" s="42"/>
      <c r="GM16" s="42"/>
      <c r="GN16" s="43"/>
      <c r="GO16" s="78" t="s">
        <v>46</v>
      </c>
      <c r="GP16" s="42"/>
      <c r="GQ16" s="42"/>
      <c r="GR16" s="43"/>
      <c r="GS16" s="79" t="s">
        <v>47</v>
      </c>
      <c r="GT16" s="80" t="s">
        <v>48</v>
      </c>
      <c r="GU16" s="42"/>
      <c r="GV16" s="43"/>
      <c r="GW16" s="75"/>
      <c r="GX16" s="43"/>
      <c r="HC16" s="44" t="s">
        <v>44</v>
      </c>
      <c r="HD16" s="45"/>
      <c r="HE16" s="45"/>
      <c r="HF16" s="45"/>
      <c r="HG16" s="45"/>
      <c r="HH16" s="45"/>
      <c r="HI16" s="46"/>
      <c r="HJ16" s="53" t="s">
        <v>45</v>
      </c>
      <c r="HK16" s="30"/>
      <c r="HL16" s="30"/>
      <c r="HM16" s="31"/>
      <c r="HN16" s="54" t="s">
        <v>46</v>
      </c>
      <c r="HO16" s="30"/>
      <c r="HP16" s="30"/>
      <c r="HQ16" s="31"/>
      <c r="HR16" s="26" t="s">
        <v>47</v>
      </c>
      <c r="HS16" s="29" t="s">
        <v>48</v>
      </c>
      <c r="HT16" s="30"/>
      <c r="HU16" s="31"/>
      <c r="HV16" s="32"/>
      <c r="HW16" s="31"/>
      <c r="II16" s="44" t="s">
        <v>44</v>
      </c>
      <c r="IJ16" s="42"/>
      <c r="IK16" s="42"/>
      <c r="IL16" s="42"/>
      <c r="IM16" s="42"/>
      <c r="IN16" s="42"/>
      <c r="IO16" s="42"/>
      <c r="IP16" s="42"/>
      <c r="IQ16" s="42"/>
      <c r="IR16" s="42"/>
      <c r="IS16" s="42"/>
      <c r="IT16" s="43"/>
      <c r="IU16" s="77" t="s">
        <v>45</v>
      </c>
      <c r="IV16" s="42"/>
      <c r="IW16" s="42"/>
      <c r="IX16" s="43"/>
      <c r="IY16" s="78" t="s">
        <v>46</v>
      </c>
      <c r="IZ16" s="42"/>
      <c r="JA16" s="42"/>
      <c r="JB16" s="43"/>
      <c r="JC16" s="79" t="s">
        <v>47</v>
      </c>
      <c r="JD16" s="80" t="s">
        <v>48</v>
      </c>
      <c r="JE16" s="42"/>
      <c r="JF16" s="43"/>
      <c r="JG16" s="75"/>
      <c r="JH16" s="43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</row>
    <row r="17" spans="2:1025" ht="25" customHeight="1" x14ac:dyDescent="0.2"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2:1025" ht="25" customHeight="1" x14ac:dyDescent="0.2"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2:1025" ht="25" customHeight="1" x14ac:dyDescent="0.2">
      <c r="B19" s="81" t="s">
        <v>70</v>
      </c>
      <c r="C19" s="65"/>
      <c r="D19" s="66"/>
      <c r="BH19" s="55" t="s">
        <v>71</v>
      </c>
      <c r="BI19" s="42"/>
      <c r="BJ19" s="42"/>
      <c r="BK19" s="42"/>
      <c r="BL19" s="42"/>
      <c r="BM19" s="43"/>
      <c r="BN19" s="48" t="s">
        <v>56</v>
      </c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3"/>
      <c r="DJ19" s="55" t="s">
        <v>72</v>
      </c>
      <c r="DK19" s="42"/>
      <c r="DL19" s="42"/>
      <c r="DM19" s="42"/>
      <c r="DN19" s="42"/>
      <c r="DO19" s="43"/>
      <c r="DP19" s="48" t="s">
        <v>65</v>
      </c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3"/>
      <c r="EL19" s="55" t="s">
        <v>73</v>
      </c>
      <c r="EM19" s="42"/>
      <c r="EN19" s="42"/>
      <c r="EO19" s="42"/>
      <c r="EP19" s="42"/>
      <c r="EQ19" s="42"/>
      <c r="ER19" s="47" t="s">
        <v>54</v>
      </c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H19" s="55" t="s">
        <v>53</v>
      </c>
      <c r="FI19" s="42"/>
      <c r="FJ19" s="42"/>
      <c r="FK19" s="42"/>
      <c r="FL19" s="42"/>
      <c r="FM19" s="42"/>
      <c r="FN19" s="47" t="s">
        <v>54</v>
      </c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I19" s="55" t="s">
        <v>55</v>
      </c>
      <c r="GJ19" s="42"/>
      <c r="GK19" s="42"/>
      <c r="GL19" s="42"/>
      <c r="GM19" s="42"/>
      <c r="GN19" s="43"/>
      <c r="GO19" s="48" t="s">
        <v>56</v>
      </c>
      <c r="GP19" s="42"/>
      <c r="GQ19" s="42"/>
      <c r="GR19" s="42"/>
      <c r="GS19" s="42"/>
      <c r="GT19" s="42"/>
      <c r="GU19" s="42"/>
      <c r="GV19" s="42"/>
      <c r="GW19" s="42"/>
      <c r="GX19" s="42"/>
      <c r="GY19" s="42"/>
      <c r="GZ19" s="42"/>
      <c r="HA19" s="42"/>
      <c r="HB19" s="42"/>
      <c r="HC19" s="42"/>
      <c r="HD19" s="42"/>
      <c r="HE19" s="42"/>
      <c r="HF19" s="42"/>
      <c r="HG19" s="42"/>
      <c r="HH19" s="43"/>
      <c r="HJ19" s="55" t="s">
        <v>68</v>
      </c>
      <c r="HK19" s="42"/>
      <c r="HL19" s="42"/>
      <c r="HM19" s="42"/>
      <c r="HN19" s="42"/>
      <c r="HO19" s="43"/>
      <c r="HP19" s="48" t="s">
        <v>56</v>
      </c>
      <c r="HQ19" s="42"/>
      <c r="HR19" s="42"/>
      <c r="HS19" s="42"/>
      <c r="HT19" s="42"/>
      <c r="HU19" s="42"/>
      <c r="HV19" s="42"/>
      <c r="HW19" s="42"/>
      <c r="HX19" s="42"/>
      <c r="HY19" s="42"/>
      <c r="HZ19" s="42"/>
      <c r="IA19" s="42"/>
      <c r="IB19" s="42"/>
      <c r="IC19" s="42"/>
      <c r="ID19" s="42"/>
      <c r="IE19" s="42"/>
      <c r="IF19" s="42"/>
      <c r="IG19" s="42"/>
      <c r="IH19" s="42"/>
      <c r="II19" s="43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2:1025" ht="25" customHeight="1" x14ac:dyDescent="0.2">
      <c r="B20" s="70"/>
      <c r="C20" s="30"/>
      <c r="D20" s="31"/>
      <c r="BH20" s="44" t="s">
        <v>44</v>
      </c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3"/>
      <c r="BT20" s="77" t="s">
        <v>45</v>
      </c>
      <c r="BU20" s="42"/>
      <c r="BV20" s="42"/>
      <c r="BW20" s="43"/>
      <c r="BX20" s="78" t="s">
        <v>46</v>
      </c>
      <c r="BY20" s="42"/>
      <c r="BZ20" s="42"/>
      <c r="CA20" s="43"/>
      <c r="CB20" s="79" t="s">
        <v>47</v>
      </c>
      <c r="CC20" s="80" t="s">
        <v>48</v>
      </c>
      <c r="CD20" s="42"/>
      <c r="CE20" s="43"/>
      <c r="CF20" s="75"/>
      <c r="CG20" s="43"/>
      <c r="DJ20" s="44" t="s">
        <v>44</v>
      </c>
      <c r="DK20" s="42"/>
      <c r="DL20" s="42"/>
      <c r="DM20" s="42"/>
      <c r="DN20" s="42"/>
      <c r="DO20" s="42"/>
      <c r="DP20" s="42"/>
      <c r="DQ20" s="42"/>
      <c r="DR20" s="42"/>
      <c r="DS20" s="42"/>
      <c r="DT20" s="43"/>
      <c r="DU20" s="77" t="s">
        <v>45</v>
      </c>
      <c r="DV20" s="42"/>
      <c r="DW20" s="42"/>
      <c r="DX20" s="43"/>
      <c r="DY20" s="78" t="s">
        <v>46</v>
      </c>
      <c r="DZ20" s="42"/>
      <c r="EA20" s="42"/>
      <c r="EB20" s="42"/>
      <c r="EC20" s="42"/>
      <c r="ED20" s="43"/>
      <c r="EE20" s="79" t="s">
        <v>47</v>
      </c>
      <c r="EF20" s="80" t="s">
        <v>48</v>
      </c>
      <c r="EG20" s="42"/>
      <c r="EH20" s="43"/>
      <c r="EI20" s="75"/>
      <c r="EJ20" s="43"/>
      <c r="EL20" s="44" t="s">
        <v>44</v>
      </c>
      <c r="EM20" s="45"/>
      <c r="EN20" s="45"/>
      <c r="EO20" s="45"/>
      <c r="EP20" s="45"/>
      <c r="EQ20" s="45"/>
      <c r="ER20" s="46"/>
      <c r="ES20" s="53" t="s">
        <v>45</v>
      </c>
      <c r="ET20" s="30"/>
      <c r="EU20" s="30"/>
      <c r="EV20" s="31"/>
      <c r="EW20" s="54" t="s">
        <v>46</v>
      </c>
      <c r="EX20" s="30"/>
      <c r="EY20" s="30"/>
      <c r="EZ20" s="31"/>
      <c r="FA20" s="76" t="s">
        <v>47</v>
      </c>
      <c r="FB20" s="29" t="s">
        <v>48</v>
      </c>
      <c r="FC20" s="30"/>
      <c r="FD20" s="31"/>
      <c r="FE20" s="32"/>
      <c r="FF20" s="31"/>
      <c r="FH20" s="44" t="s">
        <v>44</v>
      </c>
      <c r="FI20" s="45"/>
      <c r="FJ20" s="45"/>
      <c r="FK20" s="45"/>
      <c r="FL20" s="45"/>
      <c r="FM20" s="45"/>
      <c r="FN20" s="46"/>
      <c r="FO20" s="53" t="s">
        <v>45</v>
      </c>
      <c r="FP20" s="30"/>
      <c r="FQ20" s="30"/>
      <c r="FR20" s="31"/>
      <c r="FS20" s="54" t="s">
        <v>46</v>
      </c>
      <c r="FT20" s="30"/>
      <c r="FU20" s="30"/>
      <c r="FV20" s="31"/>
      <c r="FW20" s="26" t="s">
        <v>47</v>
      </c>
      <c r="FX20" s="29" t="s">
        <v>48</v>
      </c>
      <c r="FY20" s="30"/>
      <c r="FZ20" s="31"/>
      <c r="GA20" s="32"/>
      <c r="GB20" s="31"/>
      <c r="GI20" s="44" t="s">
        <v>44</v>
      </c>
      <c r="GJ20" s="42"/>
      <c r="GK20" s="42"/>
      <c r="GL20" s="42"/>
      <c r="GM20" s="42"/>
      <c r="GN20" s="42"/>
      <c r="GO20" s="42"/>
      <c r="GP20" s="42"/>
      <c r="GQ20" s="42"/>
      <c r="GR20" s="42"/>
      <c r="GS20" s="42"/>
      <c r="GT20" s="43"/>
      <c r="GU20" s="77" t="s">
        <v>45</v>
      </c>
      <c r="GV20" s="42"/>
      <c r="GW20" s="42"/>
      <c r="GX20" s="43"/>
      <c r="GY20" s="78" t="s">
        <v>46</v>
      </c>
      <c r="GZ20" s="42"/>
      <c r="HA20" s="42"/>
      <c r="HB20" s="43"/>
      <c r="HC20" s="79" t="s">
        <v>47</v>
      </c>
      <c r="HD20" s="80" t="s">
        <v>48</v>
      </c>
      <c r="HE20" s="42"/>
      <c r="HF20" s="43"/>
      <c r="HG20" s="75"/>
      <c r="HH20" s="43"/>
      <c r="HJ20" s="44" t="s">
        <v>44</v>
      </c>
      <c r="HK20" s="42"/>
      <c r="HL20" s="42"/>
      <c r="HM20" s="42"/>
      <c r="HN20" s="42"/>
      <c r="HO20" s="42"/>
      <c r="HP20" s="42"/>
      <c r="HQ20" s="42"/>
      <c r="HR20" s="42"/>
      <c r="HS20" s="42"/>
      <c r="HT20" s="42"/>
      <c r="HU20" s="43"/>
      <c r="HV20" s="77" t="s">
        <v>45</v>
      </c>
      <c r="HW20" s="42"/>
      <c r="HX20" s="42"/>
      <c r="HY20" s="43"/>
      <c r="HZ20" s="78" t="s">
        <v>46</v>
      </c>
      <c r="IA20" s="42"/>
      <c r="IB20" s="42"/>
      <c r="IC20" s="43"/>
      <c r="ID20" s="79" t="s">
        <v>47</v>
      </c>
      <c r="IE20" s="80" t="s">
        <v>48</v>
      </c>
      <c r="IF20" s="42"/>
      <c r="IG20" s="43"/>
      <c r="IH20" s="75"/>
      <c r="II20" s="43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2:1025" ht="25" customHeight="1" x14ac:dyDescent="0.2"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2:1025" ht="25" customHeight="1" x14ac:dyDescent="0.2"/>
    <row r="23" spans="2:1025" ht="25" customHeight="1" x14ac:dyDescent="0.2">
      <c r="C23" s="73" t="s">
        <v>0</v>
      </c>
      <c r="D23" s="74" t="s">
        <v>1</v>
      </c>
      <c r="E23" s="72" t="s">
        <v>19</v>
      </c>
      <c r="F23" s="71" t="s">
        <v>3</v>
      </c>
      <c r="G23" s="71" t="s">
        <v>4</v>
      </c>
      <c r="H23" s="71" t="s">
        <v>5</v>
      </c>
      <c r="I23" s="71" t="s">
        <v>6</v>
      </c>
      <c r="J23" s="71" t="s">
        <v>7</v>
      </c>
      <c r="K23" s="71" t="s">
        <v>8</v>
      </c>
      <c r="L23" s="71" t="s">
        <v>9</v>
      </c>
      <c r="M23" s="71" t="s">
        <v>10</v>
      </c>
      <c r="N23" s="71" t="s">
        <v>11</v>
      </c>
      <c r="O23" s="71" t="s">
        <v>12</v>
      </c>
      <c r="P23" s="71" t="s">
        <v>13</v>
      </c>
      <c r="Q23" s="72" t="s">
        <v>20</v>
      </c>
      <c r="R23" s="71" t="s">
        <v>3</v>
      </c>
      <c r="S23" s="71" t="s">
        <v>4</v>
      </c>
      <c r="T23" s="71" t="s">
        <v>5</v>
      </c>
      <c r="U23" s="71" t="s">
        <v>6</v>
      </c>
      <c r="V23" s="71" t="s">
        <v>7</v>
      </c>
      <c r="W23" s="71" t="s">
        <v>8</v>
      </c>
      <c r="X23" s="71" t="s">
        <v>9</v>
      </c>
      <c r="Y23" s="71" t="s">
        <v>10</v>
      </c>
      <c r="Z23" s="71" t="s">
        <v>11</v>
      </c>
      <c r="AA23" s="71" t="s">
        <v>12</v>
      </c>
      <c r="AB23" s="71" t="s">
        <v>13</v>
      </c>
      <c r="AC23" s="72" t="s">
        <v>21</v>
      </c>
      <c r="AD23" s="71" t="s">
        <v>3</v>
      </c>
      <c r="AE23" s="71" t="s">
        <v>4</v>
      </c>
      <c r="AF23" s="71" t="s">
        <v>5</v>
      </c>
      <c r="AG23" s="71" t="s">
        <v>6</v>
      </c>
      <c r="AH23" s="71" t="s">
        <v>7</v>
      </c>
      <c r="AI23" s="71" t="s">
        <v>8</v>
      </c>
      <c r="AJ23" s="71" t="s">
        <v>9</v>
      </c>
      <c r="AK23" s="71" t="s">
        <v>10</v>
      </c>
      <c r="AL23" s="71" t="s">
        <v>11</v>
      </c>
      <c r="AM23" s="71" t="s">
        <v>12</v>
      </c>
      <c r="AN23" s="71" t="s">
        <v>13</v>
      </c>
      <c r="AO23" s="72" t="s">
        <v>22</v>
      </c>
      <c r="AP23" s="71" t="s">
        <v>3</v>
      </c>
      <c r="AQ23" s="71" t="s">
        <v>4</v>
      </c>
      <c r="AR23" s="71" t="s">
        <v>5</v>
      </c>
      <c r="AS23" s="71" t="s">
        <v>6</v>
      </c>
      <c r="AT23" s="71" t="s">
        <v>7</v>
      </c>
      <c r="AU23" s="71" t="s">
        <v>8</v>
      </c>
      <c r="AV23" s="71" t="s">
        <v>9</v>
      </c>
      <c r="AW23" s="71" t="s">
        <v>10</v>
      </c>
      <c r="AX23" s="71" t="s">
        <v>11</v>
      </c>
      <c r="AY23" s="71" t="s">
        <v>12</v>
      </c>
      <c r="AZ23" s="71" t="s">
        <v>13</v>
      </c>
      <c r="BA23" s="72" t="s">
        <v>23</v>
      </c>
      <c r="BB23" s="71" t="s">
        <v>3</v>
      </c>
      <c r="BC23" s="71" t="s">
        <v>4</v>
      </c>
      <c r="BD23" s="71" t="s">
        <v>5</v>
      </c>
      <c r="BE23" s="71" t="s">
        <v>6</v>
      </c>
      <c r="BF23" s="71" t="s">
        <v>7</v>
      </c>
      <c r="BG23" s="71" t="s">
        <v>8</v>
      </c>
      <c r="BH23" s="71" t="s">
        <v>9</v>
      </c>
      <c r="BI23" s="71" t="s">
        <v>10</v>
      </c>
      <c r="BJ23" s="71" t="s">
        <v>11</v>
      </c>
      <c r="BK23" s="71" t="s">
        <v>12</v>
      </c>
      <c r="BL23" s="71" t="s">
        <v>13</v>
      </c>
      <c r="BM23" s="72" t="s">
        <v>4</v>
      </c>
      <c r="BN23" s="71" t="s">
        <v>3</v>
      </c>
      <c r="BO23" s="71" t="s">
        <v>4</v>
      </c>
      <c r="BP23" s="71" t="s">
        <v>5</v>
      </c>
      <c r="BQ23" s="71" t="s">
        <v>6</v>
      </c>
      <c r="BR23" s="71" t="s">
        <v>7</v>
      </c>
      <c r="BS23" s="71" t="s">
        <v>8</v>
      </c>
      <c r="BT23" s="71" t="s">
        <v>9</v>
      </c>
      <c r="BU23" s="71" t="s">
        <v>10</v>
      </c>
      <c r="BV23" s="71" t="s">
        <v>11</v>
      </c>
      <c r="BW23" s="71" t="s">
        <v>12</v>
      </c>
      <c r="BX23" s="71" t="s">
        <v>13</v>
      </c>
      <c r="BY23" s="72" t="s">
        <v>24</v>
      </c>
      <c r="BZ23" s="71" t="s">
        <v>3</v>
      </c>
      <c r="CA23" s="71" t="s">
        <v>4</v>
      </c>
      <c r="CB23" s="71" t="s">
        <v>5</v>
      </c>
      <c r="CC23" s="71" t="s">
        <v>6</v>
      </c>
      <c r="CD23" s="71" t="s">
        <v>7</v>
      </c>
      <c r="CE23" s="71" t="s">
        <v>8</v>
      </c>
      <c r="CF23" s="71" t="s">
        <v>9</v>
      </c>
      <c r="CG23" s="71" t="s">
        <v>10</v>
      </c>
      <c r="CH23" s="71" t="s">
        <v>11</v>
      </c>
      <c r="CI23" s="71" t="s">
        <v>12</v>
      </c>
      <c r="CJ23" s="71" t="s">
        <v>13</v>
      </c>
      <c r="CK23" s="72" t="s">
        <v>25</v>
      </c>
      <c r="CL23" s="71" t="s">
        <v>3</v>
      </c>
      <c r="CM23" s="71" t="s">
        <v>4</v>
      </c>
      <c r="CN23" s="71" t="s">
        <v>5</v>
      </c>
      <c r="CO23" s="71" t="s">
        <v>6</v>
      </c>
      <c r="CP23" s="71" t="s">
        <v>7</v>
      </c>
      <c r="CQ23" s="71" t="s">
        <v>8</v>
      </c>
      <c r="CR23" s="71" t="s">
        <v>9</v>
      </c>
      <c r="CS23" s="71" t="s">
        <v>10</v>
      </c>
      <c r="CT23" s="71" t="s">
        <v>11</v>
      </c>
      <c r="CU23" s="71" t="s">
        <v>12</v>
      </c>
      <c r="CV23" s="71" t="s">
        <v>13</v>
      </c>
      <c r="CW23" s="72" t="s">
        <v>26</v>
      </c>
      <c r="CX23" s="71" t="s">
        <v>3</v>
      </c>
      <c r="CY23" s="71" t="s">
        <v>4</v>
      </c>
      <c r="CZ23" s="71" t="s">
        <v>5</v>
      </c>
      <c r="DA23" s="71" t="s">
        <v>6</v>
      </c>
      <c r="DB23" s="71" t="s">
        <v>7</v>
      </c>
      <c r="DC23" s="71" t="s">
        <v>8</v>
      </c>
      <c r="DD23" s="71" t="s">
        <v>9</v>
      </c>
      <c r="DE23" s="71" t="s">
        <v>10</v>
      </c>
      <c r="DF23" s="71" t="s">
        <v>11</v>
      </c>
      <c r="DG23" s="71" t="s">
        <v>12</v>
      </c>
      <c r="DH23" s="71" t="s">
        <v>13</v>
      </c>
      <c r="DI23" s="72" t="s">
        <v>27</v>
      </c>
      <c r="DJ23" s="71" t="s">
        <v>3</v>
      </c>
      <c r="DK23" s="71" t="s">
        <v>4</v>
      </c>
      <c r="DL23" s="71" t="s">
        <v>5</v>
      </c>
      <c r="DM23" s="71" t="s">
        <v>6</v>
      </c>
      <c r="DN23" s="71" t="s">
        <v>7</v>
      </c>
      <c r="DO23" s="71" t="s">
        <v>8</v>
      </c>
      <c r="DP23" s="71" t="s">
        <v>9</v>
      </c>
      <c r="DQ23" s="71" t="s">
        <v>10</v>
      </c>
      <c r="DR23" s="71" t="s">
        <v>11</v>
      </c>
      <c r="DS23" s="71" t="s">
        <v>12</v>
      </c>
      <c r="DT23" s="71" t="s">
        <v>13</v>
      </c>
      <c r="DU23" s="72" t="s">
        <v>5</v>
      </c>
      <c r="DV23" s="71" t="s">
        <v>3</v>
      </c>
      <c r="DW23" s="71" t="s">
        <v>4</v>
      </c>
      <c r="DX23" s="71" t="s">
        <v>5</v>
      </c>
      <c r="DY23" s="71" t="s">
        <v>6</v>
      </c>
      <c r="DZ23" s="71" t="s">
        <v>7</v>
      </c>
      <c r="EA23" s="71" t="s">
        <v>8</v>
      </c>
      <c r="EB23" s="71" t="s">
        <v>9</v>
      </c>
      <c r="EC23" s="71" t="s">
        <v>10</v>
      </c>
      <c r="ED23" s="71" t="s">
        <v>11</v>
      </c>
      <c r="EE23" s="71" t="s">
        <v>12</v>
      </c>
      <c r="EF23" s="71" t="s">
        <v>13</v>
      </c>
      <c r="EG23" s="72" t="s">
        <v>28</v>
      </c>
      <c r="EH23" s="71" t="s">
        <v>3</v>
      </c>
      <c r="EI23" s="71" t="s">
        <v>4</v>
      </c>
      <c r="EJ23" s="71" t="s">
        <v>5</v>
      </c>
      <c r="EK23" s="71" t="s">
        <v>6</v>
      </c>
      <c r="EL23" s="71" t="s">
        <v>7</v>
      </c>
      <c r="EM23" s="71" t="s">
        <v>8</v>
      </c>
      <c r="EN23" s="71" t="s">
        <v>9</v>
      </c>
      <c r="EO23" s="71" t="s">
        <v>10</v>
      </c>
      <c r="EP23" s="71" t="s">
        <v>11</v>
      </c>
      <c r="EQ23" s="71" t="s">
        <v>12</v>
      </c>
      <c r="ER23" s="71" t="s">
        <v>13</v>
      </c>
      <c r="ES23" s="72" t="s">
        <v>29</v>
      </c>
      <c r="ET23" s="71" t="s">
        <v>3</v>
      </c>
      <c r="EU23" s="71" t="s">
        <v>4</v>
      </c>
      <c r="EV23" s="71" t="s">
        <v>5</v>
      </c>
      <c r="EW23" s="71" t="s">
        <v>6</v>
      </c>
      <c r="EX23" s="71" t="s">
        <v>7</v>
      </c>
      <c r="EY23" s="71" t="s">
        <v>8</v>
      </c>
      <c r="EZ23" s="71" t="s">
        <v>9</v>
      </c>
      <c r="FA23" s="71" t="s">
        <v>10</v>
      </c>
      <c r="FB23" s="71" t="s">
        <v>11</v>
      </c>
      <c r="FC23" s="71" t="s">
        <v>12</v>
      </c>
      <c r="FD23" s="71" t="s">
        <v>13</v>
      </c>
      <c r="FE23" s="72" t="s">
        <v>30</v>
      </c>
      <c r="FF23" s="71" t="s">
        <v>3</v>
      </c>
      <c r="FG23" s="71" t="s">
        <v>4</v>
      </c>
      <c r="FH23" s="71" t="s">
        <v>5</v>
      </c>
      <c r="FI23" s="71" t="s">
        <v>6</v>
      </c>
      <c r="FJ23" s="71" t="s">
        <v>7</v>
      </c>
      <c r="FK23" s="71" t="s">
        <v>8</v>
      </c>
      <c r="FL23" s="71" t="s">
        <v>9</v>
      </c>
      <c r="FM23" s="71" t="s">
        <v>10</v>
      </c>
      <c r="FN23" s="71" t="s">
        <v>11</v>
      </c>
      <c r="FO23" s="71" t="s">
        <v>12</v>
      </c>
      <c r="FP23" s="71" t="s">
        <v>13</v>
      </c>
      <c r="FQ23" s="72" t="s">
        <v>31</v>
      </c>
      <c r="FR23" s="71" t="s">
        <v>3</v>
      </c>
      <c r="FS23" s="71" t="s">
        <v>4</v>
      </c>
      <c r="FT23" s="71" t="s">
        <v>5</v>
      </c>
      <c r="FU23" s="71" t="s">
        <v>6</v>
      </c>
      <c r="FV23" s="71" t="s">
        <v>7</v>
      </c>
      <c r="FW23" s="71" t="s">
        <v>8</v>
      </c>
      <c r="FX23" s="71" t="s">
        <v>9</v>
      </c>
      <c r="FY23" s="71" t="s">
        <v>10</v>
      </c>
      <c r="FZ23" s="71" t="s">
        <v>11</v>
      </c>
      <c r="GA23" s="71" t="s">
        <v>12</v>
      </c>
      <c r="GB23" s="71" t="s">
        <v>13</v>
      </c>
      <c r="GC23" s="72" t="s">
        <v>6</v>
      </c>
      <c r="GD23" s="71" t="s">
        <v>3</v>
      </c>
      <c r="GE23" s="71" t="s">
        <v>4</v>
      </c>
      <c r="GF23" s="71" t="s">
        <v>5</v>
      </c>
      <c r="GG23" s="71" t="s">
        <v>6</v>
      </c>
      <c r="GH23" s="71" t="s">
        <v>7</v>
      </c>
      <c r="GI23" s="71" t="s">
        <v>8</v>
      </c>
      <c r="GJ23" s="71" t="s">
        <v>9</v>
      </c>
      <c r="GK23" s="71" t="s">
        <v>10</v>
      </c>
      <c r="GL23" s="71" t="s">
        <v>11</v>
      </c>
      <c r="GM23" s="71" t="s">
        <v>12</v>
      </c>
      <c r="GN23" s="71" t="s">
        <v>13</v>
      </c>
      <c r="GO23" s="72" t="s">
        <v>32</v>
      </c>
      <c r="GP23" s="71" t="s">
        <v>3</v>
      </c>
      <c r="GQ23" s="71" t="s">
        <v>4</v>
      </c>
      <c r="GR23" s="71" t="s">
        <v>5</v>
      </c>
      <c r="GS23" s="71" t="s">
        <v>6</v>
      </c>
      <c r="GT23" s="71" t="s">
        <v>7</v>
      </c>
      <c r="GU23" s="71" t="s">
        <v>8</v>
      </c>
      <c r="GV23" s="71" t="s">
        <v>9</v>
      </c>
      <c r="GW23" s="71" t="s">
        <v>10</v>
      </c>
      <c r="GX23" s="71" t="s">
        <v>11</v>
      </c>
      <c r="GY23" s="71" t="s">
        <v>12</v>
      </c>
      <c r="GZ23" s="71" t="s">
        <v>13</v>
      </c>
      <c r="HA23" s="72" t="s">
        <v>33</v>
      </c>
      <c r="HB23" s="71" t="s">
        <v>3</v>
      </c>
      <c r="HC23" s="71" t="s">
        <v>4</v>
      </c>
      <c r="HD23" s="71" t="s">
        <v>5</v>
      </c>
      <c r="HE23" s="71" t="s">
        <v>6</v>
      </c>
      <c r="HF23" s="71" t="s">
        <v>7</v>
      </c>
      <c r="HG23" s="71" t="s">
        <v>8</v>
      </c>
      <c r="HH23" s="71" t="s">
        <v>9</v>
      </c>
      <c r="HI23" s="71" t="s">
        <v>10</v>
      </c>
      <c r="HJ23" s="71" t="s">
        <v>11</v>
      </c>
      <c r="HK23" s="71" t="s">
        <v>12</v>
      </c>
      <c r="HL23" s="71" t="s">
        <v>13</v>
      </c>
      <c r="HM23" s="72" t="s">
        <v>2</v>
      </c>
      <c r="HN23" s="71" t="s">
        <v>3</v>
      </c>
      <c r="HO23" s="71" t="s">
        <v>4</v>
      </c>
      <c r="HP23" s="71" t="s">
        <v>5</v>
      </c>
      <c r="HQ23" s="71" t="s">
        <v>6</v>
      </c>
      <c r="HR23" s="71" t="s">
        <v>7</v>
      </c>
      <c r="HS23" s="71" t="s">
        <v>8</v>
      </c>
      <c r="HT23" s="71" t="s">
        <v>9</v>
      </c>
      <c r="HU23" s="71" t="s">
        <v>10</v>
      </c>
      <c r="HV23" s="71" t="s">
        <v>11</v>
      </c>
      <c r="HW23" s="71" t="s">
        <v>12</v>
      </c>
      <c r="HX23" s="71" t="s">
        <v>13</v>
      </c>
      <c r="HY23" s="72" t="s">
        <v>14</v>
      </c>
      <c r="HZ23" s="71" t="s">
        <v>3</v>
      </c>
      <c r="IA23" s="71" t="s">
        <v>4</v>
      </c>
      <c r="IB23" s="71" t="s">
        <v>5</v>
      </c>
      <c r="IC23" s="71" t="s">
        <v>6</v>
      </c>
      <c r="ID23" s="71" t="s">
        <v>7</v>
      </c>
      <c r="IE23" s="71" t="s">
        <v>8</v>
      </c>
      <c r="IF23" s="71" t="s">
        <v>9</v>
      </c>
      <c r="IG23" s="71" t="s">
        <v>10</v>
      </c>
      <c r="IH23" s="71" t="s">
        <v>11</v>
      </c>
      <c r="II23" s="71" t="s">
        <v>12</v>
      </c>
      <c r="IJ23" s="71" t="s">
        <v>13</v>
      </c>
      <c r="IK23" s="72" t="s">
        <v>15</v>
      </c>
      <c r="IL23" s="71" t="s">
        <v>3</v>
      </c>
      <c r="IM23" s="71" t="s">
        <v>4</v>
      </c>
      <c r="IN23" s="71" t="s">
        <v>5</v>
      </c>
      <c r="IO23" s="71" t="s">
        <v>6</v>
      </c>
      <c r="IP23" s="71" t="s">
        <v>7</v>
      </c>
      <c r="IQ23" s="71" t="s">
        <v>8</v>
      </c>
      <c r="IR23" s="71" t="s">
        <v>9</v>
      </c>
      <c r="IS23" s="71" t="s">
        <v>10</v>
      </c>
      <c r="IT23" s="71" t="s">
        <v>11</v>
      </c>
      <c r="IU23" s="71" t="s">
        <v>12</v>
      </c>
      <c r="IV23" s="71" t="s">
        <v>13</v>
      </c>
      <c r="IW23" s="72" t="s">
        <v>16</v>
      </c>
      <c r="IX23" s="71" t="s">
        <v>3</v>
      </c>
      <c r="IY23" s="71" t="s">
        <v>4</v>
      </c>
      <c r="IZ23" s="71" t="s">
        <v>5</v>
      </c>
      <c r="JA23" s="71" t="s">
        <v>6</v>
      </c>
      <c r="JB23" s="71" t="s">
        <v>7</v>
      </c>
      <c r="JC23" s="71" t="s">
        <v>8</v>
      </c>
      <c r="JD23" s="71" t="s">
        <v>9</v>
      </c>
      <c r="JE23" s="71" t="s">
        <v>10</v>
      </c>
      <c r="JF23" s="71" t="s">
        <v>11</v>
      </c>
      <c r="JG23" s="71" t="s">
        <v>12</v>
      </c>
      <c r="JH23" s="71" t="s">
        <v>13</v>
      </c>
      <c r="JI23" s="72" t="s">
        <v>17</v>
      </c>
      <c r="JJ23" s="71" t="s">
        <v>3</v>
      </c>
      <c r="JK23" s="71" t="s">
        <v>4</v>
      </c>
      <c r="JL23" s="71" t="s">
        <v>5</v>
      </c>
      <c r="JM23" s="71" t="s">
        <v>6</v>
      </c>
      <c r="JN23" s="71" t="s">
        <v>7</v>
      </c>
      <c r="JO23" s="71" t="s">
        <v>8</v>
      </c>
      <c r="JP23" s="71" t="s">
        <v>9</v>
      </c>
      <c r="JQ23" s="71" t="s">
        <v>10</v>
      </c>
      <c r="JR23" s="71" t="s">
        <v>11</v>
      </c>
      <c r="JS23" s="71" t="s">
        <v>12</v>
      </c>
      <c r="JT23" s="71" t="s">
        <v>13</v>
      </c>
      <c r="JU23" s="72" t="s">
        <v>18</v>
      </c>
      <c r="JV23" s="71" t="s">
        <v>3</v>
      </c>
      <c r="JW23" s="71" t="s">
        <v>4</v>
      </c>
      <c r="JX23" s="71" t="s">
        <v>5</v>
      </c>
      <c r="JY23" s="71" t="s">
        <v>6</v>
      </c>
      <c r="JZ23" s="71" t="s">
        <v>7</v>
      </c>
      <c r="KA23" s="71" t="s">
        <v>8</v>
      </c>
      <c r="KB23" s="71" t="s">
        <v>9</v>
      </c>
      <c r="KC23" s="71" t="s">
        <v>10</v>
      </c>
      <c r="KD23" s="71" t="s">
        <v>11</v>
      </c>
      <c r="KE23" s="71" t="s">
        <v>12</v>
      </c>
      <c r="KF23" s="71" t="s">
        <v>13</v>
      </c>
      <c r="KG23" s="72" t="s">
        <v>19</v>
      </c>
      <c r="KH23" s="71" t="s">
        <v>3</v>
      </c>
      <c r="KI23" s="71" t="s">
        <v>4</v>
      </c>
      <c r="KJ23" s="71" t="s">
        <v>5</v>
      </c>
      <c r="KK23" s="71" t="s">
        <v>6</v>
      </c>
      <c r="KL23" s="71" t="s">
        <v>7</v>
      </c>
      <c r="KM23" s="71" t="s">
        <v>8</v>
      </c>
      <c r="KN23" s="71" t="s">
        <v>9</v>
      </c>
      <c r="KO23" s="71" t="s">
        <v>10</v>
      </c>
      <c r="KP23" s="71" t="s">
        <v>11</v>
      </c>
      <c r="KQ23" s="71" t="s">
        <v>12</v>
      </c>
      <c r="KR23" s="71" t="s">
        <v>13</v>
      </c>
      <c r="KS23" s="72" t="s">
        <v>20</v>
      </c>
      <c r="KT23" s="71" t="s">
        <v>3</v>
      </c>
      <c r="KU23" s="71" t="s">
        <v>4</v>
      </c>
      <c r="KV23" s="71" t="s">
        <v>5</v>
      </c>
      <c r="KW23" s="71" t="s">
        <v>6</v>
      </c>
      <c r="KX23" s="71" t="s">
        <v>7</v>
      </c>
      <c r="KY23" s="71" t="s">
        <v>8</v>
      </c>
      <c r="KZ23" s="71" t="s">
        <v>9</v>
      </c>
      <c r="LA23" s="71" t="s">
        <v>10</v>
      </c>
      <c r="LB23" s="71" t="s">
        <v>11</v>
      </c>
      <c r="LC23" s="71" t="s">
        <v>12</v>
      </c>
      <c r="LD23" s="71" t="s">
        <v>13</v>
      </c>
      <c r="LE23" s="72" t="s">
        <v>21</v>
      </c>
      <c r="LF23" s="71" t="s">
        <v>3</v>
      </c>
      <c r="LG23" s="71" t="s">
        <v>4</v>
      </c>
      <c r="LH23" s="71" t="s">
        <v>5</v>
      </c>
      <c r="LI23" s="71" t="s">
        <v>6</v>
      </c>
      <c r="LJ23" s="71" t="s">
        <v>7</v>
      </c>
      <c r="LK23" s="71" t="s">
        <v>8</v>
      </c>
      <c r="LL23" s="71" t="s">
        <v>9</v>
      </c>
      <c r="LM23" s="71" t="s">
        <v>10</v>
      </c>
      <c r="LN23" s="71" t="s">
        <v>11</v>
      </c>
      <c r="LO23" s="71" t="s">
        <v>12</v>
      </c>
      <c r="LP23" s="71" t="s">
        <v>13</v>
      </c>
      <c r="LQ23" s="72" t="s">
        <v>22</v>
      </c>
      <c r="LR23" s="71" t="s">
        <v>3</v>
      </c>
      <c r="LS23" s="71" t="s">
        <v>4</v>
      </c>
      <c r="LT23" s="71" t="s">
        <v>5</v>
      </c>
      <c r="LU23" s="71" t="s">
        <v>6</v>
      </c>
      <c r="LV23" s="71" t="s">
        <v>7</v>
      </c>
      <c r="LW23" s="71" t="s">
        <v>8</v>
      </c>
      <c r="LX23" s="71" t="s">
        <v>9</v>
      </c>
      <c r="LY23" s="71" t="s">
        <v>10</v>
      </c>
      <c r="LZ23" s="71" t="s">
        <v>11</v>
      </c>
      <c r="MA23" s="71" t="s">
        <v>12</v>
      </c>
      <c r="MB23" s="71" t="s">
        <v>13</v>
      </c>
      <c r="MC23" s="72" t="s">
        <v>23</v>
      </c>
      <c r="MD23" s="71" t="s">
        <v>3</v>
      </c>
      <c r="ME23" s="71" t="s">
        <v>4</v>
      </c>
      <c r="MF23" s="71" t="s">
        <v>5</v>
      </c>
      <c r="MG23" s="71" t="s">
        <v>6</v>
      </c>
      <c r="MH23" s="71" t="s">
        <v>7</v>
      </c>
      <c r="MI23" s="71" t="s">
        <v>8</v>
      </c>
      <c r="MJ23" s="71" t="s">
        <v>9</v>
      </c>
      <c r="MK23" s="71" t="s">
        <v>10</v>
      </c>
      <c r="ML23" s="71" t="s">
        <v>11</v>
      </c>
      <c r="MM23" s="71" t="s">
        <v>12</v>
      </c>
      <c r="MN23" s="71" t="s">
        <v>13</v>
      </c>
      <c r="MO23" s="72" t="s">
        <v>4</v>
      </c>
      <c r="MP23" s="71" t="s">
        <v>3</v>
      </c>
      <c r="MQ23" s="71" t="s">
        <v>4</v>
      </c>
      <c r="MR23" s="71" t="s">
        <v>5</v>
      </c>
      <c r="MS23" s="71" t="s">
        <v>6</v>
      </c>
      <c r="MT23" s="71" t="s">
        <v>7</v>
      </c>
      <c r="MU23" s="71" t="s">
        <v>8</v>
      </c>
      <c r="MV23" s="71" t="s">
        <v>9</v>
      </c>
      <c r="MW23" s="71" t="s">
        <v>10</v>
      </c>
      <c r="MX23" s="71" t="s">
        <v>11</v>
      </c>
      <c r="MY23" s="71" t="s">
        <v>12</v>
      </c>
      <c r="MZ23" s="71" t="s">
        <v>13</v>
      </c>
      <c r="NA23" s="72" t="s">
        <v>24</v>
      </c>
      <c r="NB23" s="71" t="s">
        <v>3</v>
      </c>
      <c r="NC23" s="71" t="s">
        <v>4</v>
      </c>
      <c r="ND23" s="71" t="s">
        <v>5</v>
      </c>
      <c r="NE23" s="71" t="s">
        <v>6</v>
      </c>
      <c r="NF23" s="71" t="s">
        <v>7</v>
      </c>
      <c r="NG23" s="71" t="s">
        <v>8</v>
      </c>
      <c r="NH23" s="71" t="s">
        <v>9</v>
      </c>
      <c r="NI23" s="71" t="s">
        <v>10</v>
      </c>
      <c r="NJ23" s="71" t="s">
        <v>11</v>
      </c>
      <c r="NK23" s="71" t="s">
        <v>12</v>
      </c>
      <c r="NL23" s="71" t="s">
        <v>13</v>
      </c>
      <c r="NM23" s="72" t="s">
        <v>25</v>
      </c>
      <c r="NN23" s="71" t="s">
        <v>3</v>
      </c>
      <c r="NO23" s="71" t="s">
        <v>4</v>
      </c>
      <c r="NP23" s="71" t="s">
        <v>5</v>
      </c>
      <c r="NQ23" s="71" t="s">
        <v>6</v>
      </c>
      <c r="NR23" s="71" t="s">
        <v>7</v>
      </c>
      <c r="NS23" s="71" t="s">
        <v>8</v>
      </c>
      <c r="NT23" s="71" t="s">
        <v>9</v>
      </c>
      <c r="NU23" s="71" t="s">
        <v>10</v>
      </c>
      <c r="NV23" s="71" t="s">
        <v>11</v>
      </c>
      <c r="NW23" s="71" t="s">
        <v>12</v>
      </c>
      <c r="NX23" s="71" t="s">
        <v>13</v>
      </c>
      <c r="NY23" s="72" t="s">
        <v>26</v>
      </c>
      <c r="NZ23" s="71" t="s">
        <v>3</v>
      </c>
      <c r="OA23" s="71" t="s">
        <v>4</v>
      </c>
      <c r="OB23" s="71" t="s">
        <v>5</v>
      </c>
      <c r="OC23" s="71" t="s">
        <v>6</v>
      </c>
      <c r="OD23" s="71" t="s">
        <v>7</v>
      </c>
      <c r="OE23" s="71" t="s">
        <v>8</v>
      </c>
      <c r="OF23" s="71" t="s">
        <v>9</v>
      </c>
      <c r="OG23" s="71" t="s">
        <v>10</v>
      </c>
      <c r="OH23" s="71" t="s">
        <v>11</v>
      </c>
      <c r="OI23" s="71" t="s">
        <v>12</v>
      </c>
      <c r="OJ23" s="71" t="s">
        <v>13</v>
      </c>
      <c r="OK23" s="72" t="s">
        <v>27</v>
      </c>
      <c r="OL23" s="71" t="s">
        <v>3</v>
      </c>
      <c r="OM23" s="71" t="s">
        <v>4</v>
      </c>
      <c r="ON23" s="71" t="s">
        <v>5</v>
      </c>
      <c r="OO23" s="71" t="s">
        <v>6</v>
      </c>
      <c r="OP23" s="71" t="s">
        <v>7</v>
      </c>
      <c r="OQ23" s="71" t="s">
        <v>8</v>
      </c>
      <c r="OR23" s="71" t="s">
        <v>9</v>
      </c>
      <c r="OS23" s="71" t="s">
        <v>10</v>
      </c>
      <c r="OT23" s="71" t="s">
        <v>11</v>
      </c>
      <c r="OU23" s="71" t="s">
        <v>12</v>
      </c>
      <c r="OV23" s="71" t="s">
        <v>13</v>
      </c>
      <c r="OW23" s="72" t="s">
        <v>5</v>
      </c>
      <c r="OX23" s="71" t="s">
        <v>3</v>
      </c>
      <c r="OY23" s="71" t="s">
        <v>4</v>
      </c>
      <c r="OZ23" s="71" t="s">
        <v>5</v>
      </c>
      <c r="PA23" s="71" t="s">
        <v>6</v>
      </c>
      <c r="PB23" s="71" t="s">
        <v>7</v>
      </c>
      <c r="PC23" s="71" t="s">
        <v>8</v>
      </c>
      <c r="PD23" s="71" t="s">
        <v>9</v>
      </c>
      <c r="PE23" s="71" t="s">
        <v>10</v>
      </c>
      <c r="PF23" s="71" t="s">
        <v>11</v>
      </c>
      <c r="PG23" s="71" t="s">
        <v>12</v>
      </c>
      <c r="PH23" s="71" t="s">
        <v>13</v>
      </c>
      <c r="PI23" s="72" t="s">
        <v>28</v>
      </c>
      <c r="PJ23" s="71" t="s">
        <v>3</v>
      </c>
      <c r="PK23" s="71" t="s">
        <v>4</v>
      </c>
      <c r="PL23" s="71" t="s">
        <v>5</v>
      </c>
      <c r="PM23" s="71" t="s">
        <v>6</v>
      </c>
      <c r="PN23" s="71" t="s">
        <v>7</v>
      </c>
      <c r="PO23" s="71" t="s">
        <v>8</v>
      </c>
      <c r="PP23" s="71" t="s">
        <v>9</v>
      </c>
      <c r="PQ23" s="71" t="s">
        <v>10</v>
      </c>
      <c r="PR23" s="71" t="s">
        <v>11</v>
      </c>
      <c r="PS23" s="71" t="s">
        <v>12</v>
      </c>
      <c r="PT23" s="71" t="s">
        <v>13</v>
      </c>
      <c r="PU23" s="72" t="s">
        <v>29</v>
      </c>
      <c r="PV23" s="71" t="s">
        <v>3</v>
      </c>
      <c r="PW23" s="71" t="s">
        <v>4</v>
      </c>
      <c r="PX23" s="71" t="s">
        <v>5</v>
      </c>
      <c r="PY23" s="71" t="s">
        <v>6</v>
      </c>
      <c r="PZ23" s="71" t="s">
        <v>7</v>
      </c>
      <c r="QA23" s="71" t="s">
        <v>8</v>
      </c>
      <c r="QB23" s="71" t="s">
        <v>9</v>
      </c>
      <c r="QC23" s="71" t="s">
        <v>10</v>
      </c>
      <c r="QD23" s="71" t="s">
        <v>11</v>
      </c>
      <c r="QE23" s="71" t="s">
        <v>12</v>
      </c>
      <c r="QF23" s="71" t="s">
        <v>13</v>
      </c>
      <c r="QG23" s="72" t="s">
        <v>30</v>
      </c>
      <c r="QH23" s="71" t="s">
        <v>3</v>
      </c>
      <c r="QI23" s="71" t="s">
        <v>4</v>
      </c>
      <c r="QJ23" s="71" t="s">
        <v>5</v>
      </c>
      <c r="QK23" s="71" t="s">
        <v>6</v>
      </c>
      <c r="QL23" s="71" t="s">
        <v>7</v>
      </c>
      <c r="QM23" s="71" t="s">
        <v>8</v>
      </c>
      <c r="QN23" s="71" t="s">
        <v>9</v>
      </c>
      <c r="QO23" s="71" t="s">
        <v>10</v>
      </c>
      <c r="QP23" s="71" t="s">
        <v>11</v>
      </c>
      <c r="QQ23" s="71" t="s">
        <v>12</v>
      </c>
      <c r="QR23" s="71" t="s">
        <v>13</v>
      </c>
      <c r="QS23" s="72" t="s">
        <v>31</v>
      </c>
      <c r="QT23" s="71" t="s">
        <v>3</v>
      </c>
      <c r="QU23" s="71" t="s">
        <v>4</v>
      </c>
      <c r="QV23" s="71" t="s">
        <v>5</v>
      </c>
      <c r="QW23" s="71" t="s">
        <v>6</v>
      </c>
      <c r="QX23" s="71" t="s">
        <v>7</v>
      </c>
      <c r="QY23" s="71" t="s">
        <v>8</v>
      </c>
      <c r="QZ23" s="71" t="s">
        <v>9</v>
      </c>
      <c r="RA23" s="71" t="s">
        <v>10</v>
      </c>
      <c r="RB23" s="71" t="s">
        <v>11</v>
      </c>
      <c r="RC23" s="71" t="s">
        <v>12</v>
      </c>
      <c r="RD23" s="71" t="s">
        <v>13</v>
      </c>
      <c r="RE23" s="72" t="s">
        <v>6</v>
      </c>
      <c r="RF23" s="71" t="s">
        <v>3</v>
      </c>
      <c r="RG23" s="71" t="s">
        <v>4</v>
      </c>
      <c r="RH23" s="71" t="s">
        <v>5</v>
      </c>
      <c r="RI23" s="71" t="s">
        <v>6</v>
      </c>
      <c r="RJ23" s="71" t="s">
        <v>7</v>
      </c>
      <c r="RK23" s="71" t="s">
        <v>8</v>
      </c>
      <c r="RL23" s="71" t="s">
        <v>9</v>
      </c>
      <c r="RM23" s="71" t="s">
        <v>10</v>
      </c>
      <c r="RN23" s="71" t="s">
        <v>11</v>
      </c>
      <c r="RO23" s="71" t="s">
        <v>12</v>
      </c>
      <c r="RP23" s="71" t="s">
        <v>13</v>
      </c>
      <c r="RQ23" s="72" t="s">
        <v>32</v>
      </c>
      <c r="RR23" s="71" t="s">
        <v>3</v>
      </c>
      <c r="RS23" s="71" t="s">
        <v>4</v>
      </c>
      <c r="RT23" s="71" t="s">
        <v>5</v>
      </c>
      <c r="RU23" s="71" t="s">
        <v>6</v>
      </c>
      <c r="RV23" s="71" t="s">
        <v>7</v>
      </c>
      <c r="RW23" s="71" t="s">
        <v>8</v>
      </c>
      <c r="RX23" s="71" t="s">
        <v>9</v>
      </c>
      <c r="RY23" s="71" t="s">
        <v>10</v>
      </c>
      <c r="RZ23" s="71" t="s">
        <v>11</v>
      </c>
      <c r="SA23" s="71" t="s">
        <v>12</v>
      </c>
      <c r="SB23" s="71" t="s">
        <v>13</v>
      </c>
      <c r="SC23" s="72" t="s">
        <v>33</v>
      </c>
      <c r="SD23" s="71" t="s">
        <v>3</v>
      </c>
      <c r="SE23" s="71" t="s">
        <v>4</v>
      </c>
      <c r="SF23" s="71" t="s">
        <v>5</v>
      </c>
      <c r="SG23" s="71" t="s">
        <v>6</v>
      </c>
      <c r="SH23" s="71" t="s">
        <v>7</v>
      </c>
      <c r="SI23" s="71" t="s">
        <v>8</v>
      </c>
      <c r="SJ23" s="71" t="s">
        <v>9</v>
      </c>
      <c r="SK23" s="71" t="s">
        <v>10</v>
      </c>
      <c r="SL23" s="71" t="s">
        <v>11</v>
      </c>
      <c r="SM23" s="71" t="s">
        <v>12</v>
      </c>
      <c r="SN23" s="71" t="s">
        <v>13</v>
      </c>
      <c r="SO23" s="72" t="s">
        <v>2</v>
      </c>
      <c r="SP23" s="71" t="s">
        <v>3</v>
      </c>
      <c r="SQ23" s="71" t="s">
        <v>4</v>
      </c>
      <c r="SR23" s="71" t="s">
        <v>5</v>
      </c>
      <c r="SS23" s="71" t="s">
        <v>6</v>
      </c>
      <c r="ST23" s="71" t="s">
        <v>7</v>
      </c>
      <c r="SU23" s="71" t="s">
        <v>8</v>
      </c>
      <c r="SV23" s="71" t="s">
        <v>9</v>
      </c>
      <c r="SW23" s="71" t="s">
        <v>10</v>
      </c>
      <c r="SX23" s="71" t="s">
        <v>11</v>
      </c>
      <c r="SY23" s="71" t="s">
        <v>12</v>
      </c>
      <c r="SZ23" s="71" t="s">
        <v>13</v>
      </c>
      <c r="TA23" s="72" t="s">
        <v>14</v>
      </c>
      <c r="TB23" s="71" t="s">
        <v>3</v>
      </c>
      <c r="TC23" s="71" t="s">
        <v>4</v>
      </c>
      <c r="TD23" s="71" t="s">
        <v>5</v>
      </c>
      <c r="TE23" s="71" t="s">
        <v>6</v>
      </c>
      <c r="TF23" s="71" t="s">
        <v>7</v>
      </c>
      <c r="TG23" s="71" t="s">
        <v>8</v>
      </c>
      <c r="TH23" s="71" t="s">
        <v>9</v>
      </c>
      <c r="TI23" s="71" t="s">
        <v>10</v>
      </c>
      <c r="TJ23" s="71" t="s">
        <v>11</v>
      </c>
      <c r="TK23" s="71" t="s">
        <v>12</v>
      </c>
      <c r="TL23" s="71" t="s">
        <v>13</v>
      </c>
      <c r="TM23" s="72" t="s">
        <v>15</v>
      </c>
      <c r="TN23" s="71" t="s">
        <v>3</v>
      </c>
      <c r="TO23" s="71" t="s">
        <v>4</v>
      </c>
      <c r="TP23" s="71" t="s">
        <v>5</v>
      </c>
      <c r="TQ23" s="71" t="s">
        <v>6</v>
      </c>
      <c r="TR23" s="71" t="s">
        <v>7</v>
      </c>
      <c r="TS23" s="71" t="s">
        <v>8</v>
      </c>
      <c r="TT23" s="71" t="s">
        <v>9</v>
      </c>
      <c r="TU23" s="71" t="s">
        <v>10</v>
      </c>
      <c r="TV23" s="71" t="s">
        <v>11</v>
      </c>
      <c r="TW23" s="71" t="s">
        <v>12</v>
      </c>
      <c r="TX23" s="71" t="s">
        <v>13</v>
      </c>
      <c r="TY23" s="72" t="s">
        <v>16</v>
      </c>
      <c r="TZ23" s="71" t="s">
        <v>3</v>
      </c>
      <c r="UA23" s="71" t="s">
        <v>4</v>
      </c>
      <c r="UB23" s="71" t="s">
        <v>5</v>
      </c>
      <c r="UC23" s="71" t="s">
        <v>6</v>
      </c>
      <c r="UD23" s="71" t="s">
        <v>7</v>
      </c>
      <c r="UE23" s="71" t="s">
        <v>8</v>
      </c>
      <c r="UF23" s="71" t="s">
        <v>9</v>
      </c>
      <c r="UG23" s="71" t="s">
        <v>10</v>
      </c>
      <c r="UH23" s="71" t="s">
        <v>11</v>
      </c>
      <c r="UI23" s="71" t="s">
        <v>12</v>
      </c>
      <c r="UJ23" s="71" t="s">
        <v>13</v>
      </c>
      <c r="UK23" s="72" t="s">
        <v>17</v>
      </c>
      <c r="UL23" s="71" t="s">
        <v>3</v>
      </c>
      <c r="UM23" s="71" t="s">
        <v>4</v>
      </c>
      <c r="UN23" s="71" t="s">
        <v>5</v>
      </c>
      <c r="UO23" s="71" t="s">
        <v>6</v>
      </c>
      <c r="UP23" s="71" t="s">
        <v>7</v>
      </c>
      <c r="UQ23" s="71" t="s">
        <v>8</v>
      </c>
      <c r="UR23" s="71" t="s">
        <v>9</v>
      </c>
      <c r="US23" s="71" t="s">
        <v>10</v>
      </c>
      <c r="UT23" s="71" t="s">
        <v>11</v>
      </c>
      <c r="UU23" s="71" t="s">
        <v>12</v>
      </c>
      <c r="UV23" s="71" t="s">
        <v>13</v>
      </c>
      <c r="UW23" s="72" t="s">
        <v>18</v>
      </c>
      <c r="UX23" s="71" t="s">
        <v>3</v>
      </c>
    </row>
    <row r="24" spans="2:1025" ht="25" customHeight="1" x14ac:dyDescent="0.2">
      <c r="Q24" s="36" t="s">
        <v>34</v>
      </c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</row>
    <row r="25" spans="2:1025" ht="25" customHeight="1" x14ac:dyDescent="0.2">
      <c r="B25" s="64" t="s">
        <v>76</v>
      </c>
      <c r="C25" s="65"/>
      <c r="D25" s="66"/>
      <c r="AC25" s="63" t="s">
        <v>77</v>
      </c>
      <c r="AD25" s="42"/>
      <c r="AE25" s="42"/>
      <c r="AF25" s="42"/>
      <c r="AG25" s="42"/>
      <c r="AH25" s="43"/>
      <c r="AR25" s="63" t="s">
        <v>77</v>
      </c>
      <c r="AS25" s="42"/>
      <c r="AT25" s="42"/>
      <c r="AU25" s="42"/>
      <c r="AV25" s="42"/>
      <c r="AW25" s="43"/>
      <c r="BJ25" s="63" t="s">
        <v>77</v>
      </c>
      <c r="BK25" s="42"/>
      <c r="BL25" s="42"/>
      <c r="BM25" s="42"/>
      <c r="BN25" s="42"/>
      <c r="BO25" s="43"/>
      <c r="BY25" s="63" t="s">
        <v>77</v>
      </c>
      <c r="BZ25" s="42"/>
      <c r="CA25" s="42"/>
      <c r="CB25" s="42"/>
      <c r="CC25" s="42"/>
      <c r="CD25" s="43"/>
      <c r="CR25" s="63" t="s">
        <v>77</v>
      </c>
      <c r="CS25" s="42"/>
      <c r="CT25" s="42"/>
      <c r="CU25" s="42"/>
      <c r="CV25" s="42"/>
      <c r="CW25" s="43"/>
      <c r="DL25" s="63" t="s">
        <v>77</v>
      </c>
      <c r="DM25" s="42"/>
      <c r="DN25" s="42"/>
      <c r="DO25" s="42"/>
      <c r="DP25" s="42"/>
      <c r="DQ25" s="43"/>
      <c r="EA25" s="63" t="s">
        <v>77</v>
      </c>
      <c r="EB25" s="42"/>
      <c r="EC25" s="42"/>
      <c r="ED25" s="42"/>
      <c r="EE25" s="42"/>
      <c r="EF25" s="43"/>
      <c r="FF25" s="40" t="s">
        <v>340</v>
      </c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</row>
    <row r="26" spans="2:1025" ht="25" customHeight="1" x14ac:dyDescent="0.2">
      <c r="B26" s="70"/>
      <c r="C26" s="30"/>
      <c r="D26" s="31"/>
      <c r="AI26" s="55" t="s">
        <v>9</v>
      </c>
      <c r="AJ26" s="42"/>
      <c r="AK26" s="42"/>
      <c r="AL26" s="43"/>
      <c r="AM26" s="48" t="s">
        <v>78</v>
      </c>
      <c r="AN26" s="42"/>
      <c r="AO26" s="42"/>
      <c r="AP26" s="42"/>
      <c r="AQ26" s="42"/>
      <c r="AR26" s="42"/>
      <c r="AS26" s="43"/>
      <c r="AX26" s="55" t="s">
        <v>79</v>
      </c>
      <c r="AY26" s="42"/>
      <c r="AZ26" s="42"/>
      <c r="BA26" s="43"/>
      <c r="BB26" s="48" t="s">
        <v>80</v>
      </c>
      <c r="BC26" s="42"/>
      <c r="BD26" s="42"/>
      <c r="BE26" s="42"/>
      <c r="BF26" s="42"/>
      <c r="BG26" s="42"/>
      <c r="BH26" s="42"/>
      <c r="BI26" s="42"/>
      <c r="BJ26" s="42"/>
      <c r="BK26" s="43"/>
      <c r="BP26" s="55" t="s">
        <v>81</v>
      </c>
      <c r="BQ26" s="42"/>
      <c r="BR26" s="42"/>
      <c r="BS26" s="43"/>
      <c r="BT26" s="48" t="s">
        <v>82</v>
      </c>
      <c r="BU26" s="42"/>
      <c r="BV26" s="42"/>
      <c r="BW26" s="42"/>
      <c r="BX26" s="42"/>
      <c r="BY26" s="42"/>
      <c r="BZ26" s="42"/>
      <c r="CA26" s="42"/>
      <c r="CB26" s="42"/>
      <c r="CC26" s="42"/>
      <c r="CD26" s="43"/>
      <c r="CE26" s="55" t="s">
        <v>83</v>
      </c>
      <c r="CF26" s="42"/>
      <c r="CG26" s="42"/>
      <c r="CH26" s="43"/>
      <c r="CI26" s="48" t="s">
        <v>84</v>
      </c>
      <c r="CJ26" s="42"/>
      <c r="CK26" s="42"/>
      <c r="CL26" s="42"/>
      <c r="CM26" s="42"/>
      <c r="CN26" s="42"/>
      <c r="CO26" s="42"/>
      <c r="CP26" s="42"/>
      <c r="CQ26" s="42"/>
      <c r="CR26" s="42"/>
      <c r="CS26" s="43"/>
      <c r="CX26" s="55" t="s">
        <v>85</v>
      </c>
      <c r="CY26" s="42"/>
      <c r="CZ26" s="42"/>
      <c r="DA26" s="43"/>
      <c r="DB26" s="48" t="s">
        <v>86</v>
      </c>
      <c r="DC26" s="42"/>
      <c r="DD26" s="42"/>
      <c r="DE26" s="42"/>
      <c r="DF26" s="42"/>
      <c r="DG26" s="42"/>
      <c r="DH26" s="42"/>
      <c r="DI26" s="42"/>
      <c r="DJ26" s="42"/>
      <c r="DK26" s="43"/>
      <c r="DR26" s="55" t="s">
        <v>10</v>
      </c>
      <c r="DS26" s="42"/>
      <c r="DT26" s="42"/>
      <c r="DU26" s="43"/>
      <c r="DV26" s="48" t="s">
        <v>86</v>
      </c>
      <c r="DW26" s="42"/>
      <c r="DX26" s="42"/>
      <c r="DY26" s="42"/>
      <c r="DZ26" s="42"/>
      <c r="EA26" s="42"/>
      <c r="EB26" s="42"/>
      <c r="EC26" s="42"/>
      <c r="ED26" s="42"/>
      <c r="EE26" s="43"/>
      <c r="EG26" s="55" t="s">
        <v>87</v>
      </c>
      <c r="EH26" s="42"/>
      <c r="EI26" s="42"/>
      <c r="EJ26" s="43"/>
      <c r="EK26" s="48" t="s">
        <v>86</v>
      </c>
      <c r="EL26" s="42"/>
      <c r="EM26" s="42"/>
      <c r="EN26" s="42"/>
      <c r="EO26" s="42"/>
      <c r="EP26" s="42"/>
      <c r="EQ26" s="42"/>
      <c r="ER26" s="42"/>
      <c r="ES26" s="42"/>
      <c r="ET26" s="43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</row>
    <row r="27" spans="2:1025" ht="25" customHeight="1" x14ac:dyDescent="0.2">
      <c r="AI27" s="63" t="s">
        <v>88</v>
      </c>
      <c r="AJ27" s="42"/>
      <c r="AK27" s="42"/>
      <c r="AL27" s="42"/>
      <c r="AM27" s="42"/>
      <c r="AN27" s="42"/>
      <c r="AO27" s="42"/>
      <c r="AP27" s="42"/>
      <c r="AQ27" s="42"/>
      <c r="AR27" s="42"/>
      <c r="AS27" s="43"/>
      <c r="AX27" s="63" t="s">
        <v>88</v>
      </c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3"/>
      <c r="BP27" s="63" t="s">
        <v>88</v>
      </c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3"/>
      <c r="CE27" s="63" t="s">
        <v>88</v>
      </c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3"/>
      <c r="CX27" s="63" t="s">
        <v>88</v>
      </c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3"/>
      <c r="DR27" s="63" t="s">
        <v>88</v>
      </c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3"/>
      <c r="EG27" s="63" t="s">
        <v>88</v>
      </c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3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</row>
    <row r="28" spans="2:1025" ht="25" customHeight="1" x14ac:dyDescent="0.2">
      <c r="AI28" s="48" t="s">
        <v>89</v>
      </c>
      <c r="AJ28" s="42"/>
      <c r="AK28" s="42"/>
      <c r="AL28" s="42"/>
      <c r="AM28" s="43"/>
      <c r="AN28" s="48" t="s">
        <v>89</v>
      </c>
      <c r="AO28" s="42"/>
      <c r="AP28" s="42"/>
      <c r="AQ28" s="43"/>
      <c r="AX28" s="48" t="s">
        <v>89</v>
      </c>
      <c r="AY28" s="42"/>
      <c r="AZ28" s="42"/>
      <c r="BA28" s="42"/>
      <c r="BB28" s="43"/>
      <c r="BC28" s="48" t="s">
        <v>89</v>
      </c>
      <c r="BD28" s="42"/>
      <c r="BE28" s="42"/>
      <c r="BF28" s="42"/>
      <c r="BG28" s="42"/>
      <c r="BH28" s="42"/>
      <c r="BI28" s="42"/>
      <c r="BJ28" s="42"/>
      <c r="BK28" s="42"/>
      <c r="BL28" s="43"/>
      <c r="BP28" s="48" t="s">
        <v>89</v>
      </c>
      <c r="BQ28" s="42"/>
      <c r="BR28" s="42"/>
      <c r="BS28" s="42"/>
      <c r="BT28" s="43"/>
      <c r="BU28" s="48" t="s">
        <v>89</v>
      </c>
      <c r="BV28" s="42"/>
      <c r="BW28" s="42"/>
      <c r="BX28" s="42"/>
      <c r="BY28" s="42"/>
      <c r="BZ28" s="42"/>
      <c r="CA28" s="42"/>
      <c r="CB28" s="42"/>
      <c r="CC28" s="42"/>
      <c r="CD28" s="43"/>
      <c r="CE28" s="48" t="s">
        <v>89</v>
      </c>
      <c r="CF28" s="42"/>
      <c r="CG28" s="42"/>
      <c r="CH28" s="42"/>
      <c r="CI28" s="43"/>
      <c r="CJ28" s="48" t="s">
        <v>89</v>
      </c>
      <c r="CK28" s="42"/>
      <c r="CL28" s="42"/>
      <c r="CM28" s="42"/>
      <c r="CN28" s="42"/>
      <c r="CO28" s="42"/>
      <c r="CP28" s="42"/>
      <c r="CQ28" s="42"/>
      <c r="CR28" s="42"/>
      <c r="CS28" s="43"/>
      <c r="CX28" s="48" t="s">
        <v>89</v>
      </c>
      <c r="CY28" s="42"/>
      <c r="CZ28" s="42"/>
      <c r="DA28" s="42"/>
      <c r="DB28" s="43"/>
      <c r="DC28" s="48" t="s">
        <v>89</v>
      </c>
      <c r="DD28" s="42"/>
      <c r="DE28" s="42"/>
      <c r="DF28" s="43"/>
      <c r="DR28" s="48" t="s">
        <v>89</v>
      </c>
      <c r="DS28" s="42"/>
      <c r="DT28" s="42"/>
      <c r="DU28" s="42"/>
      <c r="DV28" s="43"/>
      <c r="DW28" s="48" t="s">
        <v>89</v>
      </c>
      <c r="DX28" s="42"/>
      <c r="DY28" s="42"/>
      <c r="DZ28" s="43"/>
      <c r="EG28" s="48" t="s">
        <v>89</v>
      </c>
      <c r="EH28" s="42"/>
      <c r="EI28" s="42"/>
      <c r="EJ28" s="42"/>
      <c r="EK28" s="43"/>
      <c r="EL28" s="48" t="s">
        <v>89</v>
      </c>
      <c r="EM28" s="42"/>
      <c r="EN28" s="42"/>
      <c r="EO28" s="43"/>
      <c r="FI28" s="28"/>
    </row>
    <row r="29" spans="2:1025" ht="25" customHeight="1" x14ac:dyDescent="0.2"/>
    <row r="30" spans="2:1025" ht="25" customHeight="1" x14ac:dyDescent="0.2"/>
    <row r="31" spans="2:1025" ht="25" customHeight="1" x14ac:dyDescent="0.2">
      <c r="W31" s="38" t="s">
        <v>34</v>
      </c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VA31" s="1"/>
      <c r="VB31" s="1"/>
      <c r="VC31" s="1"/>
      <c r="AMI31"/>
      <c r="AMJ31"/>
      <c r="AMK31"/>
    </row>
    <row r="32" spans="2:1025" ht="25" customHeight="1" x14ac:dyDescent="0.2">
      <c r="AR32" s="55" t="s">
        <v>9</v>
      </c>
      <c r="AS32" s="42"/>
      <c r="AT32" s="43"/>
      <c r="AU32" s="48" t="s">
        <v>90</v>
      </c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3"/>
      <c r="BM32" s="55" t="s">
        <v>79</v>
      </c>
      <c r="BN32" s="42"/>
      <c r="BO32" s="43"/>
      <c r="BP32" s="48" t="s">
        <v>91</v>
      </c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3"/>
      <c r="CF32" s="55" t="s">
        <v>81</v>
      </c>
      <c r="CG32" s="42"/>
      <c r="CH32" s="43"/>
      <c r="CI32" s="48" t="s">
        <v>92</v>
      </c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3"/>
      <c r="CV32" s="55" t="s">
        <v>83</v>
      </c>
      <c r="CW32" s="42"/>
      <c r="CX32" s="43"/>
      <c r="CY32" s="48" t="s">
        <v>93</v>
      </c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3"/>
      <c r="DL32" s="55" t="s">
        <v>85</v>
      </c>
      <c r="DM32" s="42"/>
      <c r="DN32" s="43"/>
      <c r="DO32" s="48" t="s">
        <v>94</v>
      </c>
      <c r="DP32" s="42"/>
      <c r="DQ32" s="42"/>
      <c r="DR32" s="42"/>
      <c r="DS32" s="42"/>
      <c r="DT32" s="42"/>
      <c r="DU32" s="42"/>
      <c r="DV32" s="42"/>
      <c r="DW32" s="42"/>
      <c r="DX32" s="42"/>
      <c r="DY32" s="43"/>
      <c r="EA32" s="55" t="s">
        <v>10</v>
      </c>
      <c r="EB32" s="42"/>
      <c r="EC32" s="43"/>
      <c r="ED32" s="48" t="s">
        <v>95</v>
      </c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3"/>
      <c r="EX32" s="55" t="s">
        <v>87</v>
      </c>
      <c r="EY32" s="42"/>
      <c r="EZ32" s="43"/>
      <c r="FA32" s="48" t="s">
        <v>95</v>
      </c>
      <c r="FB32" s="42"/>
      <c r="FC32" s="42"/>
      <c r="FD32" s="42"/>
      <c r="FE32" s="42"/>
      <c r="FF32" s="42"/>
      <c r="FG32" s="42"/>
      <c r="FH32" s="42"/>
      <c r="FI32" s="42"/>
      <c r="FJ32" s="42"/>
      <c r="FK32" s="42"/>
      <c r="FL32" s="42"/>
      <c r="FM32" s="42"/>
      <c r="FN32" s="42"/>
      <c r="FO32" s="43"/>
    </row>
    <row r="33" spans="2:1025" ht="25" customHeight="1" x14ac:dyDescent="0.2">
      <c r="AR33" s="41" t="s">
        <v>96</v>
      </c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3"/>
      <c r="BM33" s="41" t="s">
        <v>97</v>
      </c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3"/>
      <c r="CF33" s="41" t="s">
        <v>98</v>
      </c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3"/>
      <c r="CV33" s="41" t="s">
        <v>99</v>
      </c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3"/>
      <c r="DL33" s="41" t="s">
        <v>99</v>
      </c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3"/>
      <c r="EA33" s="41" t="s">
        <v>100</v>
      </c>
      <c r="EB33" s="42"/>
      <c r="EC33" s="42"/>
      <c r="ED33" s="42"/>
      <c r="EE33" s="42"/>
      <c r="EF33" s="42"/>
      <c r="EG33" s="42"/>
      <c r="EH33" s="42"/>
      <c r="EI33" s="42"/>
      <c r="EJ33" s="42"/>
      <c r="EK33" s="42"/>
      <c r="EL33" s="42"/>
      <c r="EM33" s="42"/>
      <c r="EN33" s="42"/>
      <c r="EO33" s="42"/>
      <c r="EP33" s="42"/>
      <c r="EQ33" s="42"/>
      <c r="ER33" s="42"/>
      <c r="ES33" s="42"/>
      <c r="ET33" s="42"/>
      <c r="EU33" s="42"/>
      <c r="EV33" s="43"/>
      <c r="EX33" s="41" t="s">
        <v>101</v>
      </c>
      <c r="EY33" s="42"/>
      <c r="EZ33" s="42"/>
      <c r="FA33" s="42"/>
      <c r="FB33" s="42"/>
      <c r="FC33" s="42"/>
      <c r="FD33" s="42"/>
      <c r="FE33" s="42"/>
      <c r="FF33" s="42"/>
      <c r="FG33" s="42"/>
      <c r="FH33" s="42"/>
      <c r="FI33" s="42"/>
      <c r="FJ33" s="42"/>
      <c r="FK33" s="42"/>
      <c r="FL33" s="42"/>
      <c r="FM33" s="42"/>
      <c r="FN33" s="42"/>
      <c r="FO33" s="43"/>
    </row>
    <row r="34" spans="2:1025" ht="25" customHeight="1" x14ac:dyDescent="0.2">
      <c r="AR34" s="60"/>
      <c r="AS34" s="57"/>
      <c r="AT34" s="60"/>
      <c r="AU34" s="57"/>
      <c r="AZ34" s="60"/>
      <c r="BA34" s="57"/>
      <c r="BB34" s="60"/>
      <c r="BC34" s="57"/>
      <c r="BD34" s="41"/>
      <c r="BE34" s="42"/>
      <c r="BF34" s="43"/>
      <c r="BG34" s="57"/>
      <c r="BH34" s="60"/>
      <c r="BI34" s="57"/>
      <c r="BJ34" s="41"/>
      <c r="BK34" s="43"/>
      <c r="BL34" s="57"/>
      <c r="BM34" s="60"/>
      <c r="BN34" s="57"/>
      <c r="BO34" s="60"/>
      <c r="BP34" s="57"/>
      <c r="BQ34" s="60"/>
      <c r="BR34" s="57"/>
      <c r="BS34" s="41"/>
      <c r="BT34" s="43"/>
      <c r="BU34" s="57"/>
      <c r="BV34" s="41"/>
      <c r="BW34" s="43"/>
      <c r="BX34" s="57"/>
      <c r="BY34" s="41"/>
      <c r="BZ34" s="42"/>
      <c r="CA34" s="42"/>
      <c r="CB34" s="42"/>
      <c r="CC34" s="42"/>
      <c r="CD34" s="43"/>
      <c r="CE34" s="57"/>
      <c r="CF34" s="60"/>
      <c r="CG34" s="57"/>
      <c r="CH34" s="41"/>
      <c r="CI34" s="43"/>
      <c r="CJ34" s="57"/>
      <c r="CK34" s="41"/>
      <c r="CL34" s="42"/>
      <c r="CM34" s="42"/>
      <c r="CN34" s="42"/>
      <c r="CO34" s="42"/>
      <c r="CP34" s="42"/>
      <c r="CQ34" s="42"/>
      <c r="CR34" s="42"/>
      <c r="CS34" s="42"/>
      <c r="CT34" s="43"/>
      <c r="CU34" s="57"/>
      <c r="CV34" s="41"/>
      <c r="CW34" s="42"/>
      <c r="CX34" s="42"/>
      <c r="CY34" s="42"/>
      <c r="CZ34" s="42"/>
      <c r="DA34" s="42"/>
      <c r="DB34" s="43"/>
      <c r="DC34" s="57"/>
      <c r="DD34" s="41"/>
      <c r="DE34" s="42"/>
      <c r="DF34" s="42"/>
      <c r="DG34" s="42"/>
      <c r="DH34" s="42"/>
      <c r="DI34" s="42"/>
      <c r="DJ34" s="43"/>
      <c r="DK34" s="57"/>
      <c r="DL34" s="41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3"/>
      <c r="DZ34" s="57"/>
      <c r="EA34" s="60"/>
      <c r="EB34" s="57"/>
      <c r="EC34" s="41"/>
      <c r="ED34" s="43"/>
      <c r="EE34" s="57"/>
      <c r="EF34" s="41"/>
      <c r="EG34" s="42"/>
      <c r="EH34" s="43"/>
      <c r="EI34" s="57"/>
      <c r="EJ34" s="41"/>
      <c r="EK34" s="42"/>
      <c r="EL34" s="42"/>
      <c r="EM34" s="43"/>
      <c r="EN34" s="57"/>
      <c r="EO34" s="41"/>
      <c r="EP34" s="42"/>
      <c r="EQ34" s="42"/>
      <c r="ER34" s="43"/>
      <c r="ES34" s="57"/>
      <c r="ET34" s="41"/>
      <c r="EU34" s="42"/>
      <c r="EV34" s="43"/>
      <c r="EW34" s="57"/>
      <c r="EX34" s="41"/>
      <c r="EY34" s="42"/>
      <c r="EZ34" s="43"/>
      <c r="FA34" s="57"/>
      <c r="FB34" s="41"/>
      <c r="FC34" s="42"/>
      <c r="FD34" s="42"/>
      <c r="FE34" s="42"/>
      <c r="FF34" s="42"/>
      <c r="FG34" s="42"/>
      <c r="FH34" s="42"/>
      <c r="FI34" s="42"/>
      <c r="FJ34" s="42"/>
      <c r="FK34" s="42"/>
      <c r="FL34" s="42"/>
      <c r="FM34" s="42"/>
      <c r="FN34" s="42"/>
      <c r="FO34" s="43"/>
    </row>
    <row r="35" spans="2:1025" ht="25" customHeight="1" x14ac:dyDescent="0.2"/>
    <row r="36" spans="2:1025" ht="25" customHeight="1" x14ac:dyDescent="0.2"/>
    <row r="37" spans="2:1025" ht="25" customHeight="1" x14ac:dyDescent="0.2"/>
    <row r="38" spans="2:1025" ht="25" customHeight="1" x14ac:dyDescent="0.2">
      <c r="Q38" s="33" t="s">
        <v>34</v>
      </c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  <c r="EA38" s="42"/>
      <c r="EB38" s="42"/>
      <c r="EC38" s="42"/>
      <c r="ED38" s="42"/>
      <c r="EE38" s="42"/>
      <c r="EF38" s="42"/>
      <c r="EG38" s="42"/>
      <c r="EH38" s="42"/>
      <c r="EI38" s="42"/>
      <c r="EJ38" s="42"/>
      <c r="EK38" s="42"/>
      <c r="EL38" s="42"/>
      <c r="EM38" s="42"/>
      <c r="EN38" s="42"/>
      <c r="EO38" s="42"/>
      <c r="EP38" s="42"/>
      <c r="EQ38" s="42"/>
      <c r="ER38" s="42"/>
      <c r="ES38" s="35" t="s">
        <v>35</v>
      </c>
      <c r="ET38" s="35"/>
      <c r="EU38" s="35"/>
      <c r="EV38" s="35"/>
      <c r="EW38" s="35"/>
      <c r="EX38" s="35"/>
      <c r="EY38" s="35"/>
      <c r="EZ38" s="35"/>
      <c r="FA38" s="35"/>
      <c r="FB38" s="35"/>
      <c r="FC38" s="35"/>
      <c r="FD38" s="35"/>
      <c r="FE38" s="35"/>
      <c r="FF38" s="35"/>
      <c r="FG38" s="35"/>
      <c r="FH38" s="35"/>
      <c r="FI38" s="35"/>
      <c r="FJ38" s="35"/>
      <c r="FK38" s="35"/>
      <c r="FL38" s="35"/>
      <c r="FM38" s="35"/>
      <c r="FN38" s="35"/>
      <c r="FO38" s="35"/>
      <c r="FP38" s="35"/>
      <c r="FQ38" s="35"/>
      <c r="FR38" s="35"/>
      <c r="FS38" s="35"/>
      <c r="FT38" s="35"/>
      <c r="FU38" s="35"/>
      <c r="FV38" s="35"/>
      <c r="FW38" s="35"/>
      <c r="FX38" s="35"/>
      <c r="FY38" s="35"/>
      <c r="FZ38" s="35"/>
      <c r="GA38" s="35"/>
      <c r="GB38" s="35"/>
      <c r="GC38" s="35"/>
      <c r="GD38" s="35"/>
      <c r="GE38" s="35"/>
      <c r="GF38" s="35"/>
      <c r="GG38" s="35"/>
      <c r="GH38" s="35"/>
      <c r="GI38" s="35"/>
      <c r="GJ38" s="35"/>
      <c r="GK38" s="35"/>
      <c r="GL38" s="35"/>
      <c r="GM38" s="35"/>
      <c r="GN38" s="35"/>
      <c r="GO38" s="35"/>
      <c r="GP38" s="35"/>
      <c r="GQ38" s="35"/>
      <c r="GR38" s="35"/>
      <c r="GS38" s="35"/>
      <c r="GT38" s="35"/>
      <c r="GU38" s="35"/>
      <c r="GV38" s="35"/>
      <c r="GW38" s="35"/>
      <c r="GX38" s="35"/>
      <c r="GY38" s="35"/>
      <c r="GZ38" s="35"/>
      <c r="HA38" s="35"/>
      <c r="HB38" s="35"/>
      <c r="HC38" s="35"/>
      <c r="HD38" s="35"/>
      <c r="HE38" s="35"/>
      <c r="HF38" s="35"/>
      <c r="HG38" s="35"/>
      <c r="HH38" s="35"/>
      <c r="HI38" s="35"/>
      <c r="HJ38" s="35"/>
      <c r="HK38" s="35"/>
      <c r="HL38" s="35"/>
      <c r="HM38" s="35"/>
      <c r="HN38" s="35"/>
      <c r="HO38" s="35"/>
      <c r="HP38" s="35"/>
      <c r="HQ38" s="35"/>
      <c r="HR38" s="35"/>
      <c r="HS38" s="35"/>
      <c r="HT38" s="35"/>
      <c r="HU38" s="35"/>
      <c r="HV38" s="35"/>
      <c r="HW38" s="35"/>
      <c r="HX38" s="35"/>
      <c r="HY38" s="35"/>
      <c r="HZ38" s="35"/>
      <c r="IA38" s="35"/>
      <c r="IB38" s="35"/>
      <c r="IC38" s="35"/>
      <c r="ID38" s="35"/>
      <c r="IE38" s="35"/>
      <c r="IF38" s="35"/>
      <c r="IG38" s="35"/>
      <c r="IH38" s="35"/>
      <c r="II38" s="35"/>
      <c r="IJ38" s="35"/>
      <c r="IK38" s="35"/>
      <c r="IL38" s="35"/>
      <c r="IM38" s="35"/>
      <c r="IN38" s="35"/>
      <c r="IO38" s="35"/>
      <c r="IP38" s="35"/>
      <c r="IQ38" s="35"/>
      <c r="IR38" s="35"/>
      <c r="IS38" s="35"/>
      <c r="IT38" s="35"/>
      <c r="IU38" s="35"/>
      <c r="IV38" s="35"/>
      <c r="IW38" s="35"/>
      <c r="IX38" s="35"/>
      <c r="IY38" s="35"/>
      <c r="IZ38" s="35"/>
      <c r="JA38" s="35"/>
      <c r="JB38" s="35"/>
      <c r="JC38" s="35"/>
      <c r="JD38" s="35"/>
      <c r="JE38" s="35"/>
      <c r="JF38" s="35"/>
      <c r="JG38" s="35"/>
      <c r="JH38" s="35"/>
      <c r="JI38" s="35"/>
      <c r="JJ38" s="35"/>
      <c r="JK38" s="35"/>
      <c r="JL38" s="35"/>
      <c r="JM38" s="35"/>
      <c r="JN38" s="35"/>
      <c r="JO38" s="35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2:1025" ht="25" customHeight="1" x14ac:dyDescent="0.2">
      <c r="B39" s="64" t="s">
        <v>102</v>
      </c>
      <c r="C39" s="65"/>
      <c r="D39" s="66"/>
      <c r="AA39" s="55" t="s">
        <v>103</v>
      </c>
      <c r="AB39" s="42"/>
      <c r="AC39" s="42"/>
      <c r="AD39" s="43"/>
      <c r="AE39" s="48" t="s">
        <v>104</v>
      </c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3"/>
      <c r="DR39" s="55" t="s">
        <v>105</v>
      </c>
      <c r="DS39" s="42"/>
      <c r="DT39" s="42"/>
      <c r="DU39" s="43"/>
      <c r="DV39" s="48" t="s">
        <v>106</v>
      </c>
      <c r="DW39" s="42"/>
      <c r="DX39" s="42"/>
      <c r="DY39" s="42"/>
      <c r="DZ39" s="42"/>
      <c r="EA39" s="42"/>
      <c r="EB39" s="42"/>
      <c r="EC39" s="42"/>
      <c r="ED39" s="42"/>
      <c r="EE39" s="42"/>
      <c r="EF39" s="42"/>
      <c r="EG39" s="42"/>
      <c r="EH39" s="42"/>
      <c r="EI39" s="42"/>
      <c r="EJ39" s="42"/>
      <c r="EK39" s="42"/>
      <c r="EL39" s="42"/>
      <c r="EM39" s="42"/>
      <c r="EN39" s="42"/>
      <c r="EO39" s="42"/>
      <c r="EP39" s="42"/>
      <c r="EQ39" s="42"/>
      <c r="ER39" s="42"/>
      <c r="ES39" s="30"/>
      <c r="ET39" s="30"/>
      <c r="EU39" s="30"/>
      <c r="EV39" s="30"/>
      <c r="EW39" s="30"/>
      <c r="EX39" s="30"/>
      <c r="EY39" s="31"/>
      <c r="FT39" s="58" t="s">
        <v>107</v>
      </c>
      <c r="FU39" s="30"/>
      <c r="FV39" s="30"/>
      <c r="FW39" s="31"/>
      <c r="FX39" s="59" t="s">
        <v>108</v>
      </c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2:1025" ht="25" customHeight="1" x14ac:dyDescent="0.2">
      <c r="B40" s="67"/>
      <c r="C40" s="68"/>
      <c r="D40" s="69"/>
      <c r="AA40" s="63" t="s">
        <v>77</v>
      </c>
      <c r="AB40" s="42"/>
      <c r="AC40" s="42"/>
      <c r="AD40" s="42"/>
      <c r="AE40" s="42"/>
      <c r="AF40" s="43"/>
      <c r="AG40" s="63" t="s">
        <v>88</v>
      </c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3"/>
      <c r="BD40" s="62" t="s">
        <v>109</v>
      </c>
      <c r="BE40" s="43"/>
      <c r="DR40" s="63" t="s">
        <v>77</v>
      </c>
      <c r="DS40" s="42"/>
      <c r="DT40" s="42"/>
      <c r="DU40" s="42"/>
      <c r="DV40" s="42"/>
      <c r="DW40" s="43"/>
      <c r="DX40" s="63" t="s">
        <v>88</v>
      </c>
      <c r="DY40" s="42"/>
      <c r="DZ40" s="42"/>
      <c r="EA40" s="42"/>
      <c r="EB40" s="42"/>
      <c r="EC40" s="42"/>
      <c r="ED40" s="42"/>
      <c r="EE40" s="42"/>
      <c r="EF40" s="42"/>
      <c r="EG40" s="43"/>
      <c r="EH40" s="62" t="s">
        <v>109</v>
      </c>
      <c r="EI40" s="42"/>
      <c r="EJ40" s="42"/>
      <c r="EK40" s="42"/>
      <c r="EL40" s="42"/>
      <c r="EM40" s="42"/>
      <c r="EN40" s="42"/>
      <c r="EO40" s="42"/>
      <c r="EP40" s="42"/>
      <c r="EQ40" s="42"/>
      <c r="ER40" s="42"/>
      <c r="ES40" s="42"/>
      <c r="ET40" s="42"/>
      <c r="EU40" s="42"/>
      <c r="EV40" s="42"/>
      <c r="EW40" s="42"/>
      <c r="EX40" s="42"/>
      <c r="EY40" s="43"/>
      <c r="FT40" s="63" t="s">
        <v>77</v>
      </c>
      <c r="FU40" s="42"/>
      <c r="FV40" s="42"/>
      <c r="FW40" s="42"/>
      <c r="FX40" s="42"/>
      <c r="FY40" s="43"/>
      <c r="FZ40" s="63" t="s">
        <v>88</v>
      </c>
      <c r="GA40" s="42"/>
      <c r="GB40" s="42"/>
      <c r="GC40" s="42"/>
      <c r="GD40" s="42"/>
      <c r="GE40" s="42"/>
      <c r="GF40" s="42"/>
      <c r="GG40" s="42"/>
      <c r="GH40" s="42"/>
      <c r="GI40" s="42"/>
      <c r="GJ40" s="42"/>
      <c r="GK40" s="42"/>
      <c r="GL40" s="42"/>
      <c r="GM40" s="43"/>
      <c r="GN40" s="62" t="s">
        <v>109</v>
      </c>
      <c r="GO40" s="42"/>
      <c r="GP40" s="42"/>
      <c r="GQ40" s="42"/>
      <c r="GR40" s="42"/>
      <c r="GS40" s="42"/>
      <c r="GT40" s="42"/>
      <c r="GU40" s="42"/>
      <c r="GV40" s="42"/>
      <c r="GW40" s="42"/>
      <c r="GX40" s="42"/>
      <c r="GY40" s="42"/>
      <c r="GZ40" s="42"/>
      <c r="HA40" s="42"/>
      <c r="HB40" s="42"/>
      <c r="HC40" s="42"/>
      <c r="HD40" s="42"/>
      <c r="HE40" s="42"/>
      <c r="HF40" s="42"/>
      <c r="HG40" s="42"/>
      <c r="HH40" s="42"/>
      <c r="HI40" s="42"/>
      <c r="HJ40" s="42"/>
      <c r="HK40" s="43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</row>
    <row r="41" spans="2:1025" ht="25" customHeight="1" x14ac:dyDescent="0.2">
      <c r="B41" s="67"/>
      <c r="C41" s="68"/>
      <c r="D41" s="69"/>
      <c r="AG41" s="62" t="s">
        <v>109</v>
      </c>
      <c r="AH41" s="43"/>
      <c r="DX41" s="62" t="s">
        <v>109</v>
      </c>
      <c r="DY41" s="42"/>
      <c r="DZ41" s="42"/>
      <c r="EA41" s="42"/>
      <c r="EB41" s="42"/>
      <c r="EC41" s="42"/>
      <c r="ED41" s="42"/>
      <c r="EE41" s="42"/>
      <c r="EF41" s="42"/>
      <c r="EG41" s="42"/>
      <c r="EH41" s="42"/>
      <c r="EI41" s="42"/>
      <c r="EJ41" s="42"/>
      <c r="EK41" s="42"/>
      <c r="EL41" s="42"/>
      <c r="EM41" s="42"/>
      <c r="EN41" s="42"/>
      <c r="EO41" s="43"/>
      <c r="FZ41" s="62" t="s">
        <v>109</v>
      </c>
      <c r="GA41" s="42"/>
      <c r="GB41" s="42"/>
      <c r="GC41" s="42"/>
      <c r="GD41" s="42"/>
      <c r="GE41" s="42"/>
      <c r="GF41" s="42"/>
      <c r="GG41" s="42"/>
      <c r="GH41" s="42"/>
      <c r="GI41" s="42"/>
      <c r="GJ41" s="42"/>
      <c r="GK41" s="42"/>
      <c r="GL41" s="42"/>
      <c r="GM41" s="42"/>
      <c r="GN41" s="42"/>
      <c r="GO41" s="42"/>
      <c r="GP41" s="42"/>
      <c r="GQ41" s="42"/>
      <c r="GR41" s="42"/>
      <c r="GS41" s="42"/>
      <c r="GT41" s="42"/>
      <c r="GU41" s="42"/>
      <c r="GV41" s="42"/>
      <c r="GW41" s="43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</row>
    <row r="42" spans="2:1025" ht="25" customHeight="1" x14ac:dyDescent="0.2">
      <c r="B42" s="67"/>
      <c r="C42" s="68"/>
      <c r="D42" s="69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</row>
    <row r="43" spans="2:1025" ht="25" customHeight="1" x14ac:dyDescent="0.2">
      <c r="B43" s="67"/>
      <c r="C43" s="68"/>
      <c r="D43" s="69"/>
      <c r="AX43" s="55" t="s">
        <v>110</v>
      </c>
      <c r="AY43" s="42"/>
      <c r="AZ43" s="42"/>
      <c r="BA43" s="43"/>
      <c r="BB43" s="48" t="s">
        <v>104</v>
      </c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3"/>
      <c r="EC43" s="55" t="s">
        <v>111</v>
      </c>
      <c r="ED43" s="42"/>
      <c r="EE43" s="42"/>
      <c r="EF43" s="43"/>
      <c r="EG43" s="48" t="s">
        <v>106</v>
      </c>
      <c r="EH43" s="42"/>
      <c r="EI43" s="42"/>
      <c r="EJ43" s="42"/>
      <c r="EK43" s="42"/>
      <c r="EL43" s="42"/>
      <c r="EM43" s="42"/>
      <c r="EN43" s="42"/>
      <c r="EO43" s="42"/>
      <c r="EP43" s="42"/>
      <c r="EQ43" s="42"/>
      <c r="ER43" s="42"/>
      <c r="ES43" s="42"/>
      <c r="ET43" s="42"/>
      <c r="EU43" s="42"/>
      <c r="EV43" s="42"/>
      <c r="EW43" s="42"/>
      <c r="EX43" s="42"/>
      <c r="EY43" s="42"/>
      <c r="EZ43" s="42"/>
      <c r="FA43" s="42"/>
      <c r="FB43" s="42"/>
      <c r="FC43" s="42"/>
      <c r="FD43" s="42"/>
      <c r="FE43" s="42"/>
      <c r="FF43" s="42"/>
      <c r="FG43" s="42"/>
      <c r="FH43" s="42"/>
      <c r="FI43" s="42"/>
      <c r="FJ43" s="43"/>
      <c r="GI43" s="55" t="s">
        <v>112</v>
      </c>
      <c r="GJ43" s="42"/>
      <c r="GK43" s="42"/>
      <c r="GL43" s="43"/>
      <c r="GM43" s="48" t="s">
        <v>113</v>
      </c>
      <c r="GN43" s="42"/>
      <c r="GO43" s="42"/>
      <c r="GP43" s="42"/>
      <c r="GQ43" s="42"/>
      <c r="GR43" s="42"/>
      <c r="GS43" s="42"/>
      <c r="GT43" s="42"/>
      <c r="GU43" s="42"/>
      <c r="GV43" s="42"/>
      <c r="GW43" s="42"/>
      <c r="GX43" s="42"/>
      <c r="GY43" s="42"/>
      <c r="GZ43" s="42"/>
      <c r="HA43" s="42"/>
      <c r="HB43" s="42"/>
      <c r="HC43" s="42"/>
      <c r="HD43" s="42"/>
      <c r="HE43" s="42"/>
      <c r="HF43" s="42"/>
      <c r="HG43" s="42"/>
      <c r="HH43" s="42"/>
      <c r="HI43" s="42"/>
      <c r="HJ43" s="42"/>
      <c r="HK43" s="42"/>
      <c r="HL43" s="42"/>
      <c r="HM43" s="42"/>
      <c r="HN43" s="42"/>
      <c r="HO43" s="42"/>
      <c r="HP43" s="42"/>
      <c r="HQ43" s="42"/>
      <c r="HR43" s="42"/>
      <c r="HS43" s="42"/>
      <c r="HT43" s="42"/>
      <c r="HU43" s="42"/>
      <c r="HV43" s="42"/>
      <c r="HW43" s="43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</row>
    <row r="44" spans="2:1025" ht="25" customHeight="1" x14ac:dyDescent="0.2">
      <c r="B44" s="70"/>
      <c r="C44" s="30"/>
      <c r="D44" s="31"/>
      <c r="AX44" s="63" t="s">
        <v>77</v>
      </c>
      <c r="AY44" s="42"/>
      <c r="AZ44" s="42"/>
      <c r="BA44" s="42"/>
      <c r="BB44" s="42"/>
      <c r="BC44" s="43"/>
      <c r="BD44" s="63" t="s">
        <v>88</v>
      </c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3"/>
      <c r="BX44" s="62" t="s">
        <v>109</v>
      </c>
      <c r="BY44" s="43"/>
      <c r="EC44" s="63" t="s">
        <v>77</v>
      </c>
      <c r="ED44" s="42"/>
      <c r="EE44" s="42"/>
      <c r="EF44" s="42"/>
      <c r="EG44" s="42"/>
      <c r="EH44" s="43"/>
      <c r="EI44" s="63" t="s">
        <v>88</v>
      </c>
      <c r="EJ44" s="42"/>
      <c r="EK44" s="42"/>
      <c r="EL44" s="42"/>
      <c r="EM44" s="42"/>
      <c r="EN44" s="42"/>
      <c r="EO44" s="42"/>
      <c r="EP44" s="42"/>
      <c r="EQ44" s="42"/>
      <c r="ER44" s="43"/>
      <c r="ES44" s="62" t="s">
        <v>109</v>
      </c>
      <c r="ET44" s="42"/>
      <c r="EU44" s="42"/>
      <c r="EV44" s="42"/>
      <c r="EW44" s="42"/>
      <c r="EX44" s="42"/>
      <c r="EY44" s="42"/>
      <c r="EZ44" s="42"/>
      <c r="FA44" s="42"/>
      <c r="FB44" s="42"/>
      <c r="FC44" s="42"/>
      <c r="FD44" s="42"/>
      <c r="FE44" s="42"/>
      <c r="FF44" s="42"/>
      <c r="FG44" s="42"/>
      <c r="FH44" s="42"/>
      <c r="FI44" s="42"/>
      <c r="FJ44" s="43"/>
      <c r="GI44" s="63" t="s">
        <v>77</v>
      </c>
      <c r="GJ44" s="42"/>
      <c r="GK44" s="42"/>
      <c r="GL44" s="42"/>
      <c r="GM44" s="42"/>
      <c r="GN44" s="43"/>
      <c r="GO44" s="63" t="s">
        <v>88</v>
      </c>
      <c r="GP44" s="42"/>
      <c r="GQ44" s="42"/>
      <c r="GR44" s="42"/>
      <c r="GS44" s="42"/>
      <c r="GT44" s="42"/>
      <c r="GU44" s="42"/>
      <c r="GV44" s="42"/>
      <c r="GW44" s="42"/>
      <c r="GX44" s="42"/>
      <c r="GY44" s="43"/>
      <c r="GZ44" s="62" t="s">
        <v>109</v>
      </c>
      <c r="HA44" s="42"/>
      <c r="HB44" s="42"/>
      <c r="HC44" s="42"/>
      <c r="HD44" s="42"/>
      <c r="HE44" s="42"/>
      <c r="HF44" s="42"/>
      <c r="HG44" s="42"/>
      <c r="HH44" s="42"/>
      <c r="HI44" s="42"/>
      <c r="HJ44" s="42"/>
      <c r="HK44" s="42"/>
      <c r="HL44" s="42"/>
      <c r="HM44" s="42"/>
      <c r="HN44" s="42"/>
      <c r="HO44" s="42"/>
      <c r="HP44" s="42"/>
      <c r="HQ44" s="42"/>
      <c r="HR44" s="42"/>
      <c r="HS44" s="42"/>
      <c r="HT44" s="42"/>
      <c r="HU44" s="42"/>
      <c r="HV44" s="42"/>
      <c r="HW44" s="43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</row>
    <row r="45" spans="2:1025" ht="25" customHeight="1" x14ac:dyDescent="0.2">
      <c r="BD45" s="62" t="s">
        <v>109</v>
      </c>
      <c r="BE45" s="43"/>
      <c r="EI45" s="62" t="s">
        <v>109</v>
      </c>
      <c r="EJ45" s="42"/>
      <c r="EK45" s="42"/>
      <c r="EL45" s="42"/>
      <c r="EM45" s="42"/>
      <c r="EN45" s="42"/>
      <c r="EO45" s="42"/>
      <c r="EP45" s="42"/>
      <c r="EQ45" s="42"/>
      <c r="ER45" s="42"/>
      <c r="ES45" s="42"/>
      <c r="ET45" s="42"/>
      <c r="EU45" s="42"/>
      <c r="EV45" s="42"/>
      <c r="EW45" s="42"/>
      <c r="EX45" s="42"/>
      <c r="EY45" s="42"/>
      <c r="EZ45" s="43"/>
      <c r="GO45" s="62" t="s">
        <v>109</v>
      </c>
      <c r="GP45" s="42"/>
      <c r="GQ45" s="42"/>
      <c r="GR45" s="42"/>
      <c r="GS45" s="42"/>
      <c r="GT45" s="42"/>
      <c r="GU45" s="42"/>
      <c r="GV45" s="42"/>
      <c r="GW45" s="42"/>
      <c r="GX45" s="42"/>
      <c r="GY45" s="42"/>
      <c r="GZ45" s="42"/>
      <c r="HA45" s="42"/>
      <c r="HB45" s="42"/>
      <c r="HC45" s="42"/>
      <c r="HD45" s="42"/>
      <c r="HE45" s="42"/>
      <c r="HF45" s="42"/>
      <c r="HG45" s="42"/>
      <c r="HH45" s="42"/>
      <c r="HI45" s="42"/>
      <c r="HJ45" s="42"/>
      <c r="HK45" s="42"/>
      <c r="HL45" s="43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</row>
    <row r="46" spans="2:1025" ht="25" customHeight="1" x14ac:dyDescent="0.2"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</row>
    <row r="47" spans="2:1025" ht="25" customHeight="1" x14ac:dyDescent="0.2">
      <c r="BT47" s="55" t="s">
        <v>114</v>
      </c>
      <c r="BU47" s="42"/>
      <c r="BV47" s="42"/>
      <c r="BW47" s="43"/>
      <c r="BX47" s="48" t="s">
        <v>104</v>
      </c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3"/>
      <c r="EN47" s="55" t="s">
        <v>115</v>
      </c>
      <c r="EO47" s="42"/>
      <c r="EP47" s="42"/>
      <c r="EQ47" s="43"/>
      <c r="ER47" s="48" t="s">
        <v>106</v>
      </c>
      <c r="ES47" s="42"/>
      <c r="ET47" s="42"/>
      <c r="EU47" s="42"/>
      <c r="EV47" s="42"/>
      <c r="EW47" s="42"/>
      <c r="EX47" s="42"/>
      <c r="EY47" s="42"/>
      <c r="EZ47" s="42"/>
      <c r="FA47" s="42"/>
      <c r="FB47" s="42"/>
      <c r="FC47" s="42"/>
      <c r="FD47" s="42"/>
      <c r="FE47" s="42"/>
      <c r="FF47" s="42"/>
      <c r="FG47" s="42"/>
      <c r="FH47" s="42"/>
      <c r="FI47" s="42"/>
      <c r="FJ47" s="42"/>
      <c r="FK47" s="42"/>
      <c r="FL47" s="42"/>
      <c r="FM47" s="42"/>
      <c r="FN47" s="42"/>
      <c r="FO47" s="42"/>
      <c r="FP47" s="42"/>
      <c r="FQ47" s="42"/>
      <c r="FR47" s="42"/>
      <c r="FS47" s="42"/>
      <c r="FT47" s="42"/>
      <c r="FU47" s="43"/>
      <c r="GU47" s="55" t="s">
        <v>116</v>
      </c>
      <c r="GV47" s="42"/>
      <c r="GW47" s="42"/>
      <c r="GX47" s="43"/>
      <c r="GY47" s="48" t="s">
        <v>113</v>
      </c>
      <c r="GZ47" s="42"/>
      <c r="HA47" s="42"/>
      <c r="HB47" s="42"/>
      <c r="HC47" s="42"/>
      <c r="HD47" s="42"/>
      <c r="HE47" s="42"/>
      <c r="HF47" s="42"/>
      <c r="HG47" s="42"/>
      <c r="HH47" s="42"/>
      <c r="HI47" s="42"/>
      <c r="HJ47" s="42"/>
      <c r="HK47" s="42"/>
      <c r="HL47" s="42"/>
      <c r="HM47" s="42"/>
      <c r="HN47" s="42"/>
      <c r="HO47" s="42"/>
      <c r="HP47" s="42"/>
      <c r="HQ47" s="42"/>
      <c r="HR47" s="42"/>
      <c r="HS47" s="42"/>
      <c r="HT47" s="42"/>
      <c r="HU47" s="42"/>
      <c r="HV47" s="42"/>
      <c r="HW47" s="42"/>
      <c r="HX47" s="42"/>
      <c r="HY47" s="42"/>
      <c r="HZ47" s="42"/>
      <c r="IA47" s="42"/>
      <c r="IB47" s="42"/>
      <c r="IC47" s="42"/>
      <c r="ID47" s="42"/>
      <c r="IE47" s="42"/>
      <c r="IF47" s="42"/>
      <c r="IG47" s="42"/>
      <c r="IH47" s="43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</row>
    <row r="48" spans="2:1025" ht="25" customHeight="1" x14ac:dyDescent="0.2">
      <c r="BT48" s="63" t="s">
        <v>77</v>
      </c>
      <c r="BU48" s="42"/>
      <c r="BV48" s="42"/>
      <c r="BW48" s="42"/>
      <c r="BX48" s="42"/>
      <c r="BY48" s="43"/>
      <c r="BZ48" s="63" t="s">
        <v>88</v>
      </c>
      <c r="CA48" s="42"/>
      <c r="CB48" s="42"/>
      <c r="CC48" s="42"/>
      <c r="CD48" s="42"/>
      <c r="CE48" s="42"/>
      <c r="CF48" s="42"/>
      <c r="CG48" s="42"/>
      <c r="CH48" s="42"/>
      <c r="CI48" s="42"/>
      <c r="CJ48" s="42"/>
      <c r="CK48" s="42"/>
      <c r="CL48" s="42"/>
      <c r="CM48" s="42"/>
      <c r="CN48" s="42"/>
      <c r="CO48" s="42"/>
      <c r="CP48" s="42"/>
      <c r="CQ48" s="42"/>
      <c r="CR48" s="42"/>
      <c r="CS48" s="42"/>
      <c r="CT48" s="42"/>
      <c r="CU48" s="43"/>
      <c r="CV48" s="62" t="s">
        <v>109</v>
      </c>
      <c r="CW48" s="43"/>
      <c r="EN48" s="63" t="s">
        <v>77</v>
      </c>
      <c r="EO48" s="42"/>
      <c r="EP48" s="42"/>
      <c r="EQ48" s="42"/>
      <c r="ER48" s="42"/>
      <c r="ES48" s="43"/>
      <c r="ET48" s="63" t="s">
        <v>88</v>
      </c>
      <c r="EU48" s="42"/>
      <c r="EV48" s="42"/>
      <c r="EW48" s="42"/>
      <c r="EX48" s="42"/>
      <c r="EY48" s="42"/>
      <c r="EZ48" s="42"/>
      <c r="FA48" s="42"/>
      <c r="FB48" s="42"/>
      <c r="FC48" s="43"/>
      <c r="FD48" s="62" t="s">
        <v>109</v>
      </c>
      <c r="FE48" s="42"/>
      <c r="FF48" s="42"/>
      <c r="FG48" s="42"/>
      <c r="FH48" s="42"/>
      <c r="FI48" s="42"/>
      <c r="FJ48" s="42"/>
      <c r="FK48" s="42"/>
      <c r="FL48" s="42"/>
      <c r="FM48" s="42"/>
      <c r="FN48" s="42"/>
      <c r="FO48" s="42"/>
      <c r="FP48" s="42"/>
      <c r="FQ48" s="42"/>
      <c r="FR48" s="42"/>
      <c r="FS48" s="42"/>
      <c r="FT48" s="42"/>
      <c r="FU48" s="43"/>
      <c r="GU48" s="63" t="s">
        <v>77</v>
      </c>
      <c r="GV48" s="42"/>
      <c r="GW48" s="42"/>
      <c r="GX48" s="42"/>
      <c r="GY48" s="42"/>
      <c r="GZ48" s="43"/>
      <c r="HA48" s="63" t="s">
        <v>88</v>
      </c>
      <c r="HB48" s="42"/>
      <c r="HC48" s="42"/>
      <c r="HD48" s="42"/>
      <c r="HE48" s="42"/>
      <c r="HF48" s="42"/>
      <c r="HG48" s="42"/>
      <c r="HH48" s="42"/>
      <c r="HI48" s="42"/>
      <c r="HJ48" s="43"/>
      <c r="HK48" s="62" t="s">
        <v>109</v>
      </c>
      <c r="HL48" s="42"/>
      <c r="HM48" s="42"/>
      <c r="HN48" s="42"/>
      <c r="HO48" s="42"/>
      <c r="HP48" s="42"/>
      <c r="HQ48" s="42"/>
      <c r="HR48" s="42"/>
      <c r="HS48" s="42"/>
      <c r="HT48" s="42"/>
      <c r="HU48" s="42"/>
      <c r="HV48" s="42"/>
      <c r="HW48" s="42"/>
      <c r="HX48" s="42"/>
      <c r="HY48" s="42"/>
      <c r="HZ48" s="42"/>
      <c r="IA48" s="42"/>
      <c r="IB48" s="42"/>
      <c r="IC48" s="42"/>
      <c r="ID48" s="42"/>
      <c r="IE48" s="42"/>
      <c r="IF48" s="42"/>
      <c r="IG48" s="42"/>
      <c r="IH48" s="43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</row>
    <row r="49" spans="23:1025" ht="25" customHeight="1" x14ac:dyDescent="0.2">
      <c r="BZ49" s="62" t="s">
        <v>109</v>
      </c>
      <c r="CA49" s="43"/>
      <c r="ET49" s="62" t="s">
        <v>109</v>
      </c>
      <c r="EU49" s="42"/>
      <c r="EV49" s="42"/>
      <c r="EW49" s="42"/>
      <c r="EX49" s="42"/>
      <c r="EY49" s="42"/>
      <c r="EZ49" s="42"/>
      <c r="FA49" s="42"/>
      <c r="FB49" s="42"/>
      <c r="FC49" s="42"/>
      <c r="FD49" s="42"/>
      <c r="FE49" s="42"/>
      <c r="FF49" s="42"/>
      <c r="FG49" s="42"/>
      <c r="FH49" s="42"/>
      <c r="FI49" s="42"/>
      <c r="FJ49" s="42"/>
      <c r="FK49" s="43"/>
      <c r="HA49" s="62" t="s">
        <v>109</v>
      </c>
      <c r="HB49" s="42"/>
      <c r="HC49" s="42"/>
      <c r="HD49" s="42"/>
      <c r="HE49" s="42"/>
      <c r="HF49" s="42"/>
      <c r="HG49" s="42"/>
      <c r="HH49" s="42"/>
      <c r="HI49" s="42"/>
      <c r="HJ49" s="42"/>
      <c r="HK49" s="42"/>
      <c r="HL49" s="42"/>
      <c r="HM49" s="42"/>
      <c r="HN49" s="42"/>
      <c r="HO49" s="42"/>
      <c r="HP49" s="42"/>
      <c r="HQ49" s="42"/>
      <c r="HR49" s="42"/>
      <c r="HS49" s="42"/>
      <c r="HT49" s="42"/>
      <c r="HU49" s="42"/>
      <c r="HV49" s="42"/>
      <c r="HW49" s="42"/>
      <c r="HX49" s="43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</row>
    <row r="50" spans="23:1025" ht="25" customHeight="1" x14ac:dyDescent="0.2"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</row>
    <row r="51" spans="23:1025" ht="25" customHeight="1" x14ac:dyDescent="0.2">
      <c r="CV51" s="55" t="s">
        <v>11</v>
      </c>
      <c r="CW51" s="42"/>
      <c r="CX51" s="42"/>
      <c r="CY51" s="43"/>
      <c r="CZ51" s="48" t="s">
        <v>106</v>
      </c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  <c r="EA51" s="42"/>
      <c r="EB51" s="42"/>
      <c r="EC51" s="43"/>
      <c r="EX51" s="55" t="s">
        <v>12</v>
      </c>
      <c r="EY51" s="42"/>
      <c r="EZ51" s="42"/>
      <c r="FA51" s="43"/>
      <c r="FB51" s="48" t="s">
        <v>117</v>
      </c>
      <c r="FC51" s="42"/>
      <c r="FD51" s="42"/>
      <c r="FE51" s="42"/>
      <c r="FF51" s="42"/>
      <c r="FG51" s="42"/>
      <c r="FH51" s="42"/>
      <c r="FI51" s="42"/>
      <c r="FJ51" s="42"/>
      <c r="FK51" s="42"/>
      <c r="FL51" s="42"/>
      <c r="FM51" s="42"/>
      <c r="FN51" s="42"/>
      <c r="FO51" s="42"/>
      <c r="FP51" s="42"/>
      <c r="FQ51" s="42"/>
      <c r="FR51" s="42"/>
      <c r="FS51" s="42"/>
      <c r="FT51" s="42"/>
      <c r="FU51" s="42"/>
      <c r="FV51" s="42"/>
      <c r="FW51" s="42"/>
      <c r="FX51" s="42"/>
      <c r="FY51" s="42"/>
      <c r="FZ51" s="42"/>
      <c r="GA51" s="42"/>
      <c r="GB51" s="42"/>
      <c r="GC51" s="42"/>
      <c r="GD51" s="42"/>
      <c r="GE51" s="42"/>
      <c r="GF51" s="42"/>
      <c r="GG51" s="42"/>
      <c r="GH51" s="42"/>
      <c r="GI51" s="42"/>
      <c r="GJ51" s="42"/>
      <c r="GK51" s="42"/>
      <c r="GL51" s="43"/>
      <c r="HF51" s="55" t="s">
        <v>13</v>
      </c>
      <c r="HG51" s="42"/>
      <c r="HH51" s="42"/>
      <c r="HI51" s="43"/>
      <c r="HJ51" s="48" t="s">
        <v>113</v>
      </c>
      <c r="HK51" s="42"/>
      <c r="HL51" s="42"/>
      <c r="HM51" s="42"/>
      <c r="HN51" s="42"/>
      <c r="HO51" s="42"/>
      <c r="HP51" s="42"/>
      <c r="HQ51" s="42"/>
      <c r="HR51" s="42"/>
      <c r="HS51" s="42"/>
      <c r="HT51" s="42"/>
      <c r="HU51" s="42"/>
      <c r="HV51" s="42"/>
      <c r="HW51" s="42"/>
      <c r="HX51" s="42"/>
      <c r="HY51" s="42"/>
      <c r="HZ51" s="42"/>
      <c r="IA51" s="42"/>
      <c r="IB51" s="42"/>
      <c r="IC51" s="42"/>
      <c r="ID51" s="42"/>
      <c r="IE51" s="42"/>
      <c r="IF51" s="42"/>
      <c r="IG51" s="42"/>
      <c r="IH51" s="42"/>
      <c r="II51" s="42"/>
      <c r="IJ51" s="42"/>
      <c r="IK51" s="42"/>
      <c r="IL51" s="42"/>
      <c r="IM51" s="42"/>
      <c r="IN51" s="42"/>
      <c r="IO51" s="42"/>
      <c r="IP51" s="42"/>
      <c r="IQ51" s="42"/>
      <c r="IR51" s="42"/>
      <c r="IS51" s="42"/>
      <c r="IT51" s="43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</row>
    <row r="52" spans="23:1025" ht="25" customHeight="1" x14ac:dyDescent="0.2">
      <c r="CV52" s="63" t="s">
        <v>77</v>
      </c>
      <c r="CW52" s="42"/>
      <c r="CX52" s="42"/>
      <c r="CY52" s="42"/>
      <c r="CZ52" s="42"/>
      <c r="DA52" s="43"/>
      <c r="DB52" s="63" t="s">
        <v>88</v>
      </c>
      <c r="DC52" s="42"/>
      <c r="DD52" s="42"/>
      <c r="DE52" s="42"/>
      <c r="DF52" s="42"/>
      <c r="DG52" s="42"/>
      <c r="DH52" s="42"/>
      <c r="DI52" s="42"/>
      <c r="DJ52" s="42"/>
      <c r="DK52" s="43"/>
      <c r="DL52" s="62" t="s">
        <v>109</v>
      </c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  <c r="EA52" s="42"/>
      <c r="EB52" s="42"/>
      <c r="EC52" s="43"/>
      <c r="EX52" s="63" t="s">
        <v>77</v>
      </c>
      <c r="EY52" s="42"/>
      <c r="EZ52" s="42"/>
      <c r="FA52" s="42"/>
      <c r="FB52" s="42"/>
      <c r="FC52" s="43"/>
      <c r="FD52" s="63" t="s">
        <v>88</v>
      </c>
      <c r="FE52" s="42"/>
      <c r="FF52" s="42"/>
      <c r="FG52" s="42"/>
      <c r="FH52" s="42"/>
      <c r="FI52" s="42"/>
      <c r="FJ52" s="42"/>
      <c r="FK52" s="42"/>
      <c r="FL52" s="42"/>
      <c r="FM52" s="42"/>
      <c r="FN52" s="43"/>
      <c r="FO52" s="62" t="s">
        <v>109</v>
      </c>
      <c r="FP52" s="42"/>
      <c r="FQ52" s="42"/>
      <c r="FR52" s="42"/>
      <c r="FS52" s="42"/>
      <c r="FT52" s="42"/>
      <c r="FU52" s="42"/>
      <c r="FV52" s="42"/>
      <c r="FW52" s="42"/>
      <c r="FX52" s="42"/>
      <c r="FY52" s="42"/>
      <c r="FZ52" s="42"/>
      <c r="GA52" s="42"/>
      <c r="GB52" s="42"/>
      <c r="GC52" s="42"/>
      <c r="GD52" s="42"/>
      <c r="GE52" s="42"/>
      <c r="GF52" s="42"/>
      <c r="GG52" s="42"/>
      <c r="GH52" s="42"/>
      <c r="GI52" s="42"/>
      <c r="GJ52" s="42"/>
      <c r="GK52" s="42"/>
      <c r="GL52" s="43"/>
      <c r="HF52" s="63" t="s">
        <v>77</v>
      </c>
      <c r="HG52" s="42"/>
      <c r="HH52" s="42"/>
      <c r="HI52" s="42"/>
      <c r="HJ52" s="42"/>
      <c r="HK52" s="43"/>
      <c r="HL52" s="63" t="s">
        <v>88</v>
      </c>
      <c r="HM52" s="42"/>
      <c r="HN52" s="42"/>
      <c r="HO52" s="42"/>
      <c r="HP52" s="42"/>
      <c r="HQ52" s="42"/>
      <c r="HR52" s="42"/>
      <c r="HS52" s="42"/>
      <c r="HT52" s="42"/>
      <c r="HU52" s="42"/>
      <c r="HV52" s="43"/>
      <c r="HW52" s="62" t="s">
        <v>109</v>
      </c>
      <c r="HX52" s="42"/>
      <c r="HY52" s="42"/>
      <c r="HZ52" s="42"/>
      <c r="IA52" s="42"/>
      <c r="IB52" s="42"/>
      <c r="IC52" s="42"/>
      <c r="ID52" s="42"/>
      <c r="IE52" s="42"/>
      <c r="IF52" s="42"/>
      <c r="IG52" s="42"/>
      <c r="IH52" s="42"/>
      <c r="II52" s="42"/>
      <c r="IJ52" s="42"/>
      <c r="IK52" s="42"/>
      <c r="IL52" s="42"/>
      <c r="IM52" s="42"/>
      <c r="IN52" s="42"/>
      <c r="IO52" s="42"/>
      <c r="IP52" s="42"/>
      <c r="IQ52" s="42"/>
      <c r="IR52" s="42"/>
      <c r="IS52" s="42"/>
      <c r="IT52" s="43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</row>
    <row r="53" spans="23:1025" ht="25" customHeight="1" x14ac:dyDescent="0.2">
      <c r="DB53" s="62" t="s">
        <v>109</v>
      </c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3"/>
      <c r="FD53" s="62" t="s">
        <v>109</v>
      </c>
      <c r="FE53" s="42"/>
      <c r="FF53" s="42"/>
      <c r="FG53" s="42"/>
      <c r="FH53" s="42"/>
      <c r="FI53" s="42"/>
      <c r="FJ53" s="42"/>
      <c r="FK53" s="42"/>
      <c r="FL53" s="42"/>
      <c r="FM53" s="42"/>
      <c r="FN53" s="42"/>
      <c r="FO53" s="42"/>
      <c r="FP53" s="42"/>
      <c r="FQ53" s="42"/>
      <c r="FR53" s="42"/>
      <c r="FS53" s="42"/>
      <c r="FT53" s="42"/>
      <c r="FU53" s="42"/>
      <c r="FV53" s="42"/>
      <c r="FW53" s="42"/>
      <c r="FX53" s="42"/>
      <c r="FY53" s="42"/>
      <c r="FZ53" s="42"/>
      <c r="GA53" s="43"/>
      <c r="HL53" s="62" t="s">
        <v>109</v>
      </c>
      <c r="HM53" s="42"/>
      <c r="HN53" s="42"/>
      <c r="HO53" s="42"/>
      <c r="HP53" s="42"/>
      <c r="HQ53" s="42"/>
      <c r="HR53" s="42"/>
      <c r="HS53" s="42"/>
      <c r="HT53" s="42"/>
      <c r="HU53" s="42"/>
      <c r="HV53" s="42"/>
      <c r="HW53" s="42"/>
      <c r="HX53" s="42"/>
      <c r="HY53" s="42"/>
      <c r="HZ53" s="42"/>
      <c r="IA53" s="42"/>
      <c r="IB53" s="42"/>
      <c r="IC53" s="42"/>
      <c r="ID53" s="42"/>
      <c r="IE53" s="42"/>
      <c r="IF53" s="42"/>
      <c r="IG53" s="42"/>
      <c r="IH53" s="42"/>
      <c r="II53" s="43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</row>
    <row r="54" spans="23:1025" ht="25" customHeight="1" x14ac:dyDescent="0.2"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</row>
    <row r="55" spans="23:1025" ht="25" customHeight="1" x14ac:dyDescent="0.2">
      <c r="DG55" s="55" t="s">
        <v>118</v>
      </c>
      <c r="DH55" s="42"/>
      <c r="DI55" s="42"/>
      <c r="DJ55" s="43"/>
      <c r="DK55" s="48" t="s">
        <v>106</v>
      </c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2"/>
      <c r="DY55" s="42"/>
      <c r="DZ55" s="42"/>
      <c r="EA55" s="42"/>
      <c r="EB55" s="42"/>
      <c r="EC55" s="42"/>
      <c r="ED55" s="42"/>
      <c r="EE55" s="42"/>
      <c r="EF55" s="42"/>
      <c r="EG55" s="42"/>
      <c r="EH55" s="42"/>
      <c r="EI55" s="42"/>
      <c r="EJ55" s="42"/>
      <c r="EK55" s="42"/>
      <c r="EL55" s="42"/>
      <c r="EM55" s="42"/>
      <c r="EN55" s="42"/>
      <c r="EO55" s="42"/>
      <c r="EP55" s="43"/>
      <c r="FJ55" s="55" t="s">
        <v>119</v>
      </c>
      <c r="FK55" s="42"/>
      <c r="FL55" s="42"/>
      <c r="FM55" s="43"/>
      <c r="FN55" s="48" t="s">
        <v>108</v>
      </c>
      <c r="FO55" s="42"/>
      <c r="FP55" s="42"/>
      <c r="FQ55" s="42"/>
      <c r="FR55" s="42"/>
      <c r="FS55" s="42"/>
      <c r="FT55" s="42"/>
      <c r="FU55" s="42"/>
      <c r="FV55" s="42"/>
      <c r="FW55" s="42"/>
      <c r="FX55" s="42"/>
      <c r="FY55" s="42"/>
      <c r="FZ55" s="42"/>
      <c r="GA55" s="42"/>
      <c r="GB55" s="42"/>
      <c r="GC55" s="42"/>
      <c r="GD55" s="42"/>
      <c r="GE55" s="42"/>
      <c r="GF55" s="42"/>
      <c r="GG55" s="42"/>
      <c r="GH55" s="42"/>
      <c r="GI55" s="42"/>
      <c r="GJ55" s="42"/>
      <c r="GK55" s="42"/>
      <c r="GL55" s="42"/>
      <c r="GM55" s="42"/>
      <c r="GN55" s="42"/>
      <c r="GO55" s="42"/>
      <c r="GP55" s="42"/>
      <c r="GQ55" s="42"/>
      <c r="GR55" s="42"/>
      <c r="GS55" s="42"/>
      <c r="GT55" s="42"/>
      <c r="GU55" s="42"/>
      <c r="GV55" s="42"/>
      <c r="GW55" s="43"/>
      <c r="HT55" s="55" t="s">
        <v>120</v>
      </c>
      <c r="HU55" s="42"/>
      <c r="HV55" s="42"/>
      <c r="HW55" s="43"/>
      <c r="HX55" s="48" t="s">
        <v>121</v>
      </c>
      <c r="HY55" s="42"/>
      <c r="HZ55" s="42"/>
      <c r="IA55" s="42"/>
      <c r="IB55" s="42"/>
      <c r="IC55" s="42"/>
      <c r="ID55" s="42"/>
      <c r="IE55" s="42"/>
      <c r="IF55" s="42"/>
      <c r="IG55" s="42"/>
      <c r="IH55" s="42"/>
      <c r="II55" s="42"/>
      <c r="IJ55" s="42"/>
      <c r="IK55" s="42"/>
      <c r="IL55" s="42"/>
      <c r="IM55" s="42"/>
      <c r="IN55" s="42"/>
      <c r="IO55" s="42"/>
      <c r="IP55" s="42"/>
      <c r="IQ55" s="42"/>
      <c r="IR55" s="42"/>
      <c r="IS55" s="42"/>
      <c r="IT55" s="42"/>
      <c r="IU55" s="42"/>
      <c r="IV55" s="42"/>
      <c r="IW55" s="42"/>
      <c r="IX55" s="42"/>
      <c r="IY55" s="42"/>
      <c r="IZ55" s="42"/>
      <c r="JA55" s="42"/>
      <c r="JB55" s="42"/>
      <c r="JC55" s="42"/>
      <c r="JD55" s="42"/>
      <c r="JE55" s="42"/>
      <c r="JF55" s="42"/>
      <c r="JG55" s="42"/>
      <c r="JH55" s="42"/>
      <c r="JI55" s="43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</row>
    <row r="56" spans="23:1025" ht="25" customHeight="1" x14ac:dyDescent="0.2">
      <c r="DG56" s="63" t="s">
        <v>77</v>
      </c>
      <c r="DH56" s="42"/>
      <c r="DI56" s="42"/>
      <c r="DJ56" s="42"/>
      <c r="DK56" s="42"/>
      <c r="DL56" s="43"/>
      <c r="DM56" s="63" t="s">
        <v>88</v>
      </c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3"/>
      <c r="DY56" s="62" t="s">
        <v>109</v>
      </c>
      <c r="DZ56" s="42"/>
      <c r="EA56" s="42"/>
      <c r="EB56" s="42"/>
      <c r="EC56" s="42"/>
      <c r="ED56" s="42"/>
      <c r="EE56" s="42"/>
      <c r="EF56" s="42"/>
      <c r="EG56" s="42"/>
      <c r="EH56" s="42"/>
      <c r="EI56" s="42"/>
      <c r="EJ56" s="42"/>
      <c r="EK56" s="42"/>
      <c r="EL56" s="42"/>
      <c r="EM56" s="42"/>
      <c r="EN56" s="42"/>
      <c r="EO56" s="42"/>
      <c r="EP56" s="43"/>
      <c r="FJ56" s="63" t="s">
        <v>77</v>
      </c>
      <c r="FK56" s="42"/>
      <c r="FL56" s="42"/>
      <c r="FM56" s="42"/>
      <c r="FN56" s="42"/>
      <c r="FO56" s="43"/>
      <c r="FP56" s="63" t="s">
        <v>88</v>
      </c>
      <c r="FQ56" s="42"/>
      <c r="FR56" s="42"/>
      <c r="FS56" s="42"/>
      <c r="FT56" s="42"/>
      <c r="FU56" s="42"/>
      <c r="FV56" s="42"/>
      <c r="FW56" s="42"/>
      <c r="FX56" s="42"/>
      <c r="FY56" s="43"/>
      <c r="FZ56" s="62" t="s">
        <v>109</v>
      </c>
      <c r="GA56" s="42"/>
      <c r="GB56" s="42"/>
      <c r="GC56" s="42"/>
      <c r="GD56" s="42"/>
      <c r="GE56" s="42"/>
      <c r="GF56" s="42"/>
      <c r="GG56" s="42"/>
      <c r="GH56" s="42"/>
      <c r="GI56" s="42"/>
      <c r="GJ56" s="42"/>
      <c r="GK56" s="42"/>
      <c r="GL56" s="42"/>
      <c r="GM56" s="42"/>
      <c r="GN56" s="42"/>
      <c r="GO56" s="42"/>
      <c r="GP56" s="42"/>
      <c r="GQ56" s="42"/>
      <c r="GR56" s="42"/>
      <c r="GS56" s="42"/>
      <c r="GT56" s="42"/>
      <c r="GU56" s="42"/>
      <c r="GV56" s="42"/>
      <c r="GW56" s="43"/>
      <c r="HT56" s="63" t="s">
        <v>77</v>
      </c>
      <c r="HU56" s="42"/>
      <c r="HV56" s="42"/>
      <c r="HW56" s="42"/>
      <c r="HX56" s="42"/>
      <c r="HY56" s="43"/>
      <c r="HZ56" s="63" t="s">
        <v>88</v>
      </c>
      <c r="IA56" s="42"/>
      <c r="IB56" s="42"/>
      <c r="IC56" s="42"/>
      <c r="ID56" s="42"/>
      <c r="IE56" s="42"/>
      <c r="IF56" s="42"/>
      <c r="IG56" s="42"/>
      <c r="IH56" s="42"/>
      <c r="II56" s="42"/>
      <c r="IJ56" s="42"/>
      <c r="IK56" s="43"/>
      <c r="IL56" s="62" t="s">
        <v>109</v>
      </c>
      <c r="IM56" s="42"/>
      <c r="IN56" s="42"/>
      <c r="IO56" s="42"/>
      <c r="IP56" s="42"/>
      <c r="IQ56" s="42"/>
      <c r="IR56" s="42"/>
      <c r="IS56" s="42"/>
      <c r="IT56" s="42"/>
      <c r="IU56" s="42"/>
      <c r="IV56" s="42"/>
      <c r="IW56" s="42"/>
      <c r="IX56" s="42"/>
      <c r="IY56" s="42"/>
      <c r="IZ56" s="42"/>
      <c r="JA56" s="42"/>
      <c r="JB56" s="42"/>
      <c r="JC56" s="42"/>
      <c r="JD56" s="42"/>
      <c r="JE56" s="42"/>
      <c r="JF56" s="42"/>
      <c r="JG56" s="42"/>
      <c r="JH56" s="42"/>
      <c r="JI56" s="43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</row>
    <row r="57" spans="23:1025" ht="25" customHeight="1" x14ac:dyDescent="0.2">
      <c r="DM57" s="62" t="s">
        <v>109</v>
      </c>
      <c r="DN57" s="42"/>
      <c r="DO57" s="42"/>
      <c r="DP57" s="42"/>
      <c r="DQ57" s="42"/>
      <c r="DR57" s="42"/>
      <c r="DS57" s="42"/>
      <c r="DT57" s="42"/>
      <c r="DU57" s="42"/>
      <c r="DV57" s="42"/>
      <c r="DW57" s="42"/>
      <c r="DX57" s="42"/>
      <c r="DY57" s="42"/>
      <c r="DZ57" s="42"/>
      <c r="EA57" s="42"/>
      <c r="EB57" s="42"/>
      <c r="EC57" s="42"/>
      <c r="ED57" s="43"/>
      <c r="FP57" s="62" t="s">
        <v>109</v>
      </c>
      <c r="FQ57" s="42"/>
      <c r="FR57" s="42"/>
      <c r="FS57" s="42"/>
      <c r="FT57" s="42"/>
      <c r="FU57" s="42"/>
      <c r="FV57" s="42"/>
      <c r="FW57" s="42"/>
      <c r="FX57" s="42"/>
      <c r="FY57" s="42"/>
      <c r="FZ57" s="42"/>
      <c r="GA57" s="42"/>
      <c r="GB57" s="42"/>
      <c r="GC57" s="42"/>
      <c r="GD57" s="42"/>
      <c r="GE57" s="42"/>
      <c r="GF57" s="42"/>
      <c r="GG57" s="42"/>
      <c r="GH57" s="42"/>
      <c r="GI57" s="42"/>
      <c r="GJ57" s="42"/>
      <c r="GK57" s="42"/>
      <c r="GL57" s="42"/>
      <c r="GM57" s="43"/>
      <c r="HZ57" s="62" t="s">
        <v>109</v>
      </c>
      <c r="IA57" s="42"/>
      <c r="IB57" s="42"/>
      <c r="IC57" s="42"/>
      <c r="ID57" s="42"/>
      <c r="IE57" s="42"/>
      <c r="IF57" s="42"/>
      <c r="IG57" s="42"/>
      <c r="IH57" s="42"/>
      <c r="II57" s="42"/>
      <c r="IJ57" s="42"/>
      <c r="IK57" s="42"/>
      <c r="IL57" s="42"/>
      <c r="IM57" s="42"/>
      <c r="IN57" s="42"/>
      <c r="IO57" s="42"/>
      <c r="IP57" s="42"/>
      <c r="IQ57" s="42"/>
      <c r="IR57" s="42"/>
      <c r="IS57" s="42"/>
      <c r="IT57" s="42"/>
      <c r="IU57" s="42"/>
      <c r="IV57" s="42"/>
      <c r="IW57" s="43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</row>
    <row r="58" spans="23:1025" ht="25" customHeight="1" x14ac:dyDescent="0.2"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</row>
    <row r="59" spans="23:1025" ht="25" customHeight="1" x14ac:dyDescent="0.2">
      <c r="W59" s="33" t="s">
        <v>34</v>
      </c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5" t="s">
        <v>35</v>
      </c>
      <c r="EZ59" s="35"/>
      <c r="FA59" s="35"/>
      <c r="FB59" s="35"/>
      <c r="FC59" s="35"/>
      <c r="FD59" s="35"/>
      <c r="FE59" s="35"/>
      <c r="FF59" s="35"/>
      <c r="FG59" s="35"/>
      <c r="FH59" s="35"/>
      <c r="FI59" s="35"/>
      <c r="FJ59" s="35"/>
      <c r="FK59" s="35"/>
      <c r="FL59" s="35"/>
      <c r="FM59" s="35"/>
      <c r="FN59" s="35"/>
      <c r="FO59" s="35"/>
      <c r="FP59" s="35"/>
      <c r="FQ59" s="35"/>
      <c r="FR59" s="35"/>
      <c r="FS59" s="35"/>
      <c r="FT59" s="35"/>
      <c r="FU59" s="35"/>
      <c r="FV59" s="35"/>
      <c r="FW59" s="35"/>
      <c r="FX59" s="35"/>
      <c r="FY59" s="35"/>
      <c r="FZ59" s="35"/>
      <c r="GA59" s="35"/>
      <c r="GB59" s="35"/>
      <c r="GC59" s="35"/>
      <c r="GD59" s="35"/>
      <c r="GE59" s="35"/>
      <c r="GF59" s="35"/>
      <c r="GG59" s="35"/>
      <c r="GH59" s="35"/>
      <c r="GI59" s="35"/>
      <c r="GJ59" s="35"/>
      <c r="GK59" s="35"/>
      <c r="GL59" s="35"/>
      <c r="GM59" s="35"/>
      <c r="GN59" s="35"/>
      <c r="GO59" s="35"/>
      <c r="GP59" s="35"/>
      <c r="GQ59" s="35"/>
      <c r="GR59" s="35"/>
      <c r="GS59" s="35"/>
      <c r="GT59" s="35"/>
      <c r="GU59" s="35"/>
      <c r="GV59" s="35"/>
      <c r="GW59" s="35"/>
      <c r="GX59" s="35"/>
      <c r="GY59" s="35"/>
      <c r="GZ59" s="35"/>
      <c r="HA59" s="35"/>
      <c r="HB59" s="35"/>
      <c r="HC59" s="35"/>
      <c r="HD59" s="35"/>
      <c r="HE59" s="35"/>
      <c r="HF59" s="35"/>
      <c r="HG59" s="35"/>
      <c r="HH59" s="35"/>
      <c r="HI59" s="35"/>
      <c r="HJ59" s="35"/>
      <c r="HK59" s="35"/>
      <c r="HL59" s="35"/>
      <c r="HM59" s="35"/>
      <c r="HN59" s="35"/>
      <c r="HO59" s="35"/>
      <c r="HP59" s="35"/>
      <c r="HQ59" s="35"/>
      <c r="HR59" s="35"/>
      <c r="HS59" s="35"/>
      <c r="HT59" s="35"/>
      <c r="HU59" s="35"/>
      <c r="HV59" s="35"/>
      <c r="HW59" s="35"/>
      <c r="HX59" s="35"/>
      <c r="HY59" s="35"/>
      <c r="HZ59" s="35"/>
      <c r="IA59" s="35"/>
      <c r="IB59" s="35"/>
      <c r="IC59" s="35"/>
      <c r="ID59" s="35"/>
      <c r="IE59" s="35"/>
      <c r="IF59" s="35"/>
      <c r="IG59" s="35"/>
      <c r="IH59" s="35"/>
      <c r="II59" s="35"/>
      <c r="IJ59" s="35"/>
      <c r="IK59" s="35"/>
      <c r="IL59" s="35"/>
      <c r="IM59" s="35"/>
      <c r="IN59" s="35"/>
      <c r="IO59" s="35"/>
      <c r="IP59" s="35"/>
      <c r="IQ59" s="35"/>
      <c r="IR59" s="35"/>
      <c r="IS59" s="35"/>
      <c r="IT59" s="35"/>
      <c r="IU59" s="35"/>
      <c r="IV59" s="35"/>
      <c r="IW59" s="35"/>
      <c r="IX59" s="35"/>
      <c r="IY59" s="35"/>
      <c r="IZ59" s="35"/>
      <c r="JA59" s="35"/>
      <c r="JB59" s="35"/>
      <c r="JC59" s="35"/>
      <c r="JD59" s="35"/>
      <c r="JE59" s="35"/>
      <c r="JF59" s="35"/>
      <c r="JG59" s="35"/>
      <c r="JH59" s="35"/>
      <c r="JI59" s="35"/>
      <c r="JJ59" s="35"/>
      <c r="JK59" s="35"/>
      <c r="JL59" s="35"/>
      <c r="JM59" s="35"/>
      <c r="JN59" s="35"/>
      <c r="JO59" s="35"/>
      <c r="JP59" s="35"/>
      <c r="JQ59" s="35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</row>
    <row r="60" spans="23:1025" ht="25" customHeight="1" x14ac:dyDescent="0.2">
      <c r="AI60" s="55" t="s">
        <v>103</v>
      </c>
      <c r="AJ60" s="42"/>
      <c r="AK60" s="43"/>
      <c r="AL60" s="48" t="s">
        <v>122</v>
      </c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3"/>
      <c r="BG60" s="55" t="s">
        <v>110</v>
      </c>
      <c r="BH60" s="42"/>
      <c r="BI60" s="43"/>
      <c r="BJ60" s="48" t="s">
        <v>123</v>
      </c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  <c r="BW60" s="42"/>
      <c r="BX60" s="42"/>
      <c r="BY60" s="42"/>
      <c r="BZ60" s="43"/>
      <c r="CB60" s="55" t="s">
        <v>114</v>
      </c>
      <c r="CC60" s="42"/>
      <c r="CD60" s="43"/>
      <c r="CE60" s="48" t="s">
        <v>124</v>
      </c>
      <c r="CF60" s="42"/>
      <c r="CG60" s="42"/>
      <c r="CH60" s="42"/>
      <c r="CI60" s="42"/>
      <c r="CJ60" s="42"/>
      <c r="CK60" s="42"/>
      <c r="CL60" s="42"/>
      <c r="CM60" s="42"/>
      <c r="CN60" s="42"/>
      <c r="CO60" s="42"/>
      <c r="CP60" s="42"/>
      <c r="CQ60" s="42"/>
      <c r="CR60" s="42"/>
      <c r="CS60" s="42"/>
      <c r="CT60" s="42"/>
      <c r="CU60" s="42"/>
      <c r="CV60" s="42"/>
      <c r="CW60" s="43"/>
      <c r="DT60" s="55" t="s">
        <v>11</v>
      </c>
      <c r="DU60" s="42"/>
      <c r="DV60" s="43"/>
      <c r="DW60" s="48" t="s">
        <v>125</v>
      </c>
      <c r="DX60" s="42"/>
      <c r="DY60" s="42"/>
      <c r="DZ60" s="42"/>
      <c r="EA60" s="42"/>
      <c r="EB60" s="42"/>
      <c r="EC60" s="43"/>
      <c r="EE60" s="55" t="s">
        <v>118</v>
      </c>
      <c r="EF60" s="42"/>
      <c r="EG60" s="43"/>
      <c r="EH60" s="48" t="s">
        <v>126</v>
      </c>
      <c r="EI60" s="49"/>
      <c r="EJ60" s="49"/>
      <c r="EK60" s="49"/>
      <c r="EL60" s="49"/>
      <c r="EM60" s="49"/>
      <c r="EN60" s="50"/>
      <c r="EP60" s="55" t="s">
        <v>105</v>
      </c>
      <c r="EQ60" s="42"/>
      <c r="ER60" s="43"/>
      <c r="ES60" s="48" t="s">
        <v>127</v>
      </c>
      <c r="ET60" s="42"/>
      <c r="EU60" s="42"/>
      <c r="EV60" s="42"/>
      <c r="EW60" s="42"/>
      <c r="EX60" s="42"/>
      <c r="EY60" s="31"/>
      <c r="FA60" s="58" t="s">
        <v>111</v>
      </c>
      <c r="FB60" s="30"/>
      <c r="FC60" s="31"/>
      <c r="FD60" s="59" t="s">
        <v>127</v>
      </c>
      <c r="FE60" s="30"/>
      <c r="FF60" s="30"/>
      <c r="FG60" s="30"/>
      <c r="FH60" s="30"/>
      <c r="FI60" s="30"/>
      <c r="FJ60" s="31"/>
      <c r="FL60" s="58" t="s">
        <v>115</v>
      </c>
      <c r="FM60" s="30"/>
      <c r="FN60" s="31"/>
      <c r="FO60" s="59" t="s">
        <v>127</v>
      </c>
      <c r="FP60" s="30"/>
      <c r="FQ60" s="30"/>
      <c r="FR60" s="30"/>
      <c r="FS60" s="30"/>
      <c r="FT60" s="30"/>
      <c r="FU60" s="31"/>
      <c r="GB60" s="58" t="s">
        <v>12</v>
      </c>
      <c r="GC60" s="30"/>
      <c r="GD60" s="31"/>
      <c r="GE60" s="59" t="s">
        <v>128</v>
      </c>
      <c r="GF60" s="30"/>
      <c r="GG60" s="30"/>
      <c r="GH60" s="30"/>
      <c r="GI60" s="30"/>
      <c r="GJ60" s="30"/>
      <c r="GK60" s="30"/>
      <c r="GL60" s="31"/>
      <c r="GN60" s="61" t="s">
        <v>119</v>
      </c>
      <c r="GO60" s="59" t="s">
        <v>129</v>
      </c>
      <c r="GP60" s="31"/>
      <c r="GX60" s="58" t="s">
        <v>107</v>
      </c>
      <c r="GY60" s="30"/>
      <c r="GZ60" s="31"/>
      <c r="HA60" s="59" t="s">
        <v>130</v>
      </c>
      <c r="HB60" s="30"/>
      <c r="HC60" s="30"/>
      <c r="HD60" s="30"/>
      <c r="HE60" s="30"/>
      <c r="HF60" s="30"/>
      <c r="HG60" s="30"/>
      <c r="HH60" s="30"/>
      <c r="HI60" s="30"/>
      <c r="HJ60" s="30"/>
      <c r="HK60" s="31"/>
      <c r="HM60" s="58" t="s">
        <v>112</v>
      </c>
      <c r="HN60" s="30"/>
      <c r="HO60" s="31"/>
      <c r="HP60" s="59" t="s">
        <v>131</v>
      </c>
      <c r="HQ60" s="30"/>
      <c r="HR60" s="30"/>
      <c r="HS60" s="30"/>
      <c r="HT60" s="30"/>
      <c r="HU60" s="30"/>
      <c r="HV60" s="30"/>
      <c r="HW60" s="31"/>
      <c r="HY60" s="58" t="s">
        <v>116</v>
      </c>
      <c r="HZ60" s="30"/>
      <c r="IA60" s="31"/>
      <c r="IB60" s="59" t="s">
        <v>132</v>
      </c>
      <c r="IC60" s="30"/>
      <c r="ID60" s="30"/>
      <c r="IE60" s="30"/>
      <c r="IF60" s="30"/>
      <c r="IG60" s="30"/>
      <c r="IH60" s="31"/>
      <c r="IJ60" s="58" t="s">
        <v>13</v>
      </c>
      <c r="IK60" s="30"/>
      <c r="IL60" s="31"/>
      <c r="IM60" s="59" t="s">
        <v>133</v>
      </c>
      <c r="IN60" s="30"/>
      <c r="IO60" s="30"/>
      <c r="IP60" s="30"/>
      <c r="IQ60" s="30"/>
      <c r="IR60" s="30"/>
      <c r="IS60" s="30"/>
      <c r="IT60" s="31"/>
      <c r="IZ60" s="58" t="s">
        <v>120</v>
      </c>
      <c r="JA60" s="30"/>
      <c r="JB60" s="31"/>
      <c r="JC60" s="59" t="s">
        <v>134</v>
      </c>
      <c r="JD60" s="30"/>
      <c r="JE60" s="30"/>
      <c r="JF60" s="30"/>
      <c r="JG60" s="30"/>
      <c r="JH60" s="30"/>
      <c r="JI60" s="30"/>
      <c r="JJ60" s="30"/>
      <c r="JK60" s="3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</row>
    <row r="61" spans="23:1025" ht="25" customHeight="1" x14ac:dyDescent="0.2">
      <c r="AI61" s="41" t="s">
        <v>135</v>
      </c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3"/>
      <c r="BG61" s="41" t="s">
        <v>136</v>
      </c>
      <c r="BH61" s="42"/>
      <c r="BI61" s="42"/>
      <c r="BJ61" s="42"/>
      <c r="BK61" s="42"/>
      <c r="BL61" s="42"/>
      <c r="BM61" s="42"/>
      <c r="BN61" s="42"/>
      <c r="BO61" s="42"/>
      <c r="BP61" s="42"/>
      <c r="BQ61" s="42"/>
      <c r="BR61" s="42"/>
      <c r="BS61" s="42"/>
      <c r="BT61" s="42"/>
      <c r="BU61" s="42"/>
      <c r="BV61" s="42"/>
      <c r="BW61" s="42"/>
      <c r="BX61" s="42"/>
      <c r="BY61" s="42"/>
      <c r="BZ61" s="43"/>
      <c r="CB61" s="41" t="s">
        <v>137</v>
      </c>
      <c r="CC61" s="42"/>
      <c r="CD61" s="42"/>
      <c r="CE61" s="42"/>
      <c r="CF61" s="42"/>
      <c r="CG61" s="42"/>
      <c r="CH61" s="42"/>
      <c r="CI61" s="42"/>
      <c r="CJ61" s="42"/>
      <c r="CK61" s="42"/>
      <c r="CL61" s="42"/>
      <c r="CM61" s="42"/>
      <c r="CN61" s="42"/>
      <c r="CO61" s="42"/>
      <c r="CP61" s="42"/>
      <c r="CQ61" s="42"/>
      <c r="CR61" s="42"/>
      <c r="CS61" s="42"/>
      <c r="CT61" s="42"/>
      <c r="CU61" s="42"/>
      <c r="CV61" s="42"/>
      <c r="CW61" s="43"/>
      <c r="DT61" s="41" t="s">
        <v>138</v>
      </c>
      <c r="DU61" s="42"/>
      <c r="DV61" s="42"/>
      <c r="DW61" s="42"/>
      <c r="DX61" s="42"/>
      <c r="DY61" s="42"/>
      <c r="DZ61" s="42"/>
      <c r="EA61" s="42"/>
      <c r="EB61" s="42"/>
      <c r="EC61" s="43"/>
      <c r="EE61" s="41" t="s">
        <v>139</v>
      </c>
      <c r="EF61" s="51"/>
      <c r="EG61" s="51"/>
      <c r="EH61" s="51"/>
      <c r="EI61" s="51"/>
      <c r="EJ61" s="51"/>
      <c r="EK61" s="51"/>
      <c r="EL61" s="51"/>
      <c r="EM61" s="51"/>
      <c r="EN61" s="52"/>
      <c r="EP61" s="41" t="s">
        <v>140</v>
      </c>
      <c r="EQ61" s="42"/>
      <c r="ER61" s="42"/>
      <c r="ES61" s="42"/>
      <c r="ET61" s="42"/>
      <c r="EU61" s="42"/>
      <c r="EV61" s="42"/>
      <c r="EW61" s="42"/>
      <c r="EX61" s="42"/>
      <c r="EY61" s="43"/>
      <c r="FA61" s="41" t="s">
        <v>140</v>
      </c>
      <c r="FB61" s="42"/>
      <c r="FC61" s="42"/>
      <c r="FD61" s="42"/>
      <c r="FE61" s="42"/>
      <c r="FF61" s="42"/>
      <c r="FG61" s="42"/>
      <c r="FH61" s="42"/>
      <c r="FI61" s="42"/>
      <c r="FJ61" s="43"/>
      <c r="FL61" s="41" t="s">
        <v>140</v>
      </c>
      <c r="FM61" s="42"/>
      <c r="FN61" s="42"/>
      <c r="FO61" s="42"/>
      <c r="FP61" s="42"/>
      <c r="FQ61" s="42"/>
      <c r="FR61" s="42"/>
      <c r="FS61" s="42"/>
      <c r="FT61" s="42"/>
      <c r="FU61" s="43"/>
      <c r="GB61" s="41" t="s">
        <v>141</v>
      </c>
      <c r="GC61" s="42"/>
      <c r="GD61" s="42"/>
      <c r="GE61" s="42"/>
      <c r="GF61" s="42"/>
      <c r="GG61" s="42"/>
      <c r="GH61" s="42"/>
      <c r="GI61" s="42"/>
      <c r="GJ61" s="42"/>
      <c r="GK61" s="42"/>
      <c r="GL61" s="43"/>
      <c r="GN61" s="41" t="s">
        <v>99</v>
      </c>
      <c r="GO61" s="42"/>
      <c r="GP61" s="43"/>
      <c r="GX61" s="41" t="s">
        <v>142</v>
      </c>
      <c r="GY61" s="42"/>
      <c r="GZ61" s="42"/>
      <c r="HA61" s="42"/>
      <c r="HB61" s="42"/>
      <c r="HC61" s="42"/>
      <c r="HD61" s="42"/>
      <c r="HE61" s="42"/>
      <c r="HF61" s="42"/>
      <c r="HG61" s="42"/>
      <c r="HH61" s="42"/>
      <c r="HI61" s="42"/>
      <c r="HJ61" s="42"/>
      <c r="HK61" s="43"/>
      <c r="HM61" s="41" t="s">
        <v>143</v>
      </c>
      <c r="HN61" s="42"/>
      <c r="HO61" s="42"/>
      <c r="HP61" s="42"/>
      <c r="HQ61" s="42"/>
      <c r="HR61" s="42"/>
      <c r="HS61" s="42"/>
      <c r="HT61" s="42"/>
      <c r="HU61" s="42"/>
      <c r="HV61" s="42"/>
      <c r="HW61" s="43"/>
      <c r="HY61" s="41" t="s">
        <v>136</v>
      </c>
      <c r="HZ61" s="42"/>
      <c r="IA61" s="42"/>
      <c r="IB61" s="42"/>
      <c r="IC61" s="42"/>
      <c r="ID61" s="42"/>
      <c r="IE61" s="42"/>
      <c r="IF61" s="42"/>
      <c r="IG61" s="42"/>
      <c r="IH61" s="43"/>
      <c r="IJ61" s="41" t="s">
        <v>144</v>
      </c>
      <c r="IK61" s="42"/>
      <c r="IL61" s="42"/>
      <c r="IM61" s="42"/>
      <c r="IN61" s="42"/>
      <c r="IO61" s="42"/>
      <c r="IP61" s="42"/>
      <c r="IQ61" s="42"/>
      <c r="IR61" s="42"/>
      <c r="IS61" s="42"/>
      <c r="IT61" s="43"/>
      <c r="IZ61" s="41" t="s">
        <v>145</v>
      </c>
      <c r="JA61" s="42"/>
      <c r="JB61" s="42"/>
      <c r="JC61" s="42"/>
      <c r="JD61" s="42"/>
      <c r="JE61" s="42"/>
      <c r="JF61" s="42"/>
      <c r="JG61" s="42"/>
      <c r="JH61" s="42"/>
      <c r="JI61" s="42"/>
      <c r="JJ61" s="42"/>
      <c r="JK61" s="43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</row>
    <row r="62" spans="23:1025" ht="25" customHeight="1" x14ac:dyDescent="0.2">
      <c r="AI62" s="41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3"/>
      <c r="AW62" s="57"/>
      <c r="AX62" s="60"/>
      <c r="AY62" s="57"/>
      <c r="AZ62" s="41"/>
      <c r="BA62" s="43"/>
      <c r="BB62" s="57"/>
      <c r="BC62" s="41"/>
      <c r="BD62" s="42"/>
      <c r="BE62" s="43"/>
      <c r="BF62" s="57"/>
      <c r="BG62" s="41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  <c r="BW62" s="42"/>
      <c r="BX62" s="42"/>
      <c r="BY62" s="42"/>
      <c r="BZ62" s="43"/>
      <c r="CA62" s="57"/>
      <c r="CB62" s="60"/>
      <c r="CC62" s="57"/>
      <c r="CD62" s="41"/>
      <c r="CE62" s="43"/>
      <c r="CF62" s="57"/>
      <c r="CG62" s="41"/>
      <c r="CH62" s="42"/>
      <c r="CI62" s="42"/>
      <c r="CJ62" s="42"/>
      <c r="CK62" s="42"/>
      <c r="CL62" s="42"/>
      <c r="CM62" s="42"/>
      <c r="CN62" s="42"/>
      <c r="CO62" s="42"/>
      <c r="CP62" s="42"/>
      <c r="CQ62" s="42"/>
      <c r="CR62" s="42"/>
      <c r="CS62" s="42"/>
      <c r="CT62" s="42"/>
      <c r="CU62" s="42"/>
      <c r="CV62" s="42"/>
      <c r="CW62" s="43"/>
      <c r="CX62" s="56"/>
      <c r="CY62" s="42"/>
      <c r="CZ62" s="42"/>
      <c r="DA62" s="42"/>
      <c r="DB62" s="43"/>
      <c r="DT62" s="41"/>
      <c r="DU62" s="42"/>
      <c r="DV62" s="42"/>
      <c r="DW62" s="42"/>
      <c r="DX62" s="42"/>
      <c r="DY62" s="42"/>
      <c r="DZ62" s="42"/>
      <c r="EA62" s="42"/>
      <c r="EB62" s="42"/>
      <c r="EC62" s="43"/>
      <c r="ED62" s="57"/>
      <c r="EE62" s="60"/>
      <c r="EF62" s="57"/>
      <c r="EG62" s="41"/>
      <c r="EH62" s="51"/>
      <c r="EI62" s="51"/>
      <c r="EJ62" s="51"/>
      <c r="EK62" s="51"/>
      <c r="EL62" s="52"/>
      <c r="EM62" s="57"/>
      <c r="EN62" s="60"/>
      <c r="EO62" s="57"/>
      <c r="EP62" s="41"/>
      <c r="EQ62" s="42"/>
      <c r="ER62" s="42"/>
      <c r="ES62" s="42"/>
      <c r="ET62" s="42"/>
      <c r="EU62" s="42"/>
      <c r="EV62" s="42"/>
      <c r="EW62" s="42"/>
      <c r="EX62" s="42"/>
      <c r="EY62" s="43"/>
      <c r="EZ62" s="57"/>
      <c r="FA62" s="41"/>
      <c r="FB62" s="42"/>
      <c r="FC62" s="42"/>
      <c r="FD62" s="42"/>
      <c r="FE62" s="42"/>
      <c r="FF62" s="42"/>
      <c r="FG62" s="42"/>
      <c r="FH62" s="42"/>
      <c r="FI62" s="42"/>
      <c r="FJ62" s="43"/>
      <c r="FK62" s="57"/>
      <c r="FL62" s="41"/>
      <c r="FM62" s="42"/>
      <c r="FN62" s="42"/>
      <c r="FO62" s="42"/>
      <c r="FP62" s="42"/>
      <c r="FQ62" s="42"/>
      <c r="FR62" s="42"/>
      <c r="FS62" s="42"/>
      <c r="FT62" s="42"/>
      <c r="FU62" s="43"/>
      <c r="FV62" s="56"/>
      <c r="FW62" s="42"/>
      <c r="FX62" s="42"/>
      <c r="FY62" s="42"/>
      <c r="FZ62" s="43"/>
      <c r="GB62" s="60"/>
      <c r="GC62" s="57"/>
      <c r="GD62" s="41"/>
      <c r="GE62" s="42"/>
      <c r="GF62" s="42"/>
      <c r="GG62" s="42"/>
      <c r="GH62" s="42"/>
      <c r="GI62" s="42"/>
      <c r="GJ62" s="42"/>
      <c r="GK62" s="42"/>
      <c r="GL62" s="43"/>
      <c r="GM62" s="57"/>
      <c r="GN62" s="41"/>
      <c r="GO62" s="42"/>
      <c r="GP62" s="43"/>
      <c r="GQ62" s="57"/>
      <c r="GX62" s="41"/>
      <c r="GY62" s="43"/>
      <c r="GZ62" s="57"/>
      <c r="HA62" s="41"/>
      <c r="HB62" s="42"/>
      <c r="HC62" s="42"/>
      <c r="HD62" s="42"/>
      <c r="HE62" s="42"/>
      <c r="HF62" s="42"/>
      <c r="HG62" s="42"/>
      <c r="HH62" s="42"/>
      <c r="HI62" s="42"/>
      <c r="HJ62" s="42"/>
      <c r="HK62" s="43"/>
      <c r="HL62" s="57"/>
      <c r="HM62" s="41"/>
      <c r="HN62" s="43"/>
      <c r="HO62" s="57"/>
      <c r="HP62" s="41"/>
      <c r="HQ62" s="42"/>
      <c r="HR62" s="42"/>
      <c r="HS62" s="42"/>
      <c r="HT62" s="42"/>
      <c r="HU62" s="42"/>
      <c r="HV62" s="42"/>
      <c r="HW62" s="43"/>
      <c r="HX62" s="57"/>
      <c r="HY62" s="41"/>
      <c r="HZ62" s="42"/>
      <c r="IA62" s="42"/>
      <c r="IB62" s="42"/>
      <c r="IC62" s="42"/>
      <c r="ID62" s="42"/>
      <c r="IE62" s="42"/>
      <c r="IF62" s="42"/>
      <c r="IG62" s="42"/>
      <c r="IH62" s="43"/>
      <c r="II62" s="57"/>
      <c r="IJ62" s="41"/>
      <c r="IK62" s="42"/>
      <c r="IL62" s="43"/>
      <c r="IM62" s="57"/>
      <c r="IN62" s="41"/>
      <c r="IO62" s="42"/>
      <c r="IP62" s="42"/>
      <c r="IQ62" s="42"/>
      <c r="IR62" s="42"/>
      <c r="IS62" s="42"/>
      <c r="IT62" s="43"/>
      <c r="IU62" s="56"/>
      <c r="IV62" s="42"/>
      <c r="IW62" s="42"/>
      <c r="IX62" s="42"/>
      <c r="IY62" s="43"/>
      <c r="IZ62" s="41"/>
      <c r="JA62" s="42"/>
      <c r="JB62" s="42"/>
      <c r="JC62" s="43"/>
      <c r="JD62" s="57"/>
      <c r="JE62" s="41"/>
      <c r="JF62" s="42"/>
      <c r="JG62" s="43"/>
      <c r="JH62" s="57"/>
      <c r="JI62" s="41"/>
      <c r="JJ62" s="42"/>
      <c r="JK62" s="43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</row>
    <row r="63" spans="23:1025" ht="25" customHeight="1" x14ac:dyDescent="0.2">
      <c r="GN63" s="55" t="s">
        <v>119</v>
      </c>
      <c r="GO63" s="42"/>
      <c r="GP63" s="43"/>
      <c r="GQ63" s="48" t="s">
        <v>146</v>
      </c>
      <c r="GR63" s="42"/>
      <c r="GS63" s="42"/>
      <c r="GT63" s="42"/>
      <c r="GU63" s="42"/>
      <c r="GV63" s="42"/>
      <c r="GW63" s="43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</row>
    <row r="64" spans="23:1025" ht="25" customHeight="1" x14ac:dyDescent="0.2">
      <c r="GN64" s="41" t="s">
        <v>99</v>
      </c>
      <c r="GO64" s="42"/>
      <c r="GP64" s="42"/>
      <c r="GQ64" s="42"/>
      <c r="GR64" s="42"/>
      <c r="GS64" s="42"/>
      <c r="GT64" s="42"/>
      <c r="GU64" s="42"/>
      <c r="GV64" s="42"/>
      <c r="GW64" s="43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</row>
    <row r="65" spans="196:1025" ht="25" customHeight="1" x14ac:dyDescent="0.2">
      <c r="GN65" s="41"/>
      <c r="GO65" s="42"/>
      <c r="GP65" s="42"/>
      <c r="GQ65" s="42"/>
      <c r="GR65" s="42"/>
      <c r="GS65" s="42"/>
      <c r="GT65" s="42"/>
      <c r="GU65" s="42"/>
      <c r="GV65" s="42"/>
      <c r="GW65" s="43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</row>
    <row r="66" spans="196:1025" ht="25" customHeight="1" x14ac:dyDescent="0.2">
      <c r="GN66" s="55" t="s">
        <v>119</v>
      </c>
      <c r="GO66" s="42"/>
      <c r="GP66" s="43"/>
      <c r="GQ66" s="48" t="s">
        <v>146</v>
      </c>
      <c r="GR66" s="42"/>
      <c r="GS66" s="42"/>
      <c r="GT66" s="42"/>
      <c r="GU66" s="42"/>
      <c r="GV66" s="42"/>
      <c r="GW66" s="42"/>
      <c r="GX66" s="42"/>
      <c r="GY66" s="42"/>
      <c r="GZ66" s="42"/>
      <c r="HA66" s="42"/>
      <c r="HB66" s="42"/>
      <c r="HC66" s="42"/>
      <c r="HD66" s="42"/>
      <c r="HE66" s="42"/>
      <c r="HF66" s="42"/>
      <c r="HG66" s="42"/>
      <c r="HH66" s="42"/>
      <c r="HI66" s="43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</row>
    <row r="67" spans="196:1025" ht="25" customHeight="1" x14ac:dyDescent="0.2">
      <c r="GN67" s="41" t="s">
        <v>99</v>
      </c>
      <c r="GO67" s="42"/>
      <c r="GP67" s="42"/>
      <c r="GQ67" s="42"/>
      <c r="GR67" s="42"/>
      <c r="GS67" s="42"/>
      <c r="GT67" s="42"/>
      <c r="GU67" s="42"/>
      <c r="GV67" s="42"/>
      <c r="GW67" s="42"/>
      <c r="GX67" s="42"/>
      <c r="GY67" s="42"/>
      <c r="GZ67" s="42"/>
      <c r="HA67" s="42"/>
      <c r="HB67" s="42"/>
      <c r="HC67" s="42"/>
      <c r="HD67" s="42"/>
      <c r="HE67" s="42"/>
      <c r="HF67" s="42"/>
      <c r="HG67" s="42"/>
      <c r="HH67" s="42"/>
      <c r="HI67" s="43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</row>
    <row r="68" spans="196:1025" ht="25" customHeight="1" x14ac:dyDescent="0.2">
      <c r="GN68" s="41"/>
      <c r="GO68" s="42"/>
      <c r="GP68" s="42"/>
      <c r="GQ68" s="42"/>
      <c r="GR68" s="42"/>
      <c r="GS68" s="42"/>
      <c r="GT68" s="42"/>
      <c r="GU68" s="42"/>
      <c r="GV68" s="42"/>
      <c r="GW68" s="42"/>
      <c r="GX68" s="42"/>
      <c r="GY68" s="42"/>
      <c r="GZ68" s="42"/>
      <c r="HA68" s="42"/>
      <c r="HB68" s="42"/>
      <c r="HC68" s="42"/>
      <c r="HD68" s="42"/>
      <c r="HE68" s="42"/>
      <c r="HF68" s="42"/>
      <c r="HG68" s="42"/>
      <c r="HH68" s="42"/>
      <c r="HI68" s="43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</row>
    <row r="69" spans="196:1025" ht="25" customHeight="1" x14ac:dyDescent="0.2"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</row>
    <row r="70" spans="196:1025" ht="25" customHeight="1" x14ac:dyDescent="0.2"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</row>
    <row r="71" spans="196:1025" ht="25" customHeight="1" x14ac:dyDescent="0.2"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</row>
    <row r="72" spans="196:1025" ht="25" customHeight="1" x14ac:dyDescent="0.2"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</row>
    <row r="73" spans="196:1025" ht="25" customHeight="1" x14ac:dyDescent="0.2"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</row>
    <row r="74" spans="196:1025" ht="25" customHeight="1" x14ac:dyDescent="0.2"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</row>
    <row r="75" spans="196:1025" ht="25" customHeight="1" x14ac:dyDescent="0.2"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</row>
    <row r="76" spans="196:1025" ht="25" customHeight="1" x14ac:dyDescent="0.2"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  <c r="AMK76"/>
    </row>
    <row r="77" spans="196:1025" ht="25" customHeight="1" x14ac:dyDescent="0.2"/>
    <row r="78" spans="196:1025" ht="25" customHeight="1" x14ac:dyDescent="0.2"/>
    <row r="79" spans="196:1025" ht="25" customHeight="1" x14ac:dyDescent="0.2"/>
    <row r="80" spans="196:1025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</sheetData>
  <mergeCells count="1641"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UW1"/>
    <mergeCell ref="UX1"/>
    <mergeCell ref="B3:D4"/>
    <mergeCell ref="AE3:AI3"/>
    <mergeCell ref="AJ3:BE3"/>
    <mergeCell ref="AE4:AO4"/>
    <mergeCell ref="AP4:AS4"/>
    <mergeCell ref="AT4:AY4"/>
    <mergeCell ref="AZ4"/>
    <mergeCell ref="BA4:BC4"/>
    <mergeCell ref="BD4:BE4"/>
    <mergeCell ref="BN3:BS3"/>
    <mergeCell ref="BT3:CL3"/>
    <mergeCell ref="BN4:BU4"/>
    <mergeCell ref="BV4:BZ4"/>
    <mergeCell ref="CA4:CF4"/>
    <mergeCell ref="CG4"/>
    <mergeCell ref="CH4:CJ4"/>
    <mergeCell ref="CK4:CL4"/>
    <mergeCell ref="CV3:DA3"/>
    <mergeCell ref="DB3:DT3"/>
    <mergeCell ref="CV4:DC4"/>
    <mergeCell ref="DD4:DH4"/>
    <mergeCell ref="DI4:DN4"/>
    <mergeCell ref="DO4"/>
    <mergeCell ref="UA1"/>
    <mergeCell ref="UB1"/>
    <mergeCell ref="UC1"/>
    <mergeCell ref="UD1"/>
    <mergeCell ref="UE1"/>
    <mergeCell ref="UF1"/>
    <mergeCell ref="UG1"/>
    <mergeCell ref="CI7:DA7"/>
    <mergeCell ref="CC8:CJ8"/>
    <mergeCell ref="CK8:CO8"/>
    <mergeCell ref="CP8:CU8"/>
    <mergeCell ref="CV8"/>
    <mergeCell ref="CW8:CY8"/>
    <mergeCell ref="CZ8:DA8"/>
    <mergeCell ref="DO7:DT7"/>
    <mergeCell ref="DU7:EM7"/>
    <mergeCell ref="DO8:DV8"/>
    <mergeCell ref="DW8:DZ8"/>
    <mergeCell ref="EA8:EG8"/>
    <mergeCell ref="UR1"/>
    <mergeCell ref="US1"/>
    <mergeCell ref="UT1"/>
    <mergeCell ref="UU1"/>
    <mergeCell ref="UV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GO19:HH19"/>
    <mergeCell ref="GI20:GT20"/>
    <mergeCell ref="GU20:GX20"/>
    <mergeCell ref="GY20:HB20"/>
    <mergeCell ref="HC20"/>
    <mergeCell ref="HD20:HF20"/>
    <mergeCell ref="HG20:HH20"/>
    <mergeCell ref="DP4:DR4"/>
    <mergeCell ref="DS4:DT4"/>
    <mergeCell ref="EE3:EJ3"/>
    <mergeCell ref="EK3:FC3"/>
    <mergeCell ref="EE4:EL4"/>
    <mergeCell ref="EM4:EP4"/>
    <mergeCell ref="EQ4:EW4"/>
    <mergeCell ref="EX4"/>
    <mergeCell ref="EY4:FA4"/>
    <mergeCell ref="FB4:FC4"/>
    <mergeCell ref="B15:D16"/>
    <mergeCell ref="AP15:AU15"/>
    <mergeCell ref="AV15:BO15"/>
    <mergeCell ref="AP16:BA16"/>
    <mergeCell ref="BB16:BE16"/>
    <mergeCell ref="BF16:BI16"/>
    <mergeCell ref="BJ16"/>
    <mergeCell ref="BK16:BM16"/>
    <mergeCell ref="BN16:BO16"/>
    <mergeCell ref="CI15:CN15"/>
    <mergeCell ref="CO15:DH15"/>
    <mergeCell ref="CI16:CT16"/>
    <mergeCell ref="CU16:CX16"/>
    <mergeCell ref="CY16:DB16"/>
    <mergeCell ref="DC16"/>
    <mergeCell ref="DD16:DF16"/>
    <mergeCell ref="DG16:DH16"/>
    <mergeCell ref="FN7:FS7"/>
    <mergeCell ref="FT7:GM7"/>
    <mergeCell ref="FN8:FY8"/>
    <mergeCell ref="FZ8:GC8"/>
    <mergeCell ref="GD8:GG8"/>
    <mergeCell ref="GH8"/>
    <mergeCell ref="GI8:GK8"/>
    <mergeCell ref="GL8:GM8"/>
    <mergeCell ref="HU7:HZ7"/>
    <mergeCell ref="IA7:IT7"/>
    <mergeCell ref="HU8:IF8"/>
    <mergeCell ref="IG8:IJ8"/>
    <mergeCell ref="IK8:IN8"/>
    <mergeCell ref="IO8"/>
    <mergeCell ref="IP8:IR8"/>
    <mergeCell ref="IS8:IT8"/>
    <mergeCell ref="B11:D12"/>
    <mergeCell ref="FE11:FL12"/>
    <mergeCell ref="IP11:JE12"/>
    <mergeCell ref="EH8"/>
    <mergeCell ref="EI8:EK8"/>
    <mergeCell ref="EL8:EM8"/>
    <mergeCell ref="B7:D8"/>
    <mergeCell ref="AV7:BA7"/>
    <mergeCell ref="BB7:BT7"/>
    <mergeCell ref="AV8:BC8"/>
    <mergeCell ref="BD8:BG8"/>
    <mergeCell ref="BH8:BN8"/>
    <mergeCell ref="BO8"/>
    <mergeCell ref="BP8:BR8"/>
    <mergeCell ref="BS8:BT8"/>
    <mergeCell ref="CC7:CH7"/>
    <mergeCell ref="HJ19:HO19"/>
    <mergeCell ref="HP19:II19"/>
    <mergeCell ref="HJ20:HU20"/>
    <mergeCell ref="HV20:HY20"/>
    <mergeCell ref="HZ20:IC20"/>
    <mergeCell ref="ID20"/>
    <mergeCell ref="IE20:IG20"/>
    <mergeCell ref="IH20:II20"/>
    <mergeCell ref="II15:IN15"/>
    <mergeCell ref="IO15:JH15"/>
    <mergeCell ref="II16:IT16"/>
    <mergeCell ref="IU16:IX16"/>
    <mergeCell ref="IY16:JB16"/>
    <mergeCell ref="JC16"/>
    <mergeCell ref="JD16:JF16"/>
    <mergeCell ref="JG16:JH16"/>
    <mergeCell ref="B19:D20"/>
    <mergeCell ref="BH19:BM19"/>
    <mergeCell ref="BN19:CG19"/>
    <mergeCell ref="BH20:BS20"/>
    <mergeCell ref="BT20:BW20"/>
    <mergeCell ref="BX20:CA20"/>
    <mergeCell ref="CB20"/>
    <mergeCell ref="CC20:CE20"/>
    <mergeCell ref="CF20:CG20"/>
    <mergeCell ref="DJ19:DO19"/>
    <mergeCell ref="DP19:EJ19"/>
    <mergeCell ref="DJ20:DT20"/>
    <mergeCell ref="DU20:DX20"/>
    <mergeCell ref="DY20:ED20"/>
    <mergeCell ref="EE20"/>
    <mergeCell ref="EF20:EH20"/>
    <mergeCell ref="T23"/>
    <mergeCell ref="U23"/>
    <mergeCell ref="V23"/>
    <mergeCell ref="W23"/>
    <mergeCell ref="X23"/>
    <mergeCell ref="Y23"/>
    <mergeCell ref="Z23"/>
    <mergeCell ref="EI20:EJ20"/>
    <mergeCell ref="EL19:EQ19"/>
    <mergeCell ref="ES20:EV20"/>
    <mergeCell ref="EW20:EZ20"/>
    <mergeCell ref="FA20"/>
    <mergeCell ref="FB20:FD20"/>
    <mergeCell ref="FE20:FF20"/>
    <mergeCell ref="FY15:GD15"/>
    <mergeCell ref="GE15:GX15"/>
    <mergeCell ref="FY16:GJ16"/>
    <mergeCell ref="GK16:GN16"/>
    <mergeCell ref="GO16:GR16"/>
    <mergeCell ref="GS16"/>
    <mergeCell ref="GT16:GV16"/>
    <mergeCell ref="GW16:GX16"/>
    <mergeCell ref="EJ16:EO16"/>
    <mergeCell ref="EP16"/>
    <mergeCell ref="EQ16:ES16"/>
    <mergeCell ref="ET16:EU16"/>
    <mergeCell ref="EW15:FB15"/>
    <mergeCell ref="DU15:DZ15"/>
    <mergeCell ref="EA15:EU15"/>
    <mergeCell ref="DU16:EE16"/>
    <mergeCell ref="EF16:EI16"/>
    <mergeCell ref="GI19:GN19"/>
    <mergeCell ref="C23"/>
    <mergeCell ref="D23"/>
    <mergeCell ref="E23"/>
    <mergeCell ref="F23"/>
    <mergeCell ref="G23"/>
    <mergeCell ref="H23"/>
    <mergeCell ref="I23"/>
    <mergeCell ref="J23"/>
    <mergeCell ref="K23"/>
    <mergeCell ref="L23"/>
    <mergeCell ref="M23"/>
    <mergeCell ref="N23"/>
    <mergeCell ref="O23"/>
    <mergeCell ref="P23"/>
    <mergeCell ref="Q23"/>
    <mergeCell ref="R23"/>
    <mergeCell ref="S23"/>
    <mergeCell ref="AA23"/>
    <mergeCell ref="AB23"/>
    <mergeCell ref="AC23"/>
    <mergeCell ref="AD23"/>
    <mergeCell ref="AE23"/>
    <mergeCell ref="AF23"/>
    <mergeCell ref="AG23"/>
    <mergeCell ref="AH23"/>
    <mergeCell ref="AI23"/>
    <mergeCell ref="AJ23"/>
    <mergeCell ref="AK23"/>
    <mergeCell ref="AL23"/>
    <mergeCell ref="AM23"/>
    <mergeCell ref="AN23"/>
    <mergeCell ref="AO23"/>
    <mergeCell ref="AP23"/>
    <mergeCell ref="AQ23"/>
    <mergeCell ref="AR23"/>
    <mergeCell ref="AS23"/>
    <mergeCell ref="AT23"/>
    <mergeCell ref="AU23"/>
    <mergeCell ref="AV23"/>
    <mergeCell ref="AW23"/>
    <mergeCell ref="AX23"/>
    <mergeCell ref="AY23"/>
    <mergeCell ref="AZ23"/>
    <mergeCell ref="BA23"/>
    <mergeCell ref="BB23"/>
    <mergeCell ref="BC23"/>
    <mergeCell ref="BD23"/>
    <mergeCell ref="BE23"/>
    <mergeCell ref="BF23"/>
    <mergeCell ref="BG23"/>
    <mergeCell ref="BH23"/>
    <mergeCell ref="BI23"/>
    <mergeCell ref="BJ23"/>
    <mergeCell ref="BK23"/>
    <mergeCell ref="BL23"/>
    <mergeCell ref="BM23"/>
    <mergeCell ref="BN23"/>
    <mergeCell ref="BO23"/>
    <mergeCell ref="BP23"/>
    <mergeCell ref="BQ23"/>
    <mergeCell ref="BR23"/>
    <mergeCell ref="BS23"/>
    <mergeCell ref="BT23"/>
    <mergeCell ref="BU23"/>
    <mergeCell ref="BV23"/>
    <mergeCell ref="BW23"/>
    <mergeCell ref="BX23"/>
    <mergeCell ref="BY23"/>
    <mergeCell ref="BZ23"/>
    <mergeCell ref="CA23"/>
    <mergeCell ref="CB23"/>
    <mergeCell ref="CC23"/>
    <mergeCell ref="CD23"/>
    <mergeCell ref="CE23"/>
    <mergeCell ref="CF23"/>
    <mergeCell ref="CG23"/>
    <mergeCell ref="CH23"/>
    <mergeCell ref="CI23"/>
    <mergeCell ref="CJ23"/>
    <mergeCell ref="CK23"/>
    <mergeCell ref="CL23"/>
    <mergeCell ref="CM23"/>
    <mergeCell ref="CN23"/>
    <mergeCell ref="CO23"/>
    <mergeCell ref="CP23"/>
    <mergeCell ref="CQ23"/>
    <mergeCell ref="CR23"/>
    <mergeCell ref="CS23"/>
    <mergeCell ref="CT23"/>
    <mergeCell ref="CU23"/>
    <mergeCell ref="CV23"/>
    <mergeCell ref="CW23"/>
    <mergeCell ref="CX23"/>
    <mergeCell ref="CY23"/>
    <mergeCell ref="CZ23"/>
    <mergeCell ref="DA23"/>
    <mergeCell ref="DB23"/>
    <mergeCell ref="DC23"/>
    <mergeCell ref="DD23"/>
    <mergeCell ref="DE23"/>
    <mergeCell ref="DF23"/>
    <mergeCell ref="DG23"/>
    <mergeCell ref="DH23"/>
    <mergeCell ref="DI23"/>
    <mergeCell ref="DJ23"/>
    <mergeCell ref="DK23"/>
    <mergeCell ref="DL23"/>
    <mergeCell ref="DM23"/>
    <mergeCell ref="DN23"/>
    <mergeCell ref="DO23"/>
    <mergeCell ref="DP23"/>
    <mergeCell ref="DQ23"/>
    <mergeCell ref="DR23"/>
    <mergeCell ref="DS23"/>
    <mergeCell ref="DT23"/>
    <mergeCell ref="DU23"/>
    <mergeCell ref="DV23"/>
    <mergeCell ref="DW23"/>
    <mergeCell ref="DX23"/>
    <mergeCell ref="DY23"/>
    <mergeCell ref="DZ23"/>
    <mergeCell ref="EA23"/>
    <mergeCell ref="EB23"/>
    <mergeCell ref="EC23"/>
    <mergeCell ref="ED23"/>
    <mergeCell ref="EE23"/>
    <mergeCell ref="EF23"/>
    <mergeCell ref="EG23"/>
    <mergeCell ref="EH23"/>
    <mergeCell ref="EI23"/>
    <mergeCell ref="EJ23"/>
    <mergeCell ref="EK23"/>
    <mergeCell ref="EL23"/>
    <mergeCell ref="EM23"/>
    <mergeCell ref="EN23"/>
    <mergeCell ref="EO23"/>
    <mergeCell ref="EP23"/>
    <mergeCell ref="EQ23"/>
    <mergeCell ref="ER23"/>
    <mergeCell ref="ES23"/>
    <mergeCell ref="ET23"/>
    <mergeCell ref="EU23"/>
    <mergeCell ref="EV23"/>
    <mergeCell ref="EW23"/>
    <mergeCell ref="EX23"/>
    <mergeCell ref="EY23"/>
    <mergeCell ref="EZ23"/>
    <mergeCell ref="FA23"/>
    <mergeCell ref="FB23"/>
    <mergeCell ref="FC23"/>
    <mergeCell ref="FD23"/>
    <mergeCell ref="FE23"/>
    <mergeCell ref="FF23"/>
    <mergeCell ref="FG23"/>
    <mergeCell ref="FH23"/>
    <mergeCell ref="FI23"/>
    <mergeCell ref="FJ23"/>
    <mergeCell ref="FK23"/>
    <mergeCell ref="FL23"/>
    <mergeCell ref="FM23"/>
    <mergeCell ref="FN23"/>
    <mergeCell ref="FO23"/>
    <mergeCell ref="FP23"/>
    <mergeCell ref="FQ23"/>
    <mergeCell ref="FR23"/>
    <mergeCell ref="FS23"/>
    <mergeCell ref="FT23"/>
    <mergeCell ref="FU23"/>
    <mergeCell ref="FV23"/>
    <mergeCell ref="FW23"/>
    <mergeCell ref="FX23"/>
    <mergeCell ref="FY23"/>
    <mergeCell ref="FZ23"/>
    <mergeCell ref="GA23"/>
    <mergeCell ref="GB23"/>
    <mergeCell ref="GC23"/>
    <mergeCell ref="GD23"/>
    <mergeCell ref="GE23"/>
    <mergeCell ref="GF23"/>
    <mergeCell ref="GG23"/>
    <mergeCell ref="GH23"/>
    <mergeCell ref="GI23"/>
    <mergeCell ref="GJ23"/>
    <mergeCell ref="GK23"/>
    <mergeCell ref="GL23"/>
    <mergeCell ref="GM23"/>
    <mergeCell ref="GN23"/>
    <mergeCell ref="GO23"/>
    <mergeCell ref="GP23"/>
    <mergeCell ref="GQ23"/>
    <mergeCell ref="GR23"/>
    <mergeCell ref="GS23"/>
    <mergeCell ref="GT23"/>
    <mergeCell ref="GU23"/>
    <mergeCell ref="GV23"/>
    <mergeCell ref="GW23"/>
    <mergeCell ref="GX23"/>
    <mergeCell ref="GY23"/>
    <mergeCell ref="GZ23"/>
    <mergeCell ref="HA23"/>
    <mergeCell ref="HB23"/>
    <mergeCell ref="HC23"/>
    <mergeCell ref="HD23"/>
    <mergeCell ref="HE23"/>
    <mergeCell ref="HF23"/>
    <mergeCell ref="HG23"/>
    <mergeCell ref="HH23"/>
    <mergeCell ref="HI23"/>
    <mergeCell ref="HJ23"/>
    <mergeCell ref="HK23"/>
    <mergeCell ref="HL23"/>
    <mergeCell ref="HM23"/>
    <mergeCell ref="HN23"/>
    <mergeCell ref="HO23"/>
    <mergeCell ref="HP23"/>
    <mergeCell ref="HQ23"/>
    <mergeCell ref="HR23"/>
    <mergeCell ref="HS23"/>
    <mergeCell ref="HT23"/>
    <mergeCell ref="HU23"/>
    <mergeCell ref="HV23"/>
    <mergeCell ref="HW23"/>
    <mergeCell ref="HX23"/>
    <mergeCell ref="HY23"/>
    <mergeCell ref="HZ23"/>
    <mergeCell ref="IA23"/>
    <mergeCell ref="IB23"/>
    <mergeCell ref="IC23"/>
    <mergeCell ref="ID23"/>
    <mergeCell ref="IE23"/>
    <mergeCell ref="IF23"/>
    <mergeCell ref="IG23"/>
    <mergeCell ref="IH23"/>
    <mergeCell ref="II23"/>
    <mergeCell ref="IJ23"/>
    <mergeCell ref="IK23"/>
    <mergeCell ref="IL23"/>
    <mergeCell ref="IM23"/>
    <mergeCell ref="IN23"/>
    <mergeCell ref="IO23"/>
    <mergeCell ref="IP23"/>
    <mergeCell ref="IQ23"/>
    <mergeCell ref="IR23"/>
    <mergeCell ref="IS23"/>
    <mergeCell ref="IT23"/>
    <mergeCell ref="IU23"/>
    <mergeCell ref="IV23"/>
    <mergeCell ref="IW23"/>
    <mergeCell ref="IX23"/>
    <mergeCell ref="IY23"/>
    <mergeCell ref="IZ23"/>
    <mergeCell ref="JA23"/>
    <mergeCell ref="JB23"/>
    <mergeCell ref="JC23"/>
    <mergeCell ref="JD23"/>
    <mergeCell ref="JE23"/>
    <mergeCell ref="JF23"/>
    <mergeCell ref="JG23"/>
    <mergeCell ref="JH23"/>
    <mergeCell ref="JI23"/>
    <mergeCell ref="JJ23"/>
    <mergeCell ref="JK23"/>
    <mergeCell ref="JL23"/>
    <mergeCell ref="JM23"/>
    <mergeCell ref="JN23"/>
    <mergeCell ref="JO23"/>
    <mergeCell ref="JP23"/>
    <mergeCell ref="JQ23"/>
    <mergeCell ref="JR23"/>
    <mergeCell ref="JS23"/>
    <mergeCell ref="JT23"/>
    <mergeCell ref="JU23"/>
    <mergeCell ref="JV23"/>
    <mergeCell ref="JW23"/>
    <mergeCell ref="JX23"/>
    <mergeCell ref="JY23"/>
    <mergeCell ref="JZ23"/>
    <mergeCell ref="KA23"/>
    <mergeCell ref="KB23"/>
    <mergeCell ref="KC23"/>
    <mergeCell ref="KD23"/>
    <mergeCell ref="KE23"/>
    <mergeCell ref="KF23"/>
    <mergeCell ref="KG23"/>
    <mergeCell ref="KH23"/>
    <mergeCell ref="KI23"/>
    <mergeCell ref="KJ23"/>
    <mergeCell ref="KK23"/>
    <mergeCell ref="KL23"/>
    <mergeCell ref="KM23"/>
    <mergeCell ref="KN23"/>
    <mergeCell ref="KO23"/>
    <mergeCell ref="KP23"/>
    <mergeCell ref="KQ23"/>
    <mergeCell ref="KR23"/>
    <mergeCell ref="KS23"/>
    <mergeCell ref="KT23"/>
    <mergeCell ref="KU23"/>
    <mergeCell ref="KV23"/>
    <mergeCell ref="KW23"/>
    <mergeCell ref="KX23"/>
    <mergeCell ref="KY23"/>
    <mergeCell ref="KZ23"/>
    <mergeCell ref="LA23"/>
    <mergeCell ref="LB23"/>
    <mergeCell ref="LC23"/>
    <mergeCell ref="LD23"/>
    <mergeCell ref="LE23"/>
    <mergeCell ref="LF23"/>
    <mergeCell ref="LG23"/>
    <mergeCell ref="LH23"/>
    <mergeCell ref="LI23"/>
    <mergeCell ref="LJ23"/>
    <mergeCell ref="LK23"/>
    <mergeCell ref="LL23"/>
    <mergeCell ref="LM23"/>
    <mergeCell ref="LN23"/>
    <mergeCell ref="LO23"/>
    <mergeCell ref="LP23"/>
    <mergeCell ref="LQ23"/>
    <mergeCell ref="LR23"/>
    <mergeCell ref="LS23"/>
    <mergeCell ref="LT23"/>
    <mergeCell ref="LU23"/>
    <mergeCell ref="LV23"/>
    <mergeCell ref="LW23"/>
    <mergeCell ref="LX23"/>
    <mergeCell ref="LY23"/>
    <mergeCell ref="LZ23"/>
    <mergeCell ref="MA23"/>
    <mergeCell ref="MB23"/>
    <mergeCell ref="MC23"/>
    <mergeCell ref="MD23"/>
    <mergeCell ref="ME23"/>
    <mergeCell ref="MF23"/>
    <mergeCell ref="MG23"/>
    <mergeCell ref="MH23"/>
    <mergeCell ref="MI23"/>
    <mergeCell ref="MJ23"/>
    <mergeCell ref="MK23"/>
    <mergeCell ref="ML23"/>
    <mergeCell ref="MM23"/>
    <mergeCell ref="MN23"/>
    <mergeCell ref="MO23"/>
    <mergeCell ref="MP23"/>
    <mergeCell ref="MQ23"/>
    <mergeCell ref="MR23"/>
    <mergeCell ref="MS23"/>
    <mergeCell ref="MT23"/>
    <mergeCell ref="MU23"/>
    <mergeCell ref="MV23"/>
    <mergeCell ref="MW23"/>
    <mergeCell ref="MX23"/>
    <mergeCell ref="MY23"/>
    <mergeCell ref="MZ23"/>
    <mergeCell ref="NA23"/>
    <mergeCell ref="NB23"/>
    <mergeCell ref="NC23"/>
    <mergeCell ref="ND23"/>
    <mergeCell ref="NE23"/>
    <mergeCell ref="NF23"/>
    <mergeCell ref="NG23"/>
    <mergeCell ref="NH23"/>
    <mergeCell ref="NI23"/>
    <mergeCell ref="NJ23"/>
    <mergeCell ref="NK23"/>
    <mergeCell ref="NL23"/>
    <mergeCell ref="NM23"/>
    <mergeCell ref="NN23"/>
    <mergeCell ref="NO23"/>
    <mergeCell ref="NP23"/>
    <mergeCell ref="NQ23"/>
    <mergeCell ref="NR23"/>
    <mergeCell ref="NS23"/>
    <mergeCell ref="NT23"/>
    <mergeCell ref="NU23"/>
    <mergeCell ref="NV23"/>
    <mergeCell ref="NW23"/>
    <mergeCell ref="NX23"/>
    <mergeCell ref="NY23"/>
    <mergeCell ref="NZ23"/>
    <mergeCell ref="OA23"/>
    <mergeCell ref="OB23"/>
    <mergeCell ref="OC23"/>
    <mergeCell ref="OD23"/>
    <mergeCell ref="OE23"/>
    <mergeCell ref="OF23"/>
    <mergeCell ref="OG23"/>
    <mergeCell ref="OH23"/>
    <mergeCell ref="OI23"/>
    <mergeCell ref="OJ23"/>
    <mergeCell ref="OK23"/>
    <mergeCell ref="OL23"/>
    <mergeCell ref="OM23"/>
    <mergeCell ref="ON23"/>
    <mergeCell ref="OO23"/>
    <mergeCell ref="OP23"/>
    <mergeCell ref="OQ23"/>
    <mergeCell ref="OR23"/>
    <mergeCell ref="OS23"/>
    <mergeCell ref="OT23"/>
    <mergeCell ref="OU23"/>
    <mergeCell ref="OV23"/>
    <mergeCell ref="OW23"/>
    <mergeCell ref="OX23"/>
    <mergeCell ref="OY23"/>
    <mergeCell ref="OZ23"/>
    <mergeCell ref="PA23"/>
    <mergeCell ref="PB23"/>
    <mergeCell ref="PC23"/>
    <mergeCell ref="PD23"/>
    <mergeCell ref="PE23"/>
    <mergeCell ref="PF23"/>
    <mergeCell ref="PG23"/>
    <mergeCell ref="PH23"/>
    <mergeCell ref="PI23"/>
    <mergeCell ref="PJ23"/>
    <mergeCell ref="PK23"/>
    <mergeCell ref="PL23"/>
    <mergeCell ref="PM23"/>
    <mergeCell ref="PN23"/>
    <mergeCell ref="PO23"/>
    <mergeCell ref="PP23"/>
    <mergeCell ref="PQ23"/>
    <mergeCell ref="PR23"/>
    <mergeCell ref="PS23"/>
    <mergeCell ref="PT23"/>
    <mergeCell ref="PU23"/>
    <mergeCell ref="PV23"/>
    <mergeCell ref="PW23"/>
    <mergeCell ref="PX23"/>
    <mergeCell ref="PY23"/>
    <mergeCell ref="PZ23"/>
    <mergeCell ref="QA23"/>
    <mergeCell ref="QB23"/>
    <mergeCell ref="QC23"/>
    <mergeCell ref="QD23"/>
    <mergeCell ref="QE23"/>
    <mergeCell ref="QF23"/>
    <mergeCell ref="QG23"/>
    <mergeCell ref="QH23"/>
    <mergeCell ref="QI23"/>
    <mergeCell ref="QJ23"/>
    <mergeCell ref="QK23"/>
    <mergeCell ref="QL23"/>
    <mergeCell ref="QM23"/>
    <mergeCell ref="QN23"/>
    <mergeCell ref="QO23"/>
    <mergeCell ref="QP23"/>
    <mergeCell ref="QQ23"/>
    <mergeCell ref="QR23"/>
    <mergeCell ref="QS23"/>
    <mergeCell ref="QT23"/>
    <mergeCell ref="QU23"/>
    <mergeCell ref="QV23"/>
    <mergeCell ref="QW23"/>
    <mergeCell ref="QX23"/>
    <mergeCell ref="QY23"/>
    <mergeCell ref="QZ23"/>
    <mergeCell ref="RA23"/>
    <mergeCell ref="RB23"/>
    <mergeCell ref="RC23"/>
    <mergeCell ref="RD23"/>
    <mergeCell ref="RE23"/>
    <mergeCell ref="RF23"/>
    <mergeCell ref="RG23"/>
    <mergeCell ref="RH23"/>
    <mergeCell ref="RI23"/>
    <mergeCell ref="RJ23"/>
    <mergeCell ref="RK23"/>
    <mergeCell ref="RL23"/>
    <mergeCell ref="RM23"/>
    <mergeCell ref="RN23"/>
    <mergeCell ref="RO23"/>
    <mergeCell ref="RP23"/>
    <mergeCell ref="RQ23"/>
    <mergeCell ref="RR23"/>
    <mergeCell ref="RS23"/>
    <mergeCell ref="RT23"/>
    <mergeCell ref="RU23"/>
    <mergeCell ref="RV23"/>
    <mergeCell ref="RW23"/>
    <mergeCell ref="RX23"/>
    <mergeCell ref="RY23"/>
    <mergeCell ref="RZ23"/>
    <mergeCell ref="SA23"/>
    <mergeCell ref="SB23"/>
    <mergeCell ref="SC23"/>
    <mergeCell ref="SD23"/>
    <mergeCell ref="SE23"/>
    <mergeCell ref="SF23"/>
    <mergeCell ref="SG23"/>
    <mergeCell ref="SH23"/>
    <mergeCell ref="SI23"/>
    <mergeCell ref="SJ23"/>
    <mergeCell ref="SK23"/>
    <mergeCell ref="SL23"/>
    <mergeCell ref="SM23"/>
    <mergeCell ref="SN23"/>
    <mergeCell ref="SO23"/>
    <mergeCell ref="SP23"/>
    <mergeCell ref="SQ23"/>
    <mergeCell ref="SR23"/>
    <mergeCell ref="SS23"/>
    <mergeCell ref="ST23"/>
    <mergeCell ref="SU23"/>
    <mergeCell ref="SV23"/>
    <mergeCell ref="SW23"/>
    <mergeCell ref="SX23"/>
    <mergeCell ref="SY23"/>
    <mergeCell ref="SZ23"/>
    <mergeCell ref="TA23"/>
    <mergeCell ref="TB23"/>
    <mergeCell ref="TC23"/>
    <mergeCell ref="TD23"/>
    <mergeCell ref="TE23"/>
    <mergeCell ref="TF23"/>
    <mergeCell ref="TG23"/>
    <mergeCell ref="TH23"/>
    <mergeCell ref="TI23"/>
    <mergeCell ref="TJ23"/>
    <mergeCell ref="TK23"/>
    <mergeCell ref="TL23"/>
    <mergeCell ref="TM23"/>
    <mergeCell ref="TN23"/>
    <mergeCell ref="TO23"/>
    <mergeCell ref="TP23"/>
    <mergeCell ref="TQ23"/>
    <mergeCell ref="TR23"/>
    <mergeCell ref="TS23"/>
    <mergeCell ref="TT23"/>
    <mergeCell ref="TU23"/>
    <mergeCell ref="TV23"/>
    <mergeCell ref="TW23"/>
    <mergeCell ref="TX23"/>
    <mergeCell ref="TY23"/>
    <mergeCell ref="TZ23"/>
    <mergeCell ref="UA23"/>
    <mergeCell ref="UB23"/>
    <mergeCell ref="UC23"/>
    <mergeCell ref="UD23"/>
    <mergeCell ref="UE23"/>
    <mergeCell ref="UF23"/>
    <mergeCell ref="UG23"/>
    <mergeCell ref="UH23"/>
    <mergeCell ref="UI23"/>
    <mergeCell ref="UJ23"/>
    <mergeCell ref="UK23"/>
    <mergeCell ref="UL23"/>
    <mergeCell ref="UM23"/>
    <mergeCell ref="UN23"/>
    <mergeCell ref="UO23"/>
    <mergeCell ref="UP23"/>
    <mergeCell ref="UQ23"/>
    <mergeCell ref="UR23"/>
    <mergeCell ref="US23"/>
    <mergeCell ref="UT23"/>
    <mergeCell ref="UU23"/>
    <mergeCell ref="UV23"/>
    <mergeCell ref="UW23"/>
    <mergeCell ref="UX23"/>
    <mergeCell ref="EX32:EZ32"/>
    <mergeCell ref="FA32:FO32"/>
    <mergeCell ref="B25:D26"/>
    <mergeCell ref="AC25:AH25"/>
    <mergeCell ref="AI26:AL26"/>
    <mergeCell ref="AM26:AS26"/>
    <mergeCell ref="AI27:AS27"/>
    <mergeCell ref="AR25:AW25"/>
    <mergeCell ref="AX26:BA26"/>
    <mergeCell ref="BB26:BK26"/>
    <mergeCell ref="AX27:BK27"/>
    <mergeCell ref="BJ25:BO25"/>
    <mergeCell ref="BP26:BS26"/>
    <mergeCell ref="BT26:CD26"/>
    <mergeCell ref="BP27:CD27"/>
    <mergeCell ref="BY25:CD25"/>
    <mergeCell ref="CE26:CH26"/>
    <mergeCell ref="CI26:CS26"/>
    <mergeCell ref="CE27:CS27"/>
    <mergeCell ref="CR25:CW25"/>
    <mergeCell ref="CX26:DA26"/>
    <mergeCell ref="DB26:DK26"/>
    <mergeCell ref="CX27:DK27"/>
    <mergeCell ref="DL25:DQ25"/>
    <mergeCell ref="DR26:DU26"/>
    <mergeCell ref="DV26:EE26"/>
    <mergeCell ref="DR27:EE27"/>
    <mergeCell ref="EA25:EF25"/>
    <mergeCell ref="EG26:EJ26"/>
    <mergeCell ref="EK26:ET26"/>
    <mergeCell ref="EG27:ET27"/>
    <mergeCell ref="AI28:AM28"/>
    <mergeCell ref="AN28:AQ28"/>
    <mergeCell ref="AX28:BB28"/>
    <mergeCell ref="BC28:BL28"/>
    <mergeCell ref="BP28:BT28"/>
    <mergeCell ref="BU28:CD28"/>
    <mergeCell ref="CE28:CI28"/>
    <mergeCell ref="CJ28:CS28"/>
    <mergeCell ref="CX28:DB28"/>
    <mergeCell ref="DC28:DF28"/>
    <mergeCell ref="DR28:DV28"/>
    <mergeCell ref="DW28:DZ28"/>
    <mergeCell ref="EG28:EK28"/>
    <mergeCell ref="EL28:EO28"/>
    <mergeCell ref="AR32:AT32"/>
    <mergeCell ref="AU32:BK32"/>
    <mergeCell ref="CF32:CH32"/>
    <mergeCell ref="CI32:CT32"/>
    <mergeCell ref="ED32:EV32"/>
    <mergeCell ref="BA34"/>
    <mergeCell ref="BC34"/>
    <mergeCell ref="BG34"/>
    <mergeCell ref="BI34"/>
    <mergeCell ref="BM32:BO32"/>
    <mergeCell ref="BP32:CD32"/>
    <mergeCell ref="BM33:CD33"/>
    <mergeCell ref="BM34"/>
    <mergeCell ref="BO34"/>
    <mergeCell ref="BQ34"/>
    <mergeCell ref="BS34:BT34"/>
    <mergeCell ref="BV34:BW34"/>
    <mergeCell ref="BY34:CD34"/>
    <mergeCell ref="BN34"/>
    <mergeCell ref="BP34"/>
    <mergeCell ref="BR34"/>
    <mergeCell ref="BU34"/>
    <mergeCell ref="BX34"/>
    <mergeCell ref="CV32:CX32"/>
    <mergeCell ref="CY32:DJ32"/>
    <mergeCell ref="CV33:DJ33"/>
    <mergeCell ref="CV34:DB34"/>
    <mergeCell ref="DD34:DJ34"/>
    <mergeCell ref="DC34"/>
    <mergeCell ref="DL32:DN32"/>
    <mergeCell ref="DO32:DY32"/>
    <mergeCell ref="DL33:DY33"/>
    <mergeCell ref="DL34:DY34"/>
    <mergeCell ref="EA32:EC32"/>
    <mergeCell ref="EA33:EV33"/>
    <mergeCell ref="EA34"/>
    <mergeCell ref="EC34:ED34"/>
    <mergeCell ref="EF34:EH34"/>
    <mergeCell ref="EJ34:EM34"/>
    <mergeCell ref="EO34:ER34"/>
    <mergeCell ref="ET34:EV34"/>
    <mergeCell ref="EB34"/>
    <mergeCell ref="EE34"/>
    <mergeCell ref="EI34"/>
    <mergeCell ref="EN34"/>
    <mergeCell ref="ES34"/>
    <mergeCell ref="EX33:FO33"/>
    <mergeCell ref="EX34:EZ34"/>
    <mergeCell ref="FB34:FO34"/>
    <mergeCell ref="FA34"/>
    <mergeCell ref="BL34"/>
    <mergeCell ref="CE34"/>
    <mergeCell ref="CU34"/>
    <mergeCell ref="DK34"/>
    <mergeCell ref="DZ34"/>
    <mergeCell ref="EW34"/>
    <mergeCell ref="Q38:ER38"/>
    <mergeCell ref="AA39:AD39"/>
    <mergeCell ref="AE39:BE39"/>
    <mergeCell ref="AA40:AF40"/>
    <mergeCell ref="AG40:BC40"/>
    <mergeCell ref="BD40:BE40"/>
    <mergeCell ref="CF33:CT33"/>
    <mergeCell ref="CF34"/>
    <mergeCell ref="CH34:CI34"/>
    <mergeCell ref="CK34:CT34"/>
    <mergeCell ref="CG34"/>
    <mergeCell ref="CJ34"/>
    <mergeCell ref="AR33:BK33"/>
    <mergeCell ref="AR34"/>
    <mergeCell ref="AT34"/>
    <mergeCell ref="AZ34"/>
    <mergeCell ref="BB34"/>
    <mergeCell ref="BD34:BF34"/>
    <mergeCell ref="BH34"/>
    <mergeCell ref="BJ34:BK34"/>
    <mergeCell ref="AS34"/>
    <mergeCell ref="AU34"/>
    <mergeCell ref="AG41:AH41"/>
    <mergeCell ref="DR39:DU39"/>
    <mergeCell ref="DV39:EY39"/>
    <mergeCell ref="DR40:DW40"/>
    <mergeCell ref="DX40:EG40"/>
    <mergeCell ref="EH40:EY40"/>
    <mergeCell ref="DX41:EO41"/>
    <mergeCell ref="FT39:FW39"/>
    <mergeCell ref="FX39:HK39"/>
    <mergeCell ref="FT40:FY40"/>
    <mergeCell ref="FZ40:GM40"/>
    <mergeCell ref="GN40:HK40"/>
    <mergeCell ref="FZ41:GW41"/>
    <mergeCell ref="AX43:BA43"/>
    <mergeCell ref="BB43:BY43"/>
    <mergeCell ref="AX44:BC44"/>
    <mergeCell ref="BD44:BW44"/>
    <mergeCell ref="BX44:BY44"/>
    <mergeCell ref="BD45:BE45"/>
    <mergeCell ref="EC43:EF43"/>
    <mergeCell ref="EG43:FJ43"/>
    <mergeCell ref="EC44:EH44"/>
    <mergeCell ref="EI44:ER44"/>
    <mergeCell ref="ES44:FJ44"/>
    <mergeCell ref="EI45:EZ45"/>
    <mergeCell ref="GI43:GL43"/>
    <mergeCell ref="GM43:HW43"/>
    <mergeCell ref="GI44:GN44"/>
    <mergeCell ref="GO44:GY44"/>
    <mergeCell ref="GZ44:HW44"/>
    <mergeCell ref="GO45:HL45"/>
    <mergeCell ref="BT47:BW47"/>
    <mergeCell ref="BX47:CW47"/>
    <mergeCell ref="BT48:BY48"/>
    <mergeCell ref="BZ48:CU48"/>
    <mergeCell ref="CV48:CW48"/>
    <mergeCell ref="HF52:HK52"/>
    <mergeCell ref="HL52:HV52"/>
    <mergeCell ref="HW52:IT52"/>
    <mergeCell ref="HL53:II53"/>
    <mergeCell ref="DG55:DJ55"/>
    <mergeCell ref="DK55:EP55"/>
    <mergeCell ref="DG56:DL56"/>
    <mergeCell ref="DM56:DX56"/>
    <mergeCell ref="DY56:EP56"/>
    <mergeCell ref="BZ49:CA49"/>
    <mergeCell ref="EN47:EQ47"/>
    <mergeCell ref="ER47:FU47"/>
    <mergeCell ref="EN48:ES48"/>
    <mergeCell ref="ET48:FC48"/>
    <mergeCell ref="FD48:FU48"/>
    <mergeCell ref="ET49:FK49"/>
    <mergeCell ref="GU47:GX47"/>
    <mergeCell ref="GY47:IH47"/>
    <mergeCell ref="GU48:GZ48"/>
    <mergeCell ref="HA48:HJ48"/>
    <mergeCell ref="HK48:IH48"/>
    <mergeCell ref="HA49:HX49"/>
    <mergeCell ref="CV51:CY51"/>
    <mergeCell ref="CZ51:EC51"/>
    <mergeCell ref="CV52:DA52"/>
    <mergeCell ref="DB52:DK52"/>
    <mergeCell ref="DL52:EC52"/>
    <mergeCell ref="DM57:ED57"/>
    <mergeCell ref="FJ55:FM55"/>
    <mergeCell ref="FN55:GW55"/>
    <mergeCell ref="FJ56:FO56"/>
    <mergeCell ref="FP56:FY56"/>
    <mergeCell ref="FZ56:GW56"/>
    <mergeCell ref="FP57:GM57"/>
    <mergeCell ref="HT55:HW55"/>
    <mergeCell ref="HX55:JI55"/>
    <mergeCell ref="HT56:HY56"/>
    <mergeCell ref="HZ56:IK56"/>
    <mergeCell ref="IL56:JI56"/>
    <mergeCell ref="HZ57:IW57"/>
    <mergeCell ref="B39:D44"/>
    <mergeCell ref="W59:EX59"/>
    <mergeCell ref="AI60:AK60"/>
    <mergeCell ref="AL60:BE60"/>
    <mergeCell ref="DT60:DV60"/>
    <mergeCell ref="DW60:EC60"/>
    <mergeCell ref="FL60:FN60"/>
    <mergeCell ref="FO60:FU60"/>
    <mergeCell ref="HM60:HO60"/>
    <mergeCell ref="HP60:HW60"/>
    <mergeCell ref="DB53:DS53"/>
    <mergeCell ref="EX51:FA51"/>
    <mergeCell ref="FB51:GL51"/>
    <mergeCell ref="EX52:FC52"/>
    <mergeCell ref="FD52:FN52"/>
    <mergeCell ref="FO52:GL52"/>
    <mergeCell ref="FD53:GA53"/>
    <mergeCell ref="HF51:HI51"/>
    <mergeCell ref="HJ51:IT51"/>
    <mergeCell ref="AI61:BE61"/>
    <mergeCell ref="AI62:AV62"/>
    <mergeCell ref="AX62"/>
    <mergeCell ref="AZ62:BA62"/>
    <mergeCell ref="BC62:BE62"/>
    <mergeCell ref="AW62"/>
    <mergeCell ref="AY62"/>
    <mergeCell ref="BB62"/>
    <mergeCell ref="BG60:BI60"/>
    <mergeCell ref="BJ60:BZ60"/>
    <mergeCell ref="BG61:BZ61"/>
    <mergeCell ref="BG62:BZ62"/>
    <mergeCell ref="CB60:CD60"/>
    <mergeCell ref="CE60:CW60"/>
    <mergeCell ref="CB61:CW61"/>
    <mergeCell ref="CB62"/>
    <mergeCell ref="CD62:CE62"/>
    <mergeCell ref="CG62:CW62"/>
    <mergeCell ref="CC62"/>
    <mergeCell ref="CF62"/>
    <mergeCell ref="BF62"/>
    <mergeCell ref="CA62"/>
    <mergeCell ref="IZ60:JB60"/>
    <mergeCell ref="JC60:JK60"/>
    <mergeCell ref="IZ61:JK61"/>
    <mergeCell ref="IZ62:JC62"/>
    <mergeCell ref="JE62:JG62"/>
    <mergeCell ref="JI62:JK62"/>
    <mergeCell ref="JD62"/>
    <mergeCell ref="JH62"/>
    <mergeCell ref="FL61:FU61"/>
    <mergeCell ref="FL62:FU62"/>
    <mergeCell ref="GB60:GD60"/>
    <mergeCell ref="GE60:GL60"/>
    <mergeCell ref="GB61:GL61"/>
    <mergeCell ref="GB62"/>
    <mergeCell ref="GD62:GL62"/>
    <mergeCell ref="GC62"/>
    <mergeCell ref="GN60"/>
    <mergeCell ref="GO60:GP60"/>
    <mergeCell ref="GN61:GP61"/>
    <mergeCell ref="GN62:GP62"/>
    <mergeCell ref="GX60:GZ60"/>
    <mergeCell ref="HA60:HK60"/>
    <mergeCell ref="GX61:HK61"/>
    <mergeCell ref="GX62:GY62"/>
    <mergeCell ref="HA62:HK62"/>
    <mergeCell ref="GZ62"/>
    <mergeCell ref="GN65:GW65"/>
    <mergeCell ref="GN66:GP66"/>
    <mergeCell ref="GQ66:HI66"/>
    <mergeCell ref="HM61:HW61"/>
    <mergeCell ref="HM62:HN62"/>
    <mergeCell ref="HP62:HW62"/>
    <mergeCell ref="HO62"/>
    <mergeCell ref="HY60:IA60"/>
    <mergeCell ref="IB60:IH60"/>
    <mergeCell ref="HY61:IH61"/>
    <mergeCell ref="HY62:IH62"/>
    <mergeCell ref="IJ60:IL60"/>
    <mergeCell ref="IM60:IT60"/>
    <mergeCell ref="IJ61:IT61"/>
    <mergeCell ref="IJ62:IL62"/>
    <mergeCell ref="IN62:IT62"/>
    <mergeCell ref="IM62"/>
    <mergeCell ref="HJ16:HM16"/>
    <mergeCell ref="HN16:HQ16"/>
    <mergeCell ref="CX62:DB62"/>
    <mergeCell ref="ED62"/>
    <mergeCell ref="EO62"/>
    <mergeCell ref="EZ62"/>
    <mergeCell ref="FK62"/>
    <mergeCell ref="FV62:FZ62"/>
    <mergeCell ref="GM62"/>
    <mergeCell ref="GQ62"/>
    <mergeCell ref="HL62"/>
    <mergeCell ref="HX62"/>
    <mergeCell ref="II62"/>
    <mergeCell ref="IU62:IY62"/>
    <mergeCell ref="GN63:GP63"/>
    <mergeCell ref="GQ63:GW63"/>
    <mergeCell ref="GN64:GW64"/>
    <mergeCell ref="DT61:EC61"/>
    <mergeCell ref="DT62:EC62"/>
    <mergeCell ref="EE60:EG60"/>
    <mergeCell ref="EE62"/>
    <mergeCell ref="EN62"/>
    <mergeCell ref="EF62"/>
    <mergeCell ref="EM62"/>
    <mergeCell ref="EP60:ER60"/>
    <mergeCell ref="ES60:EY60"/>
    <mergeCell ref="EP61:EY61"/>
    <mergeCell ref="EP62:EY62"/>
    <mergeCell ref="FA60:FC60"/>
    <mergeCell ref="FD60:FJ60"/>
    <mergeCell ref="FA61:FJ61"/>
    <mergeCell ref="FA62:FJ62"/>
    <mergeCell ref="HS16:HU16"/>
    <mergeCell ref="HV16:HW16"/>
    <mergeCell ref="W2:FD2"/>
    <mergeCell ref="FE2:KG2"/>
    <mergeCell ref="Q24:FE24"/>
    <mergeCell ref="W31:FW31"/>
    <mergeCell ref="ES38:JO38"/>
    <mergeCell ref="EY59:JQ59"/>
    <mergeCell ref="FF25:GC27"/>
    <mergeCell ref="GN67:HI67"/>
    <mergeCell ref="GN68:HI68"/>
    <mergeCell ref="EL20:ER20"/>
    <mergeCell ref="ER19:FF19"/>
    <mergeCell ref="EH60:EN60"/>
    <mergeCell ref="EE61:EN61"/>
    <mergeCell ref="EG62:EL62"/>
    <mergeCell ref="FC15:FQ15"/>
    <mergeCell ref="EW16:FC16"/>
    <mergeCell ref="FD16:FG16"/>
    <mergeCell ref="FH16:FK16"/>
    <mergeCell ref="FM16:FO16"/>
    <mergeCell ref="FP16:FQ16"/>
    <mergeCell ref="FH19:FM19"/>
    <mergeCell ref="FN19:GB19"/>
    <mergeCell ref="FH20:FN20"/>
    <mergeCell ref="FO20:FR20"/>
    <mergeCell ref="FS20:FV20"/>
    <mergeCell ref="FX20:FZ20"/>
    <mergeCell ref="GA20:GB20"/>
    <mergeCell ref="HC15:HH15"/>
    <mergeCell ref="HI15:HW15"/>
    <mergeCell ref="HC16:HI1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N59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89" t="s">
        <v>282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</row>
    <row r="3" spans="2:14" ht="30" customHeight="1" x14ac:dyDescent="0.2">
      <c r="B3" s="90">
        <v>44596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</row>
    <row r="4" spans="2:14" ht="28" customHeight="1" x14ac:dyDescent="0.2">
      <c r="B4" s="22" t="s">
        <v>283</v>
      </c>
      <c r="C4" s="91" t="s">
        <v>284</v>
      </c>
      <c r="D4" s="87"/>
      <c r="E4" s="87"/>
      <c r="F4" s="87"/>
      <c r="G4" s="87"/>
      <c r="H4" s="87"/>
      <c r="I4" s="22" t="s">
        <v>285</v>
      </c>
      <c r="J4" s="22" t="s">
        <v>286</v>
      </c>
      <c r="K4" s="22" t="s">
        <v>287</v>
      </c>
      <c r="L4" s="22" t="s">
        <v>288</v>
      </c>
      <c r="M4" s="91" t="s">
        <v>289</v>
      </c>
      <c r="N4" s="87"/>
    </row>
    <row r="5" spans="2:14" ht="22" customHeight="1" x14ac:dyDescent="0.2">
      <c r="B5" s="23">
        <v>1</v>
      </c>
      <c r="C5" s="86" t="s">
        <v>198</v>
      </c>
      <c r="D5" s="87"/>
      <c r="E5" s="87"/>
      <c r="F5" s="87"/>
      <c r="G5" s="87"/>
      <c r="H5" s="87"/>
      <c r="I5" s="24">
        <v>8</v>
      </c>
      <c r="J5" s="24">
        <v>38</v>
      </c>
      <c r="K5" s="24">
        <v>24</v>
      </c>
      <c r="L5" s="24"/>
      <c r="M5" s="86" t="s">
        <v>290</v>
      </c>
      <c r="N5" s="87"/>
    </row>
    <row r="6" spans="2:14" ht="22" customHeight="1" x14ac:dyDescent="0.2">
      <c r="B6" s="23">
        <v>2</v>
      </c>
      <c r="C6" s="86" t="s">
        <v>189</v>
      </c>
      <c r="D6" s="87"/>
      <c r="E6" s="87"/>
      <c r="F6" s="87"/>
      <c r="G6" s="87"/>
      <c r="H6" s="87"/>
      <c r="I6" s="24">
        <v>8</v>
      </c>
      <c r="J6" s="24">
        <v>67</v>
      </c>
      <c r="K6" s="24">
        <v>84</v>
      </c>
      <c r="L6" s="24"/>
      <c r="M6" s="86" t="s">
        <v>291</v>
      </c>
      <c r="N6" s="87"/>
    </row>
    <row r="7" spans="2:14" ht="22" customHeight="1" x14ac:dyDescent="0.2">
      <c r="B7" s="23">
        <v>3</v>
      </c>
      <c r="C7" s="86" t="s">
        <v>188</v>
      </c>
      <c r="D7" s="87"/>
      <c r="E7" s="87"/>
      <c r="F7" s="87"/>
      <c r="G7" s="87"/>
      <c r="H7" s="87"/>
      <c r="I7" s="24">
        <v>8</v>
      </c>
      <c r="J7" s="24">
        <v>81</v>
      </c>
      <c r="K7" s="24">
        <v>81</v>
      </c>
      <c r="L7" s="24"/>
      <c r="M7" s="86" t="s">
        <v>292</v>
      </c>
      <c r="N7" s="87"/>
    </row>
    <row r="8" spans="2:14" ht="22" customHeight="1" x14ac:dyDescent="0.2">
      <c r="B8" s="23">
        <v>4</v>
      </c>
      <c r="C8" s="86" t="s">
        <v>191</v>
      </c>
      <c r="D8" s="87"/>
      <c r="E8" s="87"/>
      <c r="F8" s="87"/>
      <c r="G8" s="87"/>
      <c r="H8" s="87"/>
      <c r="I8" s="24">
        <v>8</v>
      </c>
      <c r="J8" s="24">
        <v>134</v>
      </c>
      <c r="K8" s="24">
        <v>168</v>
      </c>
      <c r="L8" s="24"/>
      <c r="M8" s="86" t="s">
        <v>293</v>
      </c>
      <c r="N8" s="87"/>
    </row>
    <row r="9" spans="2:14" ht="22" customHeight="1" x14ac:dyDescent="0.2">
      <c r="B9" s="23">
        <v>5</v>
      </c>
      <c r="C9" s="86" t="s">
        <v>193</v>
      </c>
      <c r="D9" s="87"/>
      <c r="E9" s="87"/>
      <c r="F9" s="87"/>
      <c r="G9" s="87"/>
      <c r="H9" s="87"/>
      <c r="I9" s="24">
        <v>8</v>
      </c>
      <c r="J9" s="24">
        <v>500</v>
      </c>
      <c r="K9" s="24">
        <v>625</v>
      </c>
      <c r="L9" s="24"/>
      <c r="M9" s="86" t="s">
        <v>294</v>
      </c>
      <c r="N9" s="87"/>
    </row>
    <row r="10" spans="2:14" ht="22" customHeight="1" x14ac:dyDescent="0.2">
      <c r="B10" s="23">
        <v>6</v>
      </c>
      <c r="C10" s="86" t="s">
        <v>182</v>
      </c>
      <c r="D10" s="87"/>
      <c r="E10" s="87"/>
      <c r="F10" s="87"/>
      <c r="G10" s="87"/>
      <c r="H10" s="87"/>
      <c r="I10" s="24">
        <v>8</v>
      </c>
      <c r="J10" s="24">
        <v>71</v>
      </c>
      <c r="K10" s="24">
        <v>71</v>
      </c>
      <c r="L10" s="24"/>
      <c r="M10" s="86" t="s">
        <v>295</v>
      </c>
      <c r="N10" s="87"/>
    </row>
    <row r="11" spans="2:14" ht="22" customHeight="1" x14ac:dyDescent="0.2">
      <c r="B11" s="23">
        <v>7</v>
      </c>
      <c r="C11" s="86" t="s">
        <v>200</v>
      </c>
      <c r="D11" s="87"/>
      <c r="E11" s="87"/>
      <c r="F11" s="87"/>
      <c r="G11" s="87"/>
      <c r="H11" s="87"/>
      <c r="I11" s="24">
        <v>8</v>
      </c>
      <c r="J11" s="24">
        <v>1333</v>
      </c>
      <c r="K11" s="24">
        <v>1333</v>
      </c>
      <c r="L11" s="24"/>
      <c r="M11" s="86" t="s">
        <v>296</v>
      </c>
      <c r="N11" s="87"/>
    </row>
    <row r="12" spans="2:14" ht="22" customHeight="1" x14ac:dyDescent="0.2">
      <c r="B12" s="23">
        <v>8</v>
      </c>
      <c r="C12" s="86" t="s">
        <v>190</v>
      </c>
      <c r="D12" s="87"/>
      <c r="E12" s="87"/>
      <c r="F12" s="87"/>
      <c r="G12" s="87"/>
      <c r="H12" s="87"/>
      <c r="I12" s="24">
        <v>8</v>
      </c>
      <c r="J12" s="24">
        <v>128</v>
      </c>
      <c r="K12" s="24">
        <v>160</v>
      </c>
      <c r="L12" s="24"/>
      <c r="M12" s="86" t="s">
        <v>297</v>
      </c>
      <c r="N12" s="87"/>
    </row>
    <row r="13" spans="2:14" ht="22" customHeight="1" x14ac:dyDescent="0.2">
      <c r="B13" s="23">
        <v>9</v>
      </c>
      <c r="C13" s="86" t="s">
        <v>199</v>
      </c>
      <c r="D13" s="87"/>
      <c r="E13" s="87"/>
      <c r="F13" s="87"/>
      <c r="G13" s="87"/>
      <c r="H13" s="87"/>
      <c r="I13" s="24">
        <v>8</v>
      </c>
      <c r="J13" s="24">
        <v>210</v>
      </c>
      <c r="K13" s="24">
        <v>210</v>
      </c>
      <c r="L13" s="24"/>
      <c r="M13" s="86" t="s">
        <v>298</v>
      </c>
      <c r="N13" s="87"/>
    </row>
    <row r="14" spans="2:14" ht="22" customHeight="1" x14ac:dyDescent="0.2">
      <c r="B14" s="23">
        <v>10</v>
      </c>
      <c r="C14" s="86" t="s">
        <v>192</v>
      </c>
      <c r="D14" s="87"/>
      <c r="E14" s="87"/>
      <c r="F14" s="87"/>
      <c r="G14" s="87"/>
      <c r="H14" s="87"/>
      <c r="I14" s="24">
        <v>12</v>
      </c>
      <c r="J14" s="24">
        <v>169</v>
      </c>
      <c r="K14" s="24">
        <v>141</v>
      </c>
      <c r="L14" s="24"/>
      <c r="M14" s="86" t="s">
        <v>299</v>
      </c>
      <c r="N14" s="87"/>
    </row>
    <row r="15" spans="2:14" ht="22" customHeight="1" x14ac:dyDescent="0.2">
      <c r="B15" s="23">
        <v>11</v>
      </c>
      <c r="C15" s="86" t="s">
        <v>183</v>
      </c>
      <c r="D15" s="87"/>
      <c r="E15" s="87"/>
      <c r="F15" s="87"/>
      <c r="G15" s="87"/>
      <c r="H15" s="87"/>
      <c r="I15" s="24">
        <v>12</v>
      </c>
      <c r="J15" s="24">
        <v>141</v>
      </c>
      <c r="K15" s="24">
        <v>94</v>
      </c>
      <c r="L15" s="24"/>
      <c r="M15" s="86" t="s">
        <v>300</v>
      </c>
      <c r="N15" s="87"/>
    </row>
    <row r="16" spans="2:14" ht="22" customHeight="1" x14ac:dyDescent="0.2">
      <c r="B16" s="23">
        <v>12</v>
      </c>
      <c r="C16" s="86" t="s">
        <v>181</v>
      </c>
      <c r="D16" s="87"/>
      <c r="E16" s="87"/>
      <c r="F16" s="87"/>
      <c r="G16" s="87"/>
      <c r="H16" s="87"/>
      <c r="I16" s="24">
        <v>8</v>
      </c>
      <c r="J16" s="24">
        <v>350</v>
      </c>
      <c r="K16" s="24">
        <v>350</v>
      </c>
      <c r="L16" s="24"/>
      <c r="M16" s="86" t="s">
        <v>301</v>
      </c>
      <c r="N16" s="87"/>
    </row>
    <row r="17" spans="2:14" ht="22" customHeight="1" x14ac:dyDescent="0.2">
      <c r="B17" s="23">
        <v>13</v>
      </c>
      <c r="C17" s="86" t="s">
        <v>179</v>
      </c>
      <c r="D17" s="87"/>
      <c r="E17" s="87"/>
      <c r="F17" s="87"/>
      <c r="G17" s="87"/>
      <c r="H17" s="87"/>
      <c r="I17" s="24">
        <v>8</v>
      </c>
      <c r="J17" s="24">
        <v>46</v>
      </c>
      <c r="K17" s="24">
        <v>46</v>
      </c>
      <c r="L17" s="24"/>
      <c r="M17" s="86" t="s">
        <v>302</v>
      </c>
      <c r="N17" s="87"/>
    </row>
    <row r="18" spans="2:14" ht="22" customHeight="1" x14ac:dyDescent="0.2">
      <c r="B18" s="23">
        <v>14</v>
      </c>
      <c r="C18" s="86" t="s">
        <v>180</v>
      </c>
      <c r="D18" s="87"/>
      <c r="E18" s="87"/>
      <c r="F18" s="87"/>
      <c r="G18" s="87"/>
      <c r="H18" s="87"/>
      <c r="I18" s="24">
        <v>8</v>
      </c>
      <c r="J18" s="24">
        <v>113</v>
      </c>
      <c r="K18" s="24">
        <v>113</v>
      </c>
      <c r="L18" s="24"/>
      <c r="M18" s="86" t="s">
        <v>303</v>
      </c>
      <c r="N18" s="87"/>
    </row>
    <row r="19" spans="2:14" ht="22" customHeight="1" x14ac:dyDescent="0.2">
      <c r="B19" s="23">
        <v>15</v>
      </c>
      <c r="C19" s="86" t="s">
        <v>221</v>
      </c>
      <c r="D19" s="87"/>
      <c r="E19" s="87"/>
      <c r="F19" s="87"/>
      <c r="G19" s="87"/>
      <c r="H19" s="87"/>
      <c r="I19" s="24">
        <v>8</v>
      </c>
      <c r="J19" s="24">
        <v>282</v>
      </c>
      <c r="K19" s="24">
        <v>353</v>
      </c>
      <c r="L19" s="24"/>
      <c r="M19" s="86" t="s">
        <v>304</v>
      </c>
      <c r="N19" s="87"/>
    </row>
    <row r="20" spans="2:14" ht="22" customHeight="1" x14ac:dyDescent="0.2">
      <c r="B20" s="23">
        <v>16</v>
      </c>
      <c r="C20" s="86" t="s">
        <v>216</v>
      </c>
      <c r="D20" s="87"/>
      <c r="E20" s="87"/>
      <c r="F20" s="87"/>
      <c r="G20" s="87"/>
      <c r="H20" s="87"/>
      <c r="I20" s="24">
        <v>8</v>
      </c>
      <c r="J20" s="24">
        <v>50</v>
      </c>
      <c r="K20" s="24">
        <v>50</v>
      </c>
      <c r="L20" s="24"/>
      <c r="M20" s="86" t="s">
        <v>305</v>
      </c>
      <c r="N20" s="87"/>
    </row>
    <row r="21" spans="2:14" ht="22" customHeight="1" x14ac:dyDescent="0.2">
      <c r="B21" s="23">
        <v>17</v>
      </c>
      <c r="C21" s="86" t="s">
        <v>220</v>
      </c>
      <c r="D21" s="87"/>
      <c r="E21" s="87"/>
      <c r="F21" s="87"/>
      <c r="G21" s="87"/>
      <c r="H21" s="87"/>
      <c r="I21" s="24">
        <v>8</v>
      </c>
      <c r="J21" s="24">
        <v>238</v>
      </c>
      <c r="K21" s="24">
        <v>298</v>
      </c>
      <c r="L21" s="24"/>
      <c r="M21" s="86" t="s">
        <v>306</v>
      </c>
      <c r="N21" s="87"/>
    </row>
    <row r="22" spans="2:14" ht="22" customHeight="1" x14ac:dyDescent="0.2">
      <c r="B22" s="23">
        <v>18</v>
      </c>
      <c r="C22" s="86" t="s">
        <v>222</v>
      </c>
      <c r="D22" s="87"/>
      <c r="E22" s="87"/>
      <c r="F22" s="87"/>
      <c r="G22" s="87"/>
      <c r="H22" s="87"/>
      <c r="I22" s="24">
        <v>8</v>
      </c>
      <c r="J22" s="24">
        <v>849</v>
      </c>
      <c r="K22" s="24">
        <v>1062</v>
      </c>
      <c r="L22" s="24"/>
      <c r="M22" s="86" t="s">
        <v>307</v>
      </c>
      <c r="N22" s="87"/>
    </row>
    <row r="23" spans="2:14" ht="22" customHeight="1" x14ac:dyDescent="0.2">
      <c r="B23" s="23">
        <v>19</v>
      </c>
      <c r="C23" s="86" t="s">
        <v>210</v>
      </c>
      <c r="D23" s="87"/>
      <c r="E23" s="87"/>
      <c r="F23" s="87"/>
      <c r="G23" s="87"/>
      <c r="H23" s="87"/>
      <c r="I23" s="24">
        <v>8</v>
      </c>
      <c r="J23" s="24">
        <v>1550</v>
      </c>
      <c r="K23" s="24">
        <v>1550</v>
      </c>
      <c r="L23" s="24"/>
      <c r="M23" s="86" t="s">
        <v>308</v>
      </c>
      <c r="N23" s="87"/>
    </row>
    <row r="24" spans="2:14" ht="22" customHeight="1" x14ac:dyDescent="0.2">
      <c r="B24" s="23">
        <v>20</v>
      </c>
      <c r="C24" s="86" t="s">
        <v>218</v>
      </c>
      <c r="D24" s="87"/>
      <c r="E24" s="87"/>
      <c r="F24" s="87"/>
      <c r="G24" s="87"/>
      <c r="H24" s="87"/>
      <c r="I24" s="24">
        <v>8</v>
      </c>
      <c r="J24" s="24">
        <v>162</v>
      </c>
      <c r="K24" s="24">
        <v>203</v>
      </c>
      <c r="L24" s="24"/>
      <c r="M24" s="86" t="s">
        <v>309</v>
      </c>
      <c r="N24" s="87"/>
    </row>
    <row r="25" spans="2:14" ht="22" customHeight="1" x14ac:dyDescent="0.2">
      <c r="B25" s="23">
        <v>21</v>
      </c>
      <c r="C25" s="86" t="s">
        <v>219</v>
      </c>
      <c r="D25" s="87"/>
      <c r="E25" s="87"/>
      <c r="F25" s="87"/>
      <c r="G25" s="87"/>
      <c r="H25" s="87"/>
      <c r="I25" s="24">
        <v>12</v>
      </c>
      <c r="J25" s="24">
        <v>236</v>
      </c>
      <c r="K25" s="24">
        <v>197</v>
      </c>
      <c r="L25" s="24"/>
      <c r="M25" s="86" t="s">
        <v>310</v>
      </c>
      <c r="N25" s="87"/>
    </row>
    <row r="26" spans="2:14" ht="22" customHeight="1" x14ac:dyDescent="0.2">
      <c r="B26" s="23">
        <v>22</v>
      </c>
      <c r="C26" s="86" t="s">
        <v>217</v>
      </c>
      <c r="D26" s="87"/>
      <c r="E26" s="87"/>
      <c r="F26" s="87"/>
      <c r="G26" s="87"/>
      <c r="H26" s="87"/>
      <c r="I26" s="24">
        <v>12</v>
      </c>
      <c r="J26" s="24">
        <v>183</v>
      </c>
      <c r="K26" s="24">
        <v>122</v>
      </c>
      <c r="L26" s="24"/>
      <c r="M26" s="86" t="s">
        <v>311</v>
      </c>
      <c r="N26" s="87"/>
    </row>
    <row r="27" spans="2:14" ht="22" customHeight="1" x14ac:dyDescent="0.2">
      <c r="B27" s="23">
        <v>23</v>
      </c>
      <c r="C27" s="86" t="s">
        <v>174</v>
      </c>
      <c r="D27" s="87"/>
      <c r="E27" s="87"/>
      <c r="F27" s="87"/>
      <c r="G27" s="87"/>
      <c r="H27" s="87"/>
      <c r="I27" s="24">
        <v>8</v>
      </c>
      <c r="J27" s="24">
        <v>41</v>
      </c>
      <c r="K27" s="24">
        <v>41</v>
      </c>
      <c r="L27" s="24"/>
      <c r="M27" s="86" t="s">
        <v>312</v>
      </c>
      <c r="N27" s="87"/>
    </row>
    <row r="28" spans="2:14" ht="22" customHeight="1" x14ac:dyDescent="0.2">
      <c r="B28" s="23">
        <v>24</v>
      </c>
      <c r="C28" s="86" t="s">
        <v>175</v>
      </c>
      <c r="D28" s="87"/>
      <c r="E28" s="87"/>
      <c r="F28" s="87"/>
      <c r="G28" s="87"/>
      <c r="H28" s="87"/>
      <c r="I28" s="24">
        <v>8</v>
      </c>
      <c r="J28" s="24">
        <v>58</v>
      </c>
      <c r="K28" s="24">
        <v>58</v>
      </c>
      <c r="L28" s="24"/>
      <c r="M28" s="86" t="s">
        <v>313</v>
      </c>
      <c r="N28" s="87"/>
    </row>
    <row r="33" spans="2:14" ht="30" customHeight="1" x14ac:dyDescent="0.2">
      <c r="B33" s="89" t="s">
        <v>314</v>
      </c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</row>
    <row r="34" spans="2:14" ht="30" customHeight="1" x14ac:dyDescent="0.2">
      <c r="B34" s="90">
        <v>44596</v>
      </c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</row>
    <row r="35" spans="2:14" ht="28" customHeight="1" x14ac:dyDescent="0.2">
      <c r="B35" s="22" t="s">
        <v>283</v>
      </c>
      <c r="C35" s="91" t="s">
        <v>284</v>
      </c>
      <c r="D35" s="87"/>
      <c r="E35" s="87"/>
      <c r="F35" s="87"/>
      <c r="G35" s="87"/>
      <c r="H35" s="87"/>
      <c r="I35" s="22" t="s">
        <v>285</v>
      </c>
      <c r="J35" s="22" t="s">
        <v>286</v>
      </c>
      <c r="K35" s="22" t="s">
        <v>287</v>
      </c>
      <c r="L35" s="22" t="s">
        <v>288</v>
      </c>
      <c r="M35" s="91" t="s">
        <v>289</v>
      </c>
      <c r="N35" s="87"/>
    </row>
    <row r="36" spans="2:14" ht="22" customHeight="1" x14ac:dyDescent="0.2">
      <c r="B36" s="23">
        <v>1</v>
      </c>
      <c r="C36" s="86" t="s">
        <v>227</v>
      </c>
      <c r="D36" s="87"/>
      <c r="E36" s="87"/>
      <c r="F36" s="87"/>
      <c r="G36" s="87"/>
      <c r="H36" s="87"/>
      <c r="I36" s="24">
        <v>9</v>
      </c>
      <c r="J36" s="24">
        <v>2650</v>
      </c>
      <c r="K36" s="24">
        <v>1473</v>
      </c>
      <c r="L36" s="24"/>
      <c r="M36" s="86" t="s">
        <v>315</v>
      </c>
      <c r="N36" s="87"/>
    </row>
    <row r="37" spans="2:14" ht="22" customHeight="1" x14ac:dyDescent="0.2">
      <c r="B37" s="23">
        <v>2</v>
      </c>
      <c r="C37" s="86" t="s">
        <v>251</v>
      </c>
      <c r="D37" s="87"/>
      <c r="E37" s="87"/>
      <c r="F37" s="87"/>
      <c r="G37" s="87"/>
      <c r="H37" s="87"/>
      <c r="I37" s="24">
        <v>8</v>
      </c>
      <c r="J37" s="24">
        <v>202</v>
      </c>
      <c r="K37" s="24">
        <v>22</v>
      </c>
      <c r="L37" s="24"/>
      <c r="M37" s="86" t="s">
        <v>316</v>
      </c>
      <c r="N37" s="87"/>
    </row>
    <row r="38" spans="2:14" ht="22" customHeight="1" x14ac:dyDescent="0.2">
      <c r="B38" s="23">
        <v>3</v>
      </c>
      <c r="C38" s="86" t="s">
        <v>236</v>
      </c>
      <c r="D38" s="87"/>
      <c r="E38" s="87"/>
      <c r="F38" s="87"/>
      <c r="G38" s="87"/>
      <c r="H38" s="87"/>
      <c r="I38" s="24">
        <v>2</v>
      </c>
      <c r="J38" s="24">
        <v>654</v>
      </c>
      <c r="K38" s="24">
        <v>109</v>
      </c>
      <c r="L38" s="24"/>
      <c r="M38" s="86" t="s">
        <v>317</v>
      </c>
      <c r="N38" s="87"/>
    </row>
    <row r="39" spans="2:14" ht="22" customHeight="1" x14ac:dyDescent="0.2">
      <c r="B39" s="23">
        <v>4</v>
      </c>
      <c r="C39" s="86" t="s">
        <v>230</v>
      </c>
      <c r="D39" s="87"/>
      <c r="E39" s="87"/>
      <c r="F39" s="87"/>
      <c r="G39" s="87"/>
      <c r="H39" s="87"/>
      <c r="I39" s="24">
        <v>6</v>
      </c>
      <c r="J39" s="24">
        <v>100</v>
      </c>
      <c r="K39" s="24">
        <v>46</v>
      </c>
      <c r="L39" s="24"/>
      <c r="M39" s="86" t="s">
        <v>318</v>
      </c>
      <c r="N39" s="87"/>
    </row>
    <row r="40" spans="2:14" ht="22" customHeight="1" x14ac:dyDescent="0.2">
      <c r="B40" s="23">
        <v>5</v>
      </c>
      <c r="C40" s="86" t="s">
        <v>250</v>
      </c>
      <c r="D40" s="87"/>
      <c r="E40" s="87"/>
      <c r="F40" s="87"/>
      <c r="G40" s="87"/>
      <c r="H40" s="87"/>
      <c r="I40" s="24">
        <v>8</v>
      </c>
      <c r="J40" s="24">
        <v>400</v>
      </c>
      <c r="K40" s="24">
        <v>42</v>
      </c>
      <c r="L40" s="24"/>
      <c r="M40" s="86" t="s">
        <v>319</v>
      </c>
      <c r="N40" s="87"/>
    </row>
    <row r="41" spans="2:14" ht="22" customHeight="1" x14ac:dyDescent="0.2">
      <c r="B41" s="23">
        <v>6</v>
      </c>
      <c r="C41" s="86" t="s">
        <v>240</v>
      </c>
      <c r="D41" s="87"/>
      <c r="E41" s="87"/>
      <c r="F41" s="87"/>
      <c r="G41" s="87"/>
      <c r="H41" s="87"/>
      <c r="I41" s="24">
        <v>8</v>
      </c>
      <c r="J41" s="24">
        <v>200</v>
      </c>
      <c r="K41" s="24">
        <v>55</v>
      </c>
      <c r="L41" s="24"/>
      <c r="M41" s="86" t="s">
        <v>320</v>
      </c>
      <c r="N41" s="87"/>
    </row>
    <row r="42" spans="2:14" ht="22" customHeight="1" x14ac:dyDescent="0.2">
      <c r="B42" s="23">
        <v>7</v>
      </c>
      <c r="C42" s="86" t="s">
        <v>239</v>
      </c>
      <c r="D42" s="87"/>
      <c r="E42" s="87"/>
      <c r="F42" s="87"/>
      <c r="G42" s="87"/>
      <c r="H42" s="87"/>
      <c r="I42" s="24">
        <v>8</v>
      </c>
      <c r="J42" s="24">
        <v>850</v>
      </c>
      <c r="K42" s="24">
        <v>231</v>
      </c>
      <c r="L42" s="24"/>
      <c r="M42" s="86" t="s">
        <v>321</v>
      </c>
      <c r="N42" s="87"/>
    </row>
    <row r="43" spans="2:14" ht="22" customHeight="1" x14ac:dyDescent="0.2">
      <c r="B43" s="23">
        <v>8</v>
      </c>
      <c r="C43" s="86" t="s">
        <v>226</v>
      </c>
      <c r="D43" s="87"/>
      <c r="E43" s="87"/>
      <c r="F43" s="87"/>
      <c r="G43" s="87"/>
      <c r="H43" s="87"/>
      <c r="I43" s="24">
        <v>9</v>
      </c>
      <c r="J43" s="24">
        <v>631</v>
      </c>
      <c r="K43" s="24">
        <v>351</v>
      </c>
      <c r="L43" s="24"/>
      <c r="M43" s="86" t="s">
        <v>322</v>
      </c>
      <c r="N43" s="87"/>
    </row>
    <row r="44" spans="2:14" ht="22" customHeight="1" x14ac:dyDescent="0.2">
      <c r="B44" s="23">
        <v>9</v>
      </c>
      <c r="C44" s="86" t="s">
        <v>246</v>
      </c>
      <c r="D44" s="87"/>
      <c r="E44" s="87"/>
      <c r="F44" s="87"/>
      <c r="G44" s="87"/>
      <c r="H44" s="87"/>
      <c r="I44" s="24">
        <v>8</v>
      </c>
      <c r="J44" s="24">
        <v>300</v>
      </c>
      <c r="K44" s="24">
        <v>134</v>
      </c>
      <c r="L44" s="24"/>
      <c r="M44" s="86" t="s">
        <v>323</v>
      </c>
      <c r="N44" s="87"/>
    </row>
    <row r="45" spans="2:14" ht="22" customHeight="1" x14ac:dyDescent="0.2">
      <c r="B45" s="23">
        <v>10</v>
      </c>
      <c r="C45" s="86" t="s">
        <v>209</v>
      </c>
      <c r="D45" s="87"/>
      <c r="E45" s="87"/>
      <c r="F45" s="87"/>
      <c r="G45" s="87"/>
      <c r="H45" s="87"/>
      <c r="I45" s="24">
        <v>10</v>
      </c>
      <c r="J45" s="24">
        <v>100</v>
      </c>
      <c r="K45" s="24">
        <v>84</v>
      </c>
      <c r="L45" s="24"/>
      <c r="M45" s="86" t="s">
        <v>324</v>
      </c>
      <c r="N45" s="87"/>
    </row>
    <row r="46" spans="2:14" ht="22" customHeight="1" x14ac:dyDescent="0.2">
      <c r="B46" s="23">
        <v>11</v>
      </c>
      <c r="C46" s="86" t="s">
        <v>208</v>
      </c>
      <c r="D46" s="87"/>
      <c r="E46" s="87"/>
      <c r="F46" s="87"/>
      <c r="G46" s="87"/>
      <c r="H46" s="87"/>
      <c r="I46" s="24">
        <v>10</v>
      </c>
      <c r="J46" s="24">
        <v>100</v>
      </c>
      <c r="K46" s="24">
        <v>84</v>
      </c>
      <c r="L46" s="24"/>
      <c r="M46" s="86" t="s">
        <v>325</v>
      </c>
      <c r="N46" s="87"/>
    </row>
    <row r="47" spans="2:14" ht="22" customHeight="1" x14ac:dyDescent="0.2">
      <c r="B47" s="23">
        <v>12</v>
      </c>
      <c r="C47" s="86" t="s">
        <v>206</v>
      </c>
      <c r="D47" s="87"/>
      <c r="E47" s="87"/>
      <c r="F47" s="87"/>
      <c r="G47" s="87"/>
      <c r="H47" s="87"/>
      <c r="I47" s="24">
        <v>10</v>
      </c>
      <c r="J47" s="24">
        <v>593</v>
      </c>
      <c r="K47" s="24">
        <v>495</v>
      </c>
      <c r="L47" s="24"/>
      <c r="M47" s="86" t="s">
        <v>326</v>
      </c>
      <c r="N47" s="87"/>
    </row>
    <row r="48" spans="2:14" ht="22" customHeight="1" x14ac:dyDescent="0.2">
      <c r="B48" s="23">
        <v>13</v>
      </c>
      <c r="C48" s="86" t="s">
        <v>207</v>
      </c>
      <c r="D48" s="87"/>
      <c r="E48" s="87"/>
      <c r="F48" s="87"/>
      <c r="G48" s="87"/>
      <c r="H48" s="87"/>
      <c r="I48" s="24">
        <v>10</v>
      </c>
      <c r="J48" s="24">
        <v>53</v>
      </c>
      <c r="K48" s="24">
        <v>45</v>
      </c>
      <c r="L48" s="24"/>
      <c r="M48" s="86" t="s">
        <v>327</v>
      </c>
      <c r="N48" s="87"/>
    </row>
    <row r="49" spans="2:14" ht="22" customHeight="1" x14ac:dyDescent="0.2">
      <c r="B49" s="23">
        <v>14</v>
      </c>
      <c r="C49" s="86" t="s">
        <v>245</v>
      </c>
      <c r="D49" s="87"/>
      <c r="E49" s="87"/>
      <c r="F49" s="87"/>
      <c r="G49" s="87"/>
      <c r="H49" s="87"/>
      <c r="I49" s="24">
        <v>8</v>
      </c>
      <c r="J49" s="24">
        <v>858</v>
      </c>
      <c r="K49" s="24">
        <v>384</v>
      </c>
      <c r="L49" s="24"/>
      <c r="M49" s="86" t="s">
        <v>328</v>
      </c>
      <c r="N49" s="87"/>
    </row>
    <row r="50" spans="2:14" ht="22" customHeight="1" x14ac:dyDescent="0.2">
      <c r="B50" s="23">
        <v>15</v>
      </c>
      <c r="C50" s="86" t="s">
        <v>243</v>
      </c>
      <c r="D50" s="87"/>
      <c r="E50" s="87"/>
      <c r="F50" s="87"/>
      <c r="G50" s="87"/>
      <c r="H50" s="87"/>
      <c r="I50" s="24">
        <v>8</v>
      </c>
      <c r="J50" s="24">
        <v>181</v>
      </c>
      <c r="K50" s="24">
        <v>81</v>
      </c>
      <c r="L50" s="24"/>
      <c r="M50" s="86" t="s">
        <v>329</v>
      </c>
      <c r="N50" s="87"/>
    </row>
    <row r="51" spans="2:14" ht="22" customHeight="1" x14ac:dyDescent="0.2">
      <c r="B51" s="23">
        <v>16</v>
      </c>
      <c r="C51" s="86" t="s">
        <v>244</v>
      </c>
      <c r="D51" s="87"/>
      <c r="E51" s="87"/>
      <c r="F51" s="87"/>
      <c r="G51" s="87"/>
      <c r="H51" s="87"/>
      <c r="I51" s="24">
        <v>8</v>
      </c>
      <c r="J51" s="24">
        <v>700</v>
      </c>
      <c r="K51" s="24">
        <v>313</v>
      </c>
      <c r="L51" s="24"/>
      <c r="M51" s="86" t="s">
        <v>330</v>
      </c>
      <c r="N51" s="87"/>
    </row>
    <row r="52" spans="2:14" ht="22" customHeight="1" x14ac:dyDescent="0.2">
      <c r="B52" s="23">
        <v>17</v>
      </c>
      <c r="C52" s="86" t="s">
        <v>247</v>
      </c>
      <c r="D52" s="87"/>
      <c r="E52" s="87"/>
      <c r="F52" s="87"/>
      <c r="G52" s="87"/>
      <c r="H52" s="87"/>
      <c r="I52" s="24">
        <v>8</v>
      </c>
      <c r="J52" s="24">
        <v>550</v>
      </c>
      <c r="K52" s="24">
        <v>246</v>
      </c>
      <c r="L52" s="24"/>
      <c r="M52" s="86" t="s">
        <v>331</v>
      </c>
      <c r="N52" s="87"/>
    </row>
    <row r="53" spans="2:14" ht="22" customHeight="1" x14ac:dyDescent="0.2">
      <c r="B53" s="23">
        <v>18</v>
      </c>
      <c r="C53" s="86" t="s">
        <v>231</v>
      </c>
      <c r="D53" s="87"/>
      <c r="E53" s="87"/>
      <c r="F53" s="87"/>
      <c r="G53" s="87"/>
      <c r="H53" s="87"/>
      <c r="I53" s="24">
        <v>6</v>
      </c>
      <c r="J53" s="24">
        <v>750</v>
      </c>
      <c r="K53" s="24">
        <v>338</v>
      </c>
      <c r="L53" s="24"/>
      <c r="M53" s="86" t="s">
        <v>332</v>
      </c>
      <c r="N53" s="87"/>
    </row>
    <row r="54" spans="2:14" ht="22" customHeight="1" x14ac:dyDescent="0.2">
      <c r="B54" s="23">
        <v>19</v>
      </c>
      <c r="C54" s="86" t="s">
        <v>252</v>
      </c>
      <c r="D54" s="87"/>
      <c r="E54" s="87"/>
      <c r="F54" s="87"/>
      <c r="G54" s="87"/>
      <c r="H54" s="87"/>
      <c r="I54" s="24">
        <v>8</v>
      </c>
      <c r="J54" s="24">
        <v>280</v>
      </c>
      <c r="K54" s="24">
        <v>30</v>
      </c>
      <c r="L54" s="24"/>
      <c r="M54" s="86" t="s">
        <v>333</v>
      </c>
      <c r="N54" s="87"/>
    </row>
    <row r="55" spans="2:14" ht="22" customHeight="1" x14ac:dyDescent="0.2">
      <c r="B55" s="23">
        <v>20</v>
      </c>
      <c r="C55" s="86" t="s">
        <v>225</v>
      </c>
      <c r="D55" s="87"/>
      <c r="E55" s="87"/>
      <c r="F55" s="87"/>
      <c r="G55" s="87"/>
      <c r="H55" s="87"/>
      <c r="I55" s="24">
        <v>6</v>
      </c>
      <c r="J55" s="24">
        <v>970</v>
      </c>
      <c r="K55" s="24">
        <v>809</v>
      </c>
      <c r="L55" s="24"/>
      <c r="M55" s="86" t="s">
        <v>334</v>
      </c>
      <c r="N55" s="87"/>
    </row>
    <row r="56" spans="2:14" ht="22" customHeight="1" x14ac:dyDescent="0.2">
      <c r="B56" s="23">
        <v>21</v>
      </c>
      <c r="C56" s="86" t="s">
        <v>213</v>
      </c>
      <c r="D56" s="87"/>
      <c r="E56" s="87"/>
      <c r="F56" s="87"/>
      <c r="G56" s="87"/>
      <c r="H56" s="87"/>
      <c r="I56" s="24">
        <v>10</v>
      </c>
      <c r="J56" s="24">
        <v>906</v>
      </c>
      <c r="K56" s="24">
        <v>755</v>
      </c>
      <c r="L56" s="24"/>
      <c r="M56" s="86" t="s">
        <v>335</v>
      </c>
      <c r="N56" s="87"/>
    </row>
    <row r="57" spans="2:14" ht="22" customHeight="1" x14ac:dyDescent="0.2">
      <c r="B57" s="23">
        <v>22</v>
      </c>
      <c r="C57" s="86" t="s">
        <v>214</v>
      </c>
      <c r="D57" s="87"/>
      <c r="E57" s="87"/>
      <c r="F57" s="87"/>
      <c r="G57" s="87"/>
      <c r="H57" s="87"/>
      <c r="I57" s="24">
        <v>10</v>
      </c>
      <c r="J57" s="24">
        <v>68</v>
      </c>
      <c r="K57" s="24">
        <v>57</v>
      </c>
      <c r="L57" s="24"/>
      <c r="M57" s="86" t="s">
        <v>336</v>
      </c>
      <c r="N57" s="87"/>
    </row>
    <row r="58" spans="2:14" ht="22" customHeight="1" x14ac:dyDescent="0.2">
      <c r="B58" s="23">
        <v>23</v>
      </c>
      <c r="C58" s="86" t="s">
        <v>215</v>
      </c>
      <c r="D58" s="87"/>
      <c r="E58" s="87"/>
      <c r="F58" s="87"/>
      <c r="G58" s="87"/>
      <c r="H58" s="87"/>
      <c r="I58" s="24">
        <v>10</v>
      </c>
      <c r="J58" s="24">
        <v>750</v>
      </c>
      <c r="K58" s="24">
        <v>625</v>
      </c>
      <c r="L58" s="24"/>
      <c r="M58" s="86" t="s">
        <v>337</v>
      </c>
      <c r="N58" s="87"/>
    </row>
    <row r="59" spans="2:14" ht="22" customHeight="1" x14ac:dyDescent="0.2">
      <c r="B59" s="23">
        <v>24</v>
      </c>
      <c r="C59" s="88" t="s">
        <v>257</v>
      </c>
      <c r="D59" s="87"/>
      <c r="E59" s="87"/>
      <c r="F59" s="87"/>
      <c r="G59" s="87"/>
      <c r="H59" s="87"/>
      <c r="I59" s="25">
        <v>2</v>
      </c>
      <c r="J59" s="25">
        <v>6</v>
      </c>
      <c r="K59" s="25">
        <v>5</v>
      </c>
      <c r="L59" s="25"/>
      <c r="M59" s="88" t="s">
        <v>338</v>
      </c>
      <c r="N59" s="87"/>
    </row>
  </sheetData>
  <mergeCells count="104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  <mergeCell ref="C19:H19"/>
    <mergeCell ref="M19:N19"/>
    <mergeCell ref="C20:H20"/>
    <mergeCell ref="M20:N20"/>
    <mergeCell ref="C21:H21"/>
    <mergeCell ref="M21:N21"/>
    <mergeCell ref="C22:H22"/>
    <mergeCell ref="M22:N22"/>
    <mergeCell ref="C23:H23"/>
    <mergeCell ref="M23:N23"/>
    <mergeCell ref="C24:H24"/>
    <mergeCell ref="M24:N24"/>
    <mergeCell ref="C25:H25"/>
    <mergeCell ref="M25:N25"/>
    <mergeCell ref="C26:H26"/>
    <mergeCell ref="M26:N26"/>
    <mergeCell ref="C27:H27"/>
    <mergeCell ref="M27:N27"/>
    <mergeCell ref="C28:H28"/>
    <mergeCell ref="M28:N28"/>
    <mergeCell ref="B33:N33"/>
    <mergeCell ref="B34:N34"/>
    <mergeCell ref="C35:H35"/>
    <mergeCell ref="M35:N35"/>
    <mergeCell ref="C36:H36"/>
    <mergeCell ref="M36:N36"/>
    <mergeCell ref="C37:H37"/>
    <mergeCell ref="M37:N37"/>
    <mergeCell ref="C38:H38"/>
    <mergeCell ref="M38:N38"/>
    <mergeCell ref="C39:H39"/>
    <mergeCell ref="M39:N39"/>
    <mergeCell ref="C40:H40"/>
    <mergeCell ref="M40:N40"/>
    <mergeCell ref="C41:H41"/>
    <mergeCell ref="M41:N41"/>
    <mergeCell ref="C42:H42"/>
    <mergeCell ref="M42:N42"/>
    <mergeCell ref="C43:H43"/>
    <mergeCell ref="M43:N43"/>
    <mergeCell ref="C44:H44"/>
    <mergeCell ref="M44:N44"/>
    <mergeCell ref="C45:H45"/>
    <mergeCell ref="M45:N45"/>
    <mergeCell ref="C46:H46"/>
    <mergeCell ref="M46:N46"/>
    <mergeCell ref="C47:H47"/>
    <mergeCell ref="M47:N47"/>
    <mergeCell ref="C48:H48"/>
    <mergeCell ref="M48:N48"/>
    <mergeCell ref="C49:H49"/>
    <mergeCell ref="M49:N49"/>
    <mergeCell ref="C50:H50"/>
    <mergeCell ref="M50:N50"/>
    <mergeCell ref="C51:H51"/>
    <mergeCell ref="M51:N51"/>
    <mergeCell ref="C52:H52"/>
    <mergeCell ref="M52:N52"/>
    <mergeCell ref="C58:H58"/>
    <mergeCell ref="M58:N58"/>
    <mergeCell ref="C59:H59"/>
    <mergeCell ref="M59:N59"/>
    <mergeCell ref="C53:H53"/>
    <mergeCell ref="M53:N53"/>
    <mergeCell ref="C54:H54"/>
    <mergeCell ref="M54:N54"/>
    <mergeCell ref="C55:H55"/>
    <mergeCell ref="M55:N55"/>
    <mergeCell ref="C56:H56"/>
    <mergeCell ref="M56:N56"/>
    <mergeCell ref="C57:H57"/>
    <mergeCell ref="M57:N57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N92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89" t="s">
        <v>282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</row>
    <row r="3" spans="2:14" ht="30" customHeight="1" x14ac:dyDescent="0.2">
      <c r="B3" s="90">
        <v>44596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</row>
    <row r="4" spans="2:14" ht="28" customHeight="1" x14ac:dyDescent="0.2">
      <c r="B4" s="22" t="s">
        <v>147</v>
      </c>
      <c r="C4" s="91" t="s">
        <v>284</v>
      </c>
      <c r="D4" s="87"/>
      <c r="E4" s="87"/>
      <c r="F4" s="87"/>
      <c r="G4" s="87"/>
      <c r="H4" s="87"/>
      <c r="I4" s="22" t="s">
        <v>285</v>
      </c>
      <c r="J4" s="22" t="s">
        <v>286</v>
      </c>
      <c r="K4" s="22" t="s">
        <v>287</v>
      </c>
      <c r="L4" s="22" t="s">
        <v>288</v>
      </c>
      <c r="M4" s="91" t="s">
        <v>289</v>
      </c>
      <c r="N4" s="87"/>
    </row>
    <row r="5" spans="2:14" ht="22" customHeight="1" x14ac:dyDescent="0.2">
      <c r="B5" s="23">
        <v>35</v>
      </c>
      <c r="C5" s="86" t="s">
        <v>174</v>
      </c>
      <c r="D5" s="87"/>
      <c r="E5" s="87"/>
      <c r="F5" s="87"/>
      <c r="G5" s="87"/>
      <c r="H5" s="87"/>
      <c r="I5" s="24">
        <v>8</v>
      </c>
      <c r="J5" s="24">
        <v>41</v>
      </c>
      <c r="K5" s="24">
        <v>41</v>
      </c>
      <c r="L5" s="24"/>
      <c r="M5" s="86" t="s">
        <v>312</v>
      </c>
      <c r="N5" s="87"/>
    </row>
    <row r="6" spans="2:14" ht="22" customHeight="1" x14ac:dyDescent="0.2">
      <c r="B6" s="23">
        <v>35</v>
      </c>
      <c r="C6" s="86" t="s">
        <v>175</v>
      </c>
      <c r="D6" s="87"/>
      <c r="E6" s="87"/>
      <c r="F6" s="87"/>
      <c r="G6" s="87"/>
      <c r="H6" s="87"/>
      <c r="I6" s="24">
        <v>8</v>
      </c>
      <c r="J6" s="24">
        <v>58</v>
      </c>
      <c r="K6" s="24">
        <v>58</v>
      </c>
      <c r="L6" s="24"/>
      <c r="M6" s="86" t="s">
        <v>313</v>
      </c>
      <c r="N6" s="87"/>
    </row>
    <row r="7" spans="2:14" ht="22" customHeight="1" x14ac:dyDescent="0.2">
      <c r="B7" s="23">
        <v>35</v>
      </c>
      <c r="C7" s="86" t="s">
        <v>179</v>
      </c>
      <c r="D7" s="87"/>
      <c r="E7" s="87"/>
      <c r="F7" s="87"/>
      <c r="G7" s="87"/>
      <c r="H7" s="87"/>
      <c r="I7" s="24">
        <v>8</v>
      </c>
      <c r="J7" s="24">
        <v>46</v>
      </c>
      <c r="K7" s="24">
        <v>46</v>
      </c>
      <c r="L7" s="24"/>
      <c r="M7" s="86" t="s">
        <v>302</v>
      </c>
      <c r="N7" s="87"/>
    </row>
    <row r="8" spans="2:14" ht="22" customHeight="1" x14ac:dyDescent="0.2">
      <c r="B8" s="23">
        <v>35</v>
      </c>
      <c r="C8" s="86" t="s">
        <v>180</v>
      </c>
      <c r="D8" s="87"/>
      <c r="E8" s="87"/>
      <c r="F8" s="87"/>
      <c r="G8" s="87"/>
      <c r="H8" s="87"/>
      <c r="I8" s="24">
        <v>8</v>
      </c>
      <c r="J8" s="24">
        <v>113</v>
      </c>
      <c r="K8" s="24">
        <v>113</v>
      </c>
      <c r="L8" s="24"/>
      <c r="M8" s="86" t="s">
        <v>303</v>
      </c>
      <c r="N8" s="87"/>
    </row>
    <row r="9" spans="2:14" ht="22" customHeight="1" x14ac:dyDescent="0.2">
      <c r="B9" s="23">
        <v>35</v>
      </c>
      <c r="C9" s="86" t="s">
        <v>181</v>
      </c>
      <c r="D9" s="87"/>
      <c r="E9" s="87"/>
      <c r="F9" s="87"/>
      <c r="G9" s="87"/>
      <c r="H9" s="87"/>
      <c r="I9" s="24">
        <v>8</v>
      </c>
      <c r="J9" s="24">
        <v>350</v>
      </c>
      <c r="K9" s="24">
        <v>350</v>
      </c>
      <c r="L9" s="24"/>
      <c r="M9" s="86" t="s">
        <v>301</v>
      </c>
      <c r="N9" s="87"/>
    </row>
    <row r="10" spans="2:14" ht="22" customHeight="1" x14ac:dyDescent="0.2">
      <c r="B10" s="23">
        <v>35</v>
      </c>
      <c r="C10" s="86" t="s">
        <v>182</v>
      </c>
      <c r="D10" s="87"/>
      <c r="E10" s="87"/>
      <c r="F10" s="87"/>
      <c r="G10" s="87"/>
      <c r="H10" s="87"/>
      <c r="I10" s="24">
        <v>8</v>
      </c>
      <c r="J10" s="24">
        <v>71</v>
      </c>
      <c r="K10" s="24">
        <v>71</v>
      </c>
      <c r="L10" s="24"/>
      <c r="M10" s="86" t="s">
        <v>295</v>
      </c>
      <c r="N10" s="87"/>
    </row>
    <row r="11" spans="2:14" ht="22" customHeight="1" x14ac:dyDescent="0.2">
      <c r="B11" s="23">
        <v>35</v>
      </c>
      <c r="C11" s="86" t="s">
        <v>183</v>
      </c>
      <c r="D11" s="87"/>
      <c r="E11" s="87"/>
      <c r="F11" s="87"/>
      <c r="G11" s="87"/>
      <c r="H11" s="87"/>
      <c r="I11" s="24">
        <v>12</v>
      </c>
      <c r="J11" s="24">
        <v>141</v>
      </c>
      <c r="K11" s="24">
        <v>94</v>
      </c>
      <c r="L11" s="24"/>
      <c r="M11" s="86" t="s">
        <v>300</v>
      </c>
      <c r="N11" s="87"/>
    </row>
    <row r="12" spans="2:14" x14ac:dyDescent="0.2">
      <c r="B12" s="23"/>
      <c r="C12" s="92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</row>
    <row r="13" spans="2:14" ht="22" customHeight="1" x14ac:dyDescent="0.2">
      <c r="B13" s="23">
        <v>36</v>
      </c>
      <c r="C13" s="86" t="s">
        <v>188</v>
      </c>
      <c r="D13" s="87"/>
      <c r="E13" s="87"/>
      <c r="F13" s="87"/>
      <c r="G13" s="87"/>
      <c r="H13" s="87"/>
      <c r="I13" s="24">
        <v>8</v>
      </c>
      <c r="J13" s="24">
        <v>81</v>
      </c>
      <c r="K13" s="24">
        <v>81</v>
      </c>
      <c r="L13" s="24"/>
      <c r="M13" s="86" t="s">
        <v>292</v>
      </c>
      <c r="N13" s="87"/>
    </row>
    <row r="14" spans="2:14" ht="22" customHeight="1" x14ac:dyDescent="0.2">
      <c r="B14" s="23">
        <v>36</v>
      </c>
      <c r="C14" s="86" t="s">
        <v>189</v>
      </c>
      <c r="D14" s="87"/>
      <c r="E14" s="87"/>
      <c r="F14" s="87"/>
      <c r="G14" s="87"/>
      <c r="H14" s="87"/>
      <c r="I14" s="24">
        <v>8</v>
      </c>
      <c r="J14" s="24">
        <v>67</v>
      </c>
      <c r="K14" s="24">
        <v>84</v>
      </c>
      <c r="L14" s="24"/>
      <c r="M14" s="86" t="s">
        <v>291</v>
      </c>
      <c r="N14" s="87"/>
    </row>
    <row r="15" spans="2:14" ht="22" customHeight="1" x14ac:dyDescent="0.2">
      <c r="B15" s="23">
        <v>36</v>
      </c>
      <c r="C15" s="86" t="s">
        <v>190</v>
      </c>
      <c r="D15" s="87"/>
      <c r="E15" s="87"/>
      <c r="F15" s="87"/>
      <c r="G15" s="87"/>
      <c r="H15" s="87"/>
      <c r="I15" s="24">
        <v>8</v>
      </c>
      <c r="J15" s="24">
        <v>128</v>
      </c>
      <c r="K15" s="24">
        <v>160</v>
      </c>
      <c r="L15" s="24"/>
      <c r="M15" s="86" t="s">
        <v>297</v>
      </c>
      <c r="N15" s="87"/>
    </row>
    <row r="16" spans="2:14" ht="22" customHeight="1" x14ac:dyDescent="0.2">
      <c r="B16" s="23">
        <v>36</v>
      </c>
      <c r="C16" s="86" t="s">
        <v>191</v>
      </c>
      <c r="D16" s="87"/>
      <c r="E16" s="87"/>
      <c r="F16" s="87"/>
      <c r="G16" s="87"/>
      <c r="H16" s="87"/>
      <c r="I16" s="24">
        <v>8</v>
      </c>
      <c r="J16" s="24">
        <v>134</v>
      </c>
      <c r="K16" s="24">
        <v>168</v>
      </c>
      <c r="L16" s="24"/>
      <c r="M16" s="86" t="s">
        <v>293</v>
      </c>
      <c r="N16" s="87"/>
    </row>
    <row r="17" spans="2:14" ht="22" customHeight="1" x14ac:dyDescent="0.2">
      <c r="B17" s="23">
        <v>36</v>
      </c>
      <c r="C17" s="86" t="s">
        <v>192</v>
      </c>
      <c r="D17" s="87"/>
      <c r="E17" s="87"/>
      <c r="F17" s="87"/>
      <c r="G17" s="87"/>
      <c r="H17" s="87"/>
      <c r="I17" s="24">
        <v>12</v>
      </c>
      <c r="J17" s="24">
        <v>169</v>
      </c>
      <c r="K17" s="24">
        <v>141</v>
      </c>
      <c r="L17" s="24"/>
      <c r="M17" s="86" t="s">
        <v>299</v>
      </c>
      <c r="N17" s="87"/>
    </row>
    <row r="18" spans="2:14" ht="22" customHeight="1" x14ac:dyDescent="0.2">
      <c r="B18" s="23">
        <v>36</v>
      </c>
      <c r="C18" s="86" t="s">
        <v>193</v>
      </c>
      <c r="D18" s="87"/>
      <c r="E18" s="87"/>
      <c r="F18" s="87"/>
      <c r="G18" s="87"/>
      <c r="H18" s="87"/>
      <c r="I18" s="24">
        <v>8</v>
      </c>
      <c r="J18" s="24">
        <v>500</v>
      </c>
      <c r="K18" s="24">
        <v>625</v>
      </c>
      <c r="L18" s="24"/>
      <c r="M18" s="86" t="s">
        <v>294</v>
      </c>
      <c r="N18" s="87"/>
    </row>
    <row r="19" spans="2:14" x14ac:dyDescent="0.2">
      <c r="B19" s="23"/>
      <c r="C19" s="92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</row>
    <row r="20" spans="2:14" ht="22" customHeight="1" x14ac:dyDescent="0.2">
      <c r="B20" s="23">
        <v>37</v>
      </c>
      <c r="C20" s="86" t="s">
        <v>198</v>
      </c>
      <c r="D20" s="87"/>
      <c r="E20" s="87"/>
      <c r="F20" s="87"/>
      <c r="G20" s="87"/>
      <c r="H20" s="87"/>
      <c r="I20" s="24">
        <v>8</v>
      </c>
      <c r="J20" s="24">
        <v>38</v>
      </c>
      <c r="K20" s="24">
        <v>24</v>
      </c>
      <c r="L20" s="24"/>
      <c r="M20" s="86" t="s">
        <v>290</v>
      </c>
      <c r="N20" s="87"/>
    </row>
    <row r="21" spans="2:14" ht="22" customHeight="1" x14ac:dyDescent="0.2">
      <c r="B21" s="23">
        <v>37</v>
      </c>
      <c r="C21" s="86" t="s">
        <v>199</v>
      </c>
      <c r="D21" s="87"/>
      <c r="E21" s="87"/>
      <c r="F21" s="87"/>
      <c r="G21" s="87"/>
      <c r="H21" s="87"/>
      <c r="I21" s="24">
        <v>8</v>
      </c>
      <c r="J21" s="24">
        <v>210</v>
      </c>
      <c r="K21" s="24">
        <v>210</v>
      </c>
      <c r="L21" s="24"/>
      <c r="M21" s="86" t="s">
        <v>298</v>
      </c>
      <c r="N21" s="87"/>
    </row>
    <row r="22" spans="2:14" ht="22" customHeight="1" x14ac:dyDescent="0.2">
      <c r="B22" s="23">
        <v>37</v>
      </c>
      <c r="C22" s="86" t="s">
        <v>200</v>
      </c>
      <c r="D22" s="87"/>
      <c r="E22" s="87"/>
      <c r="F22" s="87"/>
      <c r="G22" s="87"/>
      <c r="H22" s="87"/>
      <c r="I22" s="24">
        <v>8</v>
      </c>
      <c r="J22" s="24">
        <v>800</v>
      </c>
      <c r="K22" s="24">
        <v>800</v>
      </c>
      <c r="L22" s="24"/>
      <c r="M22" s="86" t="s">
        <v>296</v>
      </c>
      <c r="N22" s="87"/>
    </row>
    <row r="23" spans="2:14" x14ac:dyDescent="0.2">
      <c r="B23" s="23"/>
      <c r="C23" s="92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</row>
    <row r="24" spans="2:14" ht="22" customHeight="1" x14ac:dyDescent="0.2">
      <c r="B24" s="23">
        <v>38</v>
      </c>
      <c r="C24" s="86" t="s">
        <v>200</v>
      </c>
      <c r="D24" s="87"/>
      <c r="E24" s="87"/>
      <c r="F24" s="87"/>
      <c r="G24" s="87"/>
      <c r="H24" s="87"/>
      <c r="I24" s="24">
        <v>8</v>
      </c>
      <c r="J24" s="24">
        <v>533</v>
      </c>
      <c r="K24" s="24">
        <v>533</v>
      </c>
      <c r="L24" s="24"/>
      <c r="M24" s="86" t="s">
        <v>296</v>
      </c>
      <c r="N24" s="87"/>
    </row>
    <row r="25" spans="2:14" ht="22" customHeight="1" x14ac:dyDescent="0.2">
      <c r="B25" s="23">
        <v>38</v>
      </c>
      <c r="C25" s="86" t="s">
        <v>210</v>
      </c>
      <c r="D25" s="87"/>
      <c r="E25" s="87"/>
      <c r="F25" s="87"/>
      <c r="G25" s="87"/>
      <c r="H25" s="87"/>
      <c r="I25" s="24">
        <v>8</v>
      </c>
      <c r="J25" s="24">
        <v>550</v>
      </c>
      <c r="K25" s="24">
        <v>550</v>
      </c>
      <c r="L25" s="24"/>
      <c r="M25" s="86" t="s">
        <v>308</v>
      </c>
      <c r="N25" s="87"/>
    </row>
    <row r="26" spans="2:14" x14ac:dyDescent="0.2">
      <c r="B26" s="23"/>
      <c r="C26" s="92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</row>
    <row r="27" spans="2:14" ht="22" customHeight="1" x14ac:dyDescent="0.2">
      <c r="B27" s="23">
        <v>39</v>
      </c>
      <c r="C27" s="86" t="s">
        <v>210</v>
      </c>
      <c r="D27" s="87"/>
      <c r="E27" s="87"/>
      <c r="F27" s="87"/>
      <c r="G27" s="87"/>
      <c r="H27" s="87"/>
      <c r="I27" s="24">
        <v>8</v>
      </c>
      <c r="J27" s="24">
        <v>1000</v>
      </c>
      <c r="K27" s="24">
        <v>1000</v>
      </c>
      <c r="L27" s="24"/>
      <c r="M27" s="86" t="s">
        <v>308</v>
      </c>
      <c r="N27" s="87"/>
    </row>
    <row r="28" spans="2:14" x14ac:dyDescent="0.2">
      <c r="B28" s="23"/>
      <c r="C28" s="92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</row>
    <row r="29" spans="2:14" ht="22" customHeight="1" x14ac:dyDescent="0.2">
      <c r="B29" s="23">
        <v>40</v>
      </c>
      <c r="C29" s="86" t="s">
        <v>216</v>
      </c>
      <c r="D29" s="87"/>
      <c r="E29" s="87"/>
      <c r="F29" s="87"/>
      <c r="G29" s="87"/>
      <c r="H29" s="87"/>
      <c r="I29" s="24">
        <v>8</v>
      </c>
      <c r="J29" s="24">
        <v>50</v>
      </c>
      <c r="K29" s="24">
        <v>50</v>
      </c>
      <c r="L29" s="24"/>
      <c r="M29" s="86" t="s">
        <v>305</v>
      </c>
      <c r="N29" s="87"/>
    </row>
    <row r="30" spans="2:14" ht="22" customHeight="1" x14ac:dyDescent="0.2">
      <c r="B30" s="23">
        <v>40</v>
      </c>
      <c r="C30" s="86" t="s">
        <v>217</v>
      </c>
      <c r="D30" s="87"/>
      <c r="E30" s="87"/>
      <c r="F30" s="87"/>
      <c r="G30" s="87"/>
      <c r="H30" s="87"/>
      <c r="I30" s="24">
        <v>12</v>
      </c>
      <c r="J30" s="24">
        <v>183</v>
      </c>
      <c r="K30" s="24">
        <v>122</v>
      </c>
      <c r="L30" s="24"/>
      <c r="M30" s="86" t="s">
        <v>311</v>
      </c>
      <c r="N30" s="87"/>
    </row>
    <row r="31" spans="2:14" ht="22" customHeight="1" x14ac:dyDescent="0.2">
      <c r="B31" s="23">
        <v>40</v>
      </c>
      <c r="C31" s="86" t="s">
        <v>218</v>
      </c>
      <c r="D31" s="87"/>
      <c r="E31" s="87"/>
      <c r="F31" s="87"/>
      <c r="G31" s="87"/>
      <c r="H31" s="87"/>
      <c r="I31" s="24">
        <v>8</v>
      </c>
      <c r="J31" s="24">
        <v>162</v>
      </c>
      <c r="K31" s="24">
        <v>203</v>
      </c>
      <c r="L31" s="24"/>
      <c r="M31" s="86" t="s">
        <v>309</v>
      </c>
      <c r="N31" s="87"/>
    </row>
    <row r="32" spans="2:14" ht="22" customHeight="1" x14ac:dyDescent="0.2">
      <c r="B32" s="23">
        <v>40</v>
      </c>
      <c r="C32" s="86" t="s">
        <v>219</v>
      </c>
      <c r="D32" s="87"/>
      <c r="E32" s="87"/>
      <c r="F32" s="87"/>
      <c r="G32" s="87"/>
      <c r="H32" s="87"/>
      <c r="I32" s="24">
        <v>12</v>
      </c>
      <c r="J32" s="24">
        <v>236</v>
      </c>
      <c r="K32" s="24">
        <v>197</v>
      </c>
      <c r="L32" s="24"/>
      <c r="M32" s="86" t="s">
        <v>310</v>
      </c>
      <c r="N32" s="87"/>
    </row>
    <row r="33" spans="2:14" ht="22" customHeight="1" x14ac:dyDescent="0.2">
      <c r="B33" s="23">
        <v>40</v>
      </c>
      <c r="C33" s="86" t="s">
        <v>220</v>
      </c>
      <c r="D33" s="87"/>
      <c r="E33" s="87"/>
      <c r="F33" s="87"/>
      <c r="G33" s="87"/>
      <c r="H33" s="87"/>
      <c r="I33" s="24">
        <v>8</v>
      </c>
      <c r="J33" s="24">
        <v>238</v>
      </c>
      <c r="K33" s="24">
        <v>298</v>
      </c>
      <c r="L33" s="24"/>
      <c r="M33" s="86" t="s">
        <v>306</v>
      </c>
      <c r="N33" s="87"/>
    </row>
    <row r="34" spans="2:14" ht="22" customHeight="1" x14ac:dyDescent="0.2">
      <c r="B34" s="23">
        <v>40</v>
      </c>
      <c r="C34" s="86" t="s">
        <v>221</v>
      </c>
      <c r="D34" s="87"/>
      <c r="E34" s="87"/>
      <c r="F34" s="87"/>
      <c r="G34" s="87"/>
      <c r="H34" s="87"/>
      <c r="I34" s="24">
        <v>8</v>
      </c>
      <c r="J34" s="24">
        <v>131</v>
      </c>
      <c r="K34" s="24">
        <v>164</v>
      </c>
      <c r="L34" s="24"/>
      <c r="M34" s="86" t="s">
        <v>304</v>
      </c>
      <c r="N34" s="87"/>
    </row>
    <row r="35" spans="2:14" x14ac:dyDescent="0.2">
      <c r="B35" s="23"/>
      <c r="C35" s="92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</row>
    <row r="36" spans="2:14" ht="22" customHeight="1" x14ac:dyDescent="0.2">
      <c r="B36" s="23">
        <v>41</v>
      </c>
      <c r="C36" s="86" t="s">
        <v>221</v>
      </c>
      <c r="D36" s="87"/>
      <c r="E36" s="87"/>
      <c r="F36" s="87"/>
      <c r="G36" s="87"/>
      <c r="H36" s="87"/>
      <c r="I36" s="24">
        <v>8</v>
      </c>
      <c r="J36" s="24">
        <v>151</v>
      </c>
      <c r="K36" s="24">
        <v>189</v>
      </c>
      <c r="L36" s="24"/>
      <c r="M36" s="86" t="s">
        <v>304</v>
      </c>
      <c r="N36" s="87"/>
    </row>
    <row r="37" spans="2:14" ht="22" customHeight="1" x14ac:dyDescent="0.2">
      <c r="B37" s="23">
        <v>41</v>
      </c>
      <c r="C37" s="86" t="s">
        <v>222</v>
      </c>
      <c r="D37" s="87"/>
      <c r="E37" s="87"/>
      <c r="F37" s="87"/>
      <c r="G37" s="87"/>
      <c r="H37" s="87"/>
      <c r="I37" s="24">
        <v>8</v>
      </c>
      <c r="J37" s="24">
        <v>849</v>
      </c>
      <c r="K37" s="24">
        <v>1062</v>
      </c>
      <c r="L37" s="24"/>
      <c r="M37" s="86" t="s">
        <v>307</v>
      </c>
      <c r="N37" s="87"/>
    </row>
    <row r="38" spans="2:14" x14ac:dyDescent="0.2">
      <c r="B38" s="23"/>
      <c r="C38" s="92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</row>
    <row r="39" spans="2:14" x14ac:dyDescent="0.2">
      <c r="B39" s="23"/>
      <c r="C39" s="92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</row>
    <row r="44" spans="2:14" ht="30" customHeight="1" x14ac:dyDescent="0.2">
      <c r="B44" s="89" t="s">
        <v>314</v>
      </c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</row>
    <row r="45" spans="2:14" ht="30" customHeight="1" x14ac:dyDescent="0.2">
      <c r="B45" s="90">
        <v>44596</v>
      </c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</row>
    <row r="46" spans="2:14" ht="28" customHeight="1" x14ac:dyDescent="0.2">
      <c r="B46" s="22" t="s">
        <v>147</v>
      </c>
      <c r="C46" s="91" t="s">
        <v>284</v>
      </c>
      <c r="D46" s="87"/>
      <c r="E46" s="87"/>
      <c r="F46" s="87"/>
      <c r="G46" s="87"/>
      <c r="H46" s="87"/>
      <c r="I46" s="22" t="s">
        <v>285</v>
      </c>
      <c r="J46" s="22" t="s">
        <v>286</v>
      </c>
      <c r="K46" s="22" t="s">
        <v>287</v>
      </c>
      <c r="L46" s="22" t="s">
        <v>288</v>
      </c>
      <c r="M46" s="91" t="s">
        <v>289</v>
      </c>
      <c r="N46" s="87"/>
    </row>
    <row r="47" spans="2:14" ht="22" customHeight="1" x14ac:dyDescent="0.2">
      <c r="B47" s="23">
        <v>42</v>
      </c>
      <c r="C47" s="86" t="s">
        <v>206</v>
      </c>
      <c r="D47" s="87"/>
      <c r="E47" s="87"/>
      <c r="F47" s="87"/>
      <c r="G47" s="87"/>
      <c r="H47" s="87"/>
      <c r="I47" s="24">
        <v>10</v>
      </c>
      <c r="J47" s="24">
        <v>593</v>
      </c>
      <c r="K47" s="24">
        <v>495</v>
      </c>
      <c r="L47" s="24"/>
      <c r="M47" s="86" t="s">
        <v>326</v>
      </c>
      <c r="N47" s="87"/>
    </row>
    <row r="48" spans="2:14" ht="22" customHeight="1" x14ac:dyDescent="0.2">
      <c r="B48" s="23">
        <v>42</v>
      </c>
      <c r="C48" s="86" t="s">
        <v>207</v>
      </c>
      <c r="D48" s="87"/>
      <c r="E48" s="87"/>
      <c r="F48" s="87"/>
      <c r="G48" s="87"/>
      <c r="H48" s="87"/>
      <c r="I48" s="24">
        <v>10</v>
      </c>
      <c r="J48" s="24">
        <v>53</v>
      </c>
      <c r="K48" s="24">
        <v>45</v>
      </c>
      <c r="L48" s="24"/>
      <c r="M48" s="86" t="s">
        <v>327</v>
      </c>
      <c r="N48" s="87"/>
    </row>
    <row r="49" spans="2:14" ht="22" customHeight="1" x14ac:dyDescent="0.2">
      <c r="B49" s="23">
        <v>42</v>
      </c>
      <c r="C49" s="86" t="s">
        <v>208</v>
      </c>
      <c r="D49" s="87"/>
      <c r="E49" s="87"/>
      <c r="F49" s="87"/>
      <c r="G49" s="87"/>
      <c r="H49" s="87"/>
      <c r="I49" s="24">
        <v>10</v>
      </c>
      <c r="J49" s="24">
        <v>100</v>
      </c>
      <c r="K49" s="24">
        <v>84</v>
      </c>
      <c r="L49" s="24"/>
      <c r="M49" s="86" t="s">
        <v>325</v>
      </c>
      <c r="N49" s="87"/>
    </row>
    <row r="50" spans="2:14" ht="22" customHeight="1" x14ac:dyDescent="0.2">
      <c r="B50" s="23">
        <v>42</v>
      </c>
      <c r="C50" s="86" t="s">
        <v>209</v>
      </c>
      <c r="D50" s="87"/>
      <c r="E50" s="87"/>
      <c r="F50" s="87"/>
      <c r="G50" s="87"/>
      <c r="H50" s="87"/>
      <c r="I50" s="24">
        <v>10</v>
      </c>
      <c r="J50" s="24">
        <v>100</v>
      </c>
      <c r="K50" s="24">
        <v>84</v>
      </c>
      <c r="L50" s="24"/>
      <c r="M50" s="86" t="s">
        <v>324</v>
      </c>
      <c r="N50" s="87"/>
    </row>
    <row r="51" spans="2:14" x14ac:dyDescent="0.2">
      <c r="B51" s="23"/>
      <c r="C51" s="92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</row>
    <row r="52" spans="2:14" ht="22" customHeight="1" x14ac:dyDescent="0.2">
      <c r="B52" s="23">
        <v>43</v>
      </c>
      <c r="C52" s="86" t="s">
        <v>213</v>
      </c>
      <c r="D52" s="87"/>
      <c r="E52" s="87"/>
      <c r="F52" s="87"/>
      <c r="G52" s="87"/>
      <c r="H52" s="87"/>
      <c r="I52" s="24">
        <v>10</v>
      </c>
      <c r="J52" s="24">
        <v>850</v>
      </c>
      <c r="K52" s="24">
        <v>709</v>
      </c>
      <c r="L52" s="24"/>
      <c r="M52" s="86" t="s">
        <v>335</v>
      </c>
      <c r="N52" s="87"/>
    </row>
    <row r="53" spans="2:14" x14ac:dyDescent="0.2">
      <c r="B53" s="23"/>
      <c r="C53" s="92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</row>
    <row r="54" spans="2:14" ht="22" customHeight="1" x14ac:dyDescent="0.2">
      <c r="B54" s="23">
        <v>44</v>
      </c>
      <c r="C54" s="86" t="s">
        <v>213</v>
      </c>
      <c r="D54" s="87"/>
      <c r="E54" s="87"/>
      <c r="F54" s="87"/>
      <c r="G54" s="87"/>
      <c r="H54" s="87"/>
      <c r="I54" s="24">
        <v>10</v>
      </c>
      <c r="J54" s="24">
        <v>56</v>
      </c>
      <c r="K54" s="24">
        <v>47</v>
      </c>
      <c r="L54" s="24"/>
      <c r="M54" s="86" t="s">
        <v>335</v>
      </c>
      <c r="N54" s="87"/>
    </row>
    <row r="55" spans="2:14" ht="22" customHeight="1" x14ac:dyDescent="0.2">
      <c r="B55" s="23">
        <v>44</v>
      </c>
      <c r="C55" s="86" t="s">
        <v>214</v>
      </c>
      <c r="D55" s="87"/>
      <c r="E55" s="87"/>
      <c r="F55" s="87"/>
      <c r="G55" s="87"/>
      <c r="H55" s="87"/>
      <c r="I55" s="24">
        <v>10</v>
      </c>
      <c r="J55" s="24">
        <v>68</v>
      </c>
      <c r="K55" s="24">
        <v>57</v>
      </c>
      <c r="L55" s="24"/>
      <c r="M55" s="86" t="s">
        <v>336</v>
      </c>
      <c r="N55" s="87"/>
    </row>
    <row r="56" spans="2:14" ht="22" customHeight="1" x14ac:dyDescent="0.2">
      <c r="B56" s="23">
        <v>44</v>
      </c>
      <c r="C56" s="86" t="s">
        <v>215</v>
      </c>
      <c r="D56" s="87"/>
      <c r="E56" s="87"/>
      <c r="F56" s="87"/>
      <c r="G56" s="87"/>
      <c r="H56" s="87"/>
      <c r="I56" s="24">
        <v>10</v>
      </c>
      <c r="J56" s="24">
        <v>750</v>
      </c>
      <c r="K56" s="24">
        <v>625</v>
      </c>
      <c r="L56" s="24"/>
      <c r="M56" s="86" t="s">
        <v>337</v>
      </c>
      <c r="N56" s="87"/>
    </row>
    <row r="57" spans="2:14" x14ac:dyDescent="0.2">
      <c r="B57" s="23"/>
      <c r="C57" s="92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</row>
    <row r="58" spans="2:14" ht="22" customHeight="1" x14ac:dyDescent="0.2">
      <c r="B58" s="23">
        <v>45</v>
      </c>
      <c r="C58" s="86" t="s">
        <v>225</v>
      </c>
      <c r="D58" s="87"/>
      <c r="E58" s="87"/>
      <c r="F58" s="87"/>
      <c r="G58" s="87"/>
      <c r="H58" s="87"/>
      <c r="I58" s="24">
        <v>6</v>
      </c>
      <c r="J58" s="24">
        <v>850</v>
      </c>
      <c r="K58" s="24">
        <v>709</v>
      </c>
      <c r="L58" s="24"/>
      <c r="M58" s="86" t="s">
        <v>334</v>
      </c>
      <c r="N58" s="87"/>
    </row>
    <row r="59" spans="2:14" x14ac:dyDescent="0.2">
      <c r="B59" s="23"/>
      <c r="C59" s="92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</row>
    <row r="60" spans="2:14" ht="22" customHeight="1" x14ac:dyDescent="0.2">
      <c r="B60" s="23">
        <v>46</v>
      </c>
      <c r="C60" s="86" t="s">
        <v>225</v>
      </c>
      <c r="D60" s="87"/>
      <c r="E60" s="87"/>
      <c r="F60" s="87"/>
      <c r="G60" s="87"/>
      <c r="H60" s="87"/>
      <c r="I60" s="24">
        <v>6</v>
      </c>
      <c r="J60" s="24">
        <v>120</v>
      </c>
      <c r="K60" s="24">
        <v>100</v>
      </c>
      <c r="L60" s="24"/>
      <c r="M60" s="86" t="s">
        <v>334</v>
      </c>
      <c r="N60" s="87"/>
    </row>
    <row r="61" spans="2:14" ht="22" customHeight="1" x14ac:dyDescent="0.2">
      <c r="B61" s="23">
        <v>46</v>
      </c>
      <c r="C61" s="86" t="s">
        <v>226</v>
      </c>
      <c r="D61" s="87"/>
      <c r="E61" s="87"/>
      <c r="F61" s="87"/>
      <c r="G61" s="87"/>
      <c r="H61" s="87"/>
      <c r="I61" s="24">
        <v>9</v>
      </c>
      <c r="J61" s="24">
        <v>631</v>
      </c>
      <c r="K61" s="24">
        <v>351</v>
      </c>
      <c r="L61" s="24"/>
      <c r="M61" s="86" t="s">
        <v>322</v>
      </c>
      <c r="N61" s="87"/>
    </row>
    <row r="62" spans="2:14" ht="22" customHeight="1" x14ac:dyDescent="0.2">
      <c r="B62" s="23">
        <v>46</v>
      </c>
      <c r="C62" s="86" t="s">
        <v>227</v>
      </c>
      <c r="D62" s="87"/>
      <c r="E62" s="87"/>
      <c r="F62" s="87"/>
      <c r="G62" s="87"/>
      <c r="H62" s="87"/>
      <c r="I62" s="24">
        <v>9</v>
      </c>
      <c r="J62" s="24">
        <v>100</v>
      </c>
      <c r="K62" s="24">
        <v>56</v>
      </c>
      <c r="L62" s="24"/>
      <c r="M62" s="86" t="s">
        <v>315</v>
      </c>
      <c r="N62" s="87"/>
    </row>
    <row r="63" spans="2:14" x14ac:dyDescent="0.2">
      <c r="B63" s="23"/>
      <c r="C63" s="92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</row>
    <row r="64" spans="2:14" ht="22" customHeight="1" x14ac:dyDescent="0.2">
      <c r="B64" s="23">
        <v>47</v>
      </c>
      <c r="C64" s="86" t="s">
        <v>227</v>
      </c>
      <c r="D64" s="87"/>
      <c r="E64" s="87"/>
      <c r="F64" s="87"/>
      <c r="G64" s="87"/>
      <c r="H64" s="87"/>
      <c r="I64" s="24">
        <v>9</v>
      </c>
      <c r="J64" s="24">
        <v>850</v>
      </c>
      <c r="K64" s="24">
        <v>473</v>
      </c>
      <c r="L64" s="24"/>
      <c r="M64" s="86" t="s">
        <v>315</v>
      </c>
      <c r="N64" s="87"/>
    </row>
    <row r="65" spans="2:14" x14ac:dyDescent="0.2">
      <c r="B65" s="23"/>
      <c r="C65" s="92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</row>
    <row r="66" spans="2:14" ht="22" customHeight="1" x14ac:dyDescent="0.2">
      <c r="B66" s="23">
        <v>48</v>
      </c>
      <c r="C66" s="86" t="s">
        <v>227</v>
      </c>
      <c r="D66" s="87"/>
      <c r="E66" s="87"/>
      <c r="F66" s="87"/>
      <c r="G66" s="87"/>
      <c r="H66" s="87"/>
      <c r="I66" s="24">
        <v>9</v>
      </c>
      <c r="J66" s="24">
        <v>850</v>
      </c>
      <c r="K66" s="24">
        <v>473</v>
      </c>
      <c r="L66" s="24"/>
      <c r="M66" s="86" t="s">
        <v>315</v>
      </c>
      <c r="N66" s="87"/>
    </row>
    <row r="67" spans="2:14" x14ac:dyDescent="0.2">
      <c r="B67" s="23"/>
      <c r="C67" s="92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</row>
    <row r="68" spans="2:14" ht="22" customHeight="1" x14ac:dyDescent="0.2">
      <c r="B68" s="23">
        <v>49</v>
      </c>
      <c r="C68" s="86" t="s">
        <v>227</v>
      </c>
      <c r="D68" s="87"/>
      <c r="E68" s="87"/>
      <c r="F68" s="87"/>
      <c r="G68" s="87"/>
      <c r="H68" s="87"/>
      <c r="I68" s="24">
        <v>9</v>
      </c>
      <c r="J68" s="24">
        <v>850</v>
      </c>
      <c r="K68" s="24">
        <v>473</v>
      </c>
      <c r="L68" s="24"/>
      <c r="M68" s="86" t="s">
        <v>315</v>
      </c>
      <c r="N68" s="87"/>
    </row>
    <row r="69" spans="2:14" x14ac:dyDescent="0.2">
      <c r="B69" s="23"/>
      <c r="C69" s="92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</row>
    <row r="70" spans="2:14" ht="22" customHeight="1" x14ac:dyDescent="0.2">
      <c r="B70" s="23">
        <v>50</v>
      </c>
      <c r="C70" s="86" t="s">
        <v>230</v>
      </c>
      <c r="D70" s="87"/>
      <c r="E70" s="87"/>
      <c r="F70" s="87"/>
      <c r="G70" s="87"/>
      <c r="H70" s="87"/>
      <c r="I70" s="24">
        <v>6</v>
      </c>
      <c r="J70" s="24">
        <v>100</v>
      </c>
      <c r="K70" s="24">
        <v>46</v>
      </c>
      <c r="L70" s="24"/>
      <c r="M70" s="86" t="s">
        <v>318</v>
      </c>
      <c r="N70" s="87"/>
    </row>
    <row r="71" spans="2:14" ht="22" customHeight="1" x14ac:dyDescent="0.2">
      <c r="B71" s="23">
        <v>50</v>
      </c>
      <c r="C71" s="86" t="s">
        <v>231</v>
      </c>
      <c r="D71" s="87"/>
      <c r="E71" s="87"/>
      <c r="F71" s="87"/>
      <c r="G71" s="87"/>
      <c r="H71" s="87"/>
      <c r="I71" s="24">
        <v>6</v>
      </c>
      <c r="J71" s="24">
        <v>750</v>
      </c>
      <c r="K71" s="24">
        <v>338</v>
      </c>
      <c r="L71" s="24"/>
      <c r="M71" s="86" t="s">
        <v>332</v>
      </c>
      <c r="N71" s="87"/>
    </row>
    <row r="72" spans="2:14" x14ac:dyDescent="0.2">
      <c r="B72" s="23"/>
      <c r="C72" s="92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</row>
    <row r="73" spans="2:14" ht="22" customHeight="1" x14ac:dyDescent="0.2">
      <c r="B73" s="23">
        <v>51</v>
      </c>
      <c r="C73" s="86" t="s">
        <v>236</v>
      </c>
      <c r="D73" s="87"/>
      <c r="E73" s="87"/>
      <c r="F73" s="87"/>
      <c r="G73" s="87"/>
      <c r="H73" s="87"/>
      <c r="I73" s="24">
        <v>2</v>
      </c>
      <c r="J73" s="24">
        <v>654</v>
      </c>
      <c r="K73" s="24">
        <v>109</v>
      </c>
      <c r="L73" s="24"/>
      <c r="M73" s="86" t="s">
        <v>317</v>
      </c>
      <c r="N73" s="87"/>
    </row>
    <row r="74" spans="2:14" ht="22" customHeight="1" x14ac:dyDescent="0.2">
      <c r="B74" s="23">
        <v>51</v>
      </c>
      <c r="C74" s="86" t="s">
        <v>239</v>
      </c>
      <c r="D74" s="87"/>
      <c r="E74" s="87"/>
      <c r="F74" s="87"/>
      <c r="G74" s="87"/>
      <c r="H74" s="87"/>
      <c r="I74" s="24">
        <v>8</v>
      </c>
      <c r="J74" s="24">
        <v>200</v>
      </c>
      <c r="K74" s="24">
        <v>55</v>
      </c>
      <c r="L74" s="24"/>
      <c r="M74" s="86" t="s">
        <v>321</v>
      </c>
      <c r="N74" s="87"/>
    </row>
    <row r="75" spans="2:14" x14ac:dyDescent="0.2">
      <c r="B75" s="23"/>
      <c r="C75" s="92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</row>
    <row r="76" spans="2:14" ht="22" customHeight="1" x14ac:dyDescent="0.2">
      <c r="B76" s="23">
        <v>52</v>
      </c>
      <c r="C76" s="86" t="s">
        <v>240</v>
      </c>
      <c r="D76" s="87"/>
      <c r="E76" s="87"/>
      <c r="F76" s="87"/>
      <c r="G76" s="87"/>
      <c r="H76" s="87"/>
      <c r="I76" s="24">
        <v>8</v>
      </c>
      <c r="J76" s="24">
        <v>200</v>
      </c>
      <c r="K76" s="24">
        <v>55</v>
      </c>
      <c r="L76" s="24"/>
      <c r="M76" s="86" t="s">
        <v>320</v>
      </c>
      <c r="N76" s="87"/>
    </row>
    <row r="77" spans="2:14" ht="22" customHeight="1" x14ac:dyDescent="0.2">
      <c r="B77" s="23">
        <v>52</v>
      </c>
      <c r="C77" s="86" t="s">
        <v>239</v>
      </c>
      <c r="D77" s="87"/>
      <c r="E77" s="87"/>
      <c r="F77" s="87"/>
      <c r="G77" s="87"/>
      <c r="H77" s="87"/>
      <c r="I77" s="24">
        <v>8</v>
      </c>
      <c r="J77" s="24">
        <v>650</v>
      </c>
      <c r="K77" s="24">
        <v>177</v>
      </c>
      <c r="L77" s="24"/>
      <c r="M77" s="86" t="s">
        <v>321</v>
      </c>
      <c r="N77" s="87"/>
    </row>
    <row r="78" spans="2:14" x14ac:dyDescent="0.2">
      <c r="B78" s="23"/>
      <c r="C78" s="92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</row>
    <row r="79" spans="2:14" ht="22" customHeight="1" x14ac:dyDescent="0.2">
      <c r="B79" s="23">
        <v>53</v>
      </c>
      <c r="C79" s="86" t="s">
        <v>243</v>
      </c>
      <c r="D79" s="87"/>
      <c r="E79" s="87"/>
      <c r="F79" s="87"/>
      <c r="G79" s="87"/>
      <c r="H79" s="87"/>
      <c r="I79" s="24">
        <v>8</v>
      </c>
      <c r="J79" s="24">
        <v>181</v>
      </c>
      <c r="K79" s="24">
        <v>81</v>
      </c>
      <c r="L79" s="24"/>
      <c r="M79" s="86" t="s">
        <v>329</v>
      </c>
      <c r="N79" s="87"/>
    </row>
    <row r="80" spans="2:14" ht="22" customHeight="1" x14ac:dyDescent="0.2">
      <c r="B80" s="23">
        <v>53</v>
      </c>
      <c r="C80" s="86" t="s">
        <v>244</v>
      </c>
      <c r="D80" s="87"/>
      <c r="E80" s="87"/>
      <c r="F80" s="87"/>
      <c r="G80" s="87"/>
      <c r="H80" s="87"/>
      <c r="I80" s="24">
        <v>8</v>
      </c>
      <c r="J80" s="24">
        <v>700</v>
      </c>
      <c r="K80" s="24">
        <v>313</v>
      </c>
      <c r="L80" s="24"/>
      <c r="M80" s="86" t="s">
        <v>330</v>
      </c>
      <c r="N80" s="87"/>
    </row>
    <row r="81" spans="2:14" x14ac:dyDescent="0.2">
      <c r="B81" s="23"/>
      <c r="C81" s="92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</row>
    <row r="82" spans="2:14" ht="22" customHeight="1" x14ac:dyDescent="0.2">
      <c r="B82" s="23">
        <v>54</v>
      </c>
      <c r="C82" s="86" t="s">
        <v>245</v>
      </c>
      <c r="D82" s="87"/>
      <c r="E82" s="87"/>
      <c r="F82" s="87"/>
      <c r="G82" s="87"/>
      <c r="H82" s="87"/>
      <c r="I82" s="24">
        <v>8</v>
      </c>
      <c r="J82" s="24">
        <v>858</v>
      </c>
      <c r="K82" s="24">
        <v>384</v>
      </c>
      <c r="L82" s="24"/>
      <c r="M82" s="86" t="s">
        <v>328</v>
      </c>
      <c r="N82" s="87"/>
    </row>
    <row r="83" spans="2:14" x14ac:dyDescent="0.2">
      <c r="B83" s="23"/>
      <c r="C83" s="92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</row>
    <row r="84" spans="2:14" ht="22" customHeight="1" x14ac:dyDescent="0.2">
      <c r="B84" s="23">
        <v>55</v>
      </c>
      <c r="C84" s="86" t="s">
        <v>246</v>
      </c>
      <c r="D84" s="87"/>
      <c r="E84" s="87"/>
      <c r="F84" s="87"/>
      <c r="G84" s="87"/>
      <c r="H84" s="87"/>
      <c r="I84" s="24">
        <v>8</v>
      </c>
      <c r="J84" s="24">
        <v>300</v>
      </c>
      <c r="K84" s="24">
        <v>134</v>
      </c>
      <c r="L84" s="24"/>
      <c r="M84" s="86" t="s">
        <v>323</v>
      </c>
      <c r="N84" s="87"/>
    </row>
    <row r="85" spans="2:14" ht="22" customHeight="1" x14ac:dyDescent="0.2">
      <c r="B85" s="23">
        <v>55</v>
      </c>
      <c r="C85" s="86" t="s">
        <v>247</v>
      </c>
      <c r="D85" s="87"/>
      <c r="E85" s="87"/>
      <c r="F85" s="87"/>
      <c r="G85" s="87"/>
      <c r="H85" s="87"/>
      <c r="I85" s="24">
        <v>8</v>
      </c>
      <c r="J85" s="24">
        <v>550</v>
      </c>
      <c r="K85" s="24">
        <v>246</v>
      </c>
      <c r="L85" s="24"/>
      <c r="M85" s="86" t="s">
        <v>331</v>
      </c>
      <c r="N85" s="87"/>
    </row>
    <row r="86" spans="2:14" x14ac:dyDescent="0.2">
      <c r="B86" s="23"/>
      <c r="C86" s="92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</row>
    <row r="87" spans="2:14" ht="22" customHeight="1" x14ac:dyDescent="0.2">
      <c r="B87" s="23">
        <v>56</v>
      </c>
      <c r="C87" s="86" t="s">
        <v>250</v>
      </c>
      <c r="D87" s="87"/>
      <c r="E87" s="87"/>
      <c r="F87" s="87"/>
      <c r="G87" s="87"/>
      <c r="H87" s="87"/>
      <c r="I87" s="24">
        <v>8</v>
      </c>
      <c r="J87" s="24">
        <v>400</v>
      </c>
      <c r="K87" s="24">
        <v>42</v>
      </c>
      <c r="L87" s="24"/>
      <c r="M87" s="86" t="s">
        <v>319</v>
      </c>
      <c r="N87" s="87"/>
    </row>
    <row r="88" spans="2:14" ht="22" customHeight="1" x14ac:dyDescent="0.2">
      <c r="B88" s="23">
        <v>56</v>
      </c>
      <c r="C88" s="86" t="s">
        <v>251</v>
      </c>
      <c r="D88" s="87"/>
      <c r="E88" s="87"/>
      <c r="F88" s="87"/>
      <c r="G88" s="87"/>
      <c r="H88" s="87"/>
      <c r="I88" s="24">
        <v>8</v>
      </c>
      <c r="J88" s="24">
        <v>202</v>
      </c>
      <c r="K88" s="24">
        <v>22</v>
      </c>
      <c r="L88" s="24"/>
      <c r="M88" s="86" t="s">
        <v>316</v>
      </c>
      <c r="N88" s="87"/>
    </row>
    <row r="89" spans="2:14" ht="22" customHeight="1" x14ac:dyDescent="0.2">
      <c r="B89" s="23">
        <v>56</v>
      </c>
      <c r="C89" s="86" t="s">
        <v>252</v>
      </c>
      <c r="D89" s="87"/>
      <c r="E89" s="87"/>
      <c r="F89" s="87"/>
      <c r="G89" s="87"/>
      <c r="H89" s="87"/>
      <c r="I89" s="24">
        <v>8</v>
      </c>
      <c r="J89" s="24">
        <v>280</v>
      </c>
      <c r="K89" s="24">
        <v>30</v>
      </c>
      <c r="L89" s="24"/>
      <c r="M89" s="86" t="s">
        <v>333</v>
      </c>
      <c r="N89" s="87"/>
    </row>
    <row r="90" spans="2:14" x14ac:dyDescent="0.2">
      <c r="B90" s="23"/>
      <c r="C90" s="92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</row>
    <row r="91" spans="2:14" ht="22" customHeight="1" x14ac:dyDescent="0.2">
      <c r="B91" s="23"/>
      <c r="C91" s="88" t="s">
        <v>257</v>
      </c>
      <c r="D91" s="87"/>
      <c r="E91" s="87"/>
      <c r="F91" s="87"/>
      <c r="G91" s="87"/>
      <c r="H91" s="87"/>
      <c r="I91" s="25">
        <v>2</v>
      </c>
      <c r="J91" s="25">
        <v>6</v>
      </c>
      <c r="K91" s="25">
        <v>5</v>
      </c>
      <c r="L91" s="25"/>
      <c r="M91" s="88" t="s">
        <v>338</v>
      </c>
      <c r="N91" s="87"/>
    </row>
    <row r="92" spans="2:14" x14ac:dyDescent="0.2">
      <c r="B92" s="23"/>
      <c r="C92" s="92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</row>
  </sheetData>
  <mergeCells count="146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  <mergeCell ref="C19:N19"/>
    <mergeCell ref="C20:H20"/>
    <mergeCell ref="M20:N20"/>
    <mergeCell ref="C21:H21"/>
    <mergeCell ref="M21:N21"/>
    <mergeCell ref="C22:H22"/>
    <mergeCell ref="M22:N22"/>
    <mergeCell ref="C23:N23"/>
    <mergeCell ref="C24:H24"/>
    <mergeCell ref="M24:N24"/>
    <mergeCell ref="C25:H25"/>
    <mergeCell ref="M25:N25"/>
    <mergeCell ref="C26:N26"/>
    <mergeCell ref="C27:H27"/>
    <mergeCell ref="M27:N27"/>
    <mergeCell ref="C28:N28"/>
    <mergeCell ref="C29:H29"/>
    <mergeCell ref="M29:N29"/>
    <mergeCell ref="C30:H30"/>
    <mergeCell ref="M30:N30"/>
    <mergeCell ref="C31:H31"/>
    <mergeCell ref="M31:N31"/>
    <mergeCell ref="C32:H32"/>
    <mergeCell ref="M32:N32"/>
    <mergeCell ref="C33:H33"/>
    <mergeCell ref="M33:N33"/>
    <mergeCell ref="C34:H34"/>
    <mergeCell ref="M34:N34"/>
    <mergeCell ref="C35:N35"/>
    <mergeCell ref="C36:H36"/>
    <mergeCell ref="M36:N36"/>
    <mergeCell ref="C37:H37"/>
    <mergeCell ref="M37:N37"/>
    <mergeCell ref="C38:N38"/>
    <mergeCell ref="C39:N39"/>
    <mergeCell ref="B44:N44"/>
    <mergeCell ref="B45:N45"/>
    <mergeCell ref="C46:H46"/>
    <mergeCell ref="M46:N46"/>
    <mergeCell ref="C47:H47"/>
    <mergeCell ref="M47:N47"/>
    <mergeCell ref="C48:H48"/>
    <mergeCell ref="M48:N48"/>
    <mergeCell ref="C49:H49"/>
    <mergeCell ref="M49:N49"/>
    <mergeCell ref="C50:H50"/>
    <mergeCell ref="M50:N50"/>
    <mergeCell ref="C51:N51"/>
    <mergeCell ref="C52:H52"/>
    <mergeCell ref="M52:N52"/>
    <mergeCell ref="C53:N53"/>
    <mergeCell ref="C54:H54"/>
    <mergeCell ref="M54:N54"/>
    <mergeCell ref="C55:H55"/>
    <mergeCell ref="M55:N55"/>
    <mergeCell ref="C56:H56"/>
    <mergeCell ref="M56:N56"/>
    <mergeCell ref="C57:N57"/>
    <mergeCell ref="C58:H58"/>
    <mergeCell ref="M58:N58"/>
    <mergeCell ref="C59:N59"/>
    <mergeCell ref="C60:H60"/>
    <mergeCell ref="M60:N60"/>
    <mergeCell ref="C61:H61"/>
    <mergeCell ref="M61:N61"/>
    <mergeCell ref="C62:H62"/>
    <mergeCell ref="M62:N62"/>
    <mergeCell ref="C63:N63"/>
    <mergeCell ref="C64:H64"/>
    <mergeCell ref="M64:N64"/>
    <mergeCell ref="C65:N65"/>
    <mergeCell ref="C66:H66"/>
    <mergeCell ref="M66:N66"/>
    <mergeCell ref="C67:N67"/>
    <mergeCell ref="C68:H68"/>
    <mergeCell ref="M68:N68"/>
    <mergeCell ref="C69:N69"/>
    <mergeCell ref="C70:H70"/>
    <mergeCell ref="M70:N70"/>
    <mergeCell ref="C71:H71"/>
    <mergeCell ref="M71:N71"/>
    <mergeCell ref="C72:N72"/>
    <mergeCell ref="C73:H73"/>
    <mergeCell ref="M73:N73"/>
    <mergeCell ref="C74:H74"/>
    <mergeCell ref="M74:N74"/>
    <mergeCell ref="C75:N75"/>
    <mergeCell ref="C76:H76"/>
    <mergeCell ref="M76:N76"/>
    <mergeCell ref="C77:H77"/>
    <mergeCell ref="M77:N77"/>
    <mergeCell ref="C78:N78"/>
    <mergeCell ref="C79:H79"/>
    <mergeCell ref="M79:N79"/>
    <mergeCell ref="C80:H80"/>
    <mergeCell ref="M80:N80"/>
    <mergeCell ref="C81:N81"/>
    <mergeCell ref="C82:H82"/>
    <mergeCell ref="M82:N82"/>
    <mergeCell ref="C83:N83"/>
    <mergeCell ref="C84:H84"/>
    <mergeCell ref="M84:N84"/>
    <mergeCell ref="C85:H85"/>
    <mergeCell ref="M85:N85"/>
    <mergeCell ref="C92:N92"/>
    <mergeCell ref="C86:N86"/>
    <mergeCell ref="C87:H87"/>
    <mergeCell ref="M87:N87"/>
    <mergeCell ref="C88:H88"/>
    <mergeCell ref="M88:N88"/>
    <mergeCell ref="C89:H89"/>
    <mergeCell ref="M89:N89"/>
    <mergeCell ref="C90:N90"/>
    <mergeCell ref="C91:H91"/>
    <mergeCell ref="M91:N9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2"/>
  <sheetViews>
    <sheetView zoomScale="75" zoomScaleNormal="75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N36" sqref="N36"/>
    </sheetView>
  </sheetViews>
  <sheetFormatPr baseColWidth="10" defaultColWidth="8.83203125" defaultRowHeight="15" x14ac:dyDescent="0.2"/>
  <cols>
    <col min="1" max="1" width="8.5" style="3" customWidth="1"/>
    <col min="2" max="2" width="15" style="3" customWidth="1"/>
    <col min="3" max="7" width="10.33203125" style="3" customWidth="1"/>
    <col min="8" max="8" width="43.1640625" style="3" customWidth="1"/>
    <col min="9" max="9" width="10.33203125" style="3" customWidth="1"/>
    <col min="10" max="11" width="8.6640625" style="3" customWidth="1"/>
    <col min="12" max="12" width="8.6640625" style="4" customWidth="1"/>
    <col min="13" max="13" width="8.6640625" style="5" customWidth="1"/>
    <col min="14" max="14" width="8.6640625" style="6" customWidth="1"/>
    <col min="15" max="15" width="1.83203125" style="3" hidden="1" customWidth="1"/>
    <col min="16" max="17" width="5.5" style="3" hidden="1" customWidth="1"/>
    <col min="18" max="18" width="5" style="3" hidden="1" customWidth="1"/>
    <col min="19" max="19" width="7.5" style="3" hidden="1" customWidth="1"/>
    <col min="20" max="20" width="3.1640625" style="3" hidden="1" customWidth="1"/>
    <col min="21" max="21" width="4.5" style="3" hidden="1" customWidth="1"/>
    <col min="22" max="22" width="6.6640625" style="3" hidden="1" customWidth="1"/>
    <col min="23" max="23" width="8.83203125" style="3" hidden="1" customWidth="1"/>
    <col min="24" max="24" width="8.5" style="3" hidden="1" customWidth="1"/>
    <col min="25" max="1025" width="8.5" style="3" customWidth="1"/>
  </cols>
  <sheetData>
    <row r="1" spans="1:24" ht="34.5" customHeight="1" x14ac:dyDescent="0.2">
      <c r="A1" s="7" t="s">
        <v>147</v>
      </c>
      <c r="B1" s="8" t="s">
        <v>148</v>
      </c>
      <c r="C1" s="8" t="s">
        <v>149</v>
      </c>
      <c r="D1" s="8" t="s">
        <v>150</v>
      </c>
      <c r="E1" s="8" t="s">
        <v>151</v>
      </c>
      <c r="F1" s="8" t="s">
        <v>152</v>
      </c>
      <c r="G1" s="8" t="s">
        <v>153</v>
      </c>
      <c r="H1" s="8" t="s">
        <v>154</v>
      </c>
      <c r="I1" s="8" t="s">
        <v>155</v>
      </c>
      <c r="J1" s="8" t="s">
        <v>156</v>
      </c>
      <c r="K1" s="8" t="s">
        <v>157</v>
      </c>
      <c r="L1" s="8" t="s">
        <v>158</v>
      </c>
      <c r="M1" s="9" t="s">
        <v>159</v>
      </c>
      <c r="N1" s="9" t="s">
        <v>160</v>
      </c>
      <c r="O1" s="8" t="s">
        <v>161</v>
      </c>
      <c r="Q1" s="8" t="s">
        <v>162</v>
      </c>
      <c r="R1" s="8" t="s">
        <v>163</v>
      </c>
      <c r="S1" s="8">
        <v>0</v>
      </c>
      <c r="T1" s="7" t="s">
        <v>164</v>
      </c>
      <c r="U1" s="7" t="s">
        <v>165</v>
      </c>
      <c r="V1" s="7" t="s">
        <v>166</v>
      </c>
      <c r="W1" s="7" t="s">
        <v>167</v>
      </c>
      <c r="X1" s="10" t="s">
        <v>168</v>
      </c>
    </row>
    <row r="2" spans="1:24" ht="13.75" customHeight="1" x14ac:dyDescent="0.2">
      <c r="A2" s="11">
        <f t="shared" ref="A2:A33" ca="1" si="0">IF(O2="-", "", 1 + SUM(INDIRECT(ADDRESS(2,COLUMN(R2)) &amp; ":" &amp; ADDRESS(ROW(),COLUMN(R2)))))</f>
        <v>1</v>
      </c>
      <c r="B2" s="12" t="s">
        <v>169</v>
      </c>
      <c r="C2" s="11">
        <v>1050</v>
      </c>
      <c r="D2" s="11" t="s">
        <v>170</v>
      </c>
      <c r="E2" s="11" t="s">
        <v>171</v>
      </c>
      <c r="F2" s="11" t="s">
        <v>172</v>
      </c>
      <c r="G2" s="11" t="s">
        <v>173</v>
      </c>
      <c r="H2" s="11" t="s">
        <v>174</v>
      </c>
      <c r="I2" s="11">
        <v>41</v>
      </c>
      <c r="J2" s="4" t="str">
        <f t="shared" ref="J2:J33" ca="1" si="1">IF(M2="", IF(O2="","",X2+(INDIRECT("S" &amp; ROW() - 1) - S2)),IF(O2="", "", INDIRECT("S" &amp; ROW() - 1) - S2))</f>
        <v/>
      </c>
      <c r="K2" s="11">
        <v>1</v>
      </c>
      <c r="L2" s="11"/>
      <c r="M2" s="13"/>
      <c r="N2" s="13" t="str">
        <f t="shared" ref="N2:N33" ca="1" si="2">IF(M2="", IF(X2=0, "", X2), IF(V2 = "", "", IF(V2/U2 = 0, "", V2/U2)))</f>
        <v/>
      </c>
      <c r="P2" s="3">
        <f t="shared" ref="P2:P33" si="3">IF(O2 = "-", -W2,I2)</f>
        <v>41</v>
      </c>
      <c r="Q2" s="3">
        <f t="shared" ref="Q2:Q33" ca="1" si="4">IF(O2 = "-", SUM(INDIRECT(ADDRESS(2,COLUMN(P2)) &amp; ":" &amp; ADDRESS(ROW(),COLUMN(P2)))), 0)</f>
        <v>0</v>
      </c>
      <c r="R2" s="3">
        <f t="shared" ref="R2:R33" si="5">IF(O2="-",1,0)</f>
        <v>0</v>
      </c>
      <c r="S2" s="3">
        <f t="shared" ref="S2:S33" ca="1" si="6">IF(Q2 = 0, INDIRECT("S" &amp; ROW() - 1), Q2)</f>
        <v>0</v>
      </c>
      <c r="T2" s="3" t="str">
        <f>IF(H2="","",VLOOKUP(H2,'Вода SKU'!$A$1:$B$150,2,0))</f>
        <v>3.3, Альче, без лактозы</v>
      </c>
      <c r="U2" s="3">
        <f t="shared" ref="U2:U33" ca="1" si="7">IF(C2 = "", 8, IF(C2 = "-", 8000 / INDIRECT("C" &amp; ROW() - 1), 8000/C2))</f>
        <v>7.6190476190476186</v>
      </c>
      <c r="V2" s="3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3">
        <f t="shared" ref="W2:W33" ca="1" si="9">IF(V2 = "", "", V2/U2)</f>
        <v>0</v>
      </c>
      <c r="X2" s="3" t="str">
        <f t="shared" ref="X2:X33" ca="1" si="10">IF(O2="", "", MAX(ROUND(-(INDIRECT("S" &amp; ROW() - 1) - S2)/INDIRECT("C" &amp; ROW() - 1), 0), 1) * INDIRECT("C" &amp; ROW() - 1))</f>
        <v/>
      </c>
    </row>
    <row r="3" spans="1:24" ht="13.75" customHeight="1" x14ac:dyDescent="0.2">
      <c r="A3" s="11">
        <f t="shared" ca="1" si="0"/>
        <v>1</v>
      </c>
      <c r="B3" s="11" t="s">
        <v>169</v>
      </c>
      <c r="C3" s="11">
        <v>1050</v>
      </c>
      <c r="D3" s="11" t="s">
        <v>170</v>
      </c>
      <c r="E3" s="11" t="s">
        <v>171</v>
      </c>
      <c r="F3" s="11" t="s">
        <v>172</v>
      </c>
      <c r="G3" s="11" t="s">
        <v>173</v>
      </c>
      <c r="H3" s="11" t="s">
        <v>175</v>
      </c>
      <c r="I3" s="11">
        <v>58</v>
      </c>
      <c r="J3" s="4" t="str">
        <f t="shared" ca="1" si="1"/>
        <v/>
      </c>
      <c r="K3" s="11">
        <v>1</v>
      </c>
      <c r="L3" s="11"/>
      <c r="M3" s="14"/>
      <c r="N3" s="13" t="str">
        <f t="shared" ca="1" si="2"/>
        <v/>
      </c>
      <c r="P3" s="3">
        <f t="shared" si="3"/>
        <v>58</v>
      </c>
      <c r="Q3" s="3">
        <f t="shared" ca="1" si="4"/>
        <v>0</v>
      </c>
      <c r="R3" s="3">
        <f t="shared" si="5"/>
        <v>0</v>
      </c>
      <c r="S3" s="3">
        <f t="shared" ca="1" si="6"/>
        <v>0</v>
      </c>
      <c r="T3" s="3" t="str">
        <f>IF(H3="","",VLOOKUP(H3,'Вода SKU'!$A$1:$B$150,2,0))</f>
        <v>3.3, Альче, без лактозы</v>
      </c>
      <c r="U3" s="3">
        <f t="shared" ca="1" si="7"/>
        <v>7.6190476190476186</v>
      </c>
      <c r="V3" s="3">
        <f t="shared" si="8"/>
        <v>0</v>
      </c>
      <c r="W3" s="3">
        <f t="shared" ca="1" si="9"/>
        <v>0</v>
      </c>
      <c r="X3" s="3" t="str">
        <f t="shared" ca="1" si="10"/>
        <v/>
      </c>
    </row>
    <row r="4" spans="1:24" ht="13.75" customHeight="1" x14ac:dyDescent="0.2">
      <c r="A4" s="15">
        <f t="shared" ca="1" si="0"/>
        <v>1</v>
      </c>
      <c r="B4" s="15" t="s">
        <v>169</v>
      </c>
      <c r="C4" s="15">
        <v>1050</v>
      </c>
      <c r="D4" s="15" t="s">
        <v>176</v>
      </c>
      <c r="E4" s="15" t="s">
        <v>177</v>
      </c>
      <c r="F4" s="15" t="s">
        <v>178</v>
      </c>
      <c r="G4" s="15" t="s">
        <v>173</v>
      </c>
      <c r="H4" s="15" t="s">
        <v>179</v>
      </c>
      <c r="I4" s="15">
        <v>46</v>
      </c>
      <c r="J4" s="4" t="str">
        <f t="shared" ca="1" si="1"/>
        <v/>
      </c>
      <c r="K4" s="15">
        <v>1</v>
      </c>
      <c r="L4" s="15"/>
      <c r="M4" s="14"/>
      <c r="N4" s="13" t="str">
        <f t="shared" ca="1" si="2"/>
        <v/>
      </c>
      <c r="P4" s="3">
        <f t="shared" si="3"/>
        <v>46</v>
      </c>
      <c r="Q4" s="3">
        <f t="shared" ca="1" si="4"/>
        <v>0</v>
      </c>
      <c r="R4" s="3">
        <f t="shared" si="5"/>
        <v>0</v>
      </c>
      <c r="S4" s="3">
        <f t="shared" ca="1" si="6"/>
        <v>0</v>
      </c>
      <c r="T4" s="3" t="str">
        <f>IF(H4="","",VLOOKUP(H4,'Вода SKU'!$A$1:$B$150,2,0))</f>
        <v>3.3, Альче, без лактозы</v>
      </c>
      <c r="U4" s="3">
        <f t="shared" ca="1" si="7"/>
        <v>7.6190476190476186</v>
      </c>
      <c r="V4" s="3">
        <f t="shared" si="8"/>
        <v>0</v>
      </c>
      <c r="W4" s="3">
        <f t="shared" ca="1" si="9"/>
        <v>0</v>
      </c>
      <c r="X4" s="3" t="str">
        <f t="shared" ca="1" si="10"/>
        <v/>
      </c>
    </row>
    <row r="5" spans="1:24" ht="13.75" customHeight="1" x14ac:dyDescent="0.2">
      <c r="A5" s="15">
        <f t="shared" ca="1" si="0"/>
        <v>1</v>
      </c>
      <c r="B5" s="15" t="s">
        <v>169</v>
      </c>
      <c r="C5" s="15">
        <v>1050</v>
      </c>
      <c r="D5" s="15" t="s">
        <v>176</v>
      </c>
      <c r="E5" s="15" t="s">
        <v>177</v>
      </c>
      <c r="F5" s="15" t="s">
        <v>178</v>
      </c>
      <c r="G5" s="15" t="s">
        <v>173</v>
      </c>
      <c r="H5" s="15" t="s">
        <v>180</v>
      </c>
      <c r="I5" s="15">
        <v>113</v>
      </c>
      <c r="J5" s="4" t="str">
        <f t="shared" ca="1" si="1"/>
        <v/>
      </c>
      <c r="K5" s="15">
        <v>1</v>
      </c>
      <c r="L5" s="15"/>
      <c r="M5" s="14"/>
      <c r="N5" s="13" t="str">
        <f t="shared" ca="1" si="2"/>
        <v/>
      </c>
      <c r="P5" s="3">
        <f t="shared" si="3"/>
        <v>113</v>
      </c>
      <c r="Q5" s="3">
        <f t="shared" ca="1" si="4"/>
        <v>0</v>
      </c>
      <c r="R5" s="3">
        <f t="shared" si="5"/>
        <v>0</v>
      </c>
      <c r="S5" s="3">
        <f t="shared" ca="1" si="6"/>
        <v>0</v>
      </c>
      <c r="T5" s="3" t="str">
        <f>IF(H5="","",VLOOKUP(H5,'Вода SKU'!$A$1:$B$150,2,0))</f>
        <v>3.3, Альче, без лактозы</v>
      </c>
      <c r="U5" s="3">
        <f t="shared" ca="1" si="7"/>
        <v>7.6190476190476186</v>
      </c>
      <c r="V5" s="3">
        <f t="shared" si="8"/>
        <v>0</v>
      </c>
      <c r="W5" s="3">
        <f t="shared" ca="1" si="9"/>
        <v>0</v>
      </c>
      <c r="X5" s="3" t="str">
        <f t="shared" ca="1" si="10"/>
        <v/>
      </c>
    </row>
    <row r="6" spans="1:24" ht="13.75" customHeight="1" x14ac:dyDescent="0.2">
      <c r="A6" s="15">
        <f t="shared" ca="1" si="0"/>
        <v>1</v>
      </c>
      <c r="B6" s="15" t="s">
        <v>169</v>
      </c>
      <c r="C6" s="15">
        <v>1050</v>
      </c>
      <c r="D6" s="15" t="s">
        <v>176</v>
      </c>
      <c r="E6" s="15" t="s">
        <v>177</v>
      </c>
      <c r="F6" s="15" t="s">
        <v>178</v>
      </c>
      <c r="G6" s="15" t="s">
        <v>173</v>
      </c>
      <c r="H6" s="15" t="s">
        <v>181</v>
      </c>
      <c r="I6" s="15">
        <v>350</v>
      </c>
      <c r="J6" s="4" t="str">
        <f t="shared" ca="1" si="1"/>
        <v/>
      </c>
      <c r="K6" s="15">
        <v>1</v>
      </c>
      <c r="L6" s="15"/>
      <c r="M6" s="14"/>
      <c r="N6" s="13" t="str">
        <f t="shared" ca="1" si="2"/>
        <v/>
      </c>
      <c r="P6" s="3">
        <f t="shared" si="3"/>
        <v>350</v>
      </c>
      <c r="Q6" s="3">
        <f t="shared" ca="1" si="4"/>
        <v>0</v>
      </c>
      <c r="R6" s="3">
        <f t="shared" si="5"/>
        <v>0</v>
      </c>
      <c r="S6" s="3">
        <f t="shared" ca="1" si="6"/>
        <v>0</v>
      </c>
      <c r="T6" s="3" t="str">
        <f>IF(H6="","",VLOOKUP(H6,'Вода SKU'!$A$1:$B$150,2,0))</f>
        <v>3.3, Альче, без лактозы</v>
      </c>
      <c r="U6" s="3">
        <f t="shared" ca="1" si="7"/>
        <v>7.6190476190476186</v>
      </c>
      <c r="V6" s="3">
        <f t="shared" si="8"/>
        <v>0</v>
      </c>
      <c r="W6" s="3">
        <f t="shared" ca="1" si="9"/>
        <v>0</v>
      </c>
      <c r="X6" s="3" t="str">
        <f t="shared" ca="1" si="10"/>
        <v/>
      </c>
    </row>
    <row r="7" spans="1:24" ht="13.75" customHeight="1" x14ac:dyDescent="0.2">
      <c r="A7" s="15">
        <f t="shared" ca="1" si="0"/>
        <v>1</v>
      </c>
      <c r="B7" s="15" t="s">
        <v>169</v>
      </c>
      <c r="C7" s="15">
        <v>1050</v>
      </c>
      <c r="D7" s="15" t="s">
        <v>176</v>
      </c>
      <c r="E7" s="15" t="s">
        <v>177</v>
      </c>
      <c r="F7" s="15" t="s">
        <v>178</v>
      </c>
      <c r="G7" s="15" t="s">
        <v>173</v>
      </c>
      <c r="H7" s="15" t="s">
        <v>182</v>
      </c>
      <c r="I7" s="15">
        <v>71</v>
      </c>
      <c r="J7" s="4" t="str">
        <f t="shared" ca="1" si="1"/>
        <v/>
      </c>
      <c r="K7" s="15">
        <v>1</v>
      </c>
      <c r="L7" s="15"/>
      <c r="M7" s="14"/>
      <c r="N7" s="13" t="str">
        <f t="shared" ca="1" si="2"/>
        <v/>
      </c>
      <c r="P7" s="3">
        <f t="shared" si="3"/>
        <v>71</v>
      </c>
      <c r="Q7" s="3">
        <f t="shared" ca="1" si="4"/>
        <v>0</v>
      </c>
      <c r="R7" s="3">
        <f t="shared" si="5"/>
        <v>0</v>
      </c>
      <c r="S7" s="3">
        <f t="shared" ca="1" si="6"/>
        <v>0</v>
      </c>
      <c r="T7" s="3" t="str">
        <f>IF(H7="","",VLOOKUP(H7,'Вода SKU'!$A$1:$B$150,2,0))</f>
        <v>3.3, Сакко</v>
      </c>
      <c r="U7" s="3">
        <f t="shared" ca="1" si="7"/>
        <v>7.6190476190476186</v>
      </c>
      <c r="V7" s="3">
        <f t="shared" si="8"/>
        <v>0</v>
      </c>
      <c r="W7" s="3">
        <f t="shared" ca="1" si="9"/>
        <v>0</v>
      </c>
      <c r="X7" s="3" t="str">
        <f t="shared" ca="1" si="10"/>
        <v/>
      </c>
    </row>
    <row r="8" spans="1:24" ht="13.75" customHeight="1" x14ac:dyDescent="0.2">
      <c r="A8" s="15">
        <f t="shared" ca="1" si="0"/>
        <v>1</v>
      </c>
      <c r="B8" s="15" t="s">
        <v>169</v>
      </c>
      <c r="C8" s="15">
        <v>1050</v>
      </c>
      <c r="D8" s="15" t="s">
        <v>176</v>
      </c>
      <c r="E8" s="15" t="s">
        <v>177</v>
      </c>
      <c r="F8" s="15" t="s">
        <v>178</v>
      </c>
      <c r="G8" s="15" t="s">
        <v>173</v>
      </c>
      <c r="H8" s="15" t="s">
        <v>183</v>
      </c>
      <c r="I8" s="15">
        <v>141</v>
      </c>
      <c r="J8" s="4" t="str">
        <f t="shared" ca="1" si="1"/>
        <v/>
      </c>
      <c r="K8" s="15">
        <v>1</v>
      </c>
      <c r="L8" s="15"/>
      <c r="M8" s="14"/>
      <c r="N8" s="13" t="str">
        <f t="shared" ca="1" si="2"/>
        <v/>
      </c>
      <c r="P8" s="3">
        <f t="shared" si="3"/>
        <v>141</v>
      </c>
      <c r="Q8" s="3">
        <f t="shared" ca="1" si="4"/>
        <v>0</v>
      </c>
      <c r="R8" s="3">
        <f t="shared" si="5"/>
        <v>0</v>
      </c>
      <c r="S8" s="3">
        <f t="shared" ca="1" si="6"/>
        <v>0</v>
      </c>
      <c r="T8" s="3" t="str">
        <f>IF(H8="","",VLOOKUP(H8,'Вода SKU'!$A$1:$B$150,2,0))</f>
        <v>3.3, Сакко</v>
      </c>
      <c r="U8" s="3">
        <f t="shared" ca="1" si="7"/>
        <v>7.6190476190476186</v>
      </c>
      <c r="V8" s="3">
        <f t="shared" si="8"/>
        <v>0</v>
      </c>
      <c r="W8" s="3">
        <f t="shared" ca="1" si="9"/>
        <v>0</v>
      </c>
      <c r="X8" s="3" t="str">
        <f t="shared" ca="1" si="10"/>
        <v/>
      </c>
    </row>
    <row r="9" spans="1:24" ht="13.75" customHeight="1" x14ac:dyDescent="0.2">
      <c r="A9" s="16" t="str">
        <f t="shared" ca="1" si="0"/>
        <v/>
      </c>
      <c r="B9" s="16" t="s">
        <v>184</v>
      </c>
      <c r="C9" s="16" t="s">
        <v>184</v>
      </c>
      <c r="D9" s="16" t="s">
        <v>184</v>
      </c>
      <c r="E9" s="16" t="s">
        <v>184</v>
      </c>
      <c r="F9" s="16" t="s">
        <v>184</v>
      </c>
      <c r="G9" s="16" t="s">
        <v>184</v>
      </c>
      <c r="H9" s="16" t="s">
        <v>184</v>
      </c>
      <c r="J9" s="4">
        <f t="shared" ca="1" si="1"/>
        <v>-32.5</v>
      </c>
      <c r="M9" s="17">
        <v>6000</v>
      </c>
      <c r="N9" s="13">
        <f t="shared" ca="1" si="2"/>
        <v>787.5</v>
      </c>
      <c r="O9" s="16" t="s">
        <v>184</v>
      </c>
      <c r="P9" s="3">
        <f t="shared" ca="1" si="3"/>
        <v>-787.5</v>
      </c>
      <c r="Q9" s="3">
        <f t="shared" ca="1" si="4"/>
        <v>32.5</v>
      </c>
      <c r="R9" s="3">
        <f t="shared" si="5"/>
        <v>1</v>
      </c>
      <c r="S9" s="3">
        <f t="shared" ca="1" si="6"/>
        <v>32.5</v>
      </c>
      <c r="T9" s="3" t="str">
        <f>IF(H9="","",VLOOKUP(H9,'Вода SKU'!$A$1:$B$150,2,0))</f>
        <v>-</v>
      </c>
      <c r="U9" s="3">
        <f t="shared" ca="1" si="7"/>
        <v>7.6190476190476186</v>
      </c>
      <c r="V9" s="3">
        <f t="shared" si="8"/>
        <v>6000</v>
      </c>
      <c r="W9" s="3">
        <f t="shared" ca="1" si="9"/>
        <v>787.5</v>
      </c>
      <c r="X9" s="3">
        <f t="shared" ca="1" si="10"/>
        <v>1050</v>
      </c>
    </row>
    <row r="10" spans="1:24" ht="13.75" customHeight="1" x14ac:dyDescent="0.2">
      <c r="A10" s="15">
        <f t="shared" ca="1" si="0"/>
        <v>2</v>
      </c>
      <c r="B10" s="15" t="s">
        <v>185</v>
      </c>
      <c r="C10" s="15">
        <v>1050</v>
      </c>
      <c r="D10" s="15" t="s">
        <v>176</v>
      </c>
      <c r="E10" s="15" t="s">
        <v>186</v>
      </c>
      <c r="F10" s="15" t="s">
        <v>187</v>
      </c>
      <c r="G10" s="15" t="s">
        <v>173</v>
      </c>
      <c r="H10" s="15" t="s">
        <v>188</v>
      </c>
      <c r="I10" s="15">
        <v>81</v>
      </c>
      <c r="J10" s="4" t="str">
        <f t="shared" ca="1" si="1"/>
        <v/>
      </c>
      <c r="K10" s="15">
        <v>1</v>
      </c>
      <c r="L10" s="15"/>
      <c r="M10" s="14"/>
      <c r="N10" s="13" t="str">
        <f t="shared" ca="1" si="2"/>
        <v/>
      </c>
      <c r="P10" s="3">
        <f t="shared" si="3"/>
        <v>81</v>
      </c>
      <c r="Q10" s="3">
        <f t="shared" ca="1" si="4"/>
        <v>0</v>
      </c>
      <c r="R10" s="3">
        <f t="shared" si="5"/>
        <v>0</v>
      </c>
      <c r="S10" s="3">
        <f t="shared" ca="1" si="6"/>
        <v>32.5</v>
      </c>
      <c r="T10" s="3" t="str">
        <f>IF(H10="","",VLOOKUP(H10,'Вода SKU'!$A$1:$B$150,2,0))</f>
        <v>3.3, Сакко</v>
      </c>
      <c r="U10" s="3">
        <f t="shared" ca="1" si="7"/>
        <v>7.6190476190476186</v>
      </c>
      <c r="V10" s="3">
        <f t="shared" si="8"/>
        <v>0</v>
      </c>
      <c r="W10" s="3">
        <f t="shared" ca="1" si="9"/>
        <v>0</v>
      </c>
      <c r="X10" s="3" t="str">
        <f t="shared" ca="1" si="10"/>
        <v/>
      </c>
    </row>
    <row r="11" spans="1:24" ht="13.75" customHeight="1" x14ac:dyDescent="0.2">
      <c r="A11" s="15">
        <f t="shared" ca="1" si="0"/>
        <v>2</v>
      </c>
      <c r="B11" s="15" t="s">
        <v>185</v>
      </c>
      <c r="C11" s="15">
        <v>1050</v>
      </c>
      <c r="D11" s="15" t="s">
        <v>176</v>
      </c>
      <c r="E11" s="15" t="s">
        <v>186</v>
      </c>
      <c r="F11" s="15" t="s">
        <v>187</v>
      </c>
      <c r="G11" s="15" t="s">
        <v>173</v>
      </c>
      <c r="H11" s="15" t="s">
        <v>189</v>
      </c>
      <c r="I11" s="15">
        <v>67</v>
      </c>
      <c r="J11" s="4" t="str">
        <f t="shared" ca="1" si="1"/>
        <v/>
      </c>
      <c r="K11" s="15">
        <v>1</v>
      </c>
      <c r="L11" s="15"/>
      <c r="M11" s="14"/>
      <c r="N11" s="13" t="str">
        <f t="shared" ca="1" si="2"/>
        <v/>
      </c>
      <c r="P11" s="3">
        <f t="shared" si="3"/>
        <v>67</v>
      </c>
      <c r="Q11" s="3">
        <f t="shared" ca="1" si="4"/>
        <v>0</v>
      </c>
      <c r="R11" s="3">
        <f t="shared" si="5"/>
        <v>0</v>
      </c>
      <c r="S11" s="3">
        <f t="shared" ca="1" si="6"/>
        <v>32.5</v>
      </c>
      <c r="T11" s="3" t="str">
        <f>IF(H11="","",VLOOKUP(H11,'Вода SKU'!$A$1:$B$150,2,0))</f>
        <v>3.3, Сакко</v>
      </c>
      <c r="U11" s="3">
        <f t="shared" ca="1" si="7"/>
        <v>7.6190476190476186</v>
      </c>
      <c r="V11" s="3">
        <f t="shared" si="8"/>
        <v>0</v>
      </c>
      <c r="W11" s="3">
        <f t="shared" ca="1" si="9"/>
        <v>0</v>
      </c>
      <c r="X11" s="3" t="str">
        <f t="shared" ca="1" si="10"/>
        <v/>
      </c>
    </row>
    <row r="12" spans="1:24" ht="13.75" customHeight="1" x14ac:dyDescent="0.2">
      <c r="A12" s="15">
        <f t="shared" ca="1" si="0"/>
        <v>2</v>
      </c>
      <c r="B12" s="15" t="s">
        <v>185</v>
      </c>
      <c r="C12" s="15">
        <v>1050</v>
      </c>
      <c r="D12" s="15" t="s">
        <v>176</v>
      </c>
      <c r="E12" s="15" t="s">
        <v>186</v>
      </c>
      <c r="F12" s="15" t="s">
        <v>187</v>
      </c>
      <c r="G12" s="15" t="s">
        <v>173</v>
      </c>
      <c r="H12" s="15" t="s">
        <v>190</v>
      </c>
      <c r="I12" s="15">
        <v>128</v>
      </c>
      <c r="J12" s="4" t="str">
        <f t="shared" ca="1" si="1"/>
        <v/>
      </c>
      <c r="K12" s="15">
        <v>1</v>
      </c>
      <c r="L12" s="15"/>
      <c r="M12" s="14"/>
      <c r="N12" s="13" t="str">
        <f t="shared" ca="1" si="2"/>
        <v/>
      </c>
      <c r="P12" s="3">
        <f t="shared" si="3"/>
        <v>128</v>
      </c>
      <c r="Q12" s="3">
        <f t="shared" ca="1" si="4"/>
        <v>0</v>
      </c>
      <c r="R12" s="3">
        <f t="shared" si="5"/>
        <v>0</v>
      </c>
      <c r="S12" s="3">
        <f t="shared" ca="1" si="6"/>
        <v>32.5</v>
      </c>
      <c r="T12" s="3" t="str">
        <f>IF(H12="","",VLOOKUP(H12,'Вода SKU'!$A$1:$B$150,2,0))</f>
        <v>3.3, Сакко</v>
      </c>
      <c r="U12" s="3">
        <f t="shared" ca="1" si="7"/>
        <v>7.6190476190476186</v>
      </c>
      <c r="V12" s="3">
        <f t="shared" si="8"/>
        <v>0</v>
      </c>
      <c r="W12" s="3">
        <f t="shared" ca="1" si="9"/>
        <v>0</v>
      </c>
      <c r="X12" s="3" t="str">
        <f t="shared" ca="1" si="10"/>
        <v/>
      </c>
    </row>
    <row r="13" spans="1:24" ht="13.75" customHeight="1" x14ac:dyDescent="0.2">
      <c r="A13" s="15">
        <f t="shared" ca="1" si="0"/>
        <v>2</v>
      </c>
      <c r="B13" s="15" t="s">
        <v>185</v>
      </c>
      <c r="C13" s="15">
        <v>1050</v>
      </c>
      <c r="D13" s="15" t="s">
        <v>176</v>
      </c>
      <c r="E13" s="15" t="s">
        <v>186</v>
      </c>
      <c r="F13" s="15" t="s">
        <v>187</v>
      </c>
      <c r="G13" s="15" t="s">
        <v>173</v>
      </c>
      <c r="H13" s="15" t="s">
        <v>191</v>
      </c>
      <c r="I13" s="15">
        <v>134</v>
      </c>
      <c r="J13" s="4" t="str">
        <f t="shared" ca="1" si="1"/>
        <v/>
      </c>
      <c r="K13" s="15">
        <v>1</v>
      </c>
      <c r="L13" s="15"/>
      <c r="M13" s="14"/>
      <c r="N13" s="13" t="str">
        <f t="shared" ca="1" si="2"/>
        <v/>
      </c>
      <c r="P13" s="3">
        <f t="shared" si="3"/>
        <v>134</v>
      </c>
      <c r="Q13" s="3">
        <f t="shared" ca="1" si="4"/>
        <v>0</v>
      </c>
      <c r="R13" s="3">
        <f t="shared" si="5"/>
        <v>0</v>
      </c>
      <c r="S13" s="3">
        <f t="shared" ca="1" si="6"/>
        <v>32.5</v>
      </c>
      <c r="T13" s="3" t="str">
        <f>IF(H13="","",VLOOKUP(H13,'Вода SKU'!$A$1:$B$150,2,0))</f>
        <v>3.3, Сакко</v>
      </c>
      <c r="U13" s="3">
        <f t="shared" ca="1" si="7"/>
        <v>7.6190476190476186</v>
      </c>
      <c r="V13" s="3">
        <f t="shared" si="8"/>
        <v>0</v>
      </c>
      <c r="W13" s="3">
        <f t="shared" ca="1" si="9"/>
        <v>0</v>
      </c>
      <c r="X13" s="3" t="str">
        <f t="shared" ca="1" si="10"/>
        <v/>
      </c>
    </row>
    <row r="14" spans="1:24" ht="13.75" customHeight="1" x14ac:dyDescent="0.2">
      <c r="A14" s="15">
        <f t="shared" ca="1" si="0"/>
        <v>2</v>
      </c>
      <c r="B14" s="15" t="s">
        <v>185</v>
      </c>
      <c r="C14" s="15">
        <v>1050</v>
      </c>
      <c r="D14" s="15" t="s">
        <v>176</v>
      </c>
      <c r="E14" s="15" t="s">
        <v>186</v>
      </c>
      <c r="F14" s="15" t="s">
        <v>187</v>
      </c>
      <c r="G14" s="15" t="s">
        <v>173</v>
      </c>
      <c r="H14" s="15" t="s">
        <v>192</v>
      </c>
      <c r="I14" s="15">
        <v>169</v>
      </c>
      <c r="J14" s="4" t="str">
        <f t="shared" ca="1" si="1"/>
        <v/>
      </c>
      <c r="K14" s="15">
        <v>1</v>
      </c>
      <c r="L14" s="15"/>
      <c r="M14" s="14"/>
      <c r="N14" s="13" t="str">
        <f t="shared" ca="1" si="2"/>
        <v/>
      </c>
      <c r="P14" s="3">
        <f t="shared" si="3"/>
        <v>169</v>
      </c>
      <c r="Q14" s="3">
        <f t="shared" ca="1" si="4"/>
        <v>0</v>
      </c>
      <c r="R14" s="3">
        <f t="shared" si="5"/>
        <v>0</v>
      </c>
      <c r="S14" s="3">
        <f t="shared" ca="1" si="6"/>
        <v>32.5</v>
      </c>
      <c r="T14" s="3" t="str">
        <f>IF(H14="","",VLOOKUP(H14,'Вода SKU'!$A$1:$B$150,2,0))</f>
        <v>3.3, Сакко</v>
      </c>
      <c r="U14" s="3">
        <f t="shared" ca="1" si="7"/>
        <v>7.6190476190476186</v>
      </c>
      <c r="V14" s="3">
        <f t="shared" si="8"/>
        <v>0</v>
      </c>
      <c r="W14" s="3">
        <f t="shared" ca="1" si="9"/>
        <v>0</v>
      </c>
      <c r="X14" s="3" t="str">
        <f t="shared" ca="1" si="10"/>
        <v/>
      </c>
    </row>
    <row r="15" spans="1:24" ht="13.75" customHeight="1" x14ac:dyDescent="0.2">
      <c r="A15" s="15">
        <f t="shared" ca="1" si="0"/>
        <v>2</v>
      </c>
      <c r="B15" s="15" t="s">
        <v>185</v>
      </c>
      <c r="C15" s="15">
        <v>1050</v>
      </c>
      <c r="D15" s="15" t="s">
        <v>176</v>
      </c>
      <c r="E15" s="15" t="s">
        <v>186</v>
      </c>
      <c r="F15" s="15" t="s">
        <v>187</v>
      </c>
      <c r="G15" s="15" t="s">
        <v>173</v>
      </c>
      <c r="H15" s="15" t="s">
        <v>193</v>
      </c>
      <c r="I15" s="15">
        <v>500</v>
      </c>
      <c r="J15" s="4" t="str">
        <f t="shared" ca="1" si="1"/>
        <v/>
      </c>
      <c r="K15" s="15">
        <v>1</v>
      </c>
      <c r="L15" s="15"/>
      <c r="M15" s="14"/>
      <c r="N15" s="13" t="str">
        <f t="shared" ca="1" si="2"/>
        <v/>
      </c>
      <c r="P15" s="3">
        <f t="shared" si="3"/>
        <v>500</v>
      </c>
      <c r="Q15" s="3">
        <f t="shared" ca="1" si="4"/>
        <v>0</v>
      </c>
      <c r="R15" s="3">
        <f t="shared" si="5"/>
        <v>0</v>
      </c>
      <c r="S15" s="3">
        <f t="shared" ca="1" si="6"/>
        <v>32.5</v>
      </c>
      <c r="T15" s="3" t="str">
        <f>IF(H15="","",VLOOKUP(H15,'Вода SKU'!$A$1:$B$150,2,0))</f>
        <v>3.3, Сакко</v>
      </c>
      <c r="U15" s="3">
        <f t="shared" ca="1" si="7"/>
        <v>7.6190476190476186</v>
      </c>
      <c r="V15" s="3">
        <f t="shared" si="8"/>
        <v>0</v>
      </c>
      <c r="W15" s="3">
        <f t="shared" ca="1" si="9"/>
        <v>0</v>
      </c>
      <c r="X15" s="3" t="str">
        <f t="shared" ca="1" si="10"/>
        <v/>
      </c>
    </row>
    <row r="16" spans="1:24" ht="13.75" customHeight="1" x14ac:dyDescent="0.2">
      <c r="A16" s="16" t="str">
        <f t="shared" ca="1" si="0"/>
        <v/>
      </c>
      <c r="B16" s="16" t="s">
        <v>184</v>
      </c>
      <c r="C16" s="16" t="s">
        <v>184</v>
      </c>
      <c r="D16" s="16" t="s">
        <v>184</v>
      </c>
      <c r="E16" s="16" t="s">
        <v>184</v>
      </c>
      <c r="F16" s="16" t="s">
        <v>184</v>
      </c>
      <c r="G16" s="16" t="s">
        <v>184</v>
      </c>
      <c r="H16" s="16" t="s">
        <v>184</v>
      </c>
      <c r="J16" s="4">
        <f t="shared" ca="1" si="1"/>
        <v>-29</v>
      </c>
      <c r="M16" s="17">
        <v>8000</v>
      </c>
      <c r="N16" s="13">
        <f t="shared" ca="1" si="2"/>
        <v>1050</v>
      </c>
      <c r="O16" s="16" t="s">
        <v>184</v>
      </c>
      <c r="P16" s="3">
        <f t="shared" ca="1" si="3"/>
        <v>-1050</v>
      </c>
      <c r="Q16" s="3">
        <f t="shared" ca="1" si="4"/>
        <v>61.5</v>
      </c>
      <c r="R16" s="3">
        <f t="shared" si="5"/>
        <v>1</v>
      </c>
      <c r="S16" s="3">
        <f t="shared" ca="1" si="6"/>
        <v>61.5</v>
      </c>
      <c r="T16" s="3" t="str">
        <f>IF(H16="","",VLOOKUP(H16,'Вода SKU'!$A$1:$B$150,2,0))</f>
        <v>-</v>
      </c>
      <c r="U16" s="3">
        <f t="shared" ca="1" si="7"/>
        <v>7.6190476190476186</v>
      </c>
      <c r="V16" s="3">
        <f t="shared" si="8"/>
        <v>8000</v>
      </c>
      <c r="W16" s="3">
        <f t="shared" ca="1" si="9"/>
        <v>1050</v>
      </c>
      <c r="X16" s="3">
        <f t="shared" ca="1" si="10"/>
        <v>1050</v>
      </c>
    </row>
    <row r="17" spans="1:24" ht="13.75" customHeight="1" x14ac:dyDescent="0.2">
      <c r="A17" s="15">
        <f t="shared" ca="1" si="0"/>
        <v>3</v>
      </c>
      <c r="B17" s="15" t="s">
        <v>194</v>
      </c>
      <c r="C17" s="15">
        <v>1050</v>
      </c>
      <c r="D17" s="15" t="s">
        <v>176</v>
      </c>
      <c r="E17" s="15" t="s">
        <v>195</v>
      </c>
      <c r="F17" s="15" t="s">
        <v>196</v>
      </c>
      <c r="G17" s="15" t="s">
        <v>197</v>
      </c>
      <c r="H17" s="15" t="s">
        <v>198</v>
      </c>
      <c r="I17" s="15">
        <v>38</v>
      </c>
      <c r="J17" s="4" t="str">
        <f t="shared" ca="1" si="1"/>
        <v/>
      </c>
      <c r="K17" s="15">
        <v>1</v>
      </c>
      <c r="L17" s="15"/>
      <c r="M17" s="14"/>
      <c r="N17" s="13" t="str">
        <f t="shared" ca="1" si="2"/>
        <v/>
      </c>
      <c r="P17" s="3">
        <f t="shared" si="3"/>
        <v>38</v>
      </c>
      <c r="Q17" s="3">
        <f t="shared" ca="1" si="4"/>
        <v>0</v>
      </c>
      <c r="R17" s="3">
        <f t="shared" si="5"/>
        <v>0</v>
      </c>
      <c r="S17" s="3">
        <f t="shared" ca="1" si="6"/>
        <v>61.5</v>
      </c>
      <c r="T17" s="3" t="str">
        <f>IF(H17="","",VLOOKUP(H17,'Вода SKU'!$A$1:$B$150,2,0))</f>
        <v>3.6, Альче</v>
      </c>
      <c r="U17" s="3">
        <f t="shared" ca="1" si="7"/>
        <v>7.6190476190476186</v>
      </c>
      <c r="V17" s="3">
        <f t="shared" si="8"/>
        <v>0</v>
      </c>
      <c r="W17" s="3">
        <f t="shared" ca="1" si="9"/>
        <v>0</v>
      </c>
      <c r="X17" s="3" t="str">
        <f t="shared" ca="1" si="10"/>
        <v/>
      </c>
    </row>
    <row r="18" spans="1:24" ht="13.75" customHeight="1" x14ac:dyDescent="0.2">
      <c r="A18" s="15">
        <f t="shared" ca="1" si="0"/>
        <v>3</v>
      </c>
      <c r="B18" s="15" t="s">
        <v>194</v>
      </c>
      <c r="C18" s="15">
        <v>1050</v>
      </c>
      <c r="D18" s="15" t="s">
        <v>176</v>
      </c>
      <c r="E18" s="15" t="s">
        <v>177</v>
      </c>
      <c r="F18" s="15" t="s">
        <v>178</v>
      </c>
      <c r="G18" s="15" t="s">
        <v>173</v>
      </c>
      <c r="H18" s="15" t="s">
        <v>199</v>
      </c>
      <c r="I18" s="15">
        <v>210</v>
      </c>
      <c r="J18" s="4" t="str">
        <f t="shared" ca="1" si="1"/>
        <v/>
      </c>
      <c r="K18" s="15">
        <v>1</v>
      </c>
      <c r="L18" s="15"/>
      <c r="M18" s="14"/>
      <c r="N18" s="13" t="str">
        <f t="shared" ca="1" si="2"/>
        <v/>
      </c>
      <c r="P18" s="3">
        <f t="shared" si="3"/>
        <v>210</v>
      </c>
      <c r="Q18" s="3">
        <f t="shared" ca="1" si="4"/>
        <v>0</v>
      </c>
      <c r="R18" s="3">
        <f t="shared" si="5"/>
        <v>0</v>
      </c>
      <c r="S18" s="3">
        <f t="shared" ca="1" si="6"/>
        <v>61.5</v>
      </c>
      <c r="T18" s="3" t="str">
        <f>IF(H18="","",VLOOKUP(H18,'Вода SKU'!$A$1:$B$150,2,0))</f>
        <v>3.6, Альче</v>
      </c>
      <c r="U18" s="3">
        <f t="shared" ca="1" si="7"/>
        <v>7.6190476190476186</v>
      </c>
      <c r="V18" s="3">
        <f t="shared" si="8"/>
        <v>0</v>
      </c>
      <c r="W18" s="3">
        <f t="shared" ca="1" si="9"/>
        <v>0</v>
      </c>
      <c r="X18" s="3" t="str">
        <f t="shared" ca="1" si="10"/>
        <v/>
      </c>
    </row>
    <row r="19" spans="1:24" ht="13.75" customHeight="1" x14ac:dyDescent="0.2">
      <c r="A19" s="15">
        <f t="shared" ca="1" si="0"/>
        <v>3</v>
      </c>
      <c r="B19" s="15" t="s">
        <v>194</v>
      </c>
      <c r="C19" s="15">
        <v>1050</v>
      </c>
      <c r="D19" s="15" t="s">
        <v>176</v>
      </c>
      <c r="E19" s="15" t="s">
        <v>177</v>
      </c>
      <c r="F19" s="15" t="s">
        <v>178</v>
      </c>
      <c r="G19" s="15" t="s">
        <v>173</v>
      </c>
      <c r="H19" s="15" t="s">
        <v>200</v>
      </c>
      <c r="I19" s="15">
        <v>800</v>
      </c>
      <c r="J19" s="4" t="str">
        <f t="shared" ca="1" si="1"/>
        <v/>
      </c>
      <c r="K19" s="15">
        <v>1</v>
      </c>
      <c r="L19" s="15"/>
      <c r="M19" s="14"/>
      <c r="N19" s="13" t="str">
        <f t="shared" ca="1" si="2"/>
        <v/>
      </c>
      <c r="P19" s="3">
        <f t="shared" si="3"/>
        <v>800</v>
      </c>
      <c r="Q19" s="3">
        <f t="shared" ca="1" si="4"/>
        <v>0</v>
      </c>
      <c r="R19" s="3">
        <f t="shared" si="5"/>
        <v>0</v>
      </c>
      <c r="S19" s="3">
        <f t="shared" ca="1" si="6"/>
        <v>61.5</v>
      </c>
      <c r="T19" s="3" t="str">
        <f>IF(H19="","",VLOOKUP(H19,'Вода SKU'!$A$1:$B$150,2,0))</f>
        <v>3.6, Альче</v>
      </c>
      <c r="U19" s="3">
        <f t="shared" ca="1" si="7"/>
        <v>7.6190476190476186</v>
      </c>
      <c r="V19" s="3">
        <f t="shared" si="8"/>
        <v>0</v>
      </c>
      <c r="W19" s="3">
        <f t="shared" ca="1" si="9"/>
        <v>0</v>
      </c>
      <c r="X19" s="3" t="str">
        <f t="shared" ca="1" si="10"/>
        <v/>
      </c>
    </row>
    <row r="20" spans="1:24" ht="13.75" customHeight="1" x14ac:dyDescent="0.2">
      <c r="A20" s="16" t="str">
        <f t="shared" ca="1" si="0"/>
        <v/>
      </c>
      <c r="B20" s="16" t="s">
        <v>184</v>
      </c>
      <c r="C20" s="16" t="s">
        <v>184</v>
      </c>
      <c r="D20" s="16" t="s">
        <v>184</v>
      </c>
      <c r="E20" s="16" t="s">
        <v>184</v>
      </c>
      <c r="F20" s="16" t="s">
        <v>184</v>
      </c>
      <c r="G20" s="16" t="s">
        <v>184</v>
      </c>
      <c r="H20" s="16" t="s">
        <v>184</v>
      </c>
      <c r="J20" s="4">
        <f t="shared" ca="1" si="1"/>
        <v>2</v>
      </c>
      <c r="M20" s="17">
        <v>8000</v>
      </c>
      <c r="N20" s="13">
        <f t="shared" ca="1" si="2"/>
        <v>1050</v>
      </c>
      <c r="O20" s="16" t="s">
        <v>184</v>
      </c>
      <c r="P20" s="3">
        <f t="shared" ca="1" si="3"/>
        <v>-1050</v>
      </c>
      <c r="Q20" s="3">
        <f t="shared" ca="1" si="4"/>
        <v>59.5</v>
      </c>
      <c r="R20" s="3">
        <f t="shared" si="5"/>
        <v>1</v>
      </c>
      <c r="S20" s="3">
        <f t="shared" ca="1" si="6"/>
        <v>59.5</v>
      </c>
      <c r="T20" s="3" t="str">
        <f>IF(H20="","",VLOOKUP(H20,'Вода SKU'!$A$1:$B$150,2,0))</f>
        <v>-</v>
      </c>
      <c r="U20" s="3">
        <f t="shared" ca="1" si="7"/>
        <v>7.6190476190476186</v>
      </c>
      <c r="V20" s="3">
        <f t="shared" si="8"/>
        <v>8000</v>
      </c>
      <c r="W20" s="3">
        <f t="shared" ca="1" si="9"/>
        <v>1050</v>
      </c>
      <c r="X20" s="3">
        <f t="shared" ca="1" si="10"/>
        <v>1050</v>
      </c>
    </row>
    <row r="21" spans="1:24" ht="13.75" customHeight="1" x14ac:dyDescent="0.2">
      <c r="A21" s="18">
        <f t="shared" ca="1" si="0"/>
        <v>4</v>
      </c>
      <c r="B21" s="18" t="s">
        <v>201</v>
      </c>
      <c r="C21" s="18">
        <v>850</v>
      </c>
      <c r="D21" s="18" t="s">
        <v>202</v>
      </c>
      <c r="E21" s="18" t="s">
        <v>203</v>
      </c>
      <c r="F21" s="18" t="s">
        <v>204</v>
      </c>
      <c r="G21" s="18" t="s">
        <v>205</v>
      </c>
      <c r="H21" s="18" t="s">
        <v>206</v>
      </c>
      <c r="I21" s="18">
        <v>593</v>
      </c>
      <c r="J21" s="4" t="str">
        <f t="shared" ca="1" si="1"/>
        <v/>
      </c>
      <c r="K21" s="18">
        <v>1</v>
      </c>
      <c r="L21" s="18"/>
      <c r="M21" s="14"/>
      <c r="N21" s="13" t="str">
        <f t="shared" ca="1" si="2"/>
        <v/>
      </c>
      <c r="P21" s="3">
        <f t="shared" si="3"/>
        <v>593</v>
      </c>
      <c r="Q21" s="3">
        <f t="shared" ca="1" si="4"/>
        <v>0</v>
      </c>
      <c r="R21" s="3">
        <f t="shared" si="5"/>
        <v>0</v>
      </c>
      <c r="S21" s="3">
        <f t="shared" ca="1" si="6"/>
        <v>59.5</v>
      </c>
      <c r="T21" s="3" t="str">
        <f>IF(H21="","",VLOOKUP(H21,'Вода SKU'!$A$1:$B$150,2,0))</f>
        <v>2.7, Альче</v>
      </c>
      <c r="U21" s="3">
        <f t="shared" ca="1" si="7"/>
        <v>9.4117647058823533</v>
      </c>
      <c r="V21" s="3">
        <f t="shared" si="8"/>
        <v>0</v>
      </c>
      <c r="W21" s="3">
        <f t="shared" ca="1" si="9"/>
        <v>0</v>
      </c>
      <c r="X21" s="3" t="str">
        <f t="shared" ca="1" si="10"/>
        <v/>
      </c>
    </row>
    <row r="22" spans="1:24" ht="13.75" customHeight="1" x14ac:dyDescent="0.2">
      <c r="A22" s="18">
        <f t="shared" ca="1" si="0"/>
        <v>4</v>
      </c>
      <c r="B22" s="18" t="s">
        <v>201</v>
      </c>
      <c r="C22" s="18">
        <v>850</v>
      </c>
      <c r="D22" s="18" t="s">
        <v>202</v>
      </c>
      <c r="E22" s="18" t="s">
        <v>203</v>
      </c>
      <c r="F22" s="18" t="s">
        <v>204</v>
      </c>
      <c r="G22" s="18" t="s">
        <v>205</v>
      </c>
      <c r="H22" s="18" t="s">
        <v>207</v>
      </c>
      <c r="I22" s="18">
        <v>53</v>
      </c>
      <c r="J22" s="4" t="str">
        <f t="shared" ca="1" si="1"/>
        <v/>
      </c>
      <c r="K22" s="18">
        <v>1</v>
      </c>
      <c r="L22" s="18"/>
      <c r="M22" s="14"/>
      <c r="N22" s="13" t="str">
        <f t="shared" ca="1" si="2"/>
        <v/>
      </c>
      <c r="P22" s="3">
        <f t="shared" si="3"/>
        <v>53</v>
      </c>
      <c r="Q22" s="3">
        <f t="shared" ca="1" si="4"/>
        <v>0</v>
      </c>
      <c r="R22" s="3">
        <f t="shared" si="5"/>
        <v>0</v>
      </c>
      <c r="S22" s="3">
        <f t="shared" ca="1" si="6"/>
        <v>59.5</v>
      </c>
      <c r="T22" s="3" t="str">
        <f>IF(H22="","",VLOOKUP(H22,'Вода SKU'!$A$1:$B$150,2,0))</f>
        <v>2.7, Альче</v>
      </c>
      <c r="U22" s="3">
        <f t="shared" ca="1" si="7"/>
        <v>9.4117647058823533</v>
      </c>
      <c r="V22" s="3">
        <f t="shared" si="8"/>
        <v>0</v>
      </c>
      <c r="W22" s="3">
        <f t="shared" ca="1" si="9"/>
        <v>0</v>
      </c>
      <c r="X22" s="3" t="str">
        <f t="shared" ca="1" si="10"/>
        <v/>
      </c>
    </row>
    <row r="23" spans="1:24" ht="13.75" customHeight="1" x14ac:dyDescent="0.2">
      <c r="A23" s="18">
        <f t="shared" ca="1" si="0"/>
        <v>4</v>
      </c>
      <c r="B23" s="18" t="s">
        <v>201</v>
      </c>
      <c r="C23" s="18">
        <v>850</v>
      </c>
      <c r="D23" s="18" t="s">
        <v>202</v>
      </c>
      <c r="E23" s="18" t="s">
        <v>203</v>
      </c>
      <c r="F23" s="18" t="s">
        <v>204</v>
      </c>
      <c r="G23" s="18" t="s">
        <v>205</v>
      </c>
      <c r="H23" s="18" t="s">
        <v>208</v>
      </c>
      <c r="I23" s="18">
        <v>100</v>
      </c>
      <c r="J23" s="4" t="str">
        <f t="shared" ca="1" si="1"/>
        <v/>
      </c>
      <c r="K23" s="18">
        <v>1</v>
      </c>
      <c r="L23" s="18"/>
      <c r="M23" s="14"/>
      <c r="N23" s="13" t="str">
        <f t="shared" ca="1" si="2"/>
        <v/>
      </c>
      <c r="P23" s="3">
        <f t="shared" si="3"/>
        <v>100</v>
      </c>
      <c r="Q23" s="3">
        <f t="shared" ca="1" si="4"/>
        <v>0</v>
      </c>
      <c r="R23" s="3">
        <f t="shared" si="5"/>
        <v>0</v>
      </c>
      <c r="S23" s="3">
        <f t="shared" ca="1" si="6"/>
        <v>59.5</v>
      </c>
      <c r="T23" s="3" t="str">
        <f>IF(H23="","",VLOOKUP(H23,'Вода SKU'!$A$1:$B$150,2,0))</f>
        <v>2.7, Альче</v>
      </c>
      <c r="U23" s="3">
        <f t="shared" ca="1" si="7"/>
        <v>9.4117647058823533</v>
      </c>
      <c r="V23" s="3">
        <f t="shared" si="8"/>
        <v>0</v>
      </c>
      <c r="W23" s="3">
        <f t="shared" ca="1" si="9"/>
        <v>0</v>
      </c>
      <c r="X23" s="3" t="str">
        <f t="shared" ca="1" si="10"/>
        <v/>
      </c>
    </row>
    <row r="24" spans="1:24" ht="13.75" customHeight="1" x14ac:dyDescent="0.2">
      <c r="A24" s="18">
        <f t="shared" ca="1" si="0"/>
        <v>4</v>
      </c>
      <c r="B24" s="18" t="s">
        <v>201</v>
      </c>
      <c r="C24" s="18">
        <v>850</v>
      </c>
      <c r="D24" s="18" t="s">
        <v>202</v>
      </c>
      <c r="E24" s="18" t="s">
        <v>203</v>
      </c>
      <c r="F24" s="18" t="s">
        <v>204</v>
      </c>
      <c r="G24" s="18" t="s">
        <v>205</v>
      </c>
      <c r="H24" s="18" t="s">
        <v>209</v>
      </c>
      <c r="I24" s="18">
        <v>100</v>
      </c>
      <c r="J24" s="4" t="str">
        <f t="shared" ca="1" si="1"/>
        <v/>
      </c>
      <c r="K24" s="18">
        <v>1</v>
      </c>
      <c r="L24" s="18"/>
      <c r="M24" s="14"/>
      <c r="N24" s="13" t="str">
        <f t="shared" ca="1" si="2"/>
        <v/>
      </c>
      <c r="P24" s="3">
        <f t="shared" si="3"/>
        <v>100</v>
      </c>
      <c r="Q24" s="3">
        <f t="shared" ca="1" si="4"/>
        <v>0</v>
      </c>
      <c r="R24" s="3">
        <f t="shared" si="5"/>
        <v>0</v>
      </c>
      <c r="S24" s="3">
        <f t="shared" ca="1" si="6"/>
        <v>59.5</v>
      </c>
      <c r="T24" s="3" t="str">
        <f>IF(H24="","",VLOOKUP(H24,'Вода SKU'!$A$1:$B$150,2,0))</f>
        <v>2.7, Альче</v>
      </c>
      <c r="U24" s="3">
        <f t="shared" ca="1" si="7"/>
        <v>9.4117647058823533</v>
      </c>
      <c r="V24" s="3">
        <f t="shared" si="8"/>
        <v>0</v>
      </c>
      <c r="W24" s="3">
        <f t="shared" ca="1" si="9"/>
        <v>0</v>
      </c>
      <c r="X24" s="3" t="str">
        <f t="shared" ca="1" si="10"/>
        <v/>
      </c>
    </row>
    <row r="25" spans="1:24" ht="13.75" customHeight="1" x14ac:dyDescent="0.2">
      <c r="A25" s="16" t="str">
        <f t="shared" ca="1" si="0"/>
        <v/>
      </c>
      <c r="B25" s="16" t="s">
        <v>184</v>
      </c>
      <c r="C25" s="16" t="s">
        <v>184</v>
      </c>
      <c r="D25" s="16" t="s">
        <v>184</v>
      </c>
      <c r="E25" s="16" t="s">
        <v>184</v>
      </c>
      <c r="F25" s="16" t="s">
        <v>184</v>
      </c>
      <c r="G25" s="16" t="s">
        <v>184</v>
      </c>
      <c r="H25" s="16" t="s">
        <v>184</v>
      </c>
      <c r="J25" s="4">
        <f t="shared" ca="1" si="1"/>
        <v>4</v>
      </c>
      <c r="M25" s="17">
        <v>8000</v>
      </c>
      <c r="N25" s="13">
        <f t="shared" ca="1" si="2"/>
        <v>850</v>
      </c>
      <c r="O25" s="16" t="s">
        <v>184</v>
      </c>
      <c r="P25" s="3">
        <f t="shared" ca="1" si="3"/>
        <v>-850</v>
      </c>
      <c r="Q25" s="3">
        <f t="shared" ca="1" si="4"/>
        <v>55.5</v>
      </c>
      <c r="R25" s="3">
        <f t="shared" si="5"/>
        <v>1</v>
      </c>
      <c r="S25" s="3">
        <f t="shared" ca="1" si="6"/>
        <v>55.5</v>
      </c>
      <c r="T25" s="3" t="str">
        <f>IF(H25="","",VLOOKUP(H25,'Вода SKU'!$A$1:$B$150,2,0))</f>
        <v>-</v>
      </c>
      <c r="U25" s="3">
        <f t="shared" ca="1" si="7"/>
        <v>9.4117647058823533</v>
      </c>
      <c r="V25" s="3">
        <f t="shared" si="8"/>
        <v>8000</v>
      </c>
      <c r="W25" s="3">
        <f t="shared" ca="1" si="9"/>
        <v>850</v>
      </c>
      <c r="X25" s="3">
        <f t="shared" ca="1" si="10"/>
        <v>850</v>
      </c>
    </row>
    <row r="26" spans="1:24" ht="13.75" customHeight="1" x14ac:dyDescent="0.2">
      <c r="A26" s="15">
        <f t="shared" ca="1" si="0"/>
        <v>5</v>
      </c>
      <c r="B26" s="15" t="s">
        <v>194</v>
      </c>
      <c r="C26" s="15">
        <v>1050</v>
      </c>
      <c r="D26" s="15" t="s">
        <v>176</v>
      </c>
      <c r="E26" s="15" t="s">
        <v>177</v>
      </c>
      <c r="F26" s="15" t="s">
        <v>178</v>
      </c>
      <c r="G26" s="15" t="s">
        <v>173</v>
      </c>
      <c r="H26" s="15" t="s">
        <v>200</v>
      </c>
      <c r="I26" s="15">
        <v>533</v>
      </c>
      <c r="J26" s="4" t="str">
        <f t="shared" ca="1" si="1"/>
        <v/>
      </c>
      <c r="K26" s="15">
        <v>1</v>
      </c>
      <c r="L26" s="15"/>
      <c r="M26" s="14"/>
      <c r="N26" s="13" t="str">
        <f t="shared" ca="1" si="2"/>
        <v/>
      </c>
      <c r="P26" s="3">
        <f t="shared" si="3"/>
        <v>533</v>
      </c>
      <c r="Q26" s="3">
        <f t="shared" ca="1" si="4"/>
        <v>0</v>
      </c>
      <c r="R26" s="3">
        <f t="shared" si="5"/>
        <v>0</v>
      </c>
      <c r="S26" s="3">
        <f t="shared" ca="1" si="6"/>
        <v>55.5</v>
      </c>
      <c r="T26" s="3" t="str">
        <f>IF(H26="","",VLOOKUP(H26,'Вода SKU'!$A$1:$B$150,2,0))</f>
        <v>3.6, Альче</v>
      </c>
      <c r="U26" s="3">
        <f t="shared" ca="1" si="7"/>
        <v>7.6190476190476186</v>
      </c>
      <c r="V26" s="3">
        <f t="shared" si="8"/>
        <v>0</v>
      </c>
      <c r="W26" s="3">
        <f t="shared" ca="1" si="9"/>
        <v>0</v>
      </c>
      <c r="X26" s="3" t="str">
        <f t="shared" ca="1" si="10"/>
        <v/>
      </c>
    </row>
    <row r="27" spans="1:24" ht="13.75" customHeight="1" x14ac:dyDescent="0.2">
      <c r="A27" s="11">
        <f t="shared" ca="1" si="0"/>
        <v>5</v>
      </c>
      <c r="B27" s="11" t="s">
        <v>194</v>
      </c>
      <c r="C27" s="11">
        <v>1050</v>
      </c>
      <c r="D27" s="11" t="s">
        <v>170</v>
      </c>
      <c r="E27" s="11" t="s">
        <v>171</v>
      </c>
      <c r="F27" s="11" t="s">
        <v>172</v>
      </c>
      <c r="G27" s="11" t="s">
        <v>173</v>
      </c>
      <c r="H27" s="11" t="s">
        <v>210</v>
      </c>
      <c r="I27" s="11">
        <v>550</v>
      </c>
      <c r="J27" s="4" t="str">
        <f t="shared" ca="1" si="1"/>
        <v/>
      </c>
      <c r="K27" s="11">
        <v>1</v>
      </c>
      <c r="L27" s="11"/>
      <c r="M27" s="14"/>
      <c r="N27" s="13" t="str">
        <f t="shared" ca="1" si="2"/>
        <v/>
      </c>
      <c r="P27" s="3">
        <f t="shared" si="3"/>
        <v>550</v>
      </c>
      <c r="Q27" s="3">
        <f t="shared" ca="1" si="4"/>
        <v>0</v>
      </c>
      <c r="R27" s="3">
        <f t="shared" si="5"/>
        <v>0</v>
      </c>
      <c r="S27" s="3">
        <f t="shared" ca="1" si="6"/>
        <v>55.5</v>
      </c>
      <c r="T27" s="3" t="str">
        <f>IF(H27="","",VLOOKUP(H27,'Вода SKU'!$A$1:$B$150,2,0))</f>
        <v>3.6, Альче</v>
      </c>
      <c r="U27" s="3">
        <f t="shared" ca="1" si="7"/>
        <v>7.6190476190476186</v>
      </c>
      <c r="V27" s="3">
        <f t="shared" si="8"/>
        <v>0</v>
      </c>
      <c r="W27" s="3">
        <f t="shared" ca="1" si="9"/>
        <v>0</v>
      </c>
      <c r="X27" s="3" t="str">
        <f t="shared" ca="1" si="10"/>
        <v/>
      </c>
    </row>
    <row r="28" spans="1:24" ht="13.75" customHeight="1" x14ac:dyDescent="0.2">
      <c r="A28" s="16" t="str">
        <f t="shared" ca="1" si="0"/>
        <v/>
      </c>
      <c r="B28" s="16" t="s">
        <v>184</v>
      </c>
      <c r="C28" s="16" t="s">
        <v>184</v>
      </c>
      <c r="D28" s="16" t="s">
        <v>184</v>
      </c>
      <c r="E28" s="16" t="s">
        <v>184</v>
      </c>
      <c r="F28" s="16" t="s">
        <v>184</v>
      </c>
      <c r="G28" s="16" t="s">
        <v>184</v>
      </c>
      <c r="H28" s="16" t="s">
        <v>184</v>
      </c>
      <c r="J28" s="4">
        <f t="shared" ca="1" si="1"/>
        <v>-33</v>
      </c>
      <c r="M28" s="17">
        <v>8000</v>
      </c>
      <c r="N28" s="13">
        <f t="shared" ca="1" si="2"/>
        <v>1050</v>
      </c>
      <c r="O28" s="16" t="s">
        <v>184</v>
      </c>
      <c r="P28" s="3">
        <f t="shared" ca="1" si="3"/>
        <v>-1050</v>
      </c>
      <c r="Q28" s="3">
        <f t="shared" ca="1" si="4"/>
        <v>88.5</v>
      </c>
      <c r="R28" s="3">
        <f t="shared" si="5"/>
        <v>1</v>
      </c>
      <c r="S28" s="3">
        <f t="shared" ca="1" si="6"/>
        <v>88.5</v>
      </c>
      <c r="T28" s="3" t="str">
        <f>IF(H28="","",VLOOKUP(H28,'Вода SKU'!$A$1:$B$150,2,0))</f>
        <v>-</v>
      </c>
      <c r="U28" s="3">
        <f t="shared" ca="1" si="7"/>
        <v>7.6190476190476186</v>
      </c>
      <c r="V28" s="3">
        <f t="shared" si="8"/>
        <v>8000</v>
      </c>
      <c r="W28" s="3">
        <f t="shared" ca="1" si="9"/>
        <v>1050</v>
      </c>
      <c r="X28" s="3">
        <f t="shared" ca="1" si="10"/>
        <v>1050</v>
      </c>
    </row>
    <row r="29" spans="1:24" ht="13.75" customHeight="1" x14ac:dyDescent="0.2">
      <c r="A29" s="19">
        <f t="shared" ca="1" si="0"/>
        <v>6</v>
      </c>
      <c r="B29" s="19" t="s">
        <v>211</v>
      </c>
      <c r="C29" s="19">
        <v>850</v>
      </c>
      <c r="D29" s="19" t="s">
        <v>212</v>
      </c>
      <c r="E29" s="19" t="s">
        <v>203</v>
      </c>
      <c r="F29" s="19" t="s">
        <v>204</v>
      </c>
      <c r="G29" s="19" t="s">
        <v>205</v>
      </c>
      <c r="H29" s="19" t="s">
        <v>213</v>
      </c>
      <c r="I29" s="19">
        <v>850</v>
      </c>
      <c r="J29" s="4" t="str">
        <f t="shared" ca="1" si="1"/>
        <v/>
      </c>
      <c r="K29" s="19">
        <v>1</v>
      </c>
      <c r="L29" s="19"/>
      <c r="M29" s="14"/>
      <c r="N29" s="13" t="str">
        <f t="shared" ca="1" si="2"/>
        <v/>
      </c>
      <c r="P29" s="3">
        <f t="shared" si="3"/>
        <v>850</v>
      </c>
      <c r="Q29" s="3">
        <f t="shared" ca="1" si="4"/>
        <v>0</v>
      </c>
      <c r="R29" s="3">
        <f t="shared" si="5"/>
        <v>0</v>
      </c>
      <c r="S29" s="3">
        <f t="shared" ca="1" si="6"/>
        <v>88.5</v>
      </c>
      <c r="T29" s="3" t="str">
        <f>IF(H29="","",VLOOKUP(H29,'Вода SKU'!$A$1:$B$150,2,0))</f>
        <v>2.7, Сакко</v>
      </c>
      <c r="U29" s="3">
        <f t="shared" ca="1" si="7"/>
        <v>9.4117647058823533</v>
      </c>
      <c r="V29" s="3">
        <f t="shared" si="8"/>
        <v>0</v>
      </c>
      <c r="W29" s="3">
        <f t="shared" ca="1" si="9"/>
        <v>0</v>
      </c>
      <c r="X29" s="3" t="str">
        <f t="shared" ca="1" si="10"/>
        <v/>
      </c>
    </row>
    <row r="30" spans="1:24" ht="13.75" customHeight="1" x14ac:dyDescent="0.2">
      <c r="A30" s="16" t="str">
        <f t="shared" ca="1" si="0"/>
        <v/>
      </c>
      <c r="B30" s="16" t="s">
        <v>184</v>
      </c>
      <c r="C30" s="16" t="s">
        <v>184</v>
      </c>
      <c r="D30" s="16" t="s">
        <v>184</v>
      </c>
      <c r="E30" s="16" t="s">
        <v>184</v>
      </c>
      <c r="F30" s="16" t="s">
        <v>184</v>
      </c>
      <c r="G30" s="16" t="s">
        <v>184</v>
      </c>
      <c r="H30" s="16" t="s">
        <v>184</v>
      </c>
      <c r="J30" s="4">
        <f t="shared" ca="1" si="1"/>
        <v>0</v>
      </c>
      <c r="M30" s="17">
        <v>8000</v>
      </c>
      <c r="N30" s="13">
        <f t="shared" ca="1" si="2"/>
        <v>850</v>
      </c>
      <c r="O30" s="16" t="s">
        <v>184</v>
      </c>
      <c r="P30" s="3">
        <f t="shared" ca="1" si="3"/>
        <v>-850</v>
      </c>
      <c r="Q30" s="3">
        <f t="shared" ca="1" si="4"/>
        <v>88.5</v>
      </c>
      <c r="R30" s="3">
        <f t="shared" si="5"/>
        <v>1</v>
      </c>
      <c r="S30" s="3">
        <f t="shared" ca="1" si="6"/>
        <v>88.5</v>
      </c>
      <c r="T30" s="3" t="str">
        <f>IF(H30="","",VLOOKUP(H30,'Вода SKU'!$A$1:$B$150,2,0))</f>
        <v>-</v>
      </c>
      <c r="U30" s="3">
        <f t="shared" ca="1" si="7"/>
        <v>9.4117647058823533</v>
      </c>
      <c r="V30" s="3">
        <f t="shared" si="8"/>
        <v>8000</v>
      </c>
      <c r="W30" s="3">
        <f t="shared" ca="1" si="9"/>
        <v>850</v>
      </c>
      <c r="X30" s="3">
        <f t="shared" ca="1" si="10"/>
        <v>850</v>
      </c>
    </row>
    <row r="31" spans="1:24" ht="13.75" customHeight="1" x14ac:dyDescent="0.2">
      <c r="A31" s="11">
        <f t="shared" ca="1" si="0"/>
        <v>7</v>
      </c>
      <c r="B31" s="11" t="s">
        <v>194</v>
      </c>
      <c r="C31" s="11">
        <v>1050</v>
      </c>
      <c r="D31" s="11" t="s">
        <v>170</v>
      </c>
      <c r="E31" s="11" t="s">
        <v>171</v>
      </c>
      <c r="F31" s="11" t="s">
        <v>172</v>
      </c>
      <c r="G31" s="11" t="s">
        <v>173</v>
      </c>
      <c r="H31" s="11" t="s">
        <v>210</v>
      </c>
      <c r="I31" s="11">
        <v>1000</v>
      </c>
      <c r="J31" s="4" t="str">
        <f t="shared" ca="1" si="1"/>
        <v/>
      </c>
      <c r="K31" s="11">
        <v>1</v>
      </c>
      <c r="L31" s="11"/>
      <c r="M31" s="14"/>
      <c r="N31" s="13" t="str">
        <f t="shared" ca="1" si="2"/>
        <v/>
      </c>
      <c r="P31" s="3">
        <f t="shared" si="3"/>
        <v>1000</v>
      </c>
      <c r="Q31" s="3">
        <f t="shared" ca="1" si="4"/>
        <v>0</v>
      </c>
      <c r="R31" s="3">
        <f t="shared" si="5"/>
        <v>0</v>
      </c>
      <c r="S31" s="3">
        <f t="shared" ca="1" si="6"/>
        <v>88.5</v>
      </c>
      <c r="T31" s="3" t="str">
        <f>IF(H31="","",VLOOKUP(H31,'Вода SKU'!$A$1:$B$150,2,0))</f>
        <v>3.6, Альче</v>
      </c>
      <c r="U31" s="3">
        <f t="shared" ca="1" si="7"/>
        <v>7.6190476190476186</v>
      </c>
      <c r="V31" s="3">
        <f t="shared" si="8"/>
        <v>0</v>
      </c>
      <c r="W31" s="3">
        <f t="shared" ca="1" si="9"/>
        <v>0</v>
      </c>
      <c r="X31" s="3" t="str">
        <f t="shared" ca="1" si="10"/>
        <v/>
      </c>
    </row>
    <row r="32" spans="1:24" ht="13.75" customHeight="1" x14ac:dyDescent="0.2">
      <c r="A32" s="16" t="str">
        <f t="shared" ca="1" si="0"/>
        <v/>
      </c>
      <c r="B32" s="16" t="s">
        <v>184</v>
      </c>
      <c r="C32" s="16" t="s">
        <v>184</v>
      </c>
      <c r="D32" s="16" t="s">
        <v>184</v>
      </c>
      <c r="E32" s="16" t="s">
        <v>184</v>
      </c>
      <c r="F32" s="16" t="s">
        <v>184</v>
      </c>
      <c r="G32" s="16" t="s">
        <v>184</v>
      </c>
      <c r="H32" s="16" t="s">
        <v>184</v>
      </c>
      <c r="J32" s="4">
        <f t="shared" ca="1" si="1"/>
        <v>50</v>
      </c>
      <c r="M32" s="17">
        <v>8000</v>
      </c>
      <c r="N32" s="13">
        <f t="shared" ca="1" si="2"/>
        <v>1050</v>
      </c>
      <c r="O32" s="16" t="s">
        <v>184</v>
      </c>
      <c r="P32" s="3">
        <f t="shared" ca="1" si="3"/>
        <v>-1050</v>
      </c>
      <c r="Q32" s="3">
        <f t="shared" ca="1" si="4"/>
        <v>38.5</v>
      </c>
      <c r="R32" s="3">
        <f t="shared" si="5"/>
        <v>1</v>
      </c>
      <c r="S32" s="3">
        <f t="shared" ca="1" si="6"/>
        <v>38.5</v>
      </c>
      <c r="T32" s="3" t="str">
        <f>IF(H32="","",VLOOKUP(H32,'Вода SKU'!$A$1:$B$150,2,0))</f>
        <v>-</v>
      </c>
      <c r="U32" s="3">
        <f t="shared" ca="1" si="7"/>
        <v>7.6190476190476186</v>
      </c>
      <c r="V32" s="3">
        <f t="shared" si="8"/>
        <v>8000</v>
      </c>
      <c r="W32" s="3">
        <f t="shared" ca="1" si="9"/>
        <v>1050</v>
      </c>
      <c r="X32" s="3">
        <f t="shared" ca="1" si="10"/>
        <v>1050</v>
      </c>
    </row>
    <row r="33" spans="1:24" ht="13.75" customHeight="1" x14ac:dyDescent="0.2">
      <c r="A33" s="19">
        <f t="shared" ca="1" si="0"/>
        <v>8</v>
      </c>
      <c r="B33" s="19" t="s">
        <v>201</v>
      </c>
      <c r="C33" s="19">
        <v>850</v>
      </c>
      <c r="D33" s="19" t="s">
        <v>212</v>
      </c>
      <c r="E33" s="19" t="s">
        <v>203</v>
      </c>
      <c r="F33" s="19" t="s">
        <v>204</v>
      </c>
      <c r="G33" s="19" t="s">
        <v>205</v>
      </c>
      <c r="H33" s="19" t="s">
        <v>213</v>
      </c>
      <c r="I33" s="19">
        <v>56</v>
      </c>
      <c r="J33" s="4" t="str">
        <f t="shared" ca="1" si="1"/>
        <v/>
      </c>
      <c r="K33" s="19">
        <v>1</v>
      </c>
      <c r="L33" s="19"/>
      <c r="M33" s="14"/>
      <c r="N33" s="13" t="str">
        <f t="shared" ca="1" si="2"/>
        <v/>
      </c>
      <c r="P33" s="3">
        <f t="shared" si="3"/>
        <v>56</v>
      </c>
      <c r="Q33" s="3">
        <f t="shared" ca="1" si="4"/>
        <v>0</v>
      </c>
      <c r="R33" s="3">
        <f t="shared" si="5"/>
        <v>0</v>
      </c>
      <c r="S33" s="3">
        <f t="shared" ca="1" si="6"/>
        <v>38.5</v>
      </c>
      <c r="T33" s="3" t="str">
        <f>IF(H33="","",VLOOKUP(H33,'Вода SKU'!$A$1:$B$150,2,0))</f>
        <v>2.7, Сакко</v>
      </c>
      <c r="U33" s="3">
        <f t="shared" ca="1" si="7"/>
        <v>9.4117647058823533</v>
      </c>
      <c r="V33" s="3">
        <f t="shared" si="8"/>
        <v>0</v>
      </c>
      <c r="W33" s="3">
        <f t="shared" ca="1" si="9"/>
        <v>0</v>
      </c>
      <c r="X33" s="3" t="str">
        <f t="shared" ca="1" si="10"/>
        <v/>
      </c>
    </row>
    <row r="34" spans="1:24" ht="13.75" customHeight="1" x14ac:dyDescent="0.2">
      <c r="A34" s="19">
        <f t="shared" ref="A34:A65" ca="1" si="11">IF(O34="-", "", 1 + SUM(INDIRECT(ADDRESS(2,COLUMN(R34)) &amp; ":" &amp; ADDRESS(ROW(),COLUMN(R34)))))</f>
        <v>8</v>
      </c>
      <c r="B34" s="19" t="s">
        <v>201</v>
      </c>
      <c r="C34" s="19">
        <v>850</v>
      </c>
      <c r="D34" s="19" t="s">
        <v>212</v>
      </c>
      <c r="E34" s="19" t="s">
        <v>203</v>
      </c>
      <c r="F34" s="19" t="s">
        <v>204</v>
      </c>
      <c r="G34" s="19" t="s">
        <v>205</v>
      </c>
      <c r="H34" s="19" t="s">
        <v>214</v>
      </c>
      <c r="I34" s="19">
        <v>68</v>
      </c>
      <c r="J34" s="4" t="str">
        <f t="shared" ref="J34:J65" ca="1" si="12">IF(M34="", IF(O34="","",X34+(INDIRECT("S" &amp; ROW() - 1) - S34)),IF(O34="", "", INDIRECT("S" &amp; ROW() - 1) - S34))</f>
        <v/>
      </c>
      <c r="K34" s="19">
        <v>1</v>
      </c>
      <c r="L34" s="19"/>
      <c r="M34" s="14"/>
      <c r="N34" s="13" t="str">
        <f t="shared" ref="N34:N65" ca="1" si="13">IF(M34="", IF(X34=0, "", X34), IF(V34 = "", "", IF(V34/U34 = 0, "", V34/U34)))</f>
        <v/>
      </c>
      <c r="P34" s="3">
        <f t="shared" ref="P34:P65" si="14">IF(O34 = "-", -W34,I34)</f>
        <v>68</v>
      </c>
      <c r="Q34" s="3">
        <f t="shared" ref="Q34:Q65" ca="1" si="15">IF(O34 = "-", SUM(INDIRECT(ADDRESS(2,COLUMN(P34)) &amp; ":" &amp; ADDRESS(ROW(),COLUMN(P34)))), 0)</f>
        <v>0</v>
      </c>
      <c r="R34" s="3">
        <f t="shared" ref="R34:R65" si="16">IF(O34="-",1,0)</f>
        <v>0</v>
      </c>
      <c r="S34" s="3">
        <f t="shared" ref="S34:S65" ca="1" si="17">IF(Q34 = 0, INDIRECT("S" &amp; ROW() - 1), Q34)</f>
        <v>38.5</v>
      </c>
      <c r="T34" s="3" t="str">
        <f>IF(H34="","",VLOOKUP(H34,'Вода SKU'!$A$1:$B$150,2,0))</f>
        <v>2.7, Альче</v>
      </c>
      <c r="U34" s="3">
        <f t="shared" ref="U34:U65" ca="1" si="18">IF(C34 = "", 8, IF(C34 = "-", 8000 / INDIRECT("C" &amp; ROW() - 1), 8000/C34))</f>
        <v>9.4117647058823533</v>
      </c>
      <c r="V34" s="3">
        <f t="shared" ref="V34:V65" si="19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3">
        <f t="shared" ref="W34:W65" ca="1" si="20">IF(V34 = "", "", V34/U34)</f>
        <v>0</v>
      </c>
      <c r="X34" s="3" t="str">
        <f t="shared" ref="X34:X65" ca="1" si="21">IF(O34="", "", MAX(ROUND(-(INDIRECT("S" &amp; ROW() - 1) - S34)/INDIRECT("C" &amp; ROW() - 1), 0), 1) * INDIRECT("C" &amp; ROW() - 1))</f>
        <v/>
      </c>
    </row>
    <row r="35" spans="1:24" ht="13.75" customHeight="1" x14ac:dyDescent="0.2">
      <c r="A35" s="19">
        <f t="shared" ca="1" si="11"/>
        <v>8</v>
      </c>
      <c r="B35" s="19" t="s">
        <v>201</v>
      </c>
      <c r="C35" s="19">
        <v>850</v>
      </c>
      <c r="D35" s="19" t="s">
        <v>212</v>
      </c>
      <c r="E35" s="19" t="s">
        <v>203</v>
      </c>
      <c r="F35" s="19" t="s">
        <v>204</v>
      </c>
      <c r="G35" s="19" t="s">
        <v>205</v>
      </c>
      <c r="H35" s="19" t="s">
        <v>215</v>
      </c>
      <c r="I35" s="19">
        <v>750</v>
      </c>
      <c r="J35" s="4" t="str">
        <f t="shared" ca="1" si="12"/>
        <v/>
      </c>
      <c r="K35" s="19">
        <v>1</v>
      </c>
      <c r="L35" s="19"/>
      <c r="M35" s="14"/>
      <c r="N35" s="13" t="str">
        <f t="shared" ca="1" si="13"/>
        <v/>
      </c>
      <c r="P35" s="3">
        <f t="shared" si="14"/>
        <v>750</v>
      </c>
      <c r="Q35" s="3">
        <f t="shared" ca="1" si="15"/>
        <v>0</v>
      </c>
      <c r="R35" s="3">
        <f t="shared" si="16"/>
        <v>0</v>
      </c>
      <c r="S35" s="3">
        <f t="shared" ca="1" si="17"/>
        <v>38.5</v>
      </c>
      <c r="T35" s="3" t="str">
        <f>IF(H35="","",VLOOKUP(H35,'Вода SKU'!$A$1:$B$150,2,0))</f>
        <v>2.7, Альче</v>
      </c>
      <c r="U35" s="3">
        <f t="shared" ca="1" si="18"/>
        <v>9.4117647058823533</v>
      </c>
      <c r="V35" s="3">
        <f t="shared" si="19"/>
        <v>0</v>
      </c>
      <c r="W35" s="3">
        <f t="shared" ca="1" si="20"/>
        <v>0</v>
      </c>
      <c r="X35" s="3" t="str">
        <f t="shared" ca="1" si="21"/>
        <v/>
      </c>
    </row>
    <row r="36" spans="1:24" ht="13.75" customHeight="1" x14ac:dyDescent="0.2">
      <c r="A36" s="16" t="str">
        <f t="shared" ca="1" si="11"/>
        <v/>
      </c>
      <c r="B36" s="16" t="s">
        <v>184</v>
      </c>
      <c r="C36" s="16" t="s">
        <v>184</v>
      </c>
      <c r="D36" s="16" t="s">
        <v>184</v>
      </c>
      <c r="E36" s="16" t="s">
        <v>184</v>
      </c>
      <c r="F36" s="16" t="s">
        <v>184</v>
      </c>
      <c r="G36" s="16" t="s">
        <v>184</v>
      </c>
      <c r="H36" s="16" t="s">
        <v>184</v>
      </c>
      <c r="J36" s="4">
        <f t="shared" ca="1" si="12"/>
        <v>-24</v>
      </c>
      <c r="M36" s="17">
        <v>8000</v>
      </c>
      <c r="N36" s="13">
        <f t="shared" ca="1" si="13"/>
        <v>850</v>
      </c>
      <c r="O36" s="16" t="s">
        <v>184</v>
      </c>
      <c r="P36" s="3">
        <f t="shared" ca="1" si="14"/>
        <v>-850</v>
      </c>
      <c r="Q36" s="3">
        <f t="shared" ca="1" si="15"/>
        <v>62.5</v>
      </c>
      <c r="R36" s="3">
        <f t="shared" si="16"/>
        <v>1</v>
      </c>
      <c r="S36" s="3">
        <f t="shared" ca="1" si="17"/>
        <v>62.5</v>
      </c>
      <c r="T36" s="3" t="str">
        <f>IF(H36="","",VLOOKUP(H36,'Вода SKU'!$A$1:$B$150,2,0))</f>
        <v>-</v>
      </c>
      <c r="U36" s="3">
        <f t="shared" ca="1" si="18"/>
        <v>9.4117647058823533</v>
      </c>
      <c r="V36" s="3">
        <f t="shared" si="19"/>
        <v>8000</v>
      </c>
      <c r="W36" s="3">
        <f t="shared" ca="1" si="20"/>
        <v>850</v>
      </c>
      <c r="X36" s="3">
        <f t="shared" ca="1" si="21"/>
        <v>850</v>
      </c>
    </row>
    <row r="37" spans="1:24" ht="13.75" customHeight="1" x14ac:dyDescent="0.2">
      <c r="A37" s="11">
        <f t="shared" ca="1" si="11"/>
        <v>9</v>
      </c>
      <c r="B37" s="11" t="s">
        <v>185</v>
      </c>
      <c r="C37" s="11">
        <v>1050</v>
      </c>
      <c r="D37" s="11" t="s">
        <v>170</v>
      </c>
      <c r="E37" s="11" t="s">
        <v>171</v>
      </c>
      <c r="F37" s="11" t="s">
        <v>172</v>
      </c>
      <c r="G37" s="11" t="s">
        <v>173</v>
      </c>
      <c r="H37" s="11" t="s">
        <v>216</v>
      </c>
      <c r="I37" s="11">
        <v>50</v>
      </c>
      <c r="J37" s="4" t="str">
        <f t="shared" ca="1" si="12"/>
        <v/>
      </c>
      <c r="K37" s="11">
        <v>1</v>
      </c>
      <c r="L37" s="11"/>
      <c r="M37" s="14"/>
      <c r="N37" s="13" t="str">
        <f t="shared" ca="1" si="13"/>
        <v/>
      </c>
      <c r="P37" s="3">
        <f t="shared" si="14"/>
        <v>50</v>
      </c>
      <c r="Q37" s="3">
        <f t="shared" ca="1" si="15"/>
        <v>0</v>
      </c>
      <c r="R37" s="3">
        <f t="shared" si="16"/>
        <v>0</v>
      </c>
      <c r="S37" s="3">
        <f t="shared" ca="1" si="17"/>
        <v>62.5</v>
      </c>
      <c r="T37" s="3" t="str">
        <f>IF(H37="","",VLOOKUP(H37,'Вода SKU'!$A$1:$B$150,2,0))</f>
        <v>3.3, Сакко</v>
      </c>
      <c r="U37" s="3">
        <f t="shared" ca="1" si="18"/>
        <v>7.6190476190476186</v>
      </c>
      <c r="V37" s="3">
        <f t="shared" si="19"/>
        <v>0</v>
      </c>
      <c r="W37" s="3">
        <f t="shared" ca="1" si="20"/>
        <v>0</v>
      </c>
      <c r="X37" s="3" t="str">
        <f t="shared" ca="1" si="21"/>
        <v/>
      </c>
    </row>
    <row r="38" spans="1:24" ht="13.75" customHeight="1" x14ac:dyDescent="0.2">
      <c r="A38" s="11">
        <f t="shared" ca="1" si="11"/>
        <v>9</v>
      </c>
      <c r="B38" s="11" t="s">
        <v>185</v>
      </c>
      <c r="C38" s="11">
        <v>1050</v>
      </c>
      <c r="D38" s="11" t="s">
        <v>170</v>
      </c>
      <c r="E38" s="11" t="s">
        <v>171</v>
      </c>
      <c r="F38" s="11" t="s">
        <v>172</v>
      </c>
      <c r="G38" s="11" t="s">
        <v>173</v>
      </c>
      <c r="H38" s="11" t="s">
        <v>217</v>
      </c>
      <c r="I38" s="11">
        <v>183</v>
      </c>
      <c r="J38" s="4" t="str">
        <f t="shared" ca="1" si="12"/>
        <v/>
      </c>
      <c r="K38" s="11">
        <v>1</v>
      </c>
      <c r="L38" s="11"/>
      <c r="M38" s="14"/>
      <c r="N38" s="13" t="str">
        <f t="shared" ca="1" si="13"/>
        <v/>
      </c>
      <c r="P38" s="3">
        <f t="shared" si="14"/>
        <v>183</v>
      </c>
      <c r="Q38" s="3">
        <f t="shared" ca="1" si="15"/>
        <v>0</v>
      </c>
      <c r="R38" s="3">
        <f t="shared" si="16"/>
        <v>0</v>
      </c>
      <c r="S38" s="3">
        <f t="shared" ca="1" si="17"/>
        <v>62.5</v>
      </c>
      <c r="T38" s="3" t="str">
        <f>IF(H38="","",VLOOKUP(H38,'Вода SKU'!$A$1:$B$150,2,0))</f>
        <v>3.3, Сакко</v>
      </c>
      <c r="U38" s="3">
        <f t="shared" ca="1" si="18"/>
        <v>7.6190476190476186</v>
      </c>
      <c r="V38" s="3">
        <f t="shared" si="19"/>
        <v>0</v>
      </c>
      <c r="W38" s="3">
        <f t="shared" ca="1" si="20"/>
        <v>0</v>
      </c>
      <c r="X38" s="3" t="str">
        <f t="shared" ca="1" si="21"/>
        <v/>
      </c>
    </row>
    <row r="39" spans="1:24" ht="13.75" customHeight="1" x14ac:dyDescent="0.2">
      <c r="A39" s="11">
        <f t="shared" ca="1" si="11"/>
        <v>9</v>
      </c>
      <c r="B39" s="11" t="s">
        <v>185</v>
      </c>
      <c r="C39" s="11">
        <v>1050</v>
      </c>
      <c r="D39" s="11" t="s">
        <v>170</v>
      </c>
      <c r="E39" s="11" t="s">
        <v>171</v>
      </c>
      <c r="F39" s="11" t="s">
        <v>172</v>
      </c>
      <c r="G39" s="11" t="s">
        <v>173</v>
      </c>
      <c r="H39" s="11" t="s">
        <v>218</v>
      </c>
      <c r="I39" s="11">
        <v>162</v>
      </c>
      <c r="J39" s="4" t="str">
        <f t="shared" ca="1" si="12"/>
        <v/>
      </c>
      <c r="K39" s="11">
        <v>1</v>
      </c>
      <c r="L39" s="11"/>
      <c r="M39" s="14"/>
      <c r="N39" s="13" t="str">
        <f t="shared" ca="1" si="13"/>
        <v/>
      </c>
      <c r="P39" s="3">
        <f t="shared" si="14"/>
        <v>162</v>
      </c>
      <c r="Q39" s="3">
        <f t="shared" ca="1" si="15"/>
        <v>0</v>
      </c>
      <c r="R39" s="3">
        <f t="shared" si="16"/>
        <v>0</v>
      </c>
      <c r="S39" s="3">
        <f t="shared" ca="1" si="17"/>
        <v>62.5</v>
      </c>
      <c r="T39" s="3" t="str">
        <f>IF(H39="","",VLOOKUP(H39,'Вода SKU'!$A$1:$B$150,2,0))</f>
        <v>3.3, Сакко</v>
      </c>
      <c r="U39" s="3">
        <f t="shared" ca="1" si="18"/>
        <v>7.6190476190476186</v>
      </c>
      <c r="V39" s="3">
        <f t="shared" si="19"/>
        <v>0</v>
      </c>
      <c r="W39" s="3">
        <f t="shared" ca="1" si="20"/>
        <v>0</v>
      </c>
      <c r="X39" s="3" t="str">
        <f t="shared" ca="1" si="21"/>
        <v/>
      </c>
    </row>
    <row r="40" spans="1:24" ht="13.75" customHeight="1" x14ac:dyDescent="0.2">
      <c r="A40" s="11">
        <f t="shared" ca="1" si="11"/>
        <v>9</v>
      </c>
      <c r="B40" s="11" t="s">
        <v>185</v>
      </c>
      <c r="C40" s="11">
        <v>1050</v>
      </c>
      <c r="D40" s="11" t="s">
        <v>170</v>
      </c>
      <c r="E40" s="11" t="s">
        <v>171</v>
      </c>
      <c r="F40" s="11" t="s">
        <v>172</v>
      </c>
      <c r="G40" s="11" t="s">
        <v>173</v>
      </c>
      <c r="H40" s="11" t="s">
        <v>219</v>
      </c>
      <c r="I40" s="11">
        <v>236</v>
      </c>
      <c r="J40" s="4" t="str">
        <f t="shared" ca="1" si="12"/>
        <v/>
      </c>
      <c r="K40" s="11">
        <v>1</v>
      </c>
      <c r="L40" s="11"/>
      <c r="M40" s="14"/>
      <c r="N40" s="13" t="str">
        <f t="shared" ca="1" si="13"/>
        <v/>
      </c>
      <c r="P40" s="3">
        <f t="shared" si="14"/>
        <v>236</v>
      </c>
      <c r="Q40" s="3">
        <f t="shared" ca="1" si="15"/>
        <v>0</v>
      </c>
      <c r="R40" s="3">
        <f t="shared" si="16"/>
        <v>0</v>
      </c>
      <c r="S40" s="3">
        <f t="shared" ca="1" si="17"/>
        <v>62.5</v>
      </c>
      <c r="T40" s="3" t="str">
        <f>IF(H40="","",VLOOKUP(H40,'Вода SKU'!$A$1:$B$150,2,0))</f>
        <v>3.3, Сакко</v>
      </c>
      <c r="U40" s="3">
        <f t="shared" ca="1" si="18"/>
        <v>7.6190476190476186</v>
      </c>
      <c r="V40" s="3">
        <f t="shared" si="19"/>
        <v>0</v>
      </c>
      <c r="W40" s="3">
        <f t="shared" ca="1" si="20"/>
        <v>0</v>
      </c>
      <c r="X40" s="3" t="str">
        <f t="shared" ca="1" si="21"/>
        <v/>
      </c>
    </row>
    <row r="41" spans="1:24" ht="13.75" customHeight="1" x14ac:dyDescent="0.2">
      <c r="A41" s="11">
        <f t="shared" ca="1" si="11"/>
        <v>9</v>
      </c>
      <c r="B41" s="11" t="s">
        <v>185</v>
      </c>
      <c r="C41" s="11">
        <v>1050</v>
      </c>
      <c r="D41" s="11" t="s">
        <v>170</v>
      </c>
      <c r="E41" s="11" t="s">
        <v>171</v>
      </c>
      <c r="F41" s="11" t="s">
        <v>172</v>
      </c>
      <c r="G41" s="11" t="s">
        <v>173</v>
      </c>
      <c r="H41" s="11" t="s">
        <v>220</v>
      </c>
      <c r="I41" s="11">
        <v>238</v>
      </c>
      <c r="J41" s="4" t="str">
        <f t="shared" ca="1" si="12"/>
        <v/>
      </c>
      <c r="K41" s="11">
        <v>1</v>
      </c>
      <c r="L41" s="11"/>
      <c r="M41" s="14"/>
      <c r="N41" s="13" t="str">
        <f t="shared" ca="1" si="13"/>
        <v/>
      </c>
      <c r="P41" s="3">
        <f t="shared" si="14"/>
        <v>238</v>
      </c>
      <c r="Q41" s="3">
        <f t="shared" ca="1" si="15"/>
        <v>0</v>
      </c>
      <c r="R41" s="3">
        <f t="shared" si="16"/>
        <v>0</v>
      </c>
      <c r="S41" s="3">
        <f t="shared" ca="1" si="17"/>
        <v>62.5</v>
      </c>
      <c r="T41" s="3" t="str">
        <f>IF(H41="","",VLOOKUP(H41,'Вода SKU'!$A$1:$B$150,2,0))</f>
        <v>3.3, Сакко</v>
      </c>
      <c r="U41" s="3">
        <f t="shared" ca="1" si="18"/>
        <v>7.6190476190476186</v>
      </c>
      <c r="V41" s="3">
        <f t="shared" si="19"/>
        <v>0</v>
      </c>
      <c r="W41" s="3">
        <f t="shared" ca="1" si="20"/>
        <v>0</v>
      </c>
      <c r="X41" s="3" t="str">
        <f t="shared" ca="1" si="21"/>
        <v/>
      </c>
    </row>
    <row r="42" spans="1:24" ht="13.75" customHeight="1" x14ac:dyDescent="0.2">
      <c r="A42" s="11">
        <f t="shared" ca="1" si="11"/>
        <v>9</v>
      </c>
      <c r="B42" s="11" t="s">
        <v>185</v>
      </c>
      <c r="C42" s="11">
        <v>1050</v>
      </c>
      <c r="D42" s="11" t="s">
        <v>170</v>
      </c>
      <c r="E42" s="11" t="s">
        <v>171</v>
      </c>
      <c r="F42" s="11" t="s">
        <v>172</v>
      </c>
      <c r="G42" s="11" t="s">
        <v>173</v>
      </c>
      <c r="H42" s="11" t="s">
        <v>221</v>
      </c>
      <c r="I42" s="11">
        <v>131</v>
      </c>
      <c r="J42" s="4" t="str">
        <f t="shared" ca="1" si="12"/>
        <v/>
      </c>
      <c r="K42" s="11">
        <v>1</v>
      </c>
      <c r="L42" s="11"/>
      <c r="M42" s="14"/>
      <c r="N42" s="13" t="str">
        <f t="shared" ca="1" si="13"/>
        <v/>
      </c>
      <c r="P42" s="3">
        <f t="shared" si="14"/>
        <v>131</v>
      </c>
      <c r="Q42" s="3">
        <f t="shared" ca="1" si="15"/>
        <v>0</v>
      </c>
      <c r="R42" s="3">
        <f t="shared" si="16"/>
        <v>0</v>
      </c>
      <c r="S42" s="3">
        <f t="shared" ca="1" si="17"/>
        <v>62.5</v>
      </c>
      <c r="T42" s="3" t="str">
        <f>IF(H42="","",VLOOKUP(H42,'Вода SKU'!$A$1:$B$150,2,0))</f>
        <v>3.3, Сакко</v>
      </c>
      <c r="U42" s="3">
        <f t="shared" ca="1" si="18"/>
        <v>7.6190476190476186</v>
      </c>
      <c r="V42" s="3">
        <f t="shared" si="19"/>
        <v>0</v>
      </c>
      <c r="W42" s="3">
        <f t="shared" ca="1" si="20"/>
        <v>0</v>
      </c>
      <c r="X42" s="3" t="str">
        <f t="shared" ca="1" si="21"/>
        <v/>
      </c>
    </row>
    <row r="43" spans="1:24" ht="13.75" customHeight="1" x14ac:dyDescent="0.2">
      <c r="A43" s="16" t="str">
        <f t="shared" ca="1" si="11"/>
        <v/>
      </c>
      <c r="B43" s="16" t="s">
        <v>184</v>
      </c>
      <c r="C43" s="16" t="s">
        <v>184</v>
      </c>
      <c r="D43" s="16" t="s">
        <v>184</v>
      </c>
      <c r="E43" s="16" t="s">
        <v>184</v>
      </c>
      <c r="F43" s="16" t="s">
        <v>184</v>
      </c>
      <c r="G43" s="16" t="s">
        <v>184</v>
      </c>
      <c r="H43" s="16" t="s">
        <v>184</v>
      </c>
      <c r="J43" s="4">
        <f t="shared" ca="1" si="12"/>
        <v>50</v>
      </c>
      <c r="M43" s="17">
        <v>8000</v>
      </c>
      <c r="N43" s="13">
        <f t="shared" ca="1" si="13"/>
        <v>1050</v>
      </c>
      <c r="O43" s="16" t="s">
        <v>184</v>
      </c>
      <c r="P43" s="3">
        <f t="shared" ca="1" si="14"/>
        <v>-1050</v>
      </c>
      <c r="Q43" s="3">
        <f t="shared" ca="1" si="15"/>
        <v>12.5</v>
      </c>
      <c r="R43" s="3">
        <f t="shared" si="16"/>
        <v>1</v>
      </c>
      <c r="S43" s="3">
        <f t="shared" ca="1" si="17"/>
        <v>12.5</v>
      </c>
      <c r="T43" s="3" t="str">
        <f>IF(H43="","",VLOOKUP(H43,'Вода SKU'!$A$1:$B$150,2,0))</f>
        <v>-</v>
      </c>
      <c r="U43" s="3">
        <f t="shared" ca="1" si="18"/>
        <v>7.6190476190476186</v>
      </c>
      <c r="V43" s="3">
        <f t="shared" si="19"/>
        <v>8000</v>
      </c>
      <c r="W43" s="3">
        <f t="shared" ca="1" si="20"/>
        <v>1050</v>
      </c>
      <c r="X43" s="3">
        <f t="shared" ca="1" si="21"/>
        <v>1050</v>
      </c>
    </row>
    <row r="44" spans="1:24" ht="13.75" customHeight="1" x14ac:dyDescent="0.2">
      <c r="A44" s="11">
        <f t="shared" ca="1" si="11"/>
        <v>10</v>
      </c>
      <c r="B44" s="11" t="s">
        <v>185</v>
      </c>
      <c r="C44" s="11">
        <v>1050</v>
      </c>
      <c r="D44" s="11" t="s">
        <v>170</v>
      </c>
      <c r="E44" s="11" t="s">
        <v>171</v>
      </c>
      <c r="F44" s="11" t="s">
        <v>172</v>
      </c>
      <c r="G44" s="11" t="s">
        <v>173</v>
      </c>
      <c r="H44" s="11" t="s">
        <v>221</v>
      </c>
      <c r="I44" s="11">
        <v>151</v>
      </c>
      <c r="J44" s="4" t="str">
        <f t="shared" ca="1" si="12"/>
        <v/>
      </c>
      <c r="K44" s="11">
        <v>1</v>
      </c>
      <c r="L44" s="11"/>
      <c r="M44" s="14"/>
      <c r="N44" s="13" t="str">
        <f t="shared" ca="1" si="13"/>
        <v/>
      </c>
      <c r="P44" s="3">
        <f t="shared" si="14"/>
        <v>151</v>
      </c>
      <c r="Q44" s="3">
        <f t="shared" ca="1" si="15"/>
        <v>0</v>
      </c>
      <c r="R44" s="3">
        <f t="shared" si="16"/>
        <v>0</v>
      </c>
      <c r="S44" s="3">
        <f t="shared" ca="1" si="17"/>
        <v>12.5</v>
      </c>
      <c r="T44" s="3" t="str">
        <f>IF(H44="","",VLOOKUP(H44,'Вода SKU'!$A$1:$B$150,2,0))</f>
        <v>3.3, Сакко</v>
      </c>
      <c r="U44" s="3">
        <f t="shared" ca="1" si="18"/>
        <v>7.6190476190476186</v>
      </c>
      <c r="V44" s="3">
        <f t="shared" si="19"/>
        <v>0</v>
      </c>
      <c r="W44" s="3">
        <f t="shared" ca="1" si="20"/>
        <v>0</v>
      </c>
      <c r="X44" s="3" t="str">
        <f t="shared" ca="1" si="21"/>
        <v/>
      </c>
    </row>
    <row r="45" spans="1:24" ht="13.75" customHeight="1" x14ac:dyDescent="0.2">
      <c r="A45" s="11">
        <f t="shared" ca="1" si="11"/>
        <v>10</v>
      </c>
      <c r="B45" s="11" t="s">
        <v>185</v>
      </c>
      <c r="C45" s="11">
        <v>1050</v>
      </c>
      <c r="D45" s="11" t="s">
        <v>170</v>
      </c>
      <c r="E45" s="11" t="s">
        <v>171</v>
      </c>
      <c r="F45" s="11" t="s">
        <v>172</v>
      </c>
      <c r="G45" s="11" t="s">
        <v>173</v>
      </c>
      <c r="H45" s="11" t="s">
        <v>222</v>
      </c>
      <c r="I45" s="11">
        <v>849</v>
      </c>
      <c r="J45" s="4" t="str">
        <f t="shared" ca="1" si="12"/>
        <v/>
      </c>
      <c r="K45" s="11">
        <v>1</v>
      </c>
      <c r="L45" s="11"/>
      <c r="M45" s="14"/>
      <c r="N45" s="13" t="str">
        <f t="shared" ca="1" si="13"/>
        <v/>
      </c>
      <c r="P45" s="3">
        <f t="shared" si="14"/>
        <v>849</v>
      </c>
      <c r="Q45" s="3">
        <f t="shared" ca="1" si="15"/>
        <v>0</v>
      </c>
      <c r="R45" s="3">
        <f t="shared" si="16"/>
        <v>0</v>
      </c>
      <c r="S45" s="3">
        <f t="shared" ca="1" si="17"/>
        <v>12.5</v>
      </c>
      <c r="T45" s="3" t="str">
        <f>IF(H45="","",VLOOKUP(H45,'Вода SKU'!$A$1:$B$150,2,0))</f>
        <v>3.3, Сакко</v>
      </c>
      <c r="U45" s="3">
        <f t="shared" ca="1" si="18"/>
        <v>7.6190476190476186</v>
      </c>
      <c r="V45" s="3">
        <f t="shared" si="19"/>
        <v>0</v>
      </c>
      <c r="W45" s="3">
        <f t="shared" ca="1" si="20"/>
        <v>0</v>
      </c>
      <c r="X45" s="3" t="str">
        <f t="shared" ca="1" si="21"/>
        <v/>
      </c>
    </row>
    <row r="46" spans="1:24" ht="13.75" customHeight="1" x14ac:dyDescent="0.2">
      <c r="A46" s="16" t="str">
        <f t="shared" ca="1" si="11"/>
        <v/>
      </c>
      <c r="B46" s="16" t="s">
        <v>184</v>
      </c>
      <c r="C46" s="16" t="s">
        <v>184</v>
      </c>
      <c r="D46" s="16" t="s">
        <v>184</v>
      </c>
      <c r="E46" s="16" t="s">
        <v>184</v>
      </c>
      <c r="F46" s="16" t="s">
        <v>184</v>
      </c>
      <c r="G46" s="16" t="s">
        <v>184</v>
      </c>
      <c r="H46" s="16" t="s">
        <v>184</v>
      </c>
      <c r="J46" s="4">
        <f t="shared" ca="1" si="12"/>
        <v>50</v>
      </c>
      <c r="M46" s="17">
        <v>8000</v>
      </c>
      <c r="N46" s="13">
        <f t="shared" ca="1" si="13"/>
        <v>1050</v>
      </c>
      <c r="O46" s="16" t="s">
        <v>184</v>
      </c>
      <c r="P46" s="3">
        <f t="shared" ca="1" si="14"/>
        <v>-1050</v>
      </c>
      <c r="Q46" s="3">
        <f t="shared" ca="1" si="15"/>
        <v>-37.5</v>
      </c>
      <c r="R46" s="3">
        <f t="shared" si="16"/>
        <v>1</v>
      </c>
      <c r="S46" s="3">
        <f t="shared" ca="1" si="17"/>
        <v>-37.5</v>
      </c>
      <c r="T46" s="3" t="str">
        <f>IF(H46="","",VLOOKUP(H46,'Вода SKU'!$A$1:$B$150,2,0))</f>
        <v>-</v>
      </c>
      <c r="U46" s="3">
        <f t="shared" ca="1" si="18"/>
        <v>7.6190476190476186</v>
      </c>
      <c r="V46" s="3">
        <f t="shared" si="19"/>
        <v>8000</v>
      </c>
      <c r="W46" s="3">
        <f t="shared" ca="1" si="20"/>
        <v>1050</v>
      </c>
      <c r="X46" s="3">
        <f t="shared" ca="1" si="21"/>
        <v>1050</v>
      </c>
    </row>
    <row r="47" spans="1:24" ht="13.75" customHeight="1" x14ac:dyDescent="0.2">
      <c r="A47" s="19">
        <f t="shared" ca="1" si="11"/>
        <v>11</v>
      </c>
      <c r="B47" s="19" t="s">
        <v>223</v>
      </c>
      <c r="C47" s="19">
        <v>850</v>
      </c>
      <c r="D47" s="19" t="s">
        <v>212</v>
      </c>
      <c r="E47" s="19" t="s">
        <v>195</v>
      </c>
      <c r="F47" s="19" t="s">
        <v>224</v>
      </c>
      <c r="G47" s="19" t="s">
        <v>205</v>
      </c>
      <c r="H47" s="19" t="s">
        <v>225</v>
      </c>
      <c r="I47" s="19">
        <v>850</v>
      </c>
      <c r="J47" s="4" t="str">
        <f t="shared" ca="1" si="12"/>
        <v/>
      </c>
      <c r="K47" s="19">
        <v>1</v>
      </c>
      <c r="L47" s="19"/>
      <c r="M47" s="14"/>
      <c r="N47" s="13" t="str">
        <f t="shared" ca="1" si="13"/>
        <v/>
      </c>
      <c r="P47" s="3">
        <f t="shared" si="14"/>
        <v>850</v>
      </c>
      <c r="Q47" s="3">
        <f t="shared" ca="1" si="15"/>
        <v>0</v>
      </c>
      <c r="R47" s="3">
        <f t="shared" si="16"/>
        <v>0</v>
      </c>
      <c r="S47" s="3">
        <f t="shared" ca="1" si="17"/>
        <v>-37.5</v>
      </c>
      <c r="T47" s="3" t="str">
        <f>IF(H47="","",VLOOKUP(H47,'Вода SKU'!$A$1:$B$150,2,0))</f>
        <v>2.7, Альче, без лактозы</v>
      </c>
      <c r="U47" s="3">
        <f t="shared" ca="1" si="18"/>
        <v>9.4117647058823533</v>
      </c>
      <c r="V47" s="3">
        <f t="shared" si="19"/>
        <v>0</v>
      </c>
      <c r="W47" s="3">
        <f t="shared" ca="1" si="20"/>
        <v>0</v>
      </c>
      <c r="X47" s="3" t="str">
        <f t="shared" ca="1" si="21"/>
        <v/>
      </c>
    </row>
    <row r="48" spans="1:24" ht="13.75" customHeight="1" x14ac:dyDescent="0.2">
      <c r="A48" s="16" t="str">
        <f t="shared" ca="1" si="11"/>
        <v/>
      </c>
      <c r="B48" s="16" t="s">
        <v>184</v>
      </c>
      <c r="C48" s="16" t="s">
        <v>184</v>
      </c>
      <c r="D48" s="16" t="s">
        <v>184</v>
      </c>
      <c r="E48" s="16" t="s">
        <v>184</v>
      </c>
      <c r="F48" s="16" t="s">
        <v>184</v>
      </c>
      <c r="G48" s="16" t="s">
        <v>184</v>
      </c>
      <c r="H48" s="16" t="s">
        <v>184</v>
      </c>
      <c r="J48" s="4">
        <f t="shared" ca="1" si="12"/>
        <v>0</v>
      </c>
      <c r="M48" s="17">
        <v>8000</v>
      </c>
      <c r="N48" s="13">
        <f t="shared" ca="1" si="13"/>
        <v>850</v>
      </c>
      <c r="O48" s="16" t="s">
        <v>184</v>
      </c>
      <c r="P48" s="3">
        <f t="shared" ca="1" si="14"/>
        <v>-850</v>
      </c>
      <c r="Q48" s="3">
        <f t="shared" ca="1" si="15"/>
        <v>-37.5</v>
      </c>
      <c r="R48" s="3">
        <f t="shared" si="16"/>
        <v>1</v>
      </c>
      <c r="S48" s="3">
        <f t="shared" ca="1" si="17"/>
        <v>-37.5</v>
      </c>
      <c r="T48" s="3" t="str">
        <f>IF(H48="","",VLOOKUP(H48,'Вода SKU'!$A$1:$B$150,2,0))</f>
        <v>-</v>
      </c>
      <c r="U48" s="3">
        <f t="shared" ca="1" si="18"/>
        <v>9.4117647058823533</v>
      </c>
      <c r="V48" s="3">
        <f t="shared" si="19"/>
        <v>8000</v>
      </c>
      <c r="W48" s="3">
        <f t="shared" ca="1" si="20"/>
        <v>850</v>
      </c>
      <c r="X48" s="3">
        <f t="shared" ca="1" si="21"/>
        <v>850</v>
      </c>
    </row>
    <row r="49" spans="1:24" ht="13.75" customHeight="1" x14ac:dyDescent="0.2">
      <c r="A49" s="19">
        <f t="shared" ca="1" si="11"/>
        <v>12</v>
      </c>
      <c r="B49" s="19" t="s">
        <v>223</v>
      </c>
      <c r="C49" s="19">
        <v>850</v>
      </c>
      <c r="D49" s="19" t="s">
        <v>212</v>
      </c>
      <c r="E49" s="19" t="s">
        <v>195</v>
      </c>
      <c r="F49" s="19" t="s">
        <v>224</v>
      </c>
      <c r="G49" s="19" t="s">
        <v>205</v>
      </c>
      <c r="H49" s="19" t="s">
        <v>225</v>
      </c>
      <c r="I49" s="19">
        <v>120</v>
      </c>
      <c r="J49" s="4" t="str">
        <f t="shared" ca="1" si="12"/>
        <v/>
      </c>
      <c r="K49" s="19">
        <v>1</v>
      </c>
      <c r="L49" s="19"/>
      <c r="M49" s="14"/>
      <c r="N49" s="13" t="str">
        <f t="shared" ca="1" si="13"/>
        <v/>
      </c>
      <c r="P49" s="3">
        <f t="shared" si="14"/>
        <v>120</v>
      </c>
      <c r="Q49" s="3">
        <f t="shared" ca="1" si="15"/>
        <v>0</v>
      </c>
      <c r="R49" s="3">
        <f t="shared" si="16"/>
        <v>0</v>
      </c>
      <c r="S49" s="3">
        <f t="shared" ca="1" si="17"/>
        <v>-37.5</v>
      </c>
      <c r="T49" s="3" t="str">
        <f>IF(H49="","",VLOOKUP(H49,'Вода SKU'!$A$1:$B$150,2,0))</f>
        <v>2.7, Альче, без лактозы</v>
      </c>
      <c r="U49" s="3">
        <f t="shared" ca="1" si="18"/>
        <v>9.4117647058823533</v>
      </c>
      <c r="V49" s="3">
        <f t="shared" si="19"/>
        <v>0</v>
      </c>
      <c r="W49" s="3">
        <f t="shared" ca="1" si="20"/>
        <v>0</v>
      </c>
      <c r="X49" s="3" t="str">
        <f t="shared" ca="1" si="21"/>
        <v/>
      </c>
    </row>
    <row r="50" spans="1:24" ht="13.75" customHeight="1" x14ac:dyDescent="0.2">
      <c r="A50" s="18">
        <f t="shared" ca="1" si="11"/>
        <v>12</v>
      </c>
      <c r="B50" s="18" t="s">
        <v>223</v>
      </c>
      <c r="C50" s="18">
        <v>850</v>
      </c>
      <c r="D50" s="18" t="s">
        <v>202</v>
      </c>
      <c r="E50" s="18" t="s">
        <v>195</v>
      </c>
      <c r="F50" s="18" t="s">
        <v>224</v>
      </c>
      <c r="G50" s="18" t="s">
        <v>205</v>
      </c>
      <c r="H50" s="18" t="s">
        <v>226</v>
      </c>
      <c r="I50" s="18">
        <v>631</v>
      </c>
      <c r="J50" s="4" t="str">
        <f t="shared" ca="1" si="12"/>
        <v/>
      </c>
      <c r="K50" s="18">
        <v>1</v>
      </c>
      <c r="L50" s="18"/>
      <c r="M50" s="14"/>
      <c r="N50" s="13" t="str">
        <f t="shared" ca="1" si="13"/>
        <v/>
      </c>
      <c r="P50" s="3">
        <f t="shared" si="14"/>
        <v>631</v>
      </c>
      <c r="Q50" s="3">
        <f t="shared" ca="1" si="15"/>
        <v>0</v>
      </c>
      <c r="R50" s="3">
        <f t="shared" si="16"/>
        <v>0</v>
      </c>
      <c r="S50" s="3">
        <f t="shared" ca="1" si="17"/>
        <v>-37.5</v>
      </c>
      <c r="T50" s="3" t="str">
        <f>IF(H50="","",VLOOKUP(H50,'Вода SKU'!$A$1:$B$150,2,0))</f>
        <v>2.7, Сакко</v>
      </c>
      <c r="U50" s="3">
        <f t="shared" ca="1" si="18"/>
        <v>9.4117647058823533</v>
      </c>
      <c r="V50" s="3">
        <f t="shared" si="19"/>
        <v>0</v>
      </c>
      <c r="W50" s="3">
        <f t="shared" ca="1" si="20"/>
        <v>0</v>
      </c>
      <c r="X50" s="3" t="str">
        <f t="shared" ca="1" si="21"/>
        <v/>
      </c>
    </row>
    <row r="51" spans="1:24" ht="13.75" customHeight="1" x14ac:dyDescent="0.2">
      <c r="A51" s="18">
        <f t="shared" ca="1" si="11"/>
        <v>12</v>
      </c>
      <c r="B51" s="18" t="s">
        <v>223</v>
      </c>
      <c r="C51" s="18">
        <v>850</v>
      </c>
      <c r="D51" s="18" t="s">
        <v>202</v>
      </c>
      <c r="E51" s="18" t="s">
        <v>195</v>
      </c>
      <c r="F51" s="18" t="s">
        <v>224</v>
      </c>
      <c r="G51" s="18" t="s">
        <v>205</v>
      </c>
      <c r="H51" s="18" t="s">
        <v>227</v>
      </c>
      <c r="I51" s="18">
        <v>100</v>
      </c>
      <c r="J51" s="4" t="str">
        <f t="shared" ca="1" si="12"/>
        <v/>
      </c>
      <c r="K51" s="18">
        <v>1</v>
      </c>
      <c r="L51" s="18" t="s">
        <v>59</v>
      </c>
      <c r="M51" s="14"/>
      <c r="N51" s="13" t="str">
        <f t="shared" ca="1" si="13"/>
        <v/>
      </c>
      <c r="P51" s="3">
        <f t="shared" si="14"/>
        <v>100</v>
      </c>
      <c r="Q51" s="3">
        <f t="shared" ca="1" si="15"/>
        <v>0</v>
      </c>
      <c r="R51" s="3">
        <f t="shared" si="16"/>
        <v>0</v>
      </c>
      <c r="S51" s="3">
        <f t="shared" ca="1" si="17"/>
        <v>-37.5</v>
      </c>
      <c r="T51" s="3" t="str">
        <f>IF(H51="","",VLOOKUP(H51,'Вода SKU'!$A$1:$B$150,2,0))</f>
        <v>2.7, Сакко</v>
      </c>
      <c r="U51" s="3">
        <f t="shared" ca="1" si="18"/>
        <v>9.4117647058823533</v>
      </c>
      <c r="V51" s="3">
        <f t="shared" si="19"/>
        <v>0</v>
      </c>
      <c r="W51" s="3">
        <f t="shared" ca="1" si="20"/>
        <v>0</v>
      </c>
      <c r="X51" s="3" t="str">
        <f t="shared" ca="1" si="21"/>
        <v/>
      </c>
    </row>
    <row r="52" spans="1:24" ht="13.75" customHeight="1" x14ac:dyDescent="0.2">
      <c r="A52" s="16" t="str">
        <f t="shared" ca="1" si="11"/>
        <v/>
      </c>
      <c r="B52" s="16" t="s">
        <v>184</v>
      </c>
      <c r="C52" s="16" t="s">
        <v>184</v>
      </c>
      <c r="D52" s="16" t="s">
        <v>184</v>
      </c>
      <c r="E52" s="16" t="s">
        <v>184</v>
      </c>
      <c r="F52" s="16" t="s">
        <v>184</v>
      </c>
      <c r="G52" s="16" t="s">
        <v>184</v>
      </c>
      <c r="H52" s="16" t="s">
        <v>184</v>
      </c>
      <c r="J52" s="4">
        <f t="shared" ca="1" si="12"/>
        <v>-1</v>
      </c>
      <c r="M52" s="17">
        <v>8000</v>
      </c>
      <c r="N52" s="13">
        <f t="shared" ca="1" si="13"/>
        <v>850</v>
      </c>
      <c r="O52" s="16" t="s">
        <v>184</v>
      </c>
      <c r="P52" s="3">
        <f t="shared" ca="1" si="14"/>
        <v>-850</v>
      </c>
      <c r="Q52" s="3">
        <f t="shared" ca="1" si="15"/>
        <v>-36.5</v>
      </c>
      <c r="R52" s="3">
        <f t="shared" si="16"/>
        <v>1</v>
      </c>
      <c r="S52" s="3">
        <f t="shared" ca="1" si="17"/>
        <v>-36.5</v>
      </c>
      <c r="T52" s="3" t="str">
        <f>IF(H52="","",VLOOKUP(H52,'Вода SKU'!$A$1:$B$150,2,0))</f>
        <v>-</v>
      </c>
      <c r="U52" s="3">
        <f t="shared" ca="1" si="18"/>
        <v>9.4117647058823533</v>
      </c>
      <c r="V52" s="3">
        <f t="shared" si="19"/>
        <v>8000</v>
      </c>
      <c r="W52" s="3">
        <f t="shared" ca="1" si="20"/>
        <v>850</v>
      </c>
      <c r="X52" s="3">
        <f t="shared" ca="1" si="21"/>
        <v>850</v>
      </c>
    </row>
    <row r="53" spans="1:24" ht="13.75" customHeight="1" x14ac:dyDescent="0.2">
      <c r="A53" s="18">
        <f t="shared" ca="1" si="11"/>
        <v>13</v>
      </c>
      <c r="B53" s="18" t="s">
        <v>211</v>
      </c>
      <c r="C53" s="18">
        <v>850</v>
      </c>
      <c r="D53" s="18" t="s">
        <v>202</v>
      </c>
      <c r="E53" s="18" t="s">
        <v>195</v>
      </c>
      <c r="F53" s="18" t="s">
        <v>224</v>
      </c>
      <c r="G53" s="18" t="s">
        <v>205</v>
      </c>
      <c r="H53" s="18" t="s">
        <v>227</v>
      </c>
      <c r="I53" s="18">
        <v>850</v>
      </c>
      <c r="J53" s="4" t="str">
        <f t="shared" ca="1" si="12"/>
        <v/>
      </c>
      <c r="K53" s="18">
        <v>1</v>
      </c>
      <c r="L53" s="18"/>
      <c r="M53" s="14"/>
      <c r="N53" s="13" t="str">
        <f t="shared" ca="1" si="13"/>
        <v/>
      </c>
      <c r="P53" s="3">
        <f t="shared" si="14"/>
        <v>850</v>
      </c>
      <c r="Q53" s="3">
        <f t="shared" ca="1" si="15"/>
        <v>0</v>
      </c>
      <c r="R53" s="3">
        <f t="shared" si="16"/>
        <v>0</v>
      </c>
      <c r="S53" s="3">
        <f t="shared" ca="1" si="17"/>
        <v>-36.5</v>
      </c>
      <c r="T53" s="3" t="str">
        <f>IF(H53="","",VLOOKUP(H53,'Вода SKU'!$A$1:$B$150,2,0))</f>
        <v>2.7, Сакко</v>
      </c>
      <c r="U53" s="3">
        <f t="shared" ca="1" si="18"/>
        <v>9.4117647058823533</v>
      </c>
      <c r="V53" s="3">
        <f t="shared" si="19"/>
        <v>0</v>
      </c>
      <c r="W53" s="3">
        <f t="shared" ca="1" si="20"/>
        <v>0</v>
      </c>
      <c r="X53" s="3" t="str">
        <f t="shared" ca="1" si="21"/>
        <v/>
      </c>
    </row>
    <row r="54" spans="1:24" ht="13.75" customHeight="1" x14ac:dyDescent="0.2">
      <c r="A54" s="16" t="str">
        <f t="shared" ca="1" si="11"/>
        <v/>
      </c>
      <c r="B54" s="16" t="s">
        <v>184</v>
      </c>
      <c r="C54" s="16" t="s">
        <v>184</v>
      </c>
      <c r="D54" s="16" t="s">
        <v>184</v>
      </c>
      <c r="E54" s="16" t="s">
        <v>184</v>
      </c>
      <c r="F54" s="16" t="s">
        <v>184</v>
      </c>
      <c r="G54" s="16" t="s">
        <v>184</v>
      </c>
      <c r="H54" s="16" t="s">
        <v>184</v>
      </c>
      <c r="J54" s="4">
        <f t="shared" ca="1" si="12"/>
        <v>0</v>
      </c>
      <c r="M54" s="17">
        <v>8000</v>
      </c>
      <c r="N54" s="13">
        <f t="shared" ca="1" si="13"/>
        <v>850</v>
      </c>
      <c r="O54" s="16" t="s">
        <v>184</v>
      </c>
      <c r="P54" s="3">
        <f t="shared" ca="1" si="14"/>
        <v>-850</v>
      </c>
      <c r="Q54" s="3">
        <f t="shared" ca="1" si="15"/>
        <v>-36.5</v>
      </c>
      <c r="R54" s="3">
        <f t="shared" si="16"/>
        <v>1</v>
      </c>
      <c r="S54" s="3">
        <f t="shared" ca="1" si="17"/>
        <v>-36.5</v>
      </c>
      <c r="T54" s="3" t="str">
        <f>IF(H54="","",VLOOKUP(H54,'Вода SKU'!$A$1:$B$150,2,0))</f>
        <v>-</v>
      </c>
      <c r="U54" s="3">
        <f t="shared" ca="1" si="18"/>
        <v>9.4117647058823533</v>
      </c>
      <c r="V54" s="3">
        <f t="shared" si="19"/>
        <v>8000</v>
      </c>
      <c r="W54" s="3">
        <f t="shared" ca="1" si="20"/>
        <v>850</v>
      </c>
      <c r="X54" s="3">
        <f t="shared" ca="1" si="21"/>
        <v>850</v>
      </c>
    </row>
    <row r="55" spans="1:24" ht="13.75" customHeight="1" x14ac:dyDescent="0.2">
      <c r="A55" s="18">
        <f t="shared" ca="1" si="11"/>
        <v>14</v>
      </c>
      <c r="B55" s="18" t="s">
        <v>211</v>
      </c>
      <c r="C55" s="18">
        <v>850</v>
      </c>
      <c r="D55" s="18" t="s">
        <v>202</v>
      </c>
      <c r="E55" s="18" t="s">
        <v>195</v>
      </c>
      <c r="F55" s="18" t="s">
        <v>224</v>
      </c>
      <c r="G55" s="18" t="s">
        <v>205</v>
      </c>
      <c r="H55" s="18" t="s">
        <v>227</v>
      </c>
      <c r="I55" s="18">
        <v>850</v>
      </c>
      <c r="J55" s="4" t="str">
        <f t="shared" ca="1" si="12"/>
        <v/>
      </c>
      <c r="K55" s="18">
        <v>1</v>
      </c>
      <c r="L55" s="18"/>
      <c r="M55" s="14"/>
      <c r="N55" s="13" t="str">
        <f t="shared" ca="1" si="13"/>
        <v/>
      </c>
      <c r="P55" s="3">
        <f t="shared" si="14"/>
        <v>850</v>
      </c>
      <c r="Q55" s="3">
        <f t="shared" ca="1" si="15"/>
        <v>0</v>
      </c>
      <c r="R55" s="3">
        <f t="shared" si="16"/>
        <v>0</v>
      </c>
      <c r="S55" s="3">
        <f t="shared" ca="1" si="17"/>
        <v>-36.5</v>
      </c>
      <c r="T55" s="3" t="str">
        <f>IF(H55="","",VLOOKUP(H55,'Вода SKU'!$A$1:$B$150,2,0))</f>
        <v>2.7, Сакко</v>
      </c>
      <c r="U55" s="3">
        <f t="shared" ca="1" si="18"/>
        <v>9.4117647058823533</v>
      </c>
      <c r="V55" s="3">
        <f t="shared" si="19"/>
        <v>0</v>
      </c>
      <c r="W55" s="3">
        <f t="shared" ca="1" si="20"/>
        <v>0</v>
      </c>
      <c r="X55" s="3" t="str">
        <f t="shared" ca="1" si="21"/>
        <v/>
      </c>
    </row>
    <row r="56" spans="1:24" ht="13.75" customHeight="1" x14ac:dyDescent="0.2">
      <c r="A56" s="16" t="str">
        <f t="shared" ca="1" si="11"/>
        <v/>
      </c>
      <c r="B56" s="16" t="s">
        <v>184</v>
      </c>
      <c r="C56" s="16" t="s">
        <v>184</v>
      </c>
      <c r="D56" s="16" t="s">
        <v>184</v>
      </c>
      <c r="E56" s="16" t="s">
        <v>184</v>
      </c>
      <c r="F56" s="16" t="s">
        <v>184</v>
      </c>
      <c r="G56" s="16" t="s">
        <v>184</v>
      </c>
      <c r="H56" s="16" t="s">
        <v>184</v>
      </c>
      <c r="J56" s="4">
        <f t="shared" ca="1" si="12"/>
        <v>0</v>
      </c>
      <c r="M56" s="17">
        <v>8000</v>
      </c>
      <c r="N56" s="13">
        <f t="shared" ca="1" si="13"/>
        <v>850</v>
      </c>
      <c r="O56" s="16" t="s">
        <v>184</v>
      </c>
      <c r="P56" s="3">
        <f t="shared" ca="1" si="14"/>
        <v>-850</v>
      </c>
      <c r="Q56" s="3">
        <f t="shared" ca="1" si="15"/>
        <v>-36.5</v>
      </c>
      <c r="R56" s="3">
        <f t="shared" si="16"/>
        <v>1</v>
      </c>
      <c r="S56" s="3">
        <f t="shared" ca="1" si="17"/>
        <v>-36.5</v>
      </c>
      <c r="T56" s="3" t="str">
        <f>IF(H56="","",VLOOKUP(H56,'Вода SKU'!$A$1:$B$150,2,0))</f>
        <v>-</v>
      </c>
      <c r="U56" s="3">
        <f t="shared" ca="1" si="18"/>
        <v>9.4117647058823533</v>
      </c>
      <c r="V56" s="3">
        <f t="shared" si="19"/>
        <v>8000</v>
      </c>
      <c r="W56" s="3">
        <f t="shared" ca="1" si="20"/>
        <v>850</v>
      </c>
      <c r="X56" s="3">
        <f t="shared" ca="1" si="21"/>
        <v>850</v>
      </c>
    </row>
    <row r="57" spans="1:24" ht="13.75" customHeight="1" x14ac:dyDescent="0.2">
      <c r="A57" s="18">
        <f t="shared" ca="1" si="11"/>
        <v>15</v>
      </c>
      <c r="B57" s="18" t="s">
        <v>211</v>
      </c>
      <c r="C57" s="18">
        <v>850</v>
      </c>
      <c r="D57" s="18" t="s">
        <v>202</v>
      </c>
      <c r="E57" s="18" t="s">
        <v>195</v>
      </c>
      <c r="F57" s="18" t="s">
        <v>224</v>
      </c>
      <c r="G57" s="18" t="s">
        <v>205</v>
      </c>
      <c r="H57" s="18" t="s">
        <v>227</v>
      </c>
      <c r="I57" s="18">
        <v>850</v>
      </c>
      <c r="J57" s="4" t="str">
        <f t="shared" ca="1" si="12"/>
        <v/>
      </c>
      <c r="K57" s="18">
        <v>1</v>
      </c>
      <c r="L57" s="18"/>
      <c r="M57" s="14"/>
      <c r="N57" s="13" t="str">
        <f t="shared" ca="1" si="13"/>
        <v/>
      </c>
      <c r="P57" s="3">
        <f t="shared" si="14"/>
        <v>850</v>
      </c>
      <c r="Q57" s="3">
        <f t="shared" ca="1" si="15"/>
        <v>0</v>
      </c>
      <c r="R57" s="3">
        <f t="shared" si="16"/>
        <v>0</v>
      </c>
      <c r="S57" s="3">
        <f t="shared" ca="1" si="17"/>
        <v>-36.5</v>
      </c>
      <c r="T57" s="3" t="str">
        <f>IF(H57="","",VLOOKUP(H57,'Вода SKU'!$A$1:$B$150,2,0))</f>
        <v>2.7, Сакко</v>
      </c>
      <c r="U57" s="3">
        <f t="shared" ca="1" si="18"/>
        <v>9.4117647058823533</v>
      </c>
      <c r="V57" s="3">
        <f t="shared" si="19"/>
        <v>0</v>
      </c>
      <c r="W57" s="3">
        <f t="shared" ca="1" si="20"/>
        <v>0</v>
      </c>
      <c r="X57" s="3" t="str">
        <f t="shared" ca="1" si="21"/>
        <v/>
      </c>
    </row>
    <row r="58" spans="1:24" ht="13.75" customHeight="1" x14ac:dyDescent="0.2">
      <c r="A58" s="16" t="str">
        <f t="shared" ca="1" si="11"/>
        <v/>
      </c>
      <c r="B58" s="16" t="s">
        <v>184</v>
      </c>
      <c r="C58" s="16" t="s">
        <v>184</v>
      </c>
      <c r="D58" s="16" t="s">
        <v>184</v>
      </c>
      <c r="E58" s="16" t="s">
        <v>184</v>
      </c>
      <c r="F58" s="16" t="s">
        <v>184</v>
      </c>
      <c r="G58" s="16" t="s">
        <v>184</v>
      </c>
      <c r="H58" s="16" t="s">
        <v>184</v>
      </c>
      <c r="J58" s="4">
        <f t="shared" ca="1" si="12"/>
        <v>0</v>
      </c>
      <c r="M58" s="17">
        <v>8000</v>
      </c>
      <c r="N58" s="13">
        <f t="shared" ca="1" si="13"/>
        <v>850</v>
      </c>
      <c r="O58" s="16" t="s">
        <v>184</v>
      </c>
      <c r="P58" s="3">
        <f t="shared" ca="1" si="14"/>
        <v>-850</v>
      </c>
      <c r="Q58" s="3">
        <f t="shared" ca="1" si="15"/>
        <v>-36.5</v>
      </c>
      <c r="R58" s="3">
        <f t="shared" si="16"/>
        <v>1</v>
      </c>
      <c r="S58" s="3">
        <f t="shared" ca="1" si="17"/>
        <v>-36.5</v>
      </c>
      <c r="T58" s="3" t="str">
        <f>IF(H58="","",VLOOKUP(H58,'Вода SKU'!$A$1:$B$150,2,0))</f>
        <v>-</v>
      </c>
      <c r="U58" s="3">
        <f t="shared" ca="1" si="18"/>
        <v>9.4117647058823533</v>
      </c>
      <c r="V58" s="3">
        <f t="shared" si="19"/>
        <v>8000</v>
      </c>
      <c r="W58" s="3">
        <f t="shared" ca="1" si="20"/>
        <v>850</v>
      </c>
      <c r="X58" s="3">
        <f t="shared" ca="1" si="21"/>
        <v>850</v>
      </c>
    </row>
    <row r="59" spans="1:24" ht="13.75" customHeight="1" x14ac:dyDescent="0.2">
      <c r="A59" s="18">
        <f t="shared" ca="1" si="11"/>
        <v>16</v>
      </c>
      <c r="B59" s="18" t="s">
        <v>201</v>
      </c>
      <c r="C59" s="18">
        <v>850</v>
      </c>
      <c r="D59" s="18" t="s">
        <v>202</v>
      </c>
      <c r="E59" s="18" t="s">
        <v>228</v>
      </c>
      <c r="F59" s="18" t="s">
        <v>229</v>
      </c>
      <c r="G59" s="18" t="s">
        <v>205</v>
      </c>
      <c r="H59" s="18" t="s">
        <v>230</v>
      </c>
      <c r="I59" s="18">
        <v>100</v>
      </c>
      <c r="J59" s="4" t="str">
        <f t="shared" ca="1" si="12"/>
        <v/>
      </c>
      <c r="K59" s="18">
        <v>1</v>
      </c>
      <c r="L59" s="18"/>
      <c r="M59" s="13"/>
      <c r="N59" s="13" t="str">
        <f t="shared" ca="1" si="13"/>
        <v/>
      </c>
      <c r="P59" s="3">
        <f t="shared" si="14"/>
        <v>100</v>
      </c>
      <c r="Q59" s="3">
        <f t="shared" ca="1" si="15"/>
        <v>0</v>
      </c>
      <c r="R59" s="3">
        <f t="shared" si="16"/>
        <v>0</v>
      </c>
      <c r="S59" s="3">
        <f t="shared" ca="1" si="17"/>
        <v>-36.5</v>
      </c>
      <c r="T59" s="3" t="str">
        <f>IF(H59="","",VLOOKUP(H59,'Вода SKU'!$A$1:$B$150,2,0))</f>
        <v>2.7, Сакко</v>
      </c>
      <c r="U59" s="3">
        <f t="shared" ca="1" si="18"/>
        <v>9.4117647058823533</v>
      </c>
      <c r="V59" s="3">
        <f t="shared" si="19"/>
        <v>0</v>
      </c>
      <c r="W59" s="3">
        <f t="shared" ca="1" si="20"/>
        <v>0</v>
      </c>
      <c r="X59" s="3" t="str">
        <f t="shared" ca="1" si="21"/>
        <v/>
      </c>
    </row>
    <row r="60" spans="1:24" ht="13.75" customHeight="1" x14ac:dyDescent="0.2">
      <c r="A60" s="19">
        <f t="shared" ca="1" si="11"/>
        <v>16</v>
      </c>
      <c r="B60" s="19" t="s">
        <v>201</v>
      </c>
      <c r="C60" s="19">
        <v>850</v>
      </c>
      <c r="D60" s="19" t="s">
        <v>212</v>
      </c>
      <c r="E60" s="19" t="s">
        <v>228</v>
      </c>
      <c r="F60" s="19" t="s">
        <v>229</v>
      </c>
      <c r="G60" s="19" t="s">
        <v>205</v>
      </c>
      <c r="H60" s="19" t="s">
        <v>231</v>
      </c>
      <c r="I60" s="19">
        <v>750</v>
      </c>
      <c r="J60" s="4" t="str">
        <f t="shared" ca="1" si="12"/>
        <v/>
      </c>
      <c r="K60" s="19">
        <v>1</v>
      </c>
      <c r="L60" s="19"/>
      <c r="M60" s="14"/>
      <c r="N60" s="13" t="str">
        <f t="shared" ca="1" si="13"/>
        <v/>
      </c>
      <c r="P60" s="3">
        <f t="shared" si="14"/>
        <v>750</v>
      </c>
      <c r="Q60" s="3">
        <f t="shared" ca="1" si="15"/>
        <v>0</v>
      </c>
      <c r="R60" s="3">
        <f t="shared" si="16"/>
        <v>0</v>
      </c>
      <c r="S60" s="3">
        <f t="shared" ca="1" si="17"/>
        <v>-36.5</v>
      </c>
      <c r="T60" s="3" t="str">
        <f>IF(H60="","",VLOOKUP(H60,'Вода SKU'!$A$1:$B$150,2,0))</f>
        <v>2.7, Альче</v>
      </c>
      <c r="U60" s="3">
        <f t="shared" ca="1" si="18"/>
        <v>9.4117647058823533</v>
      </c>
      <c r="V60" s="3">
        <f t="shared" si="19"/>
        <v>0</v>
      </c>
      <c r="W60" s="3">
        <f t="shared" ca="1" si="20"/>
        <v>0</v>
      </c>
      <c r="X60" s="3" t="str">
        <f t="shared" ca="1" si="21"/>
        <v/>
      </c>
    </row>
    <row r="61" spans="1:24" ht="13.75" customHeight="1" x14ac:dyDescent="0.2">
      <c r="A61" s="16" t="str">
        <f t="shared" ca="1" si="11"/>
        <v/>
      </c>
      <c r="B61" s="16" t="s">
        <v>184</v>
      </c>
      <c r="C61" s="16" t="s">
        <v>184</v>
      </c>
      <c r="D61" s="16" t="s">
        <v>184</v>
      </c>
      <c r="E61" s="16" t="s">
        <v>184</v>
      </c>
      <c r="F61" s="16" t="s">
        <v>184</v>
      </c>
      <c r="G61" s="16" t="s">
        <v>184</v>
      </c>
      <c r="H61" s="16" t="s">
        <v>184</v>
      </c>
      <c r="J61" s="4">
        <f t="shared" ca="1" si="12"/>
        <v>0</v>
      </c>
      <c r="M61" s="17">
        <v>8000</v>
      </c>
      <c r="N61" s="13">
        <f t="shared" ca="1" si="13"/>
        <v>850</v>
      </c>
      <c r="O61" s="16" t="s">
        <v>184</v>
      </c>
      <c r="P61" s="3">
        <f t="shared" ca="1" si="14"/>
        <v>-850</v>
      </c>
      <c r="Q61" s="3">
        <f t="shared" ca="1" si="15"/>
        <v>-36.5</v>
      </c>
      <c r="R61" s="3">
        <f t="shared" si="16"/>
        <v>1</v>
      </c>
      <c r="S61" s="3">
        <f t="shared" ca="1" si="17"/>
        <v>-36.5</v>
      </c>
      <c r="T61" s="3" t="str">
        <f>IF(H61="","",VLOOKUP(H61,'Вода SKU'!$A$1:$B$150,2,0))</f>
        <v>-</v>
      </c>
      <c r="U61" s="3">
        <f t="shared" ca="1" si="18"/>
        <v>9.4117647058823533</v>
      </c>
      <c r="V61" s="3">
        <f t="shared" si="19"/>
        <v>8000</v>
      </c>
      <c r="W61" s="3">
        <f t="shared" ca="1" si="20"/>
        <v>850</v>
      </c>
      <c r="X61" s="3">
        <f t="shared" ca="1" si="21"/>
        <v>850</v>
      </c>
    </row>
    <row r="62" spans="1:24" ht="13.75" customHeight="1" x14ac:dyDescent="0.2">
      <c r="A62" s="20">
        <f t="shared" ca="1" si="11"/>
        <v>17</v>
      </c>
      <c r="B62" s="20" t="s">
        <v>201</v>
      </c>
      <c r="C62" s="20">
        <v>850</v>
      </c>
      <c r="D62" s="20" t="s">
        <v>232</v>
      </c>
      <c r="E62" s="20" t="s">
        <v>233</v>
      </c>
      <c r="F62" s="20" t="s">
        <v>234</v>
      </c>
      <c r="G62" s="20" t="s">
        <v>235</v>
      </c>
      <c r="H62" s="20" t="s">
        <v>236</v>
      </c>
      <c r="I62" s="20">
        <v>654</v>
      </c>
      <c r="J62" s="4" t="str">
        <f t="shared" ca="1" si="12"/>
        <v/>
      </c>
      <c r="K62" s="20">
        <v>2</v>
      </c>
      <c r="L62" s="20"/>
      <c r="M62" s="14"/>
      <c r="N62" s="13" t="str">
        <f t="shared" ca="1" si="13"/>
        <v/>
      </c>
      <c r="P62" s="3">
        <f t="shared" si="14"/>
        <v>654</v>
      </c>
      <c r="Q62" s="3">
        <f t="shared" ca="1" si="15"/>
        <v>0</v>
      </c>
      <c r="R62" s="3">
        <f t="shared" si="16"/>
        <v>0</v>
      </c>
      <c r="S62" s="3">
        <f t="shared" ca="1" si="17"/>
        <v>-36.5</v>
      </c>
      <c r="T62" s="3" t="str">
        <f>IF(H62="","",VLOOKUP(H62,'Вода SKU'!$A$1:$B$150,2,0))</f>
        <v>2.7, Альче</v>
      </c>
      <c r="U62" s="3">
        <f t="shared" ca="1" si="18"/>
        <v>9.4117647058823533</v>
      </c>
      <c r="V62" s="3">
        <f t="shared" si="19"/>
        <v>0</v>
      </c>
      <c r="W62" s="3">
        <f t="shared" ca="1" si="20"/>
        <v>0</v>
      </c>
      <c r="X62" s="3" t="str">
        <f t="shared" ca="1" si="21"/>
        <v/>
      </c>
    </row>
    <row r="63" spans="1:24" ht="13.75" customHeight="1" x14ac:dyDescent="0.2">
      <c r="A63" s="18">
        <f t="shared" ca="1" si="11"/>
        <v>17</v>
      </c>
      <c r="B63" s="18" t="s">
        <v>201</v>
      </c>
      <c r="C63" s="18">
        <v>850</v>
      </c>
      <c r="D63" s="18" t="s">
        <v>202</v>
      </c>
      <c r="E63" s="18" t="s">
        <v>237</v>
      </c>
      <c r="F63" s="18" t="s">
        <v>234</v>
      </c>
      <c r="G63" s="18" t="s">
        <v>238</v>
      </c>
      <c r="H63" s="18" t="s">
        <v>239</v>
      </c>
      <c r="I63" s="18">
        <v>200</v>
      </c>
      <c r="J63" s="4" t="str">
        <f t="shared" ca="1" si="12"/>
        <v/>
      </c>
      <c r="K63" s="18">
        <v>1</v>
      </c>
      <c r="L63" s="18"/>
      <c r="M63" s="14"/>
      <c r="N63" s="13" t="str">
        <f t="shared" ca="1" si="13"/>
        <v/>
      </c>
      <c r="P63" s="3">
        <f t="shared" si="14"/>
        <v>200</v>
      </c>
      <c r="Q63" s="3">
        <f t="shared" ca="1" si="15"/>
        <v>0</v>
      </c>
      <c r="R63" s="3">
        <f t="shared" si="16"/>
        <v>0</v>
      </c>
      <c r="S63" s="3">
        <f t="shared" ca="1" si="17"/>
        <v>-36.5</v>
      </c>
      <c r="T63" s="3" t="str">
        <f>IF(H63="","",VLOOKUP(H63,'Вода SKU'!$A$1:$B$150,2,0))</f>
        <v>2.7, Альче</v>
      </c>
      <c r="U63" s="3">
        <f t="shared" ca="1" si="18"/>
        <v>9.4117647058823533</v>
      </c>
      <c r="V63" s="3">
        <f t="shared" si="19"/>
        <v>0</v>
      </c>
      <c r="W63" s="3">
        <f t="shared" ca="1" si="20"/>
        <v>0</v>
      </c>
      <c r="X63" s="3" t="str">
        <f t="shared" ca="1" si="21"/>
        <v/>
      </c>
    </row>
    <row r="64" spans="1:24" ht="13.75" customHeight="1" x14ac:dyDescent="0.2">
      <c r="A64" s="16" t="str">
        <f t="shared" ca="1" si="11"/>
        <v/>
      </c>
      <c r="B64" s="16" t="s">
        <v>184</v>
      </c>
      <c r="C64" s="16" t="s">
        <v>184</v>
      </c>
      <c r="D64" s="16" t="s">
        <v>184</v>
      </c>
      <c r="E64" s="16" t="s">
        <v>184</v>
      </c>
      <c r="F64" s="16" t="s">
        <v>184</v>
      </c>
      <c r="G64" s="16" t="s">
        <v>184</v>
      </c>
      <c r="H64" s="16" t="s">
        <v>184</v>
      </c>
      <c r="J64" s="4">
        <f t="shared" ca="1" si="12"/>
        <v>-4</v>
      </c>
      <c r="M64" s="17">
        <v>8000</v>
      </c>
      <c r="N64" s="13">
        <f t="shared" ca="1" si="13"/>
        <v>850</v>
      </c>
      <c r="O64" s="16" t="s">
        <v>184</v>
      </c>
      <c r="P64" s="3">
        <f t="shared" ca="1" si="14"/>
        <v>-850</v>
      </c>
      <c r="Q64" s="3">
        <f t="shared" ca="1" si="15"/>
        <v>-32.5</v>
      </c>
      <c r="R64" s="3">
        <f t="shared" si="16"/>
        <v>1</v>
      </c>
      <c r="S64" s="3">
        <f t="shared" ca="1" si="17"/>
        <v>-32.5</v>
      </c>
      <c r="T64" s="3" t="str">
        <f>IF(H64="","",VLOOKUP(H64,'Вода SKU'!$A$1:$B$150,2,0))</f>
        <v>-</v>
      </c>
      <c r="U64" s="3">
        <f t="shared" ca="1" si="18"/>
        <v>9.4117647058823533</v>
      </c>
      <c r="V64" s="3">
        <f t="shared" si="19"/>
        <v>8000</v>
      </c>
      <c r="W64" s="3">
        <f t="shared" ca="1" si="20"/>
        <v>850</v>
      </c>
      <c r="X64" s="3">
        <f t="shared" ca="1" si="21"/>
        <v>850</v>
      </c>
    </row>
    <row r="65" spans="1:24" ht="13.75" customHeight="1" x14ac:dyDescent="0.2">
      <c r="A65" s="18">
        <f t="shared" ca="1" si="11"/>
        <v>18</v>
      </c>
      <c r="B65" s="18" t="s">
        <v>201</v>
      </c>
      <c r="C65" s="18">
        <v>850</v>
      </c>
      <c r="D65" s="18" t="s">
        <v>202</v>
      </c>
      <c r="E65" s="18" t="s">
        <v>237</v>
      </c>
      <c r="F65" s="18" t="s">
        <v>234</v>
      </c>
      <c r="G65" s="18" t="s">
        <v>205</v>
      </c>
      <c r="H65" s="18" t="s">
        <v>240</v>
      </c>
      <c r="I65" s="18">
        <v>200</v>
      </c>
      <c r="J65" s="4" t="str">
        <f t="shared" ca="1" si="12"/>
        <v/>
      </c>
      <c r="K65" s="18">
        <v>1</v>
      </c>
      <c r="L65" s="18"/>
      <c r="M65" s="14"/>
      <c r="N65" s="13" t="str">
        <f t="shared" ca="1" si="13"/>
        <v/>
      </c>
      <c r="P65" s="3">
        <f t="shared" si="14"/>
        <v>200</v>
      </c>
      <c r="Q65" s="3">
        <f t="shared" ca="1" si="15"/>
        <v>0</v>
      </c>
      <c r="R65" s="3">
        <f t="shared" si="16"/>
        <v>0</v>
      </c>
      <c r="S65" s="3">
        <f t="shared" ca="1" si="17"/>
        <v>-32.5</v>
      </c>
      <c r="T65" s="3" t="str">
        <f>IF(H65="","",VLOOKUP(H65,'Вода SKU'!$A$1:$B$150,2,0))</f>
        <v>2.7, Сакко</v>
      </c>
      <c r="U65" s="3">
        <f t="shared" ca="1" si="18"/>
        <v>9.4117647058823533</v>
      </c>
      <c r="V65" s="3">
        <f t="shared" si="19"/>
        <v>0</v>
      </c>
      <c r="W65" s="3">
        <f t="shared" ca="1" si="20"/>
        <v>0</v>
      </c>
      <c r="X65" s="3" t="str">
        <f t="shared" ca="1" si="21"/>
        <v/>
      </c>
    </row>
    <row r="66" spans="1:24" ht="13.75" customHeight="1" x14ac:dyDescent="0.2">
      <c r="A66" s="18">
        <f t="shared" ref="A66:A79" ca="1" si="22">IF(O66="-", "", 1 + SUM(INDIRECT(ADDRESS(2,COLUMN(R66)) &amp; ":" &amp; ADDRESS(ROW(),COLUMN(R66)))))</f>
        <v>18</v>
      </c>
      <c r="B66" s="18" t="s">
        <v>201</v>
      </c>
      <c r="C66" s="18">
        <v>850</v>
      </c>
      <c r="D66" s="18" t="s">
        <v>202</v>
      </c>
      <c r="E66" s="18" t="s">
        <v>237</v>
      </c>
      <c r="F66" s="18" t="s">
        <v>234</v>
      </c>
      <c r="G66" s="18" t="s">
        <v>238</v>
      </c>
      <c r="H66" s="18" t="s">
        <v>239</v>
      </c>
      <c r="I66" s="18">
        <v>650</v>
      </c>
      <c r="J66" s="4" t="str">
        <f t="shared" ref="J66:J97" ca="1" si="23">IF(M66="", IF(O66="","",X66+(INDIRECT("S" &amp; ROW() - 1) - S66)),IF(O66="", "", INDIRECT("S" &amp; ROW() - 1) - S66))</f>
        <v/>
      </c>
      <c r="K66" s="18">
        <v>1</v>
      </c>
      <c r="L66" s="18"/>
      <c r="M66" s="14"/>
      <c r="N66" s="13" t="str">
        <f t="shared" ref="N66:N97" ca="1" si="24">IF(M66="", IF(X66=0, "", X66), IF(V66 = "", "", IF(V66/U66 = 0, "", V66/U66)))</f>
        <v/>
      </c>
      <c r="P66" s="3">
        <f t="shared" ref="P66:P97" si="25">IF(O66 = "-", -W66,I66)</f>
        <v>650</v>
      </c>
      <c r="Q66" s="3">
        <f t="shared" ref="Q66:Q73" ca="1" si="26">IF(O66 = "-", SUM(INDIRECT(ADDRESS(2,COLUMN(P66)) &amp; ":" &amp; ADDRESS(ROW(),COLUMN(P66)))), 0)</f>
        <v>0</v>
      </c>
      <c r="R66" s="3">
        <f t="shared" ref="R66:R97" si="27">IF(O66="-",1,0)</f>
        <v>0</v>
      </c>
      <c r="S66" s="3">
        <f t="shared" ref="S66:S97" ca="1" si="28">IF(Q66 = 0, INDIRECT("S" &amp; ROW() - 1), Q66)</f>
        <v>-32.5</v>
      </c>
      <c r="T66" s="3" t="str">
        <f>IF(H66="","",VLOOKUP(H66,'Вода SKU'!$A$1:$B$150,2,0))</f>
        <v>2.7, Альче</v>
      </c>
      <c r="U66" s="3">
        <f t="shared" ref="U66:U97" ca="1" si="29">IF(C66 = "", 8, IF(C66 = "-", 8000 / INDIRECT("C" &amp; ROW() - 1), 8000/C66))</f>
        <v>9.4117647058823533</v>
      </c>
      <c r="V66" s="3">
        <f t="shared" ref="V66:V97" si="30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3">
        <f t="shared" ref="W66:W97" ca="1" si="31">IF(V66 = "", "", V66/U66)</f>
        <v>0</v>
      </c>
      <c r="X66" s="3" t="str">
        <f t="shared" ref="X66:X97" ca="1" si="32">IF(O66="", "", MAX(ROUND(-(INDIRECT("S" &amp; ROW() - 1) - S66)/INDIRECT("C" &amp; ROW() - 1), 0), 1) * INDIRECT("C" &amp; ROW() - 1))</f>
        <v/>
      </c>
    </row>
    <row r="67" spans="1:24" ht="13.75" customHeight="1" x14ac:dyDescent="0.2">
      <c r="A67" s="16" t="str">
        <f t="shared" ca="1" si="22"/>
        <v/>
      </c>
      <c r="B67" s="16" t="s">
        <v>184</v>
      </c>
      <c r="C67" s="16" t="s">
        <v>184</v>
      </c>
      <c r="D67" s="16" t="s">
        <v>184</v>
      </c>
      <c r="E67" s="16" t="s">
        <v>184</v>
      </c>
      <c r="F67" s="16" t="s">
        <v>184</v>
      </c>
      <c r="G67" s="16" t="s">
        <v>184</v>
      </c>
      <c r="H67" s="16" t="s">
        <v>184</v>
      </c>
      <c r="J67" s="4">
        <f t="shared" ca="1" si="23"/>
        <v>0</v>
      </c>
      <c r="M67" s="17">
        <v>8000</v>
      </c>
      <c r="N67" s="13">
        <f t="shared" ca="1" si="24"/>
        <v>850</v>
      </c>
      <c r="O67" s="16" t="s">
        <v>184</v>
      </c>
      <c r="P67" s="3">
        <f t="shared" ca="1" si="25"/>
        <v>-850</v>
      </c>
      <c r="Q67" s="3">
        <f t="shared" ca="1" si="26"/>
        <v>-32.5</v>
      </c>
      <c r="R67" s="3">
        <f t="shared" si="27"/>
        <v>1</v>
      </c>
      <c r="S67" s="3">
        <f t="shared" ca="1" si="28"/>
        <v>-32.5</v>
      </c>
      <c r="T67" s="3" t="str">
        <f>IF(H67="","",VLOOKUP(H67,'Вода SKU'!$A$1:$B$150,2,0))</f>
        <v>-</v>
      </c>
      <c r="U67" s="3">
        <f t="shared" ca="1" si="29"/>
        <v>9.4117647058823533</v>
      </c>
      <c r="V67" s="3">
        <f t="shared" si="30"/>
        <v>8000</v>
      </c>
      <c r="W67" s="3">
        <f t="shared" ca="1" si="31"/>
        <v>850</v>
      </c>
      <c r="X67" s="3">
        <f t="shared" ca="1" si="32"/>
        <v>850</v>
      </c>
    </row>
    <row r="68" spans="1:24" ht="13.75" customHeight="1" x14ac:dyDescent="0.2">
      <c r="A68" s="19">
        <f t="shared" ca="1" si="22"/>
        <v>19</v>
      </c>
      <c r="B68" s="19" t="s">
        <v>211</v>
      </c>
      <c r="C68" s="19">
        <v>850</v>
      </c>
      <c r="D68" s="19" t="s">
        <v>212</v>
      </c>
      <c r="E68" s="19" t="s">
        <v>241</v>
      </c>
      <c r="F68" s="19" t="s">
        <v>242</v>
      </c>
      <c r="G68" s="19" t="s">
        <v>205</v>
      </c>
      <c r="H68" s="19" t="s">
        <v>243</v>
      </c>
      <c r="I68" s="19">
        <v>181</v>
      </c>
      <c r="J68" s="4" t="str">
        <f t="shared" ca="1" si="23"/>
        <v/>
      </c>
      <c r="K68" s="19">
        <v>1</v>
      </c>
      <c r="L68" s="19"/>
      <c r="M68" s="14"/>
      <c r="N68" s="13" t="str">
        <f t="shared" ca="1" si="24"/>
        <v/>
      </c>
      <c r="P68" s="3">
        <f t="shared" si="25"/>
        <v>181</v>
      </c>
      <c r="Q68" s="3">
        <f t="shared" ca="1" si="26"/>
        <v>0</v>
      </c>
      <c r="R68" s="3">
        <f t="shared" si="27"/>
        <v>0</v>
      </c>
      <c r="S68" s="3">
        <f t="shared" ca="1" si="28"/>
        <v>-32.5</v>
      </c>
      <c r="T68" s="3" t="str">
        <f>IF(H68="","",VLOOKUP(H68,'Вода SKU'!$A$1:$B$150,2,0))</f>
        <v>2.7, Сакко</v>
      </c>
      <c r="U68" s="3">
        <f t="shared" ca="1" si="29"/>
        <v>9.4117647058823533</v>
      </c>
      <c r="V68" s="3">
        <f t="shared" si="30"/>
        <v>0</v>
      </c>
      <c r="W68" s="3">
        <f t="shared" ca="1" si="31"/>
        <v>0</v>
      </c>
      <c r="X68" s="3" t="str">
        <f t="shared" ca="1" si="32"/>
        <v/>
      </c>
    </row>
    <row r="69" spans="1:24" ht="13.75" customHeight="1" x14ac:dyDescent="0.2">
      <c r="A69" s="19">
        <f t="shared" ca="1" si="22"/>
        <v>19</v>
      </c>
      <c r="B69" s="19" t="s">
        <v>211</v>
      </c>
      <c r="C69" s="19">
        <v>850</v>
      </c>
      <c r="D69" s="19" t="s">
        <v>212</v>
      </c>
      <c r="E69" s="19" t="s">
        <v>241</v>
      </c>
      <c r="F69" s="19" t="s">
        <v>242</v>
      </c>
      <c r="G69" s="19" t="s">
        <v>205</v>
      </c>
      <c r="H69" s="19" t="s">
        <v>244</v>
      </c>
      <c r="I69" s="19">
        <v>700</v>
      </c>
      <c r="J69" s="4" t="str">
        <f t="shared" ca="1" si="23"/>
        <v/>
      </c>
      <c r="K69" s="19">
        <v>1</v>
      </c>
      <c r="L69" s="19"/>
      <c r="M69" s="14"/>
      <c r="N69" s="13" t="str">
        <f t="shared" ca="1" si="24"/>
        <v/>
      </c>
      <c r="P69" s="3">
        <f t="shared" si="25"/>
        <v>700</v>
      </c>
      <c r="Q69" s="3">
        <f t="shared" ca="1" si="26"/>
        <v>0</v>
      </c>
      <c r="R69" s="3">
        <f t="shared" si="27"/>
        <v>0</v>
      </c>
      <c r="S69" s="3">
        <f t="shared" ca="1" si="28"/>
        <v>-32.5</v>
      </c>
      <c r="T69" s="3" t="str">
        <f>IF(H69="","",VLOOKUP(H69,'Вода SKU'!$A$1:$B$150,2,0))</f>
        <v>2.7, Сакко</v>
      </c>
      <c r="U69" s="3">
        <f t="shared" ca="1" si="29"/>
        <v>9.4117647058823533</v>
      </c>
      <c r="V69" s="3">
        <f t="shared" si="30"/>
        <v>0</v>
      </c>
      <c r="W69" s="3">
        <f t="shared" ca="1" si="31"/>
        <v>0</v>
      </c>
      <c r="X69" s="3" t="str">
        <f t="shared" ca="1" si="32"/>
        <v/>
      </c>
    </row>
    <row r="70" spans="1:24" ht="13.75" customHeight="1" x14ac:dyDescent="0.2">
      <c r="A70" s="16" t="str">
        <f t="shared" ca="1" si="22"/>
        <v/>
      </c>
      <c r="B70" s="16" t="s">
        <v>184</v>
      </c>
      <c r="C70" s="16" t="s">
        <v>184</v>
      </c>
      <c r="D70" s="16" t="s">
        <v>184</v>
      </c>
      <c r="E70" s="16" t="s">
        <v>184</v>
      </c>
      <c r="F70" s="16" t="s">
        <v>184</v>
      </c>
      <c r="G70" s="16" t="s">
        <v>184</v>
      </c>
      <c r="H70" s="16" t="s">
        <v>184</v>
      </c>
      <c r="J70" s="4">
        <f t="shared" ca="1" si="23"/>
        <v>-31</v>
      </c>
      <c r="M70" s="17">
        <v>8000</v>
      </c>
      <c r="N70" s="13">
        <f t="shared" ca="1" si="24"/>
        <v>850</v>
      </c>
      <c r="O70" s="16" t="s">
        <v>184</v>
      </c>
      <c r="P70" s="3">
        <f t="shared" ca="1" si="25"/>
        <v>-850</v>
      </c>
      <c r="Q70" s="3">
        <f t="shared" ca="1" si="26"/>
        <v>-1.5</v>
      </c>
      <c r="R70" s="3">
        <f t="shared" si="27"/>
        <v>1</v>
      </c>
      <c r="S70" s="3">
        <f t="shared" ca="1" si="28"/>
        <v>-1.5</v>
      </c>
      <c r="T70" s="3" t="str">
        <f>IF(H70="","",VLOOKUP(H70,'Вода SKU'!$A$1:$B$150,2,0))</f>
        <v>-</v>
      </c>
      <c r="U70" s="3">
        <f t="shared" ca="1" si="29"/>
        <v>9.4117647058823533</v>
      </c>
      <c r="V70" s="3">
        <f t="shared" si="30"/>
        <v>8000</v>
      </c>
      <c r="W70" s="3">
        <f t="shared" ca="1" si="31"/>
        <v>850</v>
      </c>
      <c r="X70" s="3">
        <f t="shared" ca="1" si="32"/>
        <v>850</v>
      </c>
    </row>
    <row r="71" spans="1:24" ht="13.75" customHeight="1" x14ac:dyDescent="0.2">
      <c r="A71" s="19">
        <f t="shared" ca="1" si="22"/>
        <v>20</v>
      </c>
      <c r="B71" s="19" t="s">
        <v>201</v>
      </c>
      <c r="C71" s="19">
        <v>850</v>
      </c>
      <c r="D71" s="19" t="s">
        <v>212</v>
      </c>
      <c r="E71" s="19" t="s">
        <v>241</v>
      </c>
      <c r="F71" s="19" t="s">
        <v>242</v>
      </c>
      <c r="G71" s="19" t="s">
        <v>205</v>
      </c>
      <c r="H71" s="19" t="s">
        <v>245</v>
      </c>
      <c r="I71" s="19">
        <v>858</v>
      </c>
      <c r="J71" s="4" t="str">
        <f t="shared" ca="1" si="23"/>
        <v/>
      </c>
      <c r="K71" s="19">
        <v>1</v>
      </c>
      <c r="L71" s="19"/>
      <c r="M71" s="14"/>
      <c r="N71" s="13" t="str">
        <f t="shared" ca="1" si="24"/>
        <v/>
      </c>
      <c r="P71" s="3">
        <f t="shared" si="25"/>
        <v>858</v>
      </c>
      <c r="Q71" s="3">
        <f t="shared" ca="1" si="26"/>
        <v>0</v>
      </c>
      <c r="R71" s="3">
        <f t="shared" si="27"/>
        <v>0</v>
      </c>
      <c r="S71" s="3">
        <f t="shared" ca="1" si="28"/>
        <v>-1.5</v>
      </c>
      <c r="T71" s="3" t="str">
        <f>IF(H71="","",VLOOKUP(H71,'Вода SKU'!$A$1:$B$150,2,0))</f>
        <v>2.7, Альче</v>
      </c>
      <c r="U71" s="3">
        <f t="shared" ca="1" si="29"/>
        <v>9.4117647058823533</v>
      </c>
      <c r="V71" s="3">
        <f t="shared" si="30"/>
        <v>0</v>
      </c>
      <c r="W71" s="3">
        <f t="shared" ca="1" si="31"/>
        <v>0</v>
      </c>
      <c r="X71" s="3" t="str">
        <f t="shared" ca="1" si="32"/>
        <v/>
      </c>
    </row>
    <row r="72" spans="1:24" ht="13.75" customHeight="1" x14ac:dyDescent="0.2">
      <c r="A72" s="16" t="str">
        <f t="shared" ca="1" si="22"/>
        <v/>
      </c>
      <c r="B72" s="16" t="s">
        <v>184</v>
      </c>
      <c r="C72" s="16" t="s">
        <v>184</v>
      </c>
      <c r="D72" s="16" t="s">
        <v>184</v>
      </c>
      <c r="E72" s="16" t="s">
        <v>184</v>
      </c>
      <c r="F72" s="16" t="s">
        <v>184</v>
      </c>
      <c r="G72" s="16" t="s">
        <v>184</v>
      </c>
      <c r="H72" s="16" t="s">
        <v>184</v>
      </c>
      <c r="J72" s="4">
        <f t="shared" ca="1" si="23"/>
        <v>-8</v>
      </c>
      <c r="M72" s="17">
        <v>8000</v>
      </c>
      <c r="N72" s="13">
        <f t="shared" ca="1" si="24"/>
        <v>850</v>
      </c>
      <c r="O72" s="16" t="s">
        <v>184</v>
      </c>
      <c r="P72" s="3">
        <f t="shared" ca="1" si="25"/>
        <v>-850</v>
      </c>
      <c r="Q72" s="3">
        <f t="shared" ca="1" si="26"/>
        <v>6.5</v>
      </c>
      <c r="R72" s="3">
        <f t="shared" si="27"/>
        <v>1</v>
      </c>
      <c r="S72" s="3">
        <f t="shared" ca="1" si="28"/>
        <v>6.5</v>
      </c>
      <c r="T72" s="3" t="str">
        <f>IF(H72="","",VLOOKUP(H72,'Вода SKU'!$A$1:$B$150,2,0))</f>
        <v>-</v>
      </c>
      <c r="U72" s="3">
        <f t="shared" ca="1" si="29"/>
        <v>9.4117647058823533</v>
      </c>
      <c r="V72" s="3">
        <f t="shared" si="30"/>
        <v>8000</v>
      </c>
      <c r="W72" s="3">
        <f t="shared" ca="1" si="31"/>
        <v>850</v>
      </c>
      <c r="X72" s="3">
        <f t="shared" ca="1" si="32"/>
        <v>850</v>
      </c>
    </row>
    <row r="73" spans="1:24" ht="13.75" customHeight="1" x14ac:dyDescent="0.2">
      <c r="A73" s="18">
        <f t="shared" ca="1" si="22"/>
        <v>21</v>
      </c>
      <c r="B73" s="18" t="s">
        <v>201</v>
      </c>
      <c r="C73" s="18">
        <v>850</v>
      </c>
      <c r="D73" s="18" t="s">
        <v>202</v>
      </c>
      <c r="E73" s="18" t="s">
        <v>241</v>
      </c>
      <c r="F73" s="18" t="s">
        <v>242</v>
      </c>
      <c r="G73" s="18" t="s">
        <v>205</v>
      </c>
      <c r="H73" s="18" t="s">
        <v>246</v>
      </c>
      <c r="I73" s="18">
        <v>300</v>
      </c>
      <c r="J73" s="4" t="str">
        <f t="shared" ca="1" si="23"/>
        <v/>
      </c>
      <c r="K73" s="18">
        <v>1</v>
      </c>
      <c r="L73" s="18"/>
      <c r="M73" s="14"/>
      <c r="N73" s="13" t="str">
        <f t="shared" ca="1" si="24"/>
        <v/>
      </c>
      <c r="P73" s="3">
        <f t="shared" si="25"/>
        <v>300</v>
      </c>
      <c r="Q73" s="3">
        <f t="shared" ca="1" si="26"/>
        <v>0</v>
      </c>
      <c r="R73" s="3">
        <f t="shared" si="27"/>
        <v>0</v>
      </c>
      <c r="S73" s="3">
        <f t="shared" ca="1" si="28"/>
        <v>6.5</v>
      </c>
      <c r="T73" s="3" t="str">
        <f>IF(H73="","",VLOOKUP(H73,'Вода SKU'!$A$1:$B$150,2,0))</f>
        <v>2.7, Сакко</v>
      </c>
      <c r="U73" s="3">
        <f t="shared" ca="1" si="29"/>
        <v>9.4117647058823533</v>
      </c>
      <c r="V73" s="3">
        <f t="shared" si="30"/>
        <v>0</v>
      </c>
      <c r="W73" s="3">
        <f t="shared" ca="1" si="31"/>
        <v>0</v>
      </c>
      <c r="X73" s="3" t="str">
        <f t="shared" ca="1" si="32"/>
        <v/>
      </c>
    </row>
    <row r="74" spans="1:24" ht="13.75" customHeight="1" x14ac:dyDescent="0.2">
      <c r="A74" s="19">
        <f t="shared" ca="1" si="22"/>
        <v>21</v>
      </c>
      <c r="B74" s="19" t="s">
        <v>201</v>
      </c>
      <c r="C74" s="19">
        <v>850</v>
      </c>
      <c r="D74" s="19" t="s">
        <v>212</v>
      </c>
      <c r="E74" s="19" t="s">
        <v>241</v>
      </c>
      <c r="F74" s="19" t="s">
        <v>242</v>
      </c>
      <c r="G74" s="19" t="s">
        <v>205</v>
      </c>
      <c r="H74" s="19" t="s">
        <v>247</v>
      </c>
      <c r="I74" s="19">
        <v>550</v>
      </c>
      <c r="J74" s="4" t="str">
        <f t="shared" ca="1" si="23"/>
        <v/>
      </c>
      <c r="K74" s="19">
        <v>1</v>
      </c>
      <c r="L74" s="19"/>
      <c r="M74" s="14"/>
      <c r="N74" s="13" t="str">
        <f t="shared" ca="1" si="24"/>
        <v/>
      </c>
      <c r="P74" s="3">
        <f t="shared" si="25"/>
        <v>550</v>
      </c>
      <c r="Q74" s="3">
        <f t="shared" ref="Q74:Q99" ca="1" si="33">IF(O74="-",SUM(INDIRECT(ADDRESS(2,COLUMN(P74))&amp;":"&amp;ADDRESS(ROW(),COLUMN(P74)))),0)</f>
        <v>0</v>
      </c>
      <c r="R74" s="3">
        <f t="shared" si="27"/>
        <v>0</v>
      </c>
      <c r="S74" s="3">
        <f t="shared" ca="1" si="28"/>
        <v>6.5</v>
      </c>
      <c r="T74" s="3" t="str">
        <f>IF(H74="","",VLOOKUP(H74,'Вода SKU'!$A$1:$B$150,2,0))</f>
        <v>2.7, Альче</v>
      </c>
      <c r="U74" s="3">
        <f t="shared" ca="1" si="29"/>
        <v>9.4117647058823533</v>
      </c>
      <c r="V74" s="3">
        <f t="shared" si="30"/>
        <v>0</v>
      </c>
      <c r="W74" s="3">
        <f t="shared" ca="1" si="31"/>
        <v>0</v>
      </c>
      <c r="X74" s="3" t="str">
        <f t="shared" ca="1" si="32"/>
        <v/>
      </c>
    </row>
    <row r="75" spans="1:24" ht="13.75" customHeight="1" x14ac:dyDescent="0.2">
      <c r="A75" s="16" t="str">
        <f t="shared" ca="1" si="22"/>
        <v/>
      </c>
      <c r="B75" s="16" t="s">
        <v>184</v>
      </c>
      <c r="C75" s="16" t="s">
        <v>184</v>
      </c>
      <c r="D75" s="16" t="s">
        <v>184</v>
      </c>
      <c r="E75" s="16" t="s">
        <v>184</v>
      </c>
      <c r="F75" s="16" t="s">
        <v>184</v>
      </c>
      <c r="G75" s="16" t="s">
        <v>184</v>
      </c>
      <c r="H75" s="16" t="s">
        <v>184</v>
      </c>
      <c r="J75" s="4">
        <f t="shared" ca="1" si="23"/>
        <v>0</v>
      </c>
      <c r="M75" s="17">
        <v>8000</v>
      </c>
      <c r="N75" s="13">
        <f t="shared" ca="1" si="24"/>
        <v>850</v>
      </c>
      <c r="O75" s="16" t="s">
        <v>184</v>
      </c>
      <c r="P75" s="3">
        <f t="shared" ca="1" si="25"/>
        <v>-850</v>
      </c>
      <c r="Q75" s="3">
        <f t="shared" ca="1" si="33"/>
        <v>6.5</v>
      </c>
      <c r="R75" s="3">
        <f t="shared" si="27"/>
        <v>1</v>
      </c>
      <c r="S75" s="3">
        <f t="shared" ca="1" si="28"/>
        <v>6.5</v>
      </c>
      <c r="T75" s="3" t="str">
        <f>IF(H75="","",VLOOKUP(H75,'Вода SKU'!$A$1:$B$150,2,0))</f>
        <v>-</v>
      </c>
      <c r="U75" s="3">
        <f t="shared" ca="1" si="29"/>
        <v>9.4117647058823533</v>
      </c>
      <c r="V75" s="3">
        <f t="shared" si="30"/>
        <v>8000</v>
      </c>
      <c r="W75" s="3">
        <f t="shared" ca="1" si="31"/>
        <v>850</v>
      </c>
      <c r="X75" s="3">
        <f t="shared" ca="1" si="32"/>
        <v>850</v>
      </c>
    </row>
    <row r="76" spans="1:24" ht="13.75" customHeight="1" x14ac:dyDescent="0.2">
      <c r="A76" s="18">
        <f t="shared" ca="1" si="22"/>
        <v>22</v>
      </c>
      <c r="B76" s="18" t="s">
        <v>201</v>
      </c>
      <c r="C76" s="18">
        <v>850</v>
      </c>
      <c r="D76" s="18" t="s">
        <v>202</v>
      </c>
      <c r="E76" s="18" t="s">
        <v>248</v>
      </c>
      <c r="F76" s="18" t="s">
        <v>249</v>
      </c>
      <c r="G76" s="18" t="s">
        <v>205</v>
      </c>
      <c r="H76" s="18" t="s">
        <v>250</v>
      </c>
      <c r="I76" s="18">
        <v>400</v>
      </c>
      <c r="J76" s="4" t="str">
        <f t="shared" ca="1" si="23"/>
        <v/>
      </c>
      <c r="K76" s="18">
        <v>1</v>
      </c>
      <c r="L76" s="18"/>
      <c r="M76" s="14"/>
      <c r="N76" s="13" t="str">
        <f t="shared" ca="1" si="24"/>
        <v/>
      </c>
      <c r="P76" s="3">
        <f t="shared" si="25"/>
        <v>400</v>
      </c>
      <c r="Q76" s="3">
        <f t="shared" ca="1" si="33"/>
        <v>0</v>
      </c>
      <c r="R76" s="3">
        <f t="shared" si="27"/>
        <v>0</v>
      </c>
      <c r="S76" s="3">
        <f t="shared" ca="1" si="28"/>
        <v>6.5</v>
      </c>
      <c r="T76" s="3" t="str">
        <f>IF(H76="","",VLOOKUP(H76,'Вода SKU'!$A$1:$B$150,2,0))</f>
        <v>2.7, Сакко</v>
      </c>
      <c r="U76" s="3">
        <f t="shared" ca="1" si="29"/>
        <v>9.4117647058823533</v>
      </c>
      <c r="V76" s="3">
        <f t="shared" si="30"/>
        <v>0</v>
      </c>
      <c r="W76" s="3">
        <f t="shared" ca="1" si="31"/>
        <v>0</v>
      </c>
      <c r="X76" s="3" t="str">
        <f t="shared" ca="1" si="32"/>
        <v/>
      </c>
    </row>
    <row r="77" spans="1:24" ht="13.75" customHeight="1" x14ac:dyDescent="0.2">
      <c r="A77" s="18">
        <f t="shared" ca="1" si="22"/>
        <v>22</v>
      </c>
      <c r="B77" s="18" t="s">
        <v>201</v>
      </c>
      <c r="C77" s="18">
        <v>850</v>
      </c>
      <c r="D77" s="18" t="s">
        <v>202</v>
      </c>
      <c r="E77" s="18" t="s">
        <v>248</v>
      </c>
      <c r="F77" s="18" t="s">
        <v>249</v>
      </c>
      <c r="G77" s="18" t="s">
        <v>205</v>
      </c>
      <c r="H77" s="18" t="s">
        <v>251</v>
      </c>
      <c r="I77" s="18">
        <v>202</v>
      </c>
      <c r="J77" s="4" t="str">
        <f t="shared" ca="1" si="23"/>
        <v/>
      </c>
      <c r="K77" s="18">
        <v>1</v>
      </c>
      <c r="L77" s="18"/>
      <c r="M77" s="14"/>
      <c r="N77" s="13" t="str">
        <f t="shared" ca="1" si="24"/>
        <v/>
      </c>
      <c r="P77" s="3">
        <f t="shared" si="25"/>
        <v>202</v>
      </c>
      <c r="Q77" s="3">
        <f t="shared" ca="1" si="33"/>
        <v>0</v>
      </c>
      <c r="R77" s="3">
        <f t="shared" si="27"/>
        <v>0</v>
      </c>
      <c r="S77" s="3">
        <f t="shared" ca="1" si="28"/>
        <v>6.5</v>
      </c>
      <c r="T77" s="3" t="str">
        <f>IF(H77="","",VLOOKUP(H77,'Вода SKU'!$A$1:$B$150,2,0))</f>
        <v>2.7, Альче</v>
      </c>
      <c r="U77" s="3">
        <f t="shared" ca="1" si="29"/>
        <v>9.4117647058823533</v>
      </c>
      <c r="V77" s="3">
        <f t="shared" si="30"/>
        <v>0</v>
      </c>
      <c r="W77" s="3">
        <f t="shared" ca="1" si="31"/>
        <v>0</v>
      </c>
      <c r="X77" s="3" t="str">
        <f t="shared" ca="1" si="32"/>
        <v/>
      </c>
    </row>
    <row r="78" spans="1:24" ht="13.75" customHeight="1" x14ac:dyDescent="0.2">
      <c r="A78" s="19">
        <f t="shared" ca="1" si="22"/>
        <v>22</v>
      </c>
      <c r="B78" s="19" t="s">
        <v>201</v>
      </c>
      <c r="C78" s="19">
        <v>850</v>
      </c>
      <c r="D78" s="19" t="s">
        <v>212</v>
      </c>
      <c r="E78" s="19" t="s">
        <v>248</v>
      </c>
      <c r="F78" s="19" t="s">
        <v>249</v>
      </c>
      <c r="G78" s="19" t="s">
        <v>205</v>
      </c>
      <c r="H78" s="19" t="s">
        <v>252</v>
      </c>
      <c r="I78" s="19">
        <v>280</v>
      </c>
      <c r="J78" s="4" t="str">
        <f t="shared" ca="1" si="23"/>
        <v/>
      </c>
      <c r="K78" s="19">
        <v>1</v>
      </c>
      <c r="L78" s="19"/>
      <c r="M78" s="14"/>
      <c r="N78" s="13" t="str">
        <f t="shared" ca="1" si="24"/>
        <v/>
      </c>
      <c r="P78" s="3">
        <f t="shared" si="25"/>
        <v>280</v>
      </c>
      <c r="Q78" s="3">
        <f t="shared" ca="1" si="33"/>
        <v>0</v>
      </c>
      <c r="R78" s="3">
        <f t="shared" si="27"/>
        <v>0</v>
      </c>
      <c r="S78" s="3">
        <f t="shared" ca="1" si="28"/>
        <v>6.5</v>
      </c>
      <c r="T78" s="3" t="str">
        <f>IF(H78="","",VLOOKUP(H78,'Вода SKU'!$A$1:$B$150,2,0))</f>
        <v>2.7, Альче</v>
      </c>
      <c r="U78" s="3">
        <f t="shared" ca="1" si="29"/>
        <v>9.4117647058823533</v>
      </c>
      <c r="V78" s="3">
        <f t="shared" si="30"/>
        <v>0</v>
      </c>
      <c r="W78" s="3">
        <f t="shared" ca="1" si="31"/>
        <v>0</v>
      </c>
      <c r="X78" s="3" t="str">
        <f t="shared" ca="1" si="32"/>
        <v/>
      </c>
    </row>
    <row r="79" spans="1:24" ht="13.75" customHeight="1" x14ac:dyDescent="0.2">
      <c r="A79" s="16" t="str">
        <f t="shared" ca="1" si="22"/>
        <v/>
      </c>
      <c r="B79" s="16" t="s">
        <v>184</v>
      </c>
      <c r="C79" s="16" t="s">
        <v>184</v>
      </c>
      <c r="D79" s="16" t="s">
        <v>184</v>
      </c>
      <c r="E79" s="16" t="s">
        <v>184</v>
      </c>
      <c r="F79" s="16" t="s">
        <v>184</v>
      </c>
      <c r="G79" s="16" t="s">
        <v>184</v>
      </c>
      <c r="H79" s="16" t="s">
        <v>184</v>
      </c>
      <c r="J79" s="4">
        <f t="shared" ca="1" si="23"/>
        <v>-32</v>
      </c>
      <c r="M79" s="17">
        <v>8000</v>
      </c>
      <c r="N79" s="13">
        <f t="shared" ca="1" si="24"/>
        <v>850</v>
      </c>
      <c r="O79" s="16" t="s">
        <v>184</v>
      </c>
      <c r="P79" s="3">
        <f t="shared" ca="1" si="25"/>
        <v>-850</v>
      </c>
      <c r="Q79" s="3">
        <f t="shared" ca="1" si="33"/>
        <v>38.5</v>
      </c>
      <c r="R79" s="3">
        <f t="shared" si="27"/>
        <v>1</v>
      </c>
      <c r="S79" s="3">
        <f t="shared" ca="1" si="28"/>
        <v>38.5</v>
      </c>
      <c r="T79" s="3" t="str">
        <f>IF(H79="","",VLOOKUP(H79,'Вода SKU'!$A$1:$B$150,2,0))</f>
        <v>-</v>
      </c>
      <c r="U79" s="3">
        <f t="shared" ca="1" si="29"/>
        <v>9.4117647058823533</v>
      </c>
      <c r="V79" s="3">
        <f t="shared" si="30"/>
        <v>8000</v>
      </c>
      <c r="W79" s="3">
        <f t="shared" ca="1" si="31"/>
        <v>850</v>
      </c>
      <c r="X79" s="3">
        <f t="shared" ca="1" si="32"/>
        <v>850</v>
      </c>
    </row>
    <row r="80" spans="1:24" ht="13.75" customHeight="1" x14ac:dyDescent="0.2">
      <c r="J80" s="4" t="str">
        <f t="shared" ca="1" si="23"/>
        <v/>
      </c>
      <c r="M80" s="14"/>
      <c r="N80" s="13" t="str">
        <f t="shared" ca="1" si="24"/>
        <v/>
      </c>
      <c r="P80" s="3">
        <f t="shared" si="25"/>
        <v>0</v>
      </c>
      <c r="Q80" s="3">
        <f t="shared" ca="1" si="33"/>
        <v>0</v>
      </c>
      <c r="R80" s="3">
        <f t="shared" si="27"/>
        <v>0</v>
      </c>
      <c r="S80" s="3">
        <f t="shared" ca="1" si="28"/>
        <v>38.5</v>
      </c>
      <c r="T80" s="3" t="str">
        <f>IF(H80="","",VLOOKUP(H80,'Вода SKU'!$A$1:$B$150,2,0))</f>
        <v/>
      </c>
      <c r="U80" s="3">
        <f t="shared" ca="1" si="29"/>
        <v>8</v>
      </c>
      <c r="V80" s="3">
        <f t="shared" si="30"/>
        <v>0</v>
      </c>
      <c r="W80" s="3">
        <f t="shared" ca="1" si="31"/>
        <v>0</v>
      </c>
      <c r="X80" s="3" t="str">
        <f t="shared" ca="1" si="32"/>
        <v/>
      </c>
    </row>
    <row r="81" spans="10:24" ht="13.75" customHeight="1" x14ac:dyDescent="0.2">
      <c r="J81" s="4" t="str">
        <f t="shared" ca="1" si="23"/>
        <v/>
      </c>
      <c r="M81" s="14"/>
      <c r="N81" s="13" t="str">
        <f t="shared" ca="1" si="24"/>
        <v/>
      </c>
      <c r="P81" s="3">
        <f t="shared" si="25"/>
        <v>0</v>
      </c>
      <c r="Q81" s="3">
        <f t="shared" ca="1" si="33"/>
        <v>0</v>
      </c>
      <c r="R81" s="3">
        <f t="shared" si="27"/>
        <v>0</v>
      </c>
      <c r="S81" s="3">
        <f t="shared" ca="1" si="28"/>
        <v>38.5</v>
      </c>
      <c r="T81" s="3" t="str">
        <f>IF(H81="","",VLOOKUP(H81,'Вода SKU'!$A$1:$B$150,2,0))</f>
        <v/>
      </c>
      <c r="U81" s="3">
        <f t="shared" ca="1" si="29"/>
        <v>8</v>
      </c>
      <c r="V81" s="3">
        <f t="shared" si="30"/>
        <v>0</v>
      </c>
      <c r="W81" s="3">
        <f t="shared" ca="1" si="31"/>
        <v>0</v>
      </c>
      <c r="X81" s="3" t="str">
        <f t="shared" ca="1" si="32"/>
        <v/>
      </c>
    </row>
    <row r="82" spans="10:24" ht="13.75" customHeight="1" x14ac:dyDescent="0.2">
      <c r="J82" s="4" t="str">
        <f t="shared" ca="1" si="23"/>
        <v/>
      </c>
      <c r="M82" s="14"/>
      <c r="N82" s="13" t="str">
        <f t="shared" ca="1" si="24"/>
        <v/>
      </c>
      <c r="P82" s="3">
        <f t="shared" si="25"/>
        <v>0</v>
      </c>
      <c r="Q82" s="3">
        <f t="shared" ca="1" si="33"/>
        <v>0</v>
      </c>
      <c r="R82" s="3">
        <f t="shared" si="27"/>
        <v>0</v>
      </c>
      <c r="S82" s="3">
        <f t="shared" ca="1" si="28"/>
        <v>38.5</v>
      </c>
      <c r="T82" s="3" t="str">
        <f>IF(H82="","",VLOOKUP(H82,'Вода SKU'!$A$1:$B$150,2,0))</f>
        <v/>
      </c>
      <c r="U82" s="3">
        <f t="shared" ca="1" si="29"/>
        <v>8</v>
      </c>
      <c r="V82" s="3">
        <f t="shared" si="30"/>
        <v>0</v>
      </c>
      <c r="W82" s="3">
        <f t="shared" ca="1" si="31"/>
        <v>0</v>
      </c>
      <c r="X82" s="3" t="str">
        <f t="shared" ca="1" si="32"/>
        <v/>
      </c>
    </row>
    <row r="83" spans="10:24" ht="13.75" customHeight="1" x14ac:dyDescent="0.2">
      <c r="J83" s="4" t="str">
        <f t="shared" ca="1" si="23"/>
        <v/>
      </c>
      <c r="M83" s="14"/>
      <c r="N83" s="13" t="str">
        <f t="shared" ca="1" si="24"/>
        <v/>
      </c>
      <c r="P83" s="3">
        <f t="shared" si="25"/>
        <v>0</v>
      </c>
      <c r="Q83" s="3">
        <f t="shared" ca="1" si="33"/>
        <v>0</v>
      </c>
      <c r="R83" s="3">
        <f t="shared" si="27"/>
        <v>0</v>
      </c>
      <c r="S83" s="3">
        <f t="shared" ca="1" si="28"/>
        <v>38.5</v>
      </c>
      <c r="T83" s="3" t="str">
        <f>IF(H83="","",VLOOKUP(H83,'Вода SKU'!$A$1:$B$150,2,0))</f>
        <v/>
      </c>
      <c r="U83" s="3">
        <f t="shared" ca="1" si="29"/>
        <v>8</v>
      </c>
      <c r="V83" s="3">
        <f t="shared" si="30"/>
        <v>0</v>
      </c>
      <c r="W83" s="3">
        <f t="shared" ca="1" si="31"/>
        <v>0</v>
      </c>
      <c r="X83" s="3" t="str">
        <f t="shared" ca="1" si="32"/>
        <v/>
      </c>
    </row>
    <row r="84" spans="10:24" ht="13.75" customHeight="1" x14ac:dyDescent="0.2">
      <c r="J84" s="4" t="str">
        <f t="shared" ca="1" si="23"/>
        <v/>
      </c>
      <c r="M84" s="14"/>
      <c r="N84" s="13" t="str">
        <f t="shared" ca="1" si="24"/>
        <v/>
      </c>
      <c r="P84" s="3">
        <f t="shared" si="25"/>
        <v>0</v>
      </c>
      <c r="Q84" s="3">
        <f t="shared" ca="1" si="33"/>
        <v>0</v>
      </c>
      <c r="R84" s="3">
        <f t="shared" si="27"/>
        <v>0</v>
      </c>
      <c r="S84" s="3">
        <f t="shared" ca="1" si="28"/>
        <v>38.5</v>
      </c>
      <c r="T84" s="3" t="str">
        <f>IF(H84="","",VLOOKUP(H84,'Вода SKU'!$A$1:$B$150,2,0))</f>
        <v/>
      </c>
      <c r="U84" s="3">
        <f t="shared" ca="1" si="29"/>
        <v>8</v>
      </c>
      <c r="V84" s="3">
        <f t="shared" si="30"/>
        <v>0</v>
      </c>
      <c r="W84" s="3">
        <f t="shared" ca="1" si="31"/>
        <v>0</v>
      </c>
      <c r="X84" s="3" t="str">
        <f t="shared" ca="1" si="32"/>
        <v/>
      </c>
    </row>
    <row r="85" spans="10:24" ht="13.75" customHeight="1" x14ac:dyDescent="0.2">
      <c r="J85" s="4" t="str">
        <f t="shared" ca="1" si="23"/>
        <v/>
      </c>
      <c r="M85" s="14"/>
      <c r="N85" s="13" t="str">
        <f t="shared" ca="1" si="24"/>
        <v/>
      </c>
      <c r="P85" s="3">
        <f t="shared" si="25"/>
        <v>0</v>
      </c>
      <c r="Q85" s="3">
        <f t="shared" ca="1" si="33"/>
        <v>0</v>
      </c>
      <c r="R85" s="3">
        <f t="shared" si="27"/>
        <v>0</v>
      </c>
      <c r="S85" s="3">
        <f t="shared" ca="1" si="28"/>
        <v>38.5</v>
      </c>
      <c r="T85" s="3" t="str">
        <f>IF(H85="","",VLOOKUP(H85,'Вода SKU'!$A$1:$B$150,2,0))</f>
        <v/>
      </c>
      <c r="U85" s="3">
        <f t="shared" ca="1" si="29"/>
        <v>8</v>
      </c>
      <c r="V85" s="3">
        <f t="shared" si="30"/>
        <v>0</v>
      </c>
      <c r="W85" s="3">
        <f t="shared" ca="1" si="31"/>
        <v>0</v>
      </c>
      <c r="X85" s="3" t="str">
        <f t="shared" ca="1" si="32"/>
        <v/>
      </c>
    </row>
    <row r="86" spans="10:24" ht="13.75" customHeight="1" x14ac:dyDescent="0.2">
      <c r="J86" s="4" t="str">
        <f t="shared" ca="1" si="23"/>
        <v/>
      </c>
      <c r="M86" s="14"/>
      <c r="N86" s="13" t="str">
        <f t="shared" ca="1" si="24"/>
        <v/>
      </c>
      <c r="P86" s="3">
        <f t="shared" si="25"/>
        <v>0</v>
      </c>
      <c r="Q86" s="3">
        <f t="shared" ca="1" si="33"/>
        <v>0</v>
      </c>
      <c r="R86" s="3">
        <f t="shared" si="27"/>
        <v>0</v>
      </c>
      <c r="S86" s="3">
        <f t="shared" ca="1" si="28"/>
        <v>38.5</v>
      </c>
      <c r="T86" s="3" t="str">
        <f>IF(H86="","",VLOOKUP(H86,'Вода SKU'!$A$1:$B$150,2,0))</f>
        <v/>
      </c>
      <c r="U86" s="3">
        <f t="shared" ca="1" si="29"/>
        <v>8</v>
      </c>
      <c r="V86" s="3">
        <f t="shared" si="30"/>
        <v>0</v>
      </c>
      <c r="W86" s="3">
        <f t="shared" ca="1" si="31"/>
        <v>0</v>
      </c>
      <c r="X86" s="3" t="str">
        <f t="shared" ca="1" si="32"/>
        <v/>
      </c>
    </row>
    <row r="87" spans="10:24" ht="13.75" customHeight="1" x14ac:dyDescent="0.2">
      <c r="J87" s="4" t="str">
        <f t="shared" ca="1" si="23"/>
        <v/>
      </c>
      <c r="M87" s="14"/>
      <c r="N87" s="13" t="str">
        <f t="shared" ca="1" si="24"/>
        <v/>
      </c>
      <c r="P87" s="3">
        <f t="shared" si="25"/>
        <v>0</v>
      </c>
      <c r="Q87" s="3">
        <f t="shared" ca="1" si="33"/>
        <v>0</v>
      </c>
      <c r="R87" s="3">
        <f t="shared" si="27"/>
        <v>0</v>
      </c>
      <c r="S87" s="3">
        <f t="shared" ca="1" si="28"/>
        <v>38.5</v>
      </c>
      <c r="T87" s="3" t="str">
        <f>IF(H87="","",VLOOKUP(H87,'Вода SKU'!$A$1:$B$150,2,0))</f>
        <v/>
      </c>
      <c r="U87" s="3">
        <f t="shared" ca="1" si="29"/>
        <v>8</v>
      </c>
      <c r="V87" s="3">
        <f t="shared" si="30"/>
        <v>0</v>
      </c>
      <c r="W87" s="3">
        <f t="shared" ca="1" si="31"/>
        <v>0</v>
      </c>
      <c r="X87" s="3" t="str">
        <f t="shared" ca="1" si="32"/>
        <v/>
      </c>
    </row>
    <row r="88" spans="10:24" ht="13.75" customHeight="1" x14ac:dyDescent="0.2">
      <c r="J88" s="4" t="str">
        <f t="shared" ca="1" si="23"/>
        <v/>
      </c>
      <c r="M88" s="14"/>
      <c r="N88" s="13" t="str">
        <f t="shared" ca="1" si="24"/>
        <v/>
      </c>
      <c r="P88" s="3">
        <f t="shared" si="25"/>
        <v>0</v>
      </c>
      <c r="Q88" s="3">
        <f t="shared" ca="1" si="33"/>
        <v>0</v>
      </c>
      <c r="R88" s="3">
        <f t="shared" si="27"/>
        <v>0</v>
      </c>
      <c r="S88" s="3">
        <f t="shared" ca="1" si="28"/>
        <v>38.5</v>
      </c>
      <c r="T88" s="3" t="str">
        <f>IF(H88="","",VLOOKUP(H88,'Вода SKU'!$A$1:$B$150,2,0))</f>
        <v/>
      </c>
      <c r="U88" s="3">
        <f t="shared" ca="1" si="29"/>
        <v>8</v>
      </c>
      <c r="V88" s="3">
        <f t="shared" si="30"/>
        <v>0</v>
      </c>
      <c r="W88" s="3">
        <f t="shared" ca="1" si="31"/>
        <v>0</v>
      </c>
      <c r="X88" s="3" t="str">
        <f t="shared" ca="1" si="32"/>
        <v/>
      </c>
    </row>
    <row r="89" spans="10:24" ht="13.75" customHeight="1" x14ac:dyDescent="0.2">
      <c r="J89" s="4" t="str">
        <f t="shared" ca="1" si="23"/>
        <v/>
      </c>
      <c r="M89" s="14"/>
      <c r="N89" s="13" t="str">
        <f t="shared" ca="1" si="24"/>
        <v/>
      </c>
      <c r="P89" s="3">
        <f t="shared" si="25"/>
        <v>0</v>
      </c>
      <c r="Q89" s="3">
        <f t="shared" ca="1" si="33"/>
        <v>0</v>
      </c>
      <c r="R89" s="3">
        <f t="shared" si="27"/>
        <v>0</v>
      </c>
      <c r="S89" s="3">
        <f t="shared" ca="1" si="28"/>
        <v>38.5</v>
      </c>
      <c r="T89" s="3" t="str">
        <f>IF(H89="","",VLOOKUP(H89,'Вода SKU'!$A$1:$B$150,2,0))</f>
        <v/>
      </c>
      <c r="U89" s="3">
        <f t="shared" ca="1" si="29"/>
        <v>8</v>
      </c>
      <c r="V89" s="3">
        <f t="shared" si="30"/>
        <v>0</v>
      </c>
      <c r="W89" s="3">
        <f t="shared" ca="1" si="31"/>
        <v>0</v>
      </c>
      <c r="X89" s="3" t="str">
        <f t="shared" ca="1" si="32"/>
        <v/>
      </c>
    </row>
    <row r="90" spans="10:24" ht="13.75" customHeight="1" x14ac:dyDescent="0.2">
      <c r="J90" s="4" t="str">
        <f t="shared" ca="1" si="23"/>
        <v/>
      </c>
      <c r="M90" s="14"/>
      <c r="N90" s="13" t="str">
        <f t="shared" ca="1" si="24"/>
        <v/>
      </c>
      <c r="P90" s="3">
        <f t="shared" si="25"/>
        <v>0</v>
      </c>
      <c r="Q90" s="3">
        <f t="shared" ca="1" si="33"/>
        <v>0</v>
      </c>
      <c r="R90" s="3">
        <f t="shared" si="27"/>
        <v>0</v>
      </c>
      <c r="S90" s="3">
        <f t="shared" ca="1" si="28"/>
        <v>38.5</v>
      </c>
      <c r="T90" s="3" t="str">
        <f>IF(H90="","",VLOOKUP(H90,'Вода SKU'!$A$1:$B$150,2,0))</f>
        <v/>
      </c>
      <c r="U90" s="3">
        <f t="shared" ca="1" si="29"/>
        <v>8</v>
      </c>
      <c r="V90" s="3">
        <f t="shared" si="30"/>
        <v>0</v>
      </c>
      <c r="W90" s="3">
        <f t="shared" ca="1" si="31"/>
        <v>0</v>
      </c>
      <c r="X90" s="3" t="str">
        <f t="shared" ca="1" si="32"/>
        <v/>
      </c>
    </row>
    <row r="91" spans="10:24" ht="13.75" customHeight="1" x14ac:dyDescent="0.2">
      <c r="J91" s="4" t="str">
        <f t="shared" ca="1" si="23"/>
        <v/>
      </c>
      <c r="M91" s="14"/>
      <c r="N91" s="13" t="str">
        <f t="shared" ca="1" si="24"/>
        <v/>
      </c>
      <c r="P91" s="3">
        <f t="shared" si="25"/>
        <v>0</v>
      </c>
      <c r="Q91" s="3">
        <f t="shared" ca="1" si="33"/>
        <v>0</v>
      </c>
      <c r="R91" s="3">
        <f t="shared" si="27"/>
        <v>0</v>
      </c>
      <c r="S91" s="3">
        <f t="shared" ca="1" si="28"/>
        <v>38.5</v>
      </c>
      <c r="T91" s="3" t="str">
        <f>IF(H91="","",VLOOKUP(H91,'Вода SKU'!$A$1:$B$150,2,0))</f>
        <v/>
      </c>
      <c r="U91" s="3">
        <f t="shared" ca="1" si="29"/>
        <v>8</v>
      </c>
      <c r="V91" s="3">
        <f t="shared" si="30"/>
        <v>0</v>
      </c>
      <c r="W91" s="3">
        <f t="shared" ca="1" si="31"/>
        <v>0</v>
      </c>
      <c r="X91" s="3" t="str">
        <f t="shared" ca="1" si="32"/>
        <v/>
      </c>
    </row>
    <row r="92" spans="10:24" ht="13.75" customHeight="1" x14ac:dyDescent="0.2">
      <c r="J92" s="4" t="str">
        <f t="shared" ca="1" si="23"/>
        <v/>
      </c>
      <c r="M92" s="14"/>
      <c r="N92" s="13" t="str">
        <f t="shared" ca="1" si="24"/>
        <v/>
      </c>
      <c r="P92" s="3">
        <f t="shared" si="25"/>
        <v>0</v>
      </c>
      <c r="Q92" s="3">
        <f t="shared" ca="1" si="33"/>
        <v>0</v>
      </c>
      <c r="R92" s="3">
        <f t="shared" si="27"/>
        <v>0</v>
      </c>
      <c r="S92" s="3">
        <f t="shared" ca="1" si="28"/>
        <v>38.5</v>
      </c>
      <c r="T92" s="3" t="str">
        <f>IF(H92="","",VLOOKUP(H92,'Вода SKU'!$A$1:$B$150,2,0))</f>
        <v/>
      </c>
      <c r="U92" s="3">
        <f t="shared" ca="1" si="29"/>
        <v>8</v>
      </c>
      <c r="V92" s="3">
        <f t="shared" si="30"/>
        <v>0</v>
      </c>
      <c r="W92" s="3">
        <f t="shared" ca="1" si="31"/>
        <v>0</v>
      </c>
      <c r="X92" s="3" t="str">
        <f t="shared" ca="1" si="32"/>
        <v/>
      </c>
    </row>
    <row r="93" spans="10:24" ht="13.75" customHeight="1" x14ac:dyDescent="0.2">
      <c r="J93" s="4" t="str">
        <f t="shared" ca="1" si="23"/>
        <v/>
      </c>
      <c r="M93" s="14"/>
      <c r="N93" s="13" t="str">
        <f t="shared" ca="1" si="24"/>
        <v/>
      </c>
      <c r="P93" s="3">
        <f t="shared" si="25"/>
        <v>0</v>
      </c>
      <c r="Q93" s="3">
        <f t="shared" ca="1" si="33"/>
        <v>0</v>
      </c>
      <c r="R93" s="3">
        <f t="shared" si="27"/>
        <v>0</v>
      </c>
      <c r="S93" s="3">
        <f t="shared" ca="1" si="28"/>
        <v>38.5</v>
      </c>
      <c r="T93" s="3" t="str">
        <f>IF(H93="","",VLOOKUP(H93,'Вода SKU'!$A$1:$B$150,2,0))</f>
        <v/>
      </c>
      <c r="U93" s="3">
        <f t="shared" ca="1" si="29"/>
        <v>8</v>
      </c>
      <c r="V93" s="3">
        <f t="shared" si="30"/>
        <v>0</v>
      </c>
      <c r="W93" s="3">
        <f t="shared" ca="1" si="31"/>
        <v>0</v>
      </c>
      <c r="X93" s="3" t="str">
        <f t="shared" ca="1" si="32"/>
        <v/>
      </c>
    </row>
    <row r="94" spans="10:24" ht="13.75" customHeight="1" x14ac:dyDescent="0.2">
      <c r="J94" s="4" t="str">
        <f t="shared" ca="1" si="23"/>
        <v/>
      </c>
      <c r="M94" s="14"/>
      <c r="N94" s="13" t="str">
        <f t="shared" ca="1" si="24"/>
        <v/>
      </c>
      <c r="P94" s="3">
        <f t="shared" si="25"/>
        <v>0</v>
      </c>
      <c r="Q94" s="3">
        <f t="shared" ca="1" si="33"/>
        <v>0</v>
      </c>
      <c r="R94" s="3">
        <f t="shared" si="27"/>
        <v>0</v>
      </c>
      <c r="S94" s="3">
        <f t="shared" ca="1" si="28"/>
        <v>38.5</v>
      </c>
      <c r="T94" s="3" t="str">
        <f>IF(H94="","",VLOOKUP(H94,'Вода SKU'!$A$1:$B$150,2,0))</f>
        <v/>
      </c>
      <c r="U94" s="3">
        <f t="shared" ca="1" si="29"/>
        <v>8</v>
      </c>
      <c r="V94" s="3">
        <f t="shared" si="30"/>
        <v>0</v>
      </c>
      <c r="W94" s="3">
        <f t="shared" ca="1" si="31"/>
        <v>0</v>
      </c>
      <c r="X94" s="3" t="str">
        <f t="shared" ca="1" si="32"/>
        <v/>
      </c>
    </row>
    <row r="95" spans="10:24" ht="13.75" customHeight="1" x14ac:dyDescent="0.2">
      <c r="J95" s="4" t="str">
        <f t="shared" ca="1" si="23"/>
        <v/>
      </c>
      <c r="M95" s="14"/>
      <c r="N95" s="13" t="str">
        <f t="shared" ca="1" si="24"/>
        <v/>
      </c>
      <c r="P95" s="3">
        <f t="shared" si="25"/>
        <v>0</v>
      </c>
      <c r="Q95" s="3">
        <f t="shared" ca="1" si="33"/>
        <v>0</v>
      </c>
      <c r="R95" s="3">
        <f t="shared" si="27"/>
        <v>0</v>
      </c>
      <c r="S95" s="3">
        <f t="shared" ca="1" si="28"/>
        <v>38.5</v>
      </c>
      <c r="T95" s="3" t="str">
        <f>IF(H95="","",VLOOKUP(H95,'Вода SKU'!$A$1:$B$150,2,0))</f>
        <v/>
      </c>
      <c r="U95" s="3">
        <f t="shared" ca="1" si="29"/>
        <v>8</v>
      </c>
      <c r="V95" s="3">
        <f t="shared" si="30"/>
        <v>0</v>
      </c>
      <c r="W95" s="3">
        <f t="shared" ca="1" si="31"/>
        <v>0</v>
      </c>
      <c r="X95" s="3" t="str">
        <f t="shared" ca="1" si="32"/>
        <v/>
      </c>
    </row>
    <row r="96" spans="10:24" ht="13.75" customHeight="1" x14ac:dyDescent="0.2">
      <c r="J96" s="4" t="str">
        <f t="shared" ca="1" si="23"/>
        <v/>
      </c>
      <c r="M96" s="14"/>
      <c r="N96" s="13" t="str">
        <f t="shared" ca="1" si="24"/>
        <v/>
      </c>
      <c r="P96" s="3">
        <f t="shared" si="25"/>
        <v>0</v>
      </c>
      <c r="Q96" s="3">
        <f t="shared" ca="1" si="33"/>
        <v>0</v>
      </c>
      <c r="R96" s="3">
        <f t="shared" si="27"/>
        <v>0</v>
      </c>
      <c r="S96" s="3">
        <f t="shared" ca="1" si="28"/>
        <v>38.5</v>
      </c>
      <c r="T96" s="3" t="str">
        <f>IF(H96="","",VLOOKUP(H96,'Вода SKU'!$A$1:$B$150,2,0))</f>
        <v/>
      </c>
      <c r="U96" s="3">
        <f t="shared" ca="1" si="29"/>
        <v>8</v>
      </c>
      <c r="V96" s="3">
        <f t="shared" si="30"/>
        <v>0</v>
      </c>
      <c r="W96" s="3">
        <f t="shared" ca="1" si="31"/>
        <v>0</v>
      </c>
      <c r="X96" s="3" t="str">
        <f t="shared" ca="1" si="32"/>
        <v/>
      </c>
    </row>
    <row r="97" spans="10:24" ht="13.75" customHeight="1" x14ac:dyDescent="0.2">
      <c r="J97" s="4" t="str">
        <f t="shared" ca="1" si="23"/>
        <v/>
      </c>
      <c r="M97" s="14"/>
      <c r="N97" s="13" t="str">
        <f t="shared" ca="1" si="24"/>
        <v/>
      </c>
      <c r="P97" s="3">
        <f t="shared" si="25"/>
        <v>0</v>
      </c>
      <c r="Q97" s="3">
        <f t="shared" ca="1" si="33"/>
        <v>0</v>
      </c>
      <c r="R97" s="3">
        <f t="shared" si="27"/>
        <v>0</v>
      </c>
      <c r="S97" s="3">
        <f t="shared" ca="1" si="28"/>
        <v>38.5</v>
      </c>
      <c r="T97" s="3" t="str">
        <f>IF(H97="","",VLOOKUP(H97,'Вода SKU'!$A$1:$B$150,2,0))</f>
        <v/>
      </c>
      <c r="U97" s="3">
        <f t="shared" ca="1" si="29"/>
        <v>8</v>
      </c>
      <c r="V97" s="3">
        <f t="shared" si="30"/>
        <v>0</v>
      </c>
      <c r="W97" s="3">
        <f t="shared" ca="1" si="31"/>
        <v>0</v>
      </c>
      <c r="X97" s="3" t="str">
        <f t="shared" ca="1" si="32"/>
        <v/>
      </c>
    </row>
    <row r="98" spans="10:24" ht="13.75" customHeight="1" x14ac:dyDescent="0.2">
      <c r="J98" s="4" t="str">
        <f t="shared" ref="J98:J122" ca="1" si="34">IF(M98="", IF(O98="","",X98+(INDIRECT("S" &amp; ROW() - 1) - S98)),IF(O98="", "", INDIRECT("S" &amp; ROW() - 1) - S98))</f>
        <v/>
      </c>
      <c r="M98" s="14"/>
      <c r="N98" s="13" t="str">
        <f t="shared" ref="N98:N122" ca="1" si="35">IF(M98="", IF(X98=0, "", X98), IF(V98 = "", "", IF(V98/U98 = 0, "", V98/U98)))</f>
        <v/>
      </c>
      <c r="P98" s="3">
        <f t="shared" ref="P98:P122" si="36">IF(O98 = "-", -W98,I98)</f>
        <v>0</v>
      </c>
      <c r="Q98" s="3">
        <f t="shared" ca="1" si="33"/>
        <v>0</v>
      </c>
      <c r="R98" s="3">
        <f t="shared" ref="R98:R122" si="37">IF(O98="-",1,0)</f>
        <v>0</v>
      </c>
      <c r="S98" s="3">
        <f t="shared" ref="S98:S122" ca="1" si="38">IF(Q98 = 0, INDIRECT("S" &amp; ROW() - 1), Q98)</f>
        <v>38.5</v>
      </c>
      <c r="T98" s="3" t="str">
        <f>IF(H98="","",VLOOKUP(H98,'Вода SKU'!$A$1:$B$150,2,0))</f>
        <v/>
      </c>
      <c r="U98" s="3">
        <f t="shared" ref="U98:U122" ca="1" si="39">IF(C98 = "", 8, IF(C98 = "-", 8000 / INDIRECT("C" &amp; ROW() - 1), 8000/C98))</f>
        <v>8</v>
      </c>
      <c r="V98" s="3">
        <f t="shared" ref="V98:V122" si="40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3">
        <f t="shared" ref="W98:W122" ca="1" si="41">IF(V98 = "", "", V98/U98)</f>
        <v>0</v>
      </c>
      <c r="X98" s="3" t="str">
        <f t="shared" ref="X98:X122" ca="1" si="42">IF(O98="", "", MAX(ROUND(-(INDIRECT("S" &amp; ROW() - 1) - S98)/INDIRECT("C" &amp; ROW() - 1), 0), 1) * INDIRECT("C" &amp; ROW() - 1))</f>
        <v/>
      </c>
    </row>
    <row r="99" spans="10:24" ht="13.75" customHeight="1" x14ac:dyDescent="0.2">
      <c r="J99" s="4" t="str">
        <f t="shared" ca="1" si="34"/>
        <v/>
      </c>
      <c r="M99" s="14"/>
      <c r="N99" s="13" t="str">
        <f t="shared" ca="1" si="35"/>
        <v/>
      </c>
      <c r="P99" s="3">
        <f t="shared" si="36"/>
        <v>0</v>
      </c>
      <c r="Q99" s="3">
        <f t="shared" ca="1" si="33"/>
        <v>0</v>
      </c>
      <c r="R99" s="3">
        <f t="shared" si="37"/>
        <v>0</v>
      </c>
      <c r="S99" s="3">
        <f t="shared" ca="1" si="38"/>
        <v>38.5</v>
      </c>
      <c r="T99" s="3" t="str">
        <f>IF(H99="","",VLOOKUP(H99,'Вода SKU'!$A$1:$B$150,2,0))</f>
        <v/>
      </c>
      <c r="U99" s="3">
        <f t="shared" ca="1" si="39"/>
        <v>8</v>
      </c>
      <c r="V99" s="3">
        <f t="shared" si="40"/>
        <v>0</v>
      </c>
      <c r="W99" s="3">
        <f t="shared" ca="1" si="41"/>
        <v>0</v>
      </c>
      <c r="X99" s="3" t="str">
        <f t="shared" ca="1" si="42"/>
        <v/>
      </c>
    </row>
    <row r="100" spans="10:24" ht="13.75" customHeight="1" x14ac:dyDescent="0.2">
      <c r="J100" s="4" t="str">
        <f t="shared" ca="1" si="34"/>
        <v/>
      </c>
      <c r="M100" s="14"/>
      <c r="N100" s="13" t="str">
        <f t="shared" ca="1" si="35"/>
        <v/>
      </c>
      <c r="P100" s="3">
        <f t="shared" si="36"/>
        <v>0</v>
      </c>
      <c r="Q100" s="3">
        <f t="shared" ref="Q100:Q122" ca="1" si="43">IF(O100 = "-", SUM(INDIRECT(ADDRESS(2,COLUMN(P100)) &amp; ":" &amp; ADDRESS(ROW(),COLUMN(P100)))), 0)</f>
        <v>0</v>
      </c>
      <c r="R100" s="3">
        <f t="shared" si="37"/>
        <v>0</v>
      </c>
      <c r="S100" s="3">
        <f t="shared" ca="1" si="38"/>
        <v>38.5</v>
      </c>
      <c r="T100" s="3" t="str">
        <f>IF(H100="","",VLOOKUP(H100,'Вода SKU'!$A$1:$B$150,2,0))</f>
        <v/>
      </c>
      <c r="U100" s="3">
        <f t="shared" ca="1" si="39"/>
        <v>8</v>
      </c>
      <c r="V100" s="3">
        <f t="shared" si="40"/>
        <v>0</v>
      </c>
      <c r="W100" s="3">
        <f t="shared" ca="1" si="41"/>
        <v>0</v>
      </c>
      <c r="X100" s="3" t="str">
        <f t="shared" ca="1" si="42"/>
        <v/>
      </c>
    </row>
    <row r="101" spans="10:24" ht="13.75" customHeight="1" x14ac:dyDescent="0.2">
      <c r="J101" s="4" t="str">
        <f t="shared" ca="1" si="34"/>
        <v/>
      </c>
      <c r="M101" s="14"/>
      <c r="N101" s="13" t="str">
        <f t="shared" ca="1" si="35"/>
        <v/>
      </c>
      <c r="P101" s="3">
        <f t="shared" si="36"/>
        <v>0</v>
      </c>
      <c r="Q101" s="3">
        <f t="shared" ca="1" si="43"/>
        <v>0</v>
      </c>
      <c r="R101" s="3">
        <f t="shared" si="37"/>
        <v>0</v>
      </c>
      <c r="S101" s="3">
        <f t="shared" ca="1" si="38"/>
        <v>38.5</v>
      </c>
      <c r="T101" s="3" t="str">
        <f>IF(H101="","",VLOOKUP(H101,'Вода SKU'!$A$1:$B$150,2,0))</f>
        <v/>
      </c>
      <c r="U101" s="3">
        <f t="shared" ca="1" si="39"/>
        <v>8</v>
      </c>
      <c r="V101" s="3">
        <f t="shared" si="40"/>
        <v>0</v>
      </c>
      <c r="W101" s="3">
        <f t="shared" ca="1" si="41"/>
        <v>0</v>
      </c>
      <c r="X101" s="3" t="str">
        <f t="shared" ca="1" si="42"/>
        <v/>
      </c>
    </row>
    <row r="102" spans="10:24" ht="13.75" customHeight="1" x14ac:dyDescent="0.2">
      <c r="J102" s="4" t="str">
        <f t="shared" ca="1" si="34"/>
        <v/>
      </c>
      <c r="M102" s="14"/>
      <c r="N102" s="13" t="str">
        <f t="shared" ca="1" si="35"/>
        <v/>
      </c>
      <c r="P102" s="3">
        <f t="shared" si="36"/>
        <v>0</v>
      </c>
      <c r="Q102" s="3">
        <f t="shared" ca="1" si="43"/>
        <v>0</v>
      </c>
      <c r="R102" s="3">
        <f t="shared" si="37"/>
        <v>0</v>
      </c>
      <c r="S102" s="3">
        <f t="shared" ca="1" si="38"/>
        <v>38.5</v>
      </c>
      <c r="T102" s="3" t="str">
        <f>IF(H102="","",VLOOKUP(H102,'Вода SKU'!$A$1:$B$150,2,0))</f>
        <v/>
      </c>
      <c r="U102" s="3">
        <f t="shared" ca="1" si="39"/>
        <v>8</v>
      </c>
      <c r="V102" s="3">
        <f t="shared" si="40"/>
        <v>0</v>
      </c>
      <c r="W102" s="3">
        <f t="shared" ca="1" si="41"/>
        <v>0</v>
      </c>
      <c r="X102" s="3" t="str">
        <f t="shared" ca="1" si="42"/>
        <v/>
      </c>
    </row>
    <row r="103" spans="10:24" ht="13.75" customHeight="1" x14ac:dyDescent="0.2">
      <c r="J103" s="4" t="str">
        <f t="shared" ca="1" si="34"/>
        <v/>
      </c>
      <c r="M103" s="14"/>
      <c r="N103" s="13" t="str">
        <f t="shared" ca="1" si="35"/>
        <v/>
      </c>
      <c r="P103" s="3">
        <f t="shared" si="36"/>
        <v>0</v>
      </c>
      <c r="Q103" s="3">
        <f t="shared" ca="1" si="43"/>
        <v>0</v>
      </c>
      <c r="R103" s="3">
        <f t="shared" si="37"/>
        <v>0</v>
      </c>
      <c r="S103" s="3">
        <f t="shared" ca="1" si="38"/>
        <v>38.5</v>
      </c>
      <c r="T103" s="3" t="str">
        <f>IF(H103="","",VLOOKUP(H103,'Вода SKU'!$A$1:$B$150,2,0))</f>
        <v/>
      </c>
      <c r="U103" s="3">
        <f t="shared" ca="1" si="39"/>
        <v>8</v>
      </c>
      <c r="V103" s="3">
        <f t="shared" si="40"/>
        <v>0</v>
      </c>
      <c r="W103" s="3">
        <f t="shared" ca="1" si="41"/>
        <v>0</v>
      </c>
      <c r="X103" s="3" t="str">
        <f t="shared" ca="1" si="42"/>
        <v/>
      </c>
    </row>
    <row r="104" spans="10:24" ht="13.75" customHeight="1" x14ac:dyDescent="0.2">
      <c r="J104" s="4" t="str">
        <f t="shared" ca="1" si="34"/>
        <v/>
      </c>
      <c r="M104" s="14"/>
      <c r="N104" s="13" t="str">
        <f t="shared" ca="1" si="35"/>
        <v/>
      </c>
      <c r="P104" s="3">
        <f t="shared" si="36"/>
        <v>0</v>
      </c>
      <c r="Q104" s="3">
        <f t="shared" ca="1" si="43"/>
        <v>0</v>
      </c>
      <c r="R104" s="3">
        <f t="shared" si="37"/>
        <v>0</v>
      </c>
      <c r="S104" s="3">
        <f t="shared" ca="1" si="38"/>
        <v>38.5</v>
      </c>
      <c r="T104" s="3" t="str">
        <f>IF(H104="","",VLOOKUP(H104,'Вода SKU'!$A$1:$B$150,2,0))</f>
        <v/>
      </c>
      <c r="U104" s="3">
        <f t="shared" ca="1" si="39"/>
        <v>8</v>
      </c>
      <c r="V104" s="3">
        <f t="shared" si="40"/>
        <v>0</v>
      </c>
      <c r="W104" s="3">
        <f t="shared" ca="1" si="41"/>
        <v>0</v>
      </c>
      <c r="X104" s="3" t="str">
        <f t="shared" ca="1" si="42"/>
        <v/>
      </c>
    </row>
    <row r="105" spans="10:24" ht="13.75" customHeight="1" x14ac:dyDescent="0.2">
      <c r="J105" s="4" t="str">
        <f t="shared" ca="1" si="34"/>
        <v/>
      </c>
      <c r="M105" s="14"/>
      <c r="N105" s="13" t="str">
        <f t="shared" ca="1" si="35"/>
        <v/>
      </c>
      <c r="P105" s="3">
        <f t="shared" si="36"/>
        <v>0</v>
      </c>
      <c r="Q105" s="3">
        <f t="shared" ca="1" si="43"/>
        <v>0</v>
      </c>
      <c r="R105" s="3">
        <f t="shared" si="37"/>
        <v>0</v>
      </c>
      <c r="S105" s="3">
        <f t="shared" ca="1" si="38"/>
        <v>38.5</v>
      </c>
      <c r="T105" s="3" t="str">
        <f>IF(H105="","",VLOOKUP(H105,'Вода SKU'!$A$1:$B$150,2,0))</f>
        <v/>
      </c>
      <c r="U105" s="3">
        <f t="shared" ca="1" si="39"/>
        <v>8</v>
      </c>
      <c r="V105" s="3">
        <f t="shared" si="40"/>
        <v>0</v>
      </c>
      <c r="W105" s="3">
        <f t="shared" ca="1" si="41"/>
        <v>0</v>
      </c>
      <c r="X105" s="3" t="str">
        <f t="shared" ca="1" si="42"/>
        <v/>
      </c>
    </row>
    <row r="106" spans="10:24" ht="13.75" customHeight="1" x14ac:dyDescent="0.2">
      <c r="J106" s="4" t="str">
        <f t="shared" ca="1" si="34"/>
        <v/>
      </c>
      <c r="M106" s="14"/>
      <c r="N106" s="13" t="str">
        <f t="shared" ca="1" si="35"/>
        <v/>
      </c>
      <c r="P106" s="3">
        <f t="shared" si="36"/>
        <v>0</v>
      </c>
      <c r="Q106" s="3">
        <f t="shared" ca="1" si="43"/>
        <v>0</v>
      </c>
      <c r="R106" s="3">
        <f t="shared" si="37"/>
        <v>0</v>
      </c>
      <c r="S106" s="3">
        <f t="shared" ca="1" si="38"/>
        <v>38.5</v>
      </c>
      <c r="T106" s="3" t="str">
        <f>IF(H106="","",VLOOKUP(H106,'Вода SKU'!$A$1:$B$150,2,0))</f>
        <v/>
      </c>
      <c r="U106" s="3">
        <f t="shared" ca="1" si="39"/>
        <v>8</v>
      </c>
      <c r="V106" s="3">
        <f t="shared" si="40"/>
        <v>0</v>
      </c>
      <c r="W106" s="3">
        <f t="shared" ca="1" si="41"/>
        <v>0</v>
      </c>
      <c r="X106" s="3" t="str">
        <f t="shared" ca="1" si="42"/>
        <v/>
      </c>
    </row>
    <row r="107" spans="10:24" ht="13.75" customHeight="1" x14ac:dyDescent="0.2">
      <c r="J107" s="4" t="str">
        <f t="shared" ca="1" si="34"/>
        <v/>
      </c>
      <c r="M107" s="14"/>
      <c r="N107" s="13" t="str">
        <f t="shared" ca="1" si="35"/>
        <v/>
      </c>
      <c r="P107" s="3">
        <f t="shared" si="36"/>
        <v>0</v>
      </c>
      <c r="Q107" s="3">
        <f t="shared" ca="1" si="43"/>
        <v>0</v>
      </c>
      <c r="R107" s="3">
        <f t="shared" si="37"/>
        <v>0</v>
      </c>
      <c r="S107" s="3">
        <f t="shared" ca="1" si="38"/>
        <v>38.5</v>
      </c>
      <c r="T107" s="3" t="str">
        <f>IF(H107="","",VLOOKUP(H107,'Вода SKU'!$A$1:$B$150,2,0))</f>
        <v/>
      </c>
      <c r="U107" s="3">
        <f t="shared" ca="1" si="39"/>
        <v>8</v>
      </c>
      <c r="V107" s="3">
        <f t="shared" si="40"/>
        <v>0</v>
      </c>
      <c r="W107" s="3">
        <f t="shared" ca="1" si="41"/>
        <v>0</v>
      </c>
      <c r="X107" s="3" t="str">
        <f t="shared" ca="1" si="42"/>
        <v/>
      </c>
    </row>
    <row r="108" spans="10:24" ht="13.75" customHeight="1" x14ac:dyDescent="0.2">
      <c r="J108" s="4" t="str">
        <f t="shared" ca="1" si="34"/>
        <v/>
      </c>
      <c r="M108" s="14"/>
      <c r="N108" s="13" t="str">
        <f t="shared" ca="1" si="35"/>
        <v/>
      </c>
      <c r="P108" s="3">
        <f t="shared" si="36"/>
        <v>0</v>
      </c>
      <c r="Q108" s="3">
        <f t="shared" ca="1" si="43"/>
        <v>0</v>
      </c>
      <c r="R108" s="3">
        <f t="shared" si="37"/>
        <v>0</v>
      </c>
      <c r="S108" s="3">
        <f t="shared" ca="1" si="38"/>
        <v>38.5</v>
      </c>
      <c r="T108" s="3" t="str">
        <f>IF(H108="","",VLOOKUP(H108,'Вода SKU'!$A$1:$B$150,2,0))</f>
        <v/>
      </c>
      <c r="U108" s="3">
        <f t="shared" ca="1" si="39"/>
        <v>8</v>
      </c>
      <c r="V108" s="3">
        <f t="shared" si="40"/>
        <v>0</v>
      </c>
      <c r="W108" s="3">
        <f t="shared" ca="1" si="41"/>
        <v>0</v>
      </c>
      <c r="X108" s="3" t="str">
        <f t="shared" ca="1" si="42"/>
        <v/>
      </c>
    </row>
    <row r="109" spans="10:24" ht="13.75" customHeight="1" x14ac:dyDescent="0.2">
      <c r="J109" s="4" t="str">
        <f t="shared" ca="1" si="34"/>
        <v/>
      </c>
      <c r="M109" s="14"/>
      <c r="N109" s="13" t="str">
        <f t="shared" ca="1" si="35"/>
        <v/>
      </c>
      <c r="P109" s="3">
        <f t="shared" si="36"/>
        <v>0</v>
      </c>
      <c r="Q109" s="3">
        <f t="shared" ca="1" si="43"/>
        <v>0</v>
      </c>
      <c r="R109" s="3">
        <f t="shared" si="37"/>
        <v>0</v>
      </c>
      <c r="S109" s="3">
        <f t="shared" ca="1" si="38"/>
        <v>38.5</v>
      </c>
      <c r="T109" s="3" t="str">
        <f>IF(H109="","",VLOOKUP(H109,'Вода SKU'!$A$1:$B$150,2,0))</f>
        <v/>
      </c>
      <c r="U109" s="3">
        <f t="shared" ca="1" si="39"/>
        <v>8</v>
      </c>
      <c r="V109" s="3">
        <f t="shared" si="40"/>
        <v>0</v>
      </c>
      <c r="W109" s="3">
        <f t="shared" ca="1" si="41"/>
        <v>0</v>
      </c>
      <c r="X109" s="3" t="str">
        <f t="shared" ca="1" si="42"/>
        <v/>
      </c>
    </row>
    <row r="110" spans="10:24" ht="13.75" customHeight="1" x14ac:dyDescent="0.2">
      <c r="J110" s="4" t="str">
        <f t="shared" ca="1" si="34"/>
        <v/>
      </c>
      <c r="M110" s="14"/>
      <c r="N110" s="13" t="str">
        <f t="shared" ca="1" si="35"/>
        <v/>
      </c>
      <c r="P110" s="3">
        <f t="shared" si="36"/>
        <v>0</v>
      </c>
      <c r="Q110" s="3">
        <f t="shared" ca="1" si="43"/>
        <v>0</v>
      </c>
      <c r="R110" s="3">
        <f t="shared" si="37"/>
        <v>0</v>
      </c>
      <c r="S110" s="3">
        <f t="shared" ca="1" si="38"/>
        <v>38.5</v>
      </c>
      <c r="T110" s="3" t="str">
        <f>IF(H110="","",VLOOKUP(H110,'Вода SKU'!$A$1:$B$150,2,0))</f>
        <v/>
      </c>
      <c r="U110" s="3">
        <f t="shared" ca="1" si="39"/>
        <v>8</v>
      </c>
      <c r="V110" s="3">
        <f t="shared" si="40"/>
        <v>0</v>
      </c>
      <c r="W110" s="3">
        <f t="shared" ca="1" si="41"/>
        <v>0</v>
      </c>
      <c r="X110" s="3" t="str">
        <f t="shared" ca="1" si="42"/>
        <v/>
      </c>
    </row>
    <row r="111" spans="10:24" ht="13.75" customHeight="1" x14ac:dyDescent="0.2">
      <c r="J111" s="4" t="str">
        <f t="shared" ca="1" si="34"/>
        <v/>
      </c>
      <c r="M111" s="14"/>
      <c r="N111" s="13" t="str">
        <f t="shared" ca="1" si="35"/>
        <v/>
      </c>
      <c r="P111" s="3">
        <f t="shared" si="36"/>
        <v>0</v>
      </c>
      <c r="Q111" s="3">
        <f t="shared" ca="1" si="43"/>
        <v>0</v>
      </c>
      <c r="R111" s="3">
        <f t="shared" si="37"/>
        <v>0</v>
      </c>
      <c r="S111" s="3">
        <f t="shared" ca="1" si="38"/>
        <v>38.5</v>
      </c>
      <c r="T111" s="3" t="str">
        <f>IF(H111="","",VLOOKUP(H111,'Вода SKU'!$A$1:$B$150,2,0))</f>
        <v/>
      </c>
      <c r="U111" s="3">
        <f t="shared" ca="1" si="39"/>
        <v>8</v>
      </c>
      <c r="V111" s="3">
        <f t="shared" si="40"/>
        <v>0</v>
      </c>
      <c r="W111" s="3">
        <f t="shared" ca="1" si="41"/>
        <v>0</v>
      </c>
      <c r="X111" s="3" t="str">
        <f t="shared" ca="1" si="42"/>
        <v/>
      </c>
    </row>
    <row r="112" spans="10:24" ht="13.75" customHeight="1" x14ac:dyDescent="0.2">
      <c r="J112" s="4" t="str">
        <f t="shared" ca="1" si="34"/>
        <v/>
      </c>
      <c r="M112" s="14"/>
      <c r="N112" s="13" t="str">
        <f t="shared" ca="1" si="35"/>
        <v/>
      </c>
      <c r="P112" s="3">
        <f t="shared" si="36"/>
        <v>0</v>
      </c>
      <c r="Q112" s="3">
        <f t="shared" ca="1" si="43"/>
        <v>0</v>
      </c>
      <c r="R112" s="3">
        <f t="shared" si="37"/>
        <v>0</v>
      </c>
      <c r="S112" s="3">
        <f t="shared" ca="1" si="38"/>
        <v>38.5</v>
      </c>
      <c r="T112" s="3" t="str">
        <f>IF(H112="","",VLOOKUP(H112,'Вода SKU'!$A$1:$B$150,2,0))</f>
        <v/>
      </c>
      <c r="U112" s="3">
        <f t="shared" ca="1" si="39"/>
        <v>8</v>
      </c>
      <c r="V112" s="3">
        <f t="shared" si="40"/>
        <v>0</v>
      </c>
      <c r="W112" s="3">
        <f t="shared" ca="1" si="41"/>
        <v>0</v>
      </c>
      <c r="X112" s="3" t="str">
        <f t="shared" ca="1" si="42"/>
        <v/>
      </c>
    </row>
    <row r="113" spans="10:24" ht="13.75" customHeight="1" x14ac:dyDescent="0.2">
      <c r="J113" s="4" t="str">
        <f t="shared" ca="1" si="34"/>
        <v/>
      </c>
      <c r="M113" s="14"/>
      <c r="N113" s="13" t="str">
        <f t="shared" ca="1" si="35"/>
        <v/>
      </c>
      <c r="P113" s="3">
        <f t="shared" si="36"/>
        <v>0</v>
      </c>
      <c r="Q113" s="3">
        <f t="shared" ca="1" si="43"/>
        <v>0</v>
      </c>
      <c r="R113" s="3">
        <f t="shared" si="37"/>
        <v>0</v>
      </c>
      <c r="S113" s="3">
        <f t="shared" ca="1" si="38"/>
        <v>38.5</v>
      </c>
      <c r="T113" s="3" t="str">
        <f>IF(H113="","",VLOOKUP(H113,'Вода SKU'!$A$1:$B$150,2,0))</f>
        <v/>
      </c>
      <c r="U113" s="3">
        <f t="shared" ca="1" si="39"/>
        <v>8</v>
      </c>
      <c r="V113" s="3">
        <f t="shared" si="40"/>
        <v>0</v>
      </c>
      <c r="W113" s="3">
        <f t="shared" ca="1" si="41"/>
        <v>0</v>
      </c>
      <c r="X113" s="3" t="str">
        <f t="shared" ca="1" si="42"/>
        <v/>
      </c>
    </row>
    <row r="114" spans="10:24" ht="13.75" customHeight="1" x14ac:dyDescent="0.2">
      <c r="J114" s="4" t="str">
        <f t="shared" ca="1" si="34"/>
        <v/>
      </c>
      <c r="M114" s="14"/>
      <c r="N114" s="13" t="str">
        <f t="shared" ca="1" si="35"/>
        <v/>
      </c>
      <c r="P114" s="3">
        <f t="shared" si="36"/>
        <v>0</v>
      </c>
      <c r="Q114" s="3">
        <f t="shared" ca="1" si="43"/>
        <v>0</v>
      </c>
      <c r="R114" s="3">
        <f t="shared" si="37"/>
        <v>0</v>
      </c>
      <c r="S114" s="3">
        <f t="shared" ca="1" si="38"/>
        <v>38.5</v>
      </c>
      <c r="T114" s="3" t="str">
        <f>IF(H114="","",VLOOKUP(H114,'Вода SKU'!$A$1:$B$150,2,0))</f>
        <v/>
      </c>
      <c r="U114" s="3">
        <f t="shared" ca="1" si="39"/>
        <v>8</v>
      </c>
      <c r="V114" s="3">
        <f t="shared" si="40"/>
        <v>0</v>
      </c>
      <c r="W114" s="3">
        <f t="shared" ca="1" si="41"/>
        <v>0</v>
      </c>
      <c r="X114" s="3" t="str">
        <f t="shared" ca="1" si="42"/>
        <v/>
      </c>
    </row>
    <row r="115" spans="10:24" ht="13.75" customHeight="1" x14ac:dyDescent="0.2">
      <c r="J115" s="4" t="str">
        <f t="shared" ca="1" si="34"/>
        <v/>
      </c>
      <c r="M115" s="14"/>
      <c r="N115" s="13" t="str">
        <f t="shared" ca="1" si="35"/>
        <v/>
      </c>
      <c r="P115" s="3">
        <f t="shared" si="36"/>
        <v>0</v>
      </c>
      <c r="Q115" s="3">
        <f t="shared" ca="1" si="43"/>
        <v>0</v>
      </c>
      <c r="R115" s="3">
        <f t="shared" si="37"/>
        <v>0</v>
      </c>
      <c r="S115" s="3">
        <f t="shared" ca="1" si="38"/>
        <v>38.5</v>
      </c>
      <c r="T115" s="3" t="str">
        <f>IF(H115="","",VLOOKUP(H115,'Вода SKU'!$A$1:$B$150,2,0))</f>
        <v/>
      </c>
      <c r="U115" s="3">
        <f t="shared" ca="1" si="39"/>
        <v>8</v>
      </c>
      <c r="V115" s="3">
        <f t="shared" si="40"/>
        <v>0</v>
      </c>
      <c r="W115" s="3">
        <f t="shared" ca="1" si="41"/>
        <v>0</v>
      </c>
      <c r="X115" s="3" t="str">
        <f t="shared" ca="1" si="42"/>
        <v/>
      </c>
    </row>
    <row r="116" spans="10:24" ht="13.75" customHeight="1" x14ac:dyDescent="0.2">
      <c r="J116" s="4" t="str">
        <f t="shared" ca="1" si="34"/>
        <v/>
      </c>
      <c r="M116" s="14"/>
      <c r="N116" s="13" t="str">
        <f t="shared" ca="1" si="35"/>
        <v/>
      </c>
      <c r="P116" s="3">
        <f t="shared" si="36"/>
        <v>0</v>
      </c>
      <c r="Q116" s="3">
        <f t="shared" ca="1" si="43"/>
        <v>0</v>
      </c>
      <c r="R116" s="3">
        <f t="shared" si="37"/>
        <v>0</v>
      </c>
      <c r="S116" s="3">
        <f t="shared" ca="1" si="38"/>
        <v>38.5</v>
      </c>
      <c r="T116" s="3" t="str">
        <f>IF(H116="","",VLOOKUP(H116,'Вода SKU'!$A$1:$B$150,2,0))</f>
        <v/>
      </c>
      <c r="U116" s="3">
        <f t="shared" ca="1" si="39"/>
        <v>8</v>
      </c>
      <c r="V116" s="3">
        <f t="shared" si="40"/>
        <v>0</v>
      </c>
      <c r="W116" s="3">
        <f t="shared" ca="1" si="41"/>
        <v>0</v>
      </c>
      <c r="X116" s="3" t="str">
        <f t="shared" ca="1" si="42"/>
        <v/>
      </c>
    </row>
    <row r="117" spans="10:24" ht="13.75" customHeight="1" x14ac:dyDescent="0.2">
      <c r="J117" s="4" t="str">
        <f t="shared" ca="1" si="34"/>
        <v/>
      </c>
      <c r="M117" s="14"/>
      <c r="N117" s="13" t="str">
        <f t="shared" ca="1" si="35"/>
        <v/>
      </c>
      <c r="P117" s="3">
        <f t="shared" si="36"/>
        <v>0</v>
      </c>
      <c r="Q117" s="3">
        <f t="shared" ca="1" si="43"/>
        <v>0</v>
      </c>
      <c r="R117" s="3">
        <f t="shared" si="37"/>
        <v>0</v>
      </c>
      <c r="S117" s="3">
        <f t="shared" ca="1" si="38"/>
        <v>38.5</v>
      </c>
      <c r="T117" s="3" t="str">
        <f>IF(H117="","",VLOOKUP(H117,'Вода SKU'!$A$1:$B$150,2,0))</f>
        <v/>
      </c>
      <c r="U117" s="3">
        <f t="shared" ca="1" si="39"/>
        <v>8</v>
      </c>
      <c r="V117" s="3">
        <f t="shared" si="40"/>
        <v>0</v>
      </c>
      <c r="W117" s="3">
        <f t="shared" ca="1" si="41"/>
        <v>0</v>
      </c>
      <c r="X117" s="3" t="str">
        <f t="shared" ca="1" si="42"/>
        <v/>
      </c>
    </row>
    <row r="118" spans="10:24" ht="13.75" customHeight="1" x14ac:dyDescent="0.2">
      <c r="J118" s="4" t="str">
        <f t="shared" ca="1" si="34"/>
        <v/>
      </c>
      <c r="M118" s="14"/>
      <c r="N118" s="13" t="str">
        <f t="shared" ca="1" si="35"/>
        <v/>
      </c>
      <c r="P118" s="3">
        <f t="shared" si="36"/>
        <v>0</v>
      </c>
      <c r="Q118" s="3">
        <f t="shared" ca="1" si="43"/>
        <v>0</v>
      </c>
      <c r="R118" s="3">
        <f t="shared" si="37"/>
        <v>0</v>
      </c>
      <c r="S118" s="3">
        <f t="shared" ca="1" si="38"/>
        <v>38.5</v>
      </c>
      <c r="T118" s="3" t="str">
        <f>IF(H118="","",VLOOKUP(H118,'Вода SKU'!$A$1:$B$150,2,0))</f>
        <v/>
      </c>
      <c r="U118" s="3">
        <f t="shared" ca="1" si="39"/>
        <v>8</v>
      </c>
      <c r="V118" s="3">
        <f t="shared" si="40"/>
        <v>0</v>
      </c>
      <c r="W118" s="3">
        <f t="shared" ca="1" si="41"/>
        <v>0</v>
      </c>
      <c r="X118" s="3" t="str">
        <f t="shared" ca="1" si="42"/>
        <v/>
      </c>
    </row>
    <row r="119" spans="10:24" ht="13.75" customHeight="1" x14ac:dyDescent="0.2">
      <c r="J119" s="4" t="str">
        <f t="shared" ca="1" si="34"/>
        <v/>
      </c>
      <c r="M119" s="14"/>
      <c r="N119" s="13" t="str">
        <f t="shared" ca="1" si="35"/>
        <v/>
      </c>
      <c r="P119" s="3">
        <f t="shared" si="36"/>
        <v>0</v>
      </c>
      <c r="Q119" s="3">
        <f t="shared" ca="1" si="43"/>
        <v>0</v>
      </c>
      <c r="R119" s="3">
        <f t="shared" si="37"/>
        <v>0</v>
      </c>
      <c r="S119" s="3">
        <f t="shared" ca="1" si="38"/>
        <v>38.5</v>
      </c>
      <c r="T119" s="3" t="str">
        <f>IF(H119="","",VLOOKUP(H119,'Вода SKU'!$A$1:$B$150,2,0))</f>
        <v/>
      </c>
      <c r="U119" s="3">
        <f t="shared" ca="1" si="39"/>
        <v>8</v>
      </c>
      <c r="V119" s="3">
        <f t="shared" si="40"/>
        <v>0</v>
      </c>
      <c r="W119" s="3">
        <f t="shared" ca="1" si="41"/>
        <v>0</v>
      </c>
      <c r="X119" s="3" t="str">
        <f t="shared" ca="1" si="42"/>
        <v/>
      </c>
    </row>
    <row r="120" spans="10:24" ht="13.75" customHeight="1" x14ac:dyDescent="0.2">
      <c r="J120" s="4" t="str">
        <f t="shared" ca="1" si="34"/>
        <v/>
      </c>
      <c r="M120" s="14"/>
      <c r="N120" s="13" t="str">
        <f t="shared" ca="1" si="35"/>
        <v/>
      </c>
      <c r="P120" s="3">
        <f t="shared" si="36"/>
        <v>0</v>
      </c>
      <c r="Q120" s="3">
        <f t="shared" ca="1" si="43"/>
        <v>0</v>
      </c>
      <c r="R120" s="3">
        <f t="shared" si="37"/>
        <v>0</v>
      </c>
      <c r="S120" s="3">
        <f t="shared" ca="1" si="38"/>
        <v>38.5</v>
      </c>
      <c r="T120" s="3" t="str">
        <f>IF(H120="","",VLOOKUP(H120,'Вода SKU'!$A$1:$B$150,2,0))</f>
        <v/>
      </c>
      <c r="U120" s="3">
        <f t="shared" ca="1" si="39"/>
        <v>8</v>
      </c>
      <c r="V120" s="3">
        <f t="shared" si="40"/>
        <v>0</v>
      </c>
      <c r="W120" s="3">
        <f t="shared" ca="1" si="41"/>
        <v>0</v>
      </c>
      <c r="X120" s="3" t="str">
        <f t="shared" ca="1" si="42"/>
        <v/>
      </c>
    </row>
    <row r="121" spans="10:24" ht="13.75" customHeight="1" x14ac:dyDescent="0.2">
      <c r="J121" s="4" t="str">
        <f t="shared" ca="1" si="34"/>
        <v/>
      </c>
      <c r="M121" s="14"/>
      <c r="N121" s="13" t="str">
        <f t="shared" ca="1" si="35"/>
        <v/>
      </c>
      <c r="P121" s="3">
        <f t="shared" si="36"/>
        <v>0</v>
      </c>
      <c r="Q121" s="3">
        <f t="shared" ca="1" si="43"/>
        <v>0</v>
      </c>
      <c r="R121" s="3">
        <f t="shared" si="37"/>
        <v>0</v>
      </c>
      <c r="S121" s="3">
        <f t="shared" ca="1" si="38"/>
        <v>38.5</v>
      </c>
      <c r="T121" s="3" t="str">
        <f>IF(H121="","",VLOOKUP(H121,'Вода SKU'!$A$1:$B$150,2,0))</f>
        <v/>
      </c>
      <c r="U121" s="3">
        <f t="shared" ca="1" si="39"/>
        <v>8</v>
      </c>
      <c r="V121" s="3">
        <f t="shared" si="40"/>
        <v>0</v>
      </c>
      <c r="W121" s="3">
        <f t="shared" ca="1" si="41"/>
        <v>0</v>
      </c>
      <c r="X121" s="3" t="str">
        <f t="shared" ca="1" si="42"/>
        <v/>
      </c>
    </row>
    <row r="122" spans="10:24" ht="13.75" customHeight="1" x14ac:dyDescent="0.2">
      <c r="J122" s="4" t="str">
        <f t="shared" ca="1" si="34"/>
        <v/>
      </c>
      <c r="M122" s="14"/>
      <c r="N122" s="13" t="str">
        <f t="shared" ca="1" si="35"/>
        <v/>
      </c>
      <c r="P122" s="3">
        <f t="shared" si="36"/>
        <v>0</v>
      </c>
      <c r="Q122" s="3">
        <f t="shared" ca="1" si="43"/>
        <v>0</v>
      </c>
      <c r="R122" s="3">
        <f t="shared" si="37"/>
        <v>0</v>
      </c>
      <c r="S122" s="3">
        <f t="shared" ca="1" si="38"/>
        <v>38.5</v>
      </c>
      <c r="T122" s="3" t="str">
        <f>IF(H122="","",VLOOKUP(H122,'Вода SKU'!$A$1:$B$150,2,0))</f>
        <v/>
      </c>
      <c r="U122" s="3">
        <f t="shared" ca="1" si="39"/>
        <v>8</v>
      </c>
      <c r="V122" s="3">
        <f t="shared" si="40"/>
        <v>0</v>
      </c>
      <c r="W122" s="3">
        <f t="shared" ca="1" si="41"/>
        <v>0</v>
      </c>
      <c r="X122" s="3" t="str">
        <f t="shared" ca="1" si="42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">
    <cfRule type="expression" dxfId="4" priority="4">
      <formula>SUMIF(J2:J122,"&gt;0")-SUMIF(J2:J122,"&lt;0") &gt; 1</formula>
    </cfRule>
  </conditionalFormatting>
  <conditionalFormatting sqref="J1:J1048576">
    <cfRule type="expression" dxfId="3" priority="5">
      <formula>IF(N1="",0, J1)  &lt; - 0.05* IF(N1="",0,N1)</formula>
    </cfRule>
    <cfRule type="expression" dxfId="2" priority="6">
      <formula>AND(IF(N1="",0, J1)  &gt;= - 0.05* IF(N1="",0,N1), IF(N1="",0, J1) &lt; 0)</formula>
    </cfRule>
    <cfRule type="expression" dxfId="1" priority="7">
      <formula>AND(IF(N1="",0, J1)  &lt;= 0.05* IF(N1="",0,N1), IF(N1="",0, J1) &gt; 0)</formula>
    </cfRule>
    <cfRule type="expression" dxfId="0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100-000000000000}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showInputMessage="1" xr:uid="{00000000-0002-0000-0100-000001000000}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showInputMessage="1" xr:uid="{00000000-0002-0000-0100-000002000000}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showInputMessage="1" showErrorMessage="1" xr:uid="{00000000-0002-0000-0100-000003000000}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7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3" customWidth="1"/>
  </cols>
  <sheetData>
    <row r="1" spans="1:1" ht="14.5" customHeight="1" x14ac:dyDescent="0.2">
      <c r="A1" s="3" t="s">
        <v>184</v>
      </c>
    </row>
    <row r="2" spans="1:1" ht="14.5" customHeight="1" x14ac:dyDescent="0.2">
      <c r="A2" s="3" t="s">
        <v>59</v>
      </c>
    </row>
    <row r="3" spans="1:1" ht="14.5" customHeight="1" x14ac:dyDescent="0.2">
      <c r="A3" s="3" t="s">
        <v>253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"/>
  <sheetViews>
    <sheetView zoomScale="7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3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75"/>
  <sheetViews>
    <sheetView zoomScale="75" zoomScaleNormal="75" workbookViewId="0">
      <selection activeCell="F26" sqref="F26"/>
    </sheetView>
  </sheetViews>
  <sheetFormatPr baseColWidth="10" defaultColWidth="8.83203125" defaultRowHeight="15" x14ac:dyDescent="0.2"/>
  <cols>
    <col min="1" max="1" width="43.6640625" style="3" customWidth="1"/>
    <col min="2" max="1025" width="8.5" style="3" customWidth="1"/>
  </cols>
  <sheetData>
    <row r="1" spans="1:2" x14ac:dyDescent="0.2">
      <c r="A1" s="16" t="s">
        <v>184</v>
      </c>
      <c r="B1" s="16" t="s">
        <v>184</v>
      </c>
    </row>
    <row r="2" spans="1:2" x14ac:dyDescent="0.2">
      <c r="A2" s="16" t="s">
        <v>254</v>
      </c>
      <c r="B2" s="16" t="s">
        <v>194</v>
      </c>
    </row>
    <row r="3" spans="1:2" x14ac:dyDescent="0.2">
      <c r="A3" s="16" t="s">
        <v>255</v>
      </c>
      <c r="B3" s="16" t="s">
        <v>194</v>
      </c>
    </row>
    <row r="4" spans="1:2" x14ac:dyDescent="0.2">
      <c r="A4" s="16" t="s">
        <v>256</v>
      </c>
      <c r="B4" s="16" t="s">
        <v>194</v>
      </c>
    </row>
    <row r="5" spans="1:2" x14ac:dyDescent="0.2">
      <c r="A5" s="16" t="s">
        <v>257</v>
      </c>
      <c r="B5" s="16" t="s">
        <v>194</v>
      </c>
    </row>
    <row r="6" spans="1:2" x14ac:dyDescent="0.2">
      <c r="A6" s="16" t="s">
        <v>258</v>
      </c>
      <c r="B6" s="16" t="s">
        <v>194</v>
      </c>
    </row>
    <row r="7" spans="1:2" x14ac:dyDescent="0.2">
      <c r="A7" s="16" t="s">
        <v>259</v>
      </c>
      <c r="B7" s="16" t="s">
        <v>194</v>
      </c>
    </row>
    <row r="8" spans="1:2" x14ac:dyDescent="0.2">
      <c r="A8" s="16" t="s">
        <v>227</v>
      </c>
      <c r="B8" s="16" t="s">
        <v>211</v>
      </c>
    </row>
    <row r="9" spans="1:2" x14ac:dyDescent="0.2">
      <c r="A9" s="16" t="s">
        <v>260</v>
      </c>
      <c r="B9" s="16" t="s">
        <v>211</v>
      </c>
    </row>
    <row r="10" spans="1:2" x14ac:dyDescent="0.2">
      <c r="A10" s="16" t="s">
        <v>261</v>
      </c>
      <c r="B10" s="16" t="s">
        <v>211</v>
      </c>
    </row>
    <row r="11" spans="1:2" x14ac:dyDescent="0.2">
      <c r="A11" s="16" t="s">
        <v>262</v>
      </c>
      <c r="B11" s="16" t="s">
        <v>201</v>
      </c>
    </row>
    <row r="12" spans="1:2" x14ac:dyDescent="0.2">
      <c r="A12" s="16" t="s">
        <v>251</v>
      </c>
      <c r="B12" s="16" t="s">
        <v>201</v>
      </c>
    </row>
    <row r="13" spans="1:2" x14ac:dyDescent="0.2">
      <c r="A13" s="16" t="s">
        <v>236</v>
      </c>
      <c r="B13" s="16" t="s">
        <v>201</v>
      </c>
    </row>
    <row r="14" spans="1:2" x14ac:dyDescent="0.2">
      <c r="A14" s="16" t="s">
        <v>263</v>
      </c>
      <c r="B14" s="16" t="s">
        <v>201</v>
      </c>
    </row>
    <row r="15" spans="1:2" x14ac:dyDescent="0.2">
      <c r="A15" s="16" t="s">
        <v>198</v>
      </c>
      <c r="B15" s="16" t="s">
        <v>194</v>
      </c>
    </row>
    <row r="16" spans="1:2" x14ac:dyDescent="0.2">
      <c r="A16" s="16" t="s">
        <v>264</v>
      </c>
      <c r="B16" s="16" t="s">
        <v>223</v>
      </c>
    </row>
    <row r="17" spans="1:2" x14ac:dyDescent="0.2">
      <c r="A17" s="16" t="s">
        <v>189</v>
      </c>
      <c r="B17" s="16" t="s">
        <v>185</v>
      </c>
    </row>
    <row r="18" spans="1:2" x14ac:dyDescent="0.2">
      <c r="A18" s="16" t="s">
        <v>265</v>
      </c>
      <c r="B18" s="16" t="s">
        <v>185</v>
      </c>
    </row>
    <row r="19" spans="1:2" x14ac:dyDescent="0.2">
      <c r="A19" s="16" t="s">
        <v>188</v>
      </c>
      <c r="B19" s="16" t="s">
        <v>185</v>
      </c>
    </row>
    <row r="20" spans="1:2" x14ac:dyDescent="0.2">
      <c r="A20" s="16" t="s">
        <v>191</v>
      </c>
      <c r="B20" s="16" t="s">
        <v>185</v>
      </c>
    </row>
    <row r="21" spans="1:2" x14ac:dyDescent="0.2">
      <c r="A21" s="16" t="s">
        <v>193</v>
      </c>
      <c r="B21" s="16" t="s">
        <v>185</v>
      </c>
    </row>
    <row r="22" spans="1:2" x14ac:dyDescent="0.2">
      <c r="A22" s="16" t="s">
        <v>182</v>
      </c>
      <c r="B22" s="16" t="s">
        <v>185</v>
      </c>
    </row>
    <row r="23" spans="1:2" x14ac:dyDescent="0.2">
      <c r="A23" s="16" t="s">
        <v>266</v>
      </c>
      <c r="B23" s="16" t="s">
        <v>185</v>
      </c>
    </row>
    <row r="24" spans="1:2" x14ac:dyDescent="0.2">
      <c r="A24" s="16" t="s">
        <v>200</v>
      </c>
      <c r="B24" s="16" t="s">
        <v>194</v>
      </c>
    </row>
    <row r="25" spans="1:2" x14ac:dyDescent="0.2">
      <c r="A25" s="16" t="s">
        <v>190</v>
      </c>
      <c r="B25" s="16" t="s">
        <v>185</v>
      </c>
    </row>
    <row r="26" spans="1:2" x14ac:dyDescent="0.2">
      <c r="A26" s="16" t="s">
        <v>199</v>
      </c>
      <c r="B26" s="16" t="s">
        <v>194</v>
      </c>
    </row>
    <row r="27" spans="1:2" x14ac:dyDescent="0.2">
      <c r="A27" s="16" t="s">
        <v>192</v>
      </c>
      <c r="B27" s="16" t="s">
        <v>185</v>
      </c>
    </row>
    <row r="28" spans="1:2" x14ac:dyDescent="0.2">
      <c r="A28" s="16" t="s">
        <v>183</v>
      </c>
      <c r="B28" s="16" t="s">
        <v>185</v>
      </c>
    </row>
    <row r="29" spans="1:2" x14ac:dyDescent="0.2">
      <c r="A29" s="16" t="s">
        <v>181</v>
      </c>
      <c r="B29" s="16" t="s">
        <v>169</v>
      </c>
    </row>
    <row r="30" spans="1:2" x14ac:dyDescent="0.2">
      <c r="A30" s="16" t="s">
        <v>179</v>
      </c>
      <c r="B30" s="16" t="s">
        <v>169</v>
      </c>
    </row>
    <row r="31" spans="1:2" x14ac:dyDescent="0.2">
      <c r="A31" s="16" t="s">
        <v>180</v>
      </c>
      <c r="B31" s="16" t="s">
        <v>169</v>
      </c>
    </row>
    <row r="32" spans="1:2" x14ac:dyDescent="0.2">
      <c r="A32" s="16" t="s">
        <v>221</v>
      </c>
      <c r="B32" s="16" t="s">
        <v>185</v>
      </c>
    </row>
    <row r="33" spans="1:2" x14ac:dyDescent="0.2">
      <c r="A33" s="16" t="s">
        <v>267</v>
      </c>
      <c r="B33" s="16" t="s">
        <v>185</v>
      </c>
    </row>
    <row r="34" spans="1:2" x14ac:dyDescent="0.2">
      <c r="A34" s="16" t="s">
        <v>216</v>
      </c>
      <c r="B34" s="16" t="s">
        <v>185</v>
      </c>
    </row>
    <row r="35" spans="1:2" x14ac:dyDescent="0.2">
      <c r="A35" s="16" t="s">
        <v>220</v>
      </c>
      <c r="B35" s="16" t="s">
        <v>185</v>
      </c>
    </row>
    <row r="36" spans="1:2" x14ac:dyDescent="0.2">
      <c r="A36" s="16" t="s">
        <v>222</v>
      </c>
      <c r="B36" s="16" t="s">
        <v>185</v>
      </c>
    </row>
    <row r="37" spans="1:2" x14ac:dyDescent="0.2">
      <c r="A37" s="16" t="s">
        <v>268</v>
      </c>
      <c r="B37" s="16" t="s">
        <v>185</v>
      </c>
    </row>
    <row r="38" spans="1:2" x14ac:dyDescent="0.2">
      <c r="A38" s="16" t="s">
        <v>210</v>
      </c>
      <c r="B38" s="16" t="s">
        <v>194</v>
      </c>
    </row>
    <row r="39" spans="1:2" x14ac:dyDescent="0.2">
      <c r="A39" s="16" t="s">
        <v>218</v>
      </c>
      <c r="B39" s="16" t="s">
        <v>185</v>
      </c>
    </row>
    <row r="40" spans="1:2" x14ac:dyDescent="0.2">
      <c r="A40" s="16" t="s">
        <v>219</v>
      </c>
      <c r="B40" s="16" t="s">
        <v>185</v>
      </c>
    </row>
    <row r="41" spans="1:2" x14ac:dyDescent="0.2">
      <c r="A41" s="16" t="s">
        <v>217</v>
      </c>
      <c r="B41" s="16" t="s">
        <v>185</v>
      </c>
    </row>
    <row r="42" spans="1:2" x14ac:dyDescent="0.2">
      <c r="A42" s="16" t="s">
        <v>174</v>
      </c>
      <c r="B42" s="16" t="s">
        <v>169</v>
      </c>
    </row>
    <row r="43" spans="1:2" x14ac:dyDescent="0.2">
      <c r="A43" s="16" t="s">
        <v>175</v>
      </c>
      <c r="B43" s="16" t="s">
        <v>169</v>
      </c>
    </row>
    <row r="44" spans="1:2" x14ac:dyDescent="0.2">
      <c r="A44" s="16" t="s">
        <v>269</v>
      </c>
      <c r="B44" s="16" t="s">
        <v>211</v>
      </c>
    </row>
    <row r="45" spans="1:2" x14ac:dyDescent="0.2">
      <c r="A45" s="16" t="s">
        <v>230</v>
      </c>
      <c r="B45" s="16" t="s">
        <v>211</v>
      </c>
    </row>
    <row r="46" spans="1:2" x14ac:dyDescent="0.2">
      <c r="A46" s="16" t="s">
        <v>250</v>
      </c>
      <c r="B46" s="16" t="s">
        <v>211</v>
      </c>
    </row>
    <row r="47" spans="1:2" x14ac:dyDescent="0.2">
      <c r="A47" s="16" t="s">
        <v>240</v>
      </c>
      <c r="B47" s="16" t="s">
        <v>211</v>
      </c>
    </row>
    <row r="48" spans="1:2" x14ac:dyDescent="0.2">
      <c r="A48" s="16" t="s">
        <v>239</v>
      </c>
      <c r="B48" s="16" t="s">
        <v>201</v>
      </c>
    </row>
    <row r="49" spans="1:2" x14ac:dyDescent="0.2">
      <c r="A49" s="16" t="s">
        <v>226</v>
      </c>
      <c r="B49" s="16" t="s">
        <v>211</v>
      </c>
    </row>
    <row r="50" spans="1:2" x14ac:dyDescent="0.2">
      <c r="A50" s="16" t="s">
        <v>246</v>
      </c>
      <c r="B50" s="16" t="s">
        <v>211</v>
      </c>
    </row>
    <row r="51" spans="1:2" x14ac:dyDescent="0.2">
      <c r="A51" s="16" t="s">
        <v>270</v>
      </c>
      <c r="B51" s="16" t="s">
        <v>211</v>
      </c>
    </row>
    <row r="52" spans="1:2" x14ac:dyDescent="0.2">
      <c r="A52" s="16" t="s">
        <v>271</v>
      </c>
      <c r="B52" s="16" t="s">
        <v>211</v>
      </c>
    </row>
    <row r="53" spans="1:2" x14ac:dyDescent="0.2">
      <c r="A53" s="16" t="s">
        <v>272</v>
      </c>
      <c r="B53" s="16" t="s">
        <v>201</v>
      </c>
    </row>
    <row r="54" spans="1:2" x14ac:dyDescent="0.2">
      <c r="A54" s="16" t="s">
        <v>209</v>
      </c>
      <c r="B54" s="16" t="s">
        <v>201</v>
      </c>
    </row>
    <row r="55" spans="1:2" x14ac:dyDescent="0.2">
      <c r="A55" s="16" t="s">
        <v>208</v>
      </c>
      <c r="B55" s="16" t="s">
        <v>201</v>
      </c>
    </row>
    <row r="56" spans="1:2" x14ac:dyDescent="0.2">
      <c r="A56" s="16" t="s">
        <v>206</v>
      </c>
      <c r="B56" s="16" t="s">
        <v>201</v>
      </c>
    </row>
    <row r="57" spans="1:2" x14ac:dyDescent="0.2">
      <c r="A57" s="16" t="s">
        <v>207</v>
      </c>
      <c r="B57" s="16" t="s">
        <v>201</v>
      </c>
    </row>
    <row r="58" spans="1:2" x14ac:dyDescent="0.2">
      <c r="A58" s="16" t="s">
        <v>273</v>
      </c>
      <c r="B58" s="16" t="s">
        <v>211</v>
      </c>
    </row>
    <row r="59" spans="1:2" x14ac:dyDescent="0.2">
      <c r="A59" s="16" t="s">
        <v>274</v>
      </c>
      <c r="B59" s="16" t="s">
        <v>211</v>
      </c>
    </row>
    <row r="60" spans="1:2" x14ac:dyDescent="0.2">
      <c r="A60" s="16" t="s">
        <v>275</v>
      </c>
      <c r="B60" s="16" t="s">
        <v>211</v>
      </c>
    </row>
    <row r="61" spans="1:2" x14ac:dyDescent="0.2">
      <c r="A61" s="16" t="s">
        <v>276</v>
      </c>
      <c r="B61" s="16" t="s">
        <v>211</v>
      </c>
    </row>
    <row r="62" spans="1:2" x14ac:dyDescent="0.2">
      <c r="A62" s="16" t="s">
        <v>277</v>
      </c>
      <c r="B62" s="16" t="s">
        <v>211</v>
      </c>
    </row>
    <row r="63" spans="1:2" x14ac:dyDescent="0.2">
      <c r="A63" s="16" t="s">
        <v>245</v>
      </c>
      <c r="B63" s="16" t="s">
        <v>201</v>
      </c>
    </row>
    <row r="64" spans="1:2" x14ac:dyDescent="0.2">
      <c r="A64" s="16" t="s">
        <v>243</v>
      </c>
      <c r="B64" s="16" t="s">
        <v>211</v>
      </c>
    </row>
    <row r="65" spans="1:2" x14ac:dyDescent="0.2">
      <c r="A65" s="16" t="s">
        <v>244</v>
      </c>
      <c r="B65" s="16" t="s">
        <v>211</v>
      </c>
    </row>
    <row r="66" spans="1:2" x14ac:dyDescent="0.2">
      <c r="A66" s="16" t="s">
        <v>278</v>
      </c>
      <c r="B66" s="16" t="s">
        <v>211</v>
      </c>
    </row>
    <row r="67" spans="1:2" x14ac:dyDescent="0.2">
      <c r="A67" s="16" t="s">
        <v>279</v>
      </c>
      <c r="B67" s="16" t="s">
        <v>201</v>
      </c>
    </row>
    <row r="68" spans="1:2" x14ac:dyDescent="0.2">
      <c r="A68" s="16" t="s">
        <v>280</v>
      </c>
      <c r="B68" s="16" t="s">
        <v>201</v>
      </c>
    </row>
    <row r="69" spans="1:2" x14ac:dyDescent="0.2">
      <c r="A69" s="16" t="s">
        <v>247</v>
      </c>
      <c r="B69" s="16" t="s">
        <v>201</v>
      </c>
    </row>
    <row r="70" spans="1:2" x14ac:dyDescent="0.2">
      <c r="A70" s="16" t="s">
        <v>231</v>
      </c>
      <c r="B70" s="16" t="s">
        <v>201</v>
      </c>
    </row>
    <row r="71" spans="1:2" x14ac:dyDescent="0.2">
      <c r="A71" s="16" t="s">
        <v>252</v>
      </c>
      <c r="B71" s="16" t="s">
        <v>201</v>
      </c>
    </row>
    <row r="72" spans="1:2" x14ac:dyDescent="0.2">
      <c r="A72" s="16" t="s">
        <v>225</v>
      </c>
      <c r="B72" s="16" t="s">
        <v>223</v>
      </c>
    </row>
    <row r="73" spans="1:2" x14ac:dyDescent="0.2">
      <c r="A73" s="16" t="s">
        <v>213</v>
      </c>
      <c r="B73" s="16" t="s">
        <v>211</v>
      </c>
    </row>
    <row r="74" spans="1:2" x14ac:dyDescent="0.2">
      <c r="A74" s="16" t="s">
        <v>214</v>
      </c>
      <c r="B74" s="16" t="s">
        <v>201</v>
      </c>
    </row>
    <row r="75" spans="1:2" x14ac:dyDescent="0.2">
      <c r="A75" s="16" t="s">
        <v>215</v>
      </c>
      <c r="B75" s="16" t="s">
        <v>201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"/>
  <sheetViews>
    <sheetView topLeftCell="A28" zoomScale="75" zoomScaleNormal="75" workbookViewId="0">
      <selection activeCell="A34" sqref="A34"/>
    </sheetView>
  </sheetViews>
  <sheetFormatPr baseColWidth="10" defaultColWidth="8.83203125" defaultRowHeight="15" x14ac:dyDescent="0.2"/>
  <cols>
    <col min="1" max="1" width="43.6640625" style="3" customWidth="1"/>
    <col min="2" max="1025" width="8.5" style="3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7"/>
  <sheetViews>
    <sheetView zoomScale="75" zoomScaleNormal="75" workbookViewId="0">
      <selection activeCell="A10" sqref="A10"/>
    </sheetView>
  </sheetViews>
  <sheetFormatPr baseColWidth="10" defaultColWidth="8.83203125" defaultRowHeight="15" x14ac:dyDescent="0.2"/>
  <cols>
    <col min="1" max="1" width="69.83203125" style="3" customWidth="1"/>
    <col min="2" max="1025" width="8.5" style="3" customWidth="1"/>
  </cols>
  <sheetData>
    <row r="1" spans="1:1" x14ac:dyDescent="0.2">
      <c r="A1" s="21" t="s">
        <v>184</v>
      </c>
    </row>
    <row r="2" spans="1:1" x14ac:dyDescent="0.2">
      <c r="A2" s="16" t="s">
        <v>223</v>
      </c>
    </row>
    <row r="3" spans="1:1" x14ac:dyDescent="0.2">
      <c r="A3" s="16" t="s">
        <v>185</v>
      </c>
    </row>
    <row r="4" spans="1:1" x14ac:dyDescent="0.2">
      <c r="A4" s="16" t="s">
        <v>201</v>
      </c>
    </row>
    <row r="5" spans="1:1" x14ac:dyDescent="0.2">
      <c r="A5" s="16" t="s">
        <v>211</v>
      </c>
    </row>
    <row r="6" spans="1:1" x14ac:dyDescent="0.2">
      <c r="A6" s="16" t="s">
        <v>194</v>
      </c>
    </row>
    <row r="7" spans="1:1" x14ac:dyDescent="0.2">
      <c r="A7" s="16" t="s">
        <v>169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2"/>
  <sheetViews>
    <sheetView workbookViewId="0"/>
  </sheetViews>
  <sheetFormatPr baseColWidth="10" defaultColWidth="8.83203125" defaultRowHeight="15" x14ac:dyDescent="0.2"/>
  <sheetData>
    <row r="2" spans="1:2" x14ac:dyDescent="0.2">
      <c r="A2" s="21" t="s">
        <v>257</v>
      </c>
      <c r="B2" s="21">
        <v>-6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281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Дополнительная фасовка</vt:lpstr>
      <vt:lpstr>_metadata</vt:lpstr>
      <vt:lpstr>Печать заданий</vt:lpstr>
      <vt:lpstr>Печать заданий 2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56</cp:revision>
  <dcterms:created xsi:type="dcterms:W3CDTF">2020-12-13T08:44:49Z</dcterms:created>
  <dcterms:modified xsi:type="dcterms:W3CDTF">2022-02-04T16:16:57Z</dcterms:modified>
  <dc:language>en-US</dc:language>
</cp:coreProperties>
</file>