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bookViews>
    <workbookView xWindow="0" yWindow="0" windowWidth="16380" windowHeight="8190" tabRatio="500" activeTab="2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62913" iterateDelta="1E-4"/>
</workbook>
</file>

<file path=xl/calcChain.xml><?xml version="1.0" encoding="utf-8"?>
<calcChain xmlns="http://schemas.openxmlformats.org/spreadsheetml/2006/main">
  <c r="T9" i="3" l="1"/>
  <c r="S9" i="3"/>
  <c r="N9" i="3"/>
  <c r="M9" i="3"/>
  <c r="L9" i="3"/>
  <c r="J9" i="3"/>
  <c r="I9" i="3"/>
  <c r="H9" i="3"/>
  <c r="B9" i="3"/>
  <c r="T6" i="3"/>
  <c r="S6" i="3"/>
  <c r="N6" i="3"/>
  <c r="M6" i="3"/>
  <c r="L6" i="3"/>
  <c r="J6" i="3"/>
  <c r="I6" i="3"/>
  <c r="H6" i="3"/>
  <c r="F6" i="3"/>
  <c r="B6" i="3"/>
  <c r="S10" i="3" l="1"/>
  <c r="N10" i="3"/>
  <c r="F10" i="3"/>
  <c r="B10" i="3"/>
  <c r="A10" i="3"/>
  <c r="T8" i="3"/>
  <c r="S8" i="3"/>
  <c r="N8" i="3"/>
  <c r="M8" i="3"/>
  <c r="L8" i="3"/>
  <c r="J8" i="3"/>
  <c r="I8" i="3"/>
  <c r="H8" i="3"/>
  <c r="B8" i="3"/>
  <c r="S7" i="3"/>
  <c r="N7" i="3"/>
  <c r="F7" i="3"/>
  <c r="B7" i="3"/>
  <c r="A7" i="3"/>
  <c r="T5" i="3"/>
  <c r="S5" i="3"/>
  <c r="N5" i="3"/>
  <c r="M5" i="3"/>
  <c r="L5" i="3"/>
  <c r="J5" i="3"/>
  <c r="I5" i="3"/>
  <c r="H5" i="3"/>
  <c r="F5" i="3"/>
  <c r="B5" i="3"/>
  <c r="S4" i="3"/>
  <c r="N4" i="3"/>
  <c r="F4" i="3"/>
  <c r="B4" i="3"/>
  <c r="A4" i="3"/>
  <c r="T3" i="3"/>
  <c r="S3" i="3"/>
  <c r="N3" i="3"/>
  <c r="M3" i="3"/>
  <c r="L3" i="3"/>
  <c r="J3" i="3"/>
  <c r="I3" i="3"/>
  <c r="H3" i="3"/>
  <c r="F3" i="3"/>
  <c r="B3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J269" i="3"/>
  <c r="C269" i="3"/>
  <c r="J268" i="3"/>
  <c r="C268" i="3"/>
  <c r="J267" i="3"/>
  <c r="C267" i="3"/>
  <c r="J266" i="3"/>
  <c r="C266" i="3"/>
  <c r="J265" i="3"/>
  <c r="C265" i="3"/>
  <c r="J264" i="3"/>
  <c r="C264" i="3"/>
  <c r="J263" i="3"/>
  <c r="C263" i="3"/>
  <c r="J262" i="3"/>
  <c r="C262" i="3"/>
  <c r="J261" i="3"/>
  <c r="C261" i="3"/>
  <c r="J260" i="3"/>
  <c r="C260" i="3"/>
  <c r="J259" i="3"/>
  <c r="C259" i="3"/>
  <c r="J258" i="3"/>
  <c r="C258" i="3"/>
  <c r="J257" i="3"/>
  <c r="C257" i="3"/>
  <c r="J256" i="3"/>
  <c r="C256" i="3"/>
  <c r="J255" i="3"/>
  <c r="C255" i="3"/>
  <c r="J254" i="3"/>
  <c r="C254" i="3"/>
  <c r="J253" i="3"/>
  <c r="C253" i="3"/>
  <c r="J252" i="3"/>
  <c r="C252" i="3"/>
  <c r="J251" i="3"/>
  <c r="C251" i="3"/>
  <c r="J250" i="3"/>
  <c r="C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J240" i="3"/>
  <c r="C240" i="3"/>
  <c r="J239" i="3"/>
  <c r="C239" i="3"/>
  <c r="J238" i="3"/>
  <c r="C238" i="3"/>
  <c r="J237" i="3"/>
  <c r="C237" i="3"/>
  <c r="J236" i="3"/>
  <c r="C236" i="3"/>
  <c r="J235" i="3"/>
  <c r="C235" i="3"/>
  <c r="J234" i="3"/>
  <c r="C234" i="3"/>
  <c r="J233" i="3"/>
  <c r="C233" i="3"/>
  <c r="J232" i="3"/>
  <c r="C232" i="3"/>
  <c r="J231" i="3"/>
  <c r="C231" i="3"/>
  <c r="J230" i="3"/>
  <c r="C230" i="3"/>
  <c r="J229" i="3"/>
  <c r="C229" i="3"/>
  <c r="J228" i="3"/>
  <c r="C228" i="3"/>
  <c r="J227" i="3"/>
  <c r="C227" i="3"/>
  <c r="J226" i="3"/>
  <c r="C226" i="3"/>
  <c r="J225" i="3"/>
  <c r="C225" i="3"/>
  <c r="J224" i="3"/>
  <c r="C224" i="3"/>
  <c r="J223" i="3"/>
  <c r="C223" i="3"/>
  <c r="J222" i="3"/>
  <c r="C222" i="3"/>
  <c r="J221" i="3"/>
  <c r="C221" i="3"/>
  <c r="J220" i="3"/>
  <c r="C220" i="3"/>
  <c r="J219" i="3"/>
  <c r="C219" i="3"/>
  <c r="J218" i="3"/>
  <c r="C218" i="3"/>
  <c r="J217" i="3"/>
  <c r="C217" i="3"/>
  <c r="J216" i="3"/>
  <c r="C216" i="3"/>
  <c r="J215" i="3"/>
  <c r="C215" i="3"/>
  <c r="J214" i="3"/>
  <c r="C214" i="3"/>
  <c r="J213" i="3"/>
  <c r="C213" i="3"/>
  <c r="J212" i="3"/>
  <c r="C212" i="3"/>
  <c r="J211" i="3"/>
  <c r="C211" i="3"/>
  <c r="J210" i="3"/>
  <c r="C210" i="3"/>
  <c r="J209" i="3"/>
  <c r="C209" i="3"/>
  <c r="J208" i="3"/>
  <c r="C208" i="3"/>
  <c r="J207" i="3"/>
  <c r="C207" i="3"/>
  <c r="J206" i="3"/>
  <c r="C206" i="3"/>
  <c r="J205" i="3"/>
  <c r="C205" i="3"/>
  <c r="J204" i="3"/>
  <c r="C204" i="3"/>
  <c r="J203" i="3"/>
  <c r="C203" i="3"/>
  <c r="J202" i="3"/>
  <c r="C202" i="3"/>
  <c r="J201" i="3"/>
  <c r="C201" i="3"/>
  <c r="J200" i="3"/>
  <c r="C200" i="3"/>
  <c r="J199" i="3"/>
  <c r="C199" i="3"/>
  <c r="J198" i="3"/>
  <c r="C198" i="3"/>
  <c r="J197" i="3"/>
  <c r="C197" i="3"/>
  <c r="J196" i="3"/>
  <c r="C196" i="3"/>
  <c r="J195" i="3"/>
  <c r="C195" i="3"/>
  <c r="J194" i="3"/>
  <c r="C194" i="3"/>
  <c r="J193" i="3"/>
  <c r="C193" i="3"/>
  <c r="J192" i="3"/>
  <c r="C192" i="3"/>
  <c r="J191" i="3"/>
  <c r="C191" i="3"/>
  <c r="J190" i="3"/>
  <c r="C190" i="3"/>
  <c r="J189" i="3"/>
  <c r="C189" i="3"/>
  <c r="J188" i="3"/>
  <c r="C188" i="3"/>
  <c r="J187" i="3"/>
  <c r="C187" i="3"/>
  <c r="J186" i="3"/>
  <c r="C186" i="3"/>
  <c r="J185" i="3"/>
  <c r="C185" i="3"/>
  <c r="J184" i="3"/>
  <c r="C184" i="3"/>
  <c r="J183" i="3"/>
  <c r="C183" i="3"/>
  <c r="J182" i="3"/>
  <c r="C182" i="3"/>
  <c r="J181" i="3"/>
  <c r="C181" i="3"/>
  <c r="J180" i="3"/>
  <c r="C180" i="3"/>
  <c r="J179" i="3"/>
  <c r="C179" i="3"/>
  <c r="J178" i="3"/>
  <c r="C178" i="3"/>
  <c r="J177" i="3"/>
  <c r="C177" i="3"/>
  <c r="J176" i="3"/>
  <c r="C176" i="3"/>
  <c r="J175" i="3"/>
  <c r="C175" i="3"/>
  <c r="J174" i="3"/>
  <c r="C174" i="3"/>
  <c r="J173" i="3"/>
  <c r="C173" i="3"/>
  <c r="T172" i="3"/>
  <c r="J172" i="3"/>
  <c r="C172" i="3"/>
  <c r="T171" i="3"/>
  <c r="J171" i="3"/>
  <c r="C171" i="3"/>
  <c r="T170" i="3"/>
  <c r="J170" i="3"/>
  <c r="C170" i="3"/>
  <c r="T169" i="3"/>
  <c r="J169" i="3"/>
  <c r="C169" i="3"/>
  <c r="T168" i="3"/>
  <c r="J168" i="3"/>
  <c r="C168" i="3"/>
  <c r="T167" i="3"/>
  <c r="J167" i="3"/>
  <c r="C167" i="3"/>
  <c r="T166" i="3"/>
  <c r="J166" i="3"/>
  <c r="C166" i="3"/>
  <c r="T165" i="3"/>
  <c r="J165" i="3"/>
  <c r="C165" i="3"/>
  <c r="T164" i="3"/>
  <c r="J164" i="3"/>
  <c r="C164" i="3"/>
  <c r="T163" i="3"/>
  <c r="J163" i="3"/>
  <c r="C163" i="3"/>
  <c r="T162" i="3"/>
  <c r="J162" i="3"/>
  <c r="C162" i="3"/>
  <c r="T161" i="3"/>
  <c r="J161" i="3"/>
  <c r="C161" i="3"/>
  <c r="T160" i="3"/>
  <c r="J160" i="3"/>
  <c r="C160" i="3"/>
  <c r="T159" i="3"/>
  <c r="J159" i="3"/>
  <c r="C159" i="3"/>
  <c r="T158" i="3"/>
  <c r="J158" i="3"/>
  <c r="C158" i="3"/>
  <c r="T157" i="3"/>
  <c r="J157" i="3"/>
  <c r="C157" i="3"/>
  <c r="T156" i="3"/>
  <c r="J156" i="3"/>
  <c r="C156" i="3"/>
  <c r="T155" i="3"/>
  <c r="J155" i="3"/>
  <c r="C155" i="3"/>
  <c r="T154" i="3"/>
  <c r="J154" i="3"/>
  <c r="C154" i="3"/>
  <c r="T153" i="3"/>
  <c r="J153" i="3"/>
  <c r="C153" i="3"/>
  <c r="T152" i="3"/>
  <c r="J152" i="3"/>
  <c r="C152" i="3"/>
  <c r="T151" i="3"/>
  <c r="J151" i="3"/>
  <c r="C151" i="3"/>
  <c r="T150" i="3"/>
  <c r="J150" i="3"/>
  <c r="C150" i="3"/>
  <c r="T149" i="3"/>
  <c r="J149" i="3"/>
  <c r="C149" i="3"/>
  <c r="T148" i="3"/>
  <c r="J148" i="3"/>
  <c r="C148" i="3"/>
  <c r="T147" i="3"/>
  <c r="J147" i="3"/>
  <c r="C147" i="3"/>
  <c r="T146" i="3"/>
  <c r="J146" i="3"/>
  <c r="C146" i="3"/>
  <c r="T145" i="3"/>
  <c r="J145" i="3"/>
  <c r="C145" i="3"/>
  <c r="T144" i="3"/>
  <c r="J144" i="3"/>
  <c r="C144" i="3"/>
  <c r="T143" i="3"/>
  <c r="J143" i="3"/>
  <c r="C143" i="3"/>
  <c r="T142" i="3"/>
  <c r="J142" i="3"/>
  <c r="C142" i="3"/>
  <c r="T141" i="3"/>
  <c r="J141" i="3"/>
  <c r="C141" i="3"/>
  <c r="T140" i="3"/>
  <c r="J140" i="3"/>
  <c r="H140" i="3"/>
  <c r="C140" i="3"/>
  <c r="T139" i="3"/>
  <c r="J139" i="3"/>
  <c r="H139" i="3"/>
  <c r="C139" i="3"/>
  <c r="T138" i="3"/>
  <c r="J138" i="3"/>
  <c r="H138" i="3"/>
  <c r="C138" i="3"/>
  <c r="T137" i="3"/>
  <c r="J137" i="3"/>
  <c r="H137" i="3"/>
  <c r="C137" i="3"/>
  <c r="T136" i="3"/>
  <c r="J136" i="3"/>
  <c r="H136" i="3"/>
  <c r="C136" i="3"/>
  <c r="T135" i="3"/>
  <c r="J135" i="3"/>
  <c r="H135" i="3"/>
  <c r="C135" i="3"/>
  <c r="T134" i="3"/>
  <c r="J134" i="3"/>
  <c r="H134" i="3"/>
  <c r="C134" i="3"/>
  <c r="T133" i="3"/>
  <c r="J133" i="3"/>
  <c r="H133" i="3"/>
  <c r="C133" i="3"/>
  <c r="T132" i="3"/>
  <c r="J132" i="3"/>
  <c r="H132" i="3"/>
  <c r="C132" i="3"/>
  <c r="T131" i="3"/>
  <c r="J131" i="3"/>
  <c r="H131" i="3"/>
  <c r="C131" i="3"/>
  <c r="T130" i="3"/>
  <c r="J130" i="3"/>
  <c r="H130" i="3"/>
  <c r="C130" i="3"/>
  <c r="T129" i="3"/>
  <c r="J129" i="3"/>
  <c r="H129" i="3"/>
  <c r="C129" i="3"/>
  <c r="T128" i="3"/>
  <c r="J128" i="3"/>
  <c r="H128" i="3"/>
  <c r="C128" i="3"/>
  <c r="T127" i="3"/>
  <c r="S127" i="3"/>
  <c r="J127" i="3"/>
  <c r="H127" i="3"/>
  <c r="C127" i="3"/>
  <c r="T126" i="3"/>
  <c r="S126" i="3"/>
  <c r="J126" i="3"/>
  <c r="H126" i="3"/>
  <c r="C126" i="3"/>
  <c r="T125" i="3"/>
  <c r="S125" i="3"/>
  <c r="J125" i="3"/>
  <c r="H125" i="3"/>
  <c r="C125" i="3"/>
  <c r="T124" i="3"/>
  <c r="S124" i="3"/>
  <c r="J124" i="3"/>
  <c r="H124" i="3"/>
  <c r="C124" i="3"/>
  <c r="T123" i="3"/>
  <c r="S123" i="3"/>
  <c r="J123" i="3"/>
  <c r="H123" i="3"/>
  <c r="C123" i="3"/>
  <c r="T122" i="3"/>
  <c r="S122" i="3"/>
  <c r="J122" i="3"/>
  <c r="H122" i="3"/>
  <c r="C122" i="3"/>
  <c r="T121" i="3"/>
  <c r="S121" i="3"/>
  <c r="J121" i="3"/>
  <c r="H121" i="3"/>
  <c r="C121" i="3"/>
  <c r="T120" i="3"/>
  <c r="S120" i="3"/>
  <c r="J120" i="3"/>
  <c r="H120" i="3"/>
  <c r="C120" i="3"/>
  <c r="T119" i="3"/>
  <c r="S119" i="3"/>
  <c r="J119" i="3"/>
  <c r="H119" i="3"/>
  <c r="C119" i="3"/>
  <c r="T118" i="3"/>
  <c r="S118" i="3"/>
  <c r="J118" i="3"/>
  <c r="H118" i="3"/>
  <c r="C118" i="3"/>
  <c r="T117" i="3"/>
  <c r="S117" i="3"/>
  <c r="J117" i="3"/>
  <c r="H117" i="3"/>
  <c r="C117" i="3"/>
  <c r="T116" i="3"/>
  <c r="S116" i="3"/>
  <c r="J116" i="3"/>
  <c r="H116" i="3"/>
  <c r="C116" i="3"/>
  <c r="T115" i="3"/>
  <c r="S115" i="3"/>
  <c r="J115" i="3"/>
  <c r="H115" i="3"/>
  <c r="C115" i="3"/>
  <c r="T114" i="3"/>
  <c r="S114" i="3"/>
  <c r="J114" i="3"/>
  <c r="H114" i="3"/>
  <c r="C114" i="3"/>
  <c r="T113" i="3"/>
  <c r="S113" i="3"/>
  <c r="J113" i="3"/>
  <c r="H113" i="3"/>
  <c r="C113" i="3"/>
  <c r="T112" i="3"/>
  <c r="S112" i="3"/>
  <c r="J112" i="3"/>
  <c r="H112" i="3"/>
  <c r="C112" i="3"/>
  <c r="T111" i="3"/>
  <c r="S111" i="3"/>
  <c r="J111" i="3"/>
  <c r="H111" i="3"/>
  <c r="C111" i="3"/>
  <c r="T110" i="3"/>
  <c r="S110" i="3"/>
  <c r="J110" i="3"/>
  <c r="H110" i="3"/>
  <c r="C110" i="3"/>
  <c r="T109" i="3"/>
  <c r="S109" i="3"/>
  <c r="J109" i="3"/>
  <c r="H109" i="3"/>
  <c r="C109" i="3"/>
  <c r="T108" i="3"/>
  <c r="S108" i="3"/>
  <c r="J108" i="3"/>
  <c r="I108" i="3"/>
  <c r="H108" i="3"/>
  <c r="C108" i="3"/>
  <c r="T107" i="3"/>
  <c r="S107" i="3"/>
  <c r="J107" i="3"/>
  <c r="I107" i="3"/>
  <c r="H107" i="3"/>
  <c r="C107" i="3"/>
  <c r="T106" i="3"/>
  <c r="S106" i="3"/>
  <c r="J106" i="3"/>
  <c r="I106" i="3"/>
  <c r="H106" i="3"/>
  <c r="C106" i="3"/>
  <c r="T105" i="3"/>
  <c r="S105" i="3"/>
  <c r="J105" i="3"/>
  <c r="I105" i="3"/>
  <c r="H105" i="3"/>
  <c r="C105" i="3"/>
  <c r="T104" i="3"/>
  <c r="S104" i="3"/>
  <c r="J104" i="3"/>
  <c r="I104" i="3"/>
  <c r="H104" i="3"/>
  <c r="C104" i="3"/>
  <c r="T103" i="3"/>
  <c r="S103" i="3"/>
  <c r="J103" i="3"/>
  <c r="I103" i="3"/>
  <c r="H103" i="3"/>
  <c r="C103" i="3"/>
  <c r="T102" i="3"/>
  <c r="S102" i="3"/>
  <c r="J102" i="3"/>
  <c r="I102" i="3"/>
  <c r="H102" i="3"/>
  <c r="C102" i="3"/>
  <c r="T101" i="3"/>
  <c r="S101" i="3"/>
  <c r="J101" i="3"/>
  <c r="I101" i="3"/>
  <c r="H101" i="3"/>
  <c r="C101" i="3"/>
  <c r="T100" i="3"/>
  <c r="S100" i="3"/>
  <c r="J100" i="3"/>
  <c r="I100" i="3"/>
  <c r="H100" i="3"/>
  <c r="C100" i="3"/>
  <c r="T99" i="3"/>
  <c r="S99" i="3"/>
  <c r="J99" i="3"/>
  <c r="I99" i="3"/>
  <c r="H99" i="3"/>
  <c r="C99" i="3"/>
  <c r="T98" i="3"/>
  <c r="S98" i="3"/>
  <c r="J98" i="3"/>
  <c r="I98" i="3"/>
  <c r="H98" i="3"/>
  <c r="C98" i="3"/>
  <c r="B98" i="3"/>
  <c r="T97" i="3"/>
  <c r="S97" i="3"/>
  <c r="J97" i="3"/>
  <c r="I97" i="3"/>
  <c r="H97" i="3"/>
  <c r="C97" i="3"/>
  <c r="B97" i="3"/>
  <c r="T96" i="3"/>
  <c r="S96" i="3"/>
  <c r="J96" i="3"/>
  <c r="I96" i="3"/>
  <c r="H96" i="3"/>
  <c r="C96" i="3"/>
  <c r="B96" i="3"/>
  <c r="T95" i="3"/>
  <c r="S95" i="3"/>
  <c r="J95" i="3"/>
  <c r="I95" i="3"/>
  <c r="H95" i="3"/>
  <c r="C95" i="3"/>
  <c r="B95" i="3"/>
  <c r="T94" i="3"/>
  <c r="S94" i="3"/>
  <c r="J94" i="3"/>
  <c r="I94" i="3"/>
  <c r="H94" i="3"/>
  <c r="C94" i="3"/>
  <c r="B94" i="3"/>
  <c r="T93" i="3"/>
  <c r="S93" i="3"/>
  <c r="J93" i="3"/>
  <c r="I93" i="3"/>
  <c r="H93" i="3"/>
  <c r="C93" i="3"/>
  <c r="B93" i="3"/>
  <c r="T92" i="3"/>
  <c r="S92" i="3"/>
  <c r="J92" i="3"/>
  <c r="I92" i="3"/>
  <c r="H92" i="3"/>
  <c r="C92" i="3"/>
  <c r="B92" i="3"/>
  <c r="T91" i="3"/>
  <c r="S91" i="3"/>
  <c r="J91" i="3"/>
  <c r="I91" i="3"/>
  <c r="H91" i="3"/>
  <c r="C91" i="3"/>
  <c r="B91" i="3"/>
  <c r="T90" i="3"/>
  <c r="S90" i="3"/>
  <c r="J90" i="3"/>
  <c r="I90" i="3"/>
  <c r="H90" i="3"/>
  <c r="C90" i="3"/>
  <c r="B90" i="3"/>
  <c r="T89" i="3"/>
  <c r="S89" i="3"/>
  <c r="J89" i="3"/>
  <c r="I89" i="3"/>
  <c r="H89" i="3"/>
  <c r="C89" i="3"/>
  <c r="B89" i="3"/>
  <c r="T88" i="3"/>
  <c r="S88" i="3"/>
  <c r="J88" i="3"/>
  <c r="I88" i="3"/>
  <c r="H88" i="3"/>
  <c r="C88" i="3"/>
  <c r="B88" i="3"/>
  <c r="T87" i="3"/>
  <c r="S87" i="3"/>
  <c r="J87" i="3"/>
  <c r="I87" i="3"/>
  <c r="H87" i="3"/>
  <c r="C87" i="3"/>
  <c r="B87" i="3"/>
  <c r="T86" i="3"/>
  <c r="S86" i="3"/>
  <c r="J86" i="3"/>
  <c r="I86" i="3"/>
  <c r="H86" i="3"/>
  <c r="C86" i="3"/>
  <c r="B86" i="3"/>
  <c r="T85" i="3"/>
  <c r="S85" i="3"/>
  <c r="J85" i="3"/>
  <c r="I85" i="3"/>
  <c r="H85" i="3"/>
  <c r="C85" i="3"/>
  <c r="B85" i="3"/>
  <c r="T84" i="3"/>
  <c r="S84" i="3"/>
  <c r="J84" i="3"/>
  <c r="I84" i="3"/>
  <c r="H84" i="3"/>
  <c r="C84" i="3"/>
  <c r="B84" i="3"/>
  <c r="T83" i="3"/>
  <c r="S83" i="3"/>
  <c r="J83" i="3"/>
  <c r="I83" i="3"/>
  <c r="H83" i="3"/>
  <c r="C83" i="3"/>
  <c r="B83" i="3"/>
  <c r="T82" i="3"/>
  <c r="S82" i="3"/>
  <c r="J82" i="3"/>
  <c r="I82" i="3"/>
  <c r="H82" i="3"/>
  <c r="C82" i="3"/>
  <c r="B82" i="3"/>
  <c r="T81" i="3"/>
  <c r="S81" i="3"/>
  <c r="J81" i="3"/>
  <c r="I81" i="3"/>
  <c r="H81" i="3"/>
  <c r="C81" i="3"/>
  <c r="B81" i="3"/>
  <c r="T80" i="3"/>
  <c r="S80" i="3"/>
  <c r="J80" i="3"/>
  <c r="I80" i="3"/>
  <c r="H80" i="3"/>
  <c r="C80" i="3"/>
  <c r="B80" i="3"/>
  <c r="T79" i="3"/>
  <c r="S79" i="3"/>
  <c r="J79" i="3"/>
  <c r="I79" i="3"/>
  <c r="H79" i="3"/>
  <c r="C79" i="3"/>
  <c r="B79" i="3"/>
  <c r="T78" i="3"/>
  <c r="S78" i="3"/>
  <c r="J78" i="3"/>
  <c r="I78" i="3"/>
  <c r="H78" i="3"/>
  <c r="C78" i="3"/>
  <c r="B78" i="3"/>
  <c r="T77" i="3"/>
  <c r="S77" i="3"/>
  <c r="J77" i="3"/>
  <c r="I77" i="3"/>
  <c r="H77" i="3"/>
  <c r="C77" i="3"/>
  <c r="B77" i="3"/>
  <c r="T76" i="3"/>
  <c r="S76" i="3"/>
  <c r="J76" i="3"/>
  <c r="I76" i="3"/>
  <c r="H76" i="3"/>
  <c r="C76" i="3"/>
  <c r="B76" i="3"/>
  <c r="T75" i="3"/>
  <c r="S75" i="3"/>
  <c r="J75" i="3"/>
  <c r="I75" i="3"/>
  <c r="H75" i="3"/>
  <c r="C75" i="3"/>
  <c r="B75" i="3"/>
  <c r="T74" i="3"/>
  <c r="S74" i="3"/>
  <c r="J74" i="3"/>
  <c r="I74" i="3"/>
  <c r="H74" i="3"/>
  <c r="C74" i="3"/>
  <c r="B74" i="3"/>
  <c r="T73" i="3"/>
  <c r="S73" i="3"/>
  <c r="J73" i="3"/>
  <c r="I73" i="3"/>
  <c r="H73" i="3"/>
  <c r="C73" i="3"/>
  <c r="B73" i="3"/>
  <c r="T72" i="3"/>
  <c r="S72" i="3"/>
  <c r="J72" i="3"/>
  <c r="I72" i="3"/>
  <c r="H72" i="3"/>
  <c r="C72" i="3"/>
  <c r="B72" i="3"/>
  <c r="T71" i="3"/>
  <c r="S71" i="3"/>
  <c r="J71" i="3"/>
  <c r="I71" i="3"/>
  <c r="H71" i="3"/>
  <c r="C71" i="3"/>
  <c r="B71" i="3"/>
  <c r="T70" i="3"/>
  <c r="S70" i="3"/>
  <c r="J70" i="3"/>
  <c r="I70" i="3"/>
  <c r="H70" i="3"/>
  <c r="C70" i="3"/>
  <c r="B70" i="3"/>
  <c r="T69" i="3"/>
  <c r="S69" i="3"/>
  <c r="J69" i="3"/>
  <c r="I69" i="3"/>
  <c r="H69" i="3"/>
  <c r="C69" i="3"/>
  <c r="B69" i="3"/>
  <c r="T68" i="3"/>
  <c r="S68" i="3"/>
  <c r="J68" i="3"/>
  <c r="I68" i="3"/>
  <c r="H68" i="3"/>
  <c r="C68" i="3"/>
  <c r="B68" i="3"/>
  <c r="T67" i="3"/>
  <c r="S67" i="3"/>
  <c r="J67" i="3"/>
  <c r="I67" i="3"/>
  <c r="H67" i="3"/>
  <c r="C67" i="3"/>
  <c r="B67" i="3"/>
  <c r="T66" i="3"/>
  <c r="S66" i="3"/>
  <c r="N66" i="3"/>
  <c r="M66" i="3"/>
  <c r="L66" i="3"/>
  <c r="J66" i="3"/>
  <c r="I66" i="3"/>
  <c r="H66" i="3"/>
  <c r="F66" i="3"/>
  <c r="C66" i="3"/>
  <c r="B66" i="3"/>
  <c r="T65" i="3"/>
  <c r="S65" i="3"/>
  <c r="N65" i="3"/>
  <c r="M65" i="3"/>
  <c r="L65" i="3"/>
  <c r="J65" i="3"/>
  <c r="I65" i="3"/>
  <c r="H65" i="3"/>
  <c r="F65" i="3"/>
  <c r="C65" i="3"/>
  <c r="B65" i="3"/>
  <c r="T64" i="3"/>
  <c r="S64" i="3"/>
  <c r="N64" i="3"/>
  <c r="M64" i="3"/>
  <c r="L64" i="3"/>
  <c r="J64" i="3"/>
  <c r="I64" i="3"/>
  <c r="H64" i="3"/>
  <c r="F64" i="3"/>
  <c r="C64" i="3"/>
  <c r="B64" i="3"/>
  <c r="T63" i="3"/>
  <c r="S63" i="3"/>
  <c r="N63" i="3"/>
  <c r="M63" i="3"/>
  <c r="L63" i="3"/>
  <c r="J63" i="3"/>
  <c r="I63" i="3"/>
  <c r="H63" i="3"/>
  <c r="F63" i="3"/>
  <c r="C63" i="3"/>
  <c r="B63" i="3"/>
  <c r="T62" i="3"/>
  <c r="S62" i="3"/>
  <c r="N62" i="3"/>
  <c r="M62" i="3"/>
  <c r="L62" i="3"/>
  <c r="J62" i="3"/>
  <c r="I62" i="3"/>
  <c r="H62" i="3"/>
  <c r="F62" i="3"/>
  <c r="C62" i="3"/>
  <c r="B62" i="3"/>
  <c r="T61" i="3"/>
  <c r="S61" i="3"/>
  <c r="N61" i="3"/>
  <c r="M61" i="3"/>
  <c r="L61" i="3"/>
  <c r="J61" i="3"/>
  <c r="I61" i="3"/>
  <c r="H61" i="3"/>
  <c r="F61" i="3"/>
  <c r="C61" i="3"/>
  <c r="B61" i="3"/>
  <c r="T60" i="3"/>
  <c r="S60" i="3"/>
  <c r="N60" i="3"/>
  <c r="M60" i="3"/>
  <c r="L60" i="3"/>
  <c r="J60" i="3"/>
  <c r="I60" i="3"/>
  <c r="H60" i="3"/>
  <c r="F60" i="3"/>
  <c r="C60" i="3"/>
  <c r="B60" i="3"/>
  <c r="T59" i="3"/>
  <c r="S59" i="3"/>
  <c r="N59" i="3"/>
  <c r="M59" i="3"/>
  <c r="L59" i="3"/>
  <c r="J59" i="3"/>
  <c r="I59" i="3"/>
  <c r="H59" i="3"/>
  <c r="F59" i="3"/>
  <c r="C59" i="3"/>
  <c r="B59" i="3"/>
  <c r="T58" i="3"/>
  <c r="S58" i="3"/>
  <c r="N58" i="3"/>
  <c r="M58" i="3"/>
  <c r="L58" i="3"/>
  <c r="J58" i="3"/>
  <c r="I58" i="3"/>
  <c r="H58" i="3"/>
  <c r="F58" i="3"/>
  <c r="C58" i="3"/>
  <c r="B58" i="3"/>
  <c r="T57" i="3"/>
  <c r="S57" i="3"/>
  <c r="N57" i="3"/>
  <c r="M57" i="3"/>
  <c r="L57" i="3"/>
  <c r="J57" i="3"/>
  <c r="I57" i="3"/>
  <c r="H57" i="3"/>
  <c r="F57" i="3"/>
  <c r="C57" i="3"/>
  <c r="B57" i="3"/>
  <c r="T56" i="3"/>
  <c r="S56" i="3"/>
  <c r="N56" i="3"/>
  <c r="M56" i="3"/>
  <c r="L56" i="3"/>
  <c r="J56" i="3"/>
  <c r="I56" i="3"/>
  <c r="H56" i="3"/>
  <c r="F56" i="3"/>
  <c r="C56" i="3"/>
  <c r="B56" i="3"/>
  <c r="T55" i="3"/>
  <c r="S55" i="3"/>
  <c r="N55" i="3"/>
  <c r="M55" i="3"/>
  <c r="L55" i="3"/>
  <c r="J55" i="3"/>
  <c r="I55" i="3"/>
  <c r="H55" i="3"/>
  <c r="F55" i="3"/>
  <c r="C55" i="3"/>
  <c r="B55" i="3"/>
  <c r="T54" i="3"/>
  <c r="S54" i="3"/>
  <c r="N54" i="3"/>
  <c r="M54" i="3"/>
  <c r="L54" i="3"/>
  <c r="J54" i="3"/>
  <c r="I54" i="3"/>
  <c r="H54" i="3"/>
  <c r="F54" i="3"/>
  <c r="C54" i="3"/>
  <c r="B54" i="3"/>
  <c r="T53" i="3"/>
  <c r="S53" i="3"/>
  <c r="N53" i="3"/>
  <c r="M53" i="3"/>
  <c r="L53" i="3"/>
  <c r="J53" i="3"/>
  <c r="I53" i="3"/>
  <c r="H53" i="3"/>
  <c r="F53" i="3"/>
  <c r="C53" i="3"/>
  <c r="B53" i="3"/>
  <c r="T52" i="3"/>
  <c r="S52" i="3"/>
  <c r="N52" i="3"/>
  <c r="M52" i="3"/>
  <c r="L52" i="3"/>
  <c r="J52" i="3"/>
  <c r="I52" i="3"/>
  <c r="H52" i="3"/>
  <c r="F52" i="3"/>
  <c r="C52" i="3"/>
  <c r="B52" i="3"/>
  <c r="T51" i="3"/>
  <c r="S51" i="3"/>
  <c r="N51" i="3"/>
  <c r="M51" i="3"/>
  <c r="L51" i="3"/>
  <c r="J51" i="3"/>
  <c r="I51" i="3"/>
  <c r="H51" i="3"/>
  <c r="F51" i="3"/>
  <c r="C51" i="3"/>
  <c r="B51" i="3"/>
  <c r="T50" i="3"/>
  <c r="S50" i="3"/>
  <c r="N50" i="3"/>
  <c r="M50" i="3"/>
  <c r="L50" i="3"/>
  <c r="J50" i="3"/>
  <c r="I50" i="3"/>
  <c r="H50" i="3"/>
  <c r="F50" i="3"/>
  <c r="C50" i="3"/>
  <c r="B50" i="3"/>
  <c r="T49" i="3"/>
  <c r="S49" i="3"/>
  <c r="N49" i="3"/>
  <c r="M49" i="3"/>
  <c r="L49" i="3"/>
  <c r="J49" i="3"/>
  <c r="I49" i="3"/>
  <c r="H49" i="3"/>
  <c r="F49" i="3"/>
  <c r="C49" i="3"/>
  <c r="B49" i="3"/>
  <c r="T48" i="3"/>
  <c r="S48" i="3"/>
  <c r="N48" i="3"/>
  <c r="M48" i="3"/>
  <c r="L48" i="3"/>
  <c r="J48" i="3"/>
  <c r="I48" i="3"/>
  <c r="H48" i="3"/>
  <c r="F48" i="3"/>
  <c r="C48" i="3"/>
  <c r="B48" i="3"/>
  <c r="T47" i="3"/>
  <c r="S47" i="3"/>
  <c r="N47" i="3"/>
  <c r="M47" i="3"/>
  <c r="L47" i="3"/>
  <c r="J47" i="3"/>
  <c r="I47" i="3"/>
  <c r="H47" i="3"/>
  <c r="F47" i="3"/>
  <c r="C47" i="3"/>
  <c r="B47" i="3"/>
  <c r="T46" i="3"/>
  <c r="S46" i="3"/>
  <c r="N46" i="3"/>
  <c r="M46" i="3"/>
  <c r="L46" i="3"/>
  <c r="J46" i="3"/>
  <c r="I46" i="3"/>
  <c r="H46" i="3"/>
  <c r="F46" i="3"/>
  <c r="C46" i="3"/>
  <c r="B46" i="3"/>
  <c r="T45" i="3"/>
  <c r="S45" i="3"/>
  <c r="N45" i="3"/>
  <c r="M45" i="3"/>
  <c r="L45" i="3"/>
  <c r="J45" i="3"/>
  <c r="I45" i="3"/>
  <c r="H45" i="3"/>
  <c r="F45" i="3"/>
  <c r="C45" i="3"/>
  <c r="B45" i="3"/>
  <c r="T44" i="3"/>
  <c r="S44" i="3"/>
  <c r="N44" i="3"/>
  <c r="M44" i="3"/>
  <c r="L44" i="3"/>
  <c r="J44" i="3"/>
  <c r="I44" i="3"/>
  <c r="H44" i="3"/>
  <c r="F44" i="3"/>
  <c r="C44" i="3"/>
  <c r="B44" i="3"/>
  <c r="T43" i="3"/>
  <c r="S43" i="3"/>
  <c r="N43" i="3"/>
  <c r="M43" i="3"/>
  <c r="L43" i="3"/>
  <c r="J43" i="3"/>
  <c r="I43" i="3"/>
  <c r="H43" i="3"/>
  <c r="F43" i="3"/>
  <c r="C43" i="3"/>
  <c r="B43" i="3"/>
  <c r="T42" i="3"/>
  <c r="S42" i="3"/>
  <c r="N42" i="3"/>
  <c r="M42" i="3"/>
  <c r="L42" i="3"/>
  <c r="J42" i="3"/>
  <c r="I42" i="3"/>
  <c r="H42" i="3"/>
  <c r="F42" i="3"/>
  <c r="C42" i="3"/>
  <c r="B42" i="3"/>
  <c r="T41" i="3"/>
  <c r="S41" i="3"/>
  <c r="N41" i="3"/>
  <c r="M41" i="3"/>
  <c r="L41" i="3"/>
  <c r="J41" i="3"/>
  <c r="I41" i="3"/>
  <c r="H41" i="3"/>
  <c r="F41" i="3"/>
  <c r="C41" i="3"/>
  <c r="B41" i="3"/>
  <c r="T40" i="3"/>
  <c r="S40" i="3"/>
  <c r="N40" i="3"/>
  <c r="M40" i="3"/>
  <c r="L40" i="3"/>
  <c r="J40" i="3"/>
  <c r="I40" i="3"/>
  <c r="H40" i="3"/>
  <c r="F40" i="3"/>
  <c r="C40" i="3"/>
  <c r="B40" i="3"/>
  <c r="T39" i="3"/>
  <c r="S39" i="3"/>
  <c r="N39" i="3"/>
  <c r="M39" i="3"/>
  <c r="L39" i="3"/>
  <c r="J39" i="3"/>
  <c r="I39" i="3"/>
  <c r="H39" i="3"/>
  <c r="F39" i="3"/>
  <c r="C39" i="3"/>
  <c r="B39" i="3"/>
  <c r="T38" i="3"/>
  <c r="S38" i="3"/>
  <c r="N38" i="3"/>
  <c r="M38" i="3"/>
  <c r="L38" i="3"/>
  <c r="J38" i="3"/>
  <c r="I38" i="3"/>
  <c r="H38" i="3"/>
  <c r="F38" i="3"/>
  <c r="C38" i="3"/>
  <c r="B38" i="3"/>
  <c r="T37" i="3"/>
  <c r="S37" i="3"/>
  <c r="N37" i="3"/>
  <c r="M37" i="3"/>
  <c r="L37" i="3"/>
  <c r="J37" i="3"/>
  <c r="I37" i="3"/>
  <c r="H37" i="3"/>
  <c r="F37" i="3"/>
  <c r="C37" i="3"/>
  <c r="B37" i="3"/>
  <c r="T36" i="3"/>
  <c r="S36" i="3"/>
  <c r="N36" i="3"/>
  <c r="M36" i="3"/>
  <c r="L36" i="3"/>
  <c r="J36" i="3"/>
  <c r="I36" i="3"/>
  <c r="H36" i="3"/>
  <c r="F36" i="3"/>
  <c r="C36" i="3"/>
  <c r="B36" i="3"/>
  <c r="T35" i="3"/>
  <c r="S35" i="3"/>
  <c r="N35" i="3"/>
  <c r="M35" i="3"/>
  <c r="L35" i="3"/>
  <c r="J35" i="3"/>
  <c r="I35" i="3"/>
  <c r="H35" i="3"/>
  <c r="F35" i="3"/>
  <c r="C35" i="3"/>
  <c r="B35" i="3"/>
  <c r="T34" i="3"/>
  <c r="S34" i="3"/>
  <c r="N34" i="3"/>
  <c r="M34" i="3"/>
  <c r="L34" i="3"/>
  <c r="J34" i="3"/>
  <c r="I34" i="3"/>
  <c r="H34" i="3"/>
  <c r="F34" i="3"/>
  <c r="C34" i="3"/>
  <c r="B34" i="3"/>
  <c r="T33" i="3"/>
  <c r="S33" i="3"/>
  <c r="N33" i="3"/>
  <c r="M33" i="3"/>
  <c r="L33" i="3"/>
  <c r="J33" i="3"/>
  <c r="I33" i="3"/>
  <c r="H33" i="3"/>
  <c r="F33" i="3"/>
  <c r="C33" i="3"/>
  <c r="B33" i="3"/>
  <c r="T32" i="3"/>
  <c r="S32" i="3"/>
  <c r="N32" i="3"/>
  <c r="M32" i="3"/>
  <c r="L32" i="3"/>
  <c r="J32" i="3"/>
  <c r="I32" i="3"/>
  <c r="H32" i="3"/>
  <c r="F32" i="3"/>
  <c r="C32" i="3"/>
  <c r="B32" i="3"/>
  <c r="T31" i="3"/>
  <c r="S31" i="3"/>
  <c r="N31" i="3"/>
  <c r="M31" i="3"/>
  <c r="L31" i="3"/>
  <c r="J31" i="3"/>
  <c r="I31" i="3"/>
  <c r="H31" i="3"/>
  <c r="F31" i="3"/>
  <c r="C31" i="3"/>
  <c r="B31" i="3"/>
  <c r="T30" i="3"/>
  <c r="S30" i="3"/>
  <c r="N30" i="3"/>
  <c r="M30" i="3"/>
  <c r="L30" i="3"/>
  <c r="J30" i="3"/>
  <c r="I30" i="3"/>
  <c r="H30" i="3"/>
  <c r="F30" i="3"/>
  <c r="C30" i="3"/>
  <c r="B30" i="3"/>
  <c r="T29" i="3"/>
  <c r="S29" i="3"/>
  <c r="N29" i="3"/>
  <c r="M29" i="3"/>
  <c r="L29" i="3"/>
  <c r="J29" i="3"/>
  <c r="I29" i="3"/>
  <c r="H29" i="3"/>
  <c r="F29" i="3"/>
  <c r="C29" i="3"/>
  <c r="B29" i="3"/>
  <c r="T28" i="3"/>
  <c r="S28" i="3"/>
  <c r="N28" i="3"/>
  <c r="M28" i="3"/>
  <c r="L28" i="3"/>
  <c r="J28" i="3"/>
  <c r="I28" i="3"/>
  <c r="H28" i="3"/>
  <c r="F28" i="3"/>
  <c r="C28" i="3"/>
  <c r="B28" i="3"/>
  <c r="T27" i="3"/>
  <c r="S27" i="3"/>
  <c r="N27" i="3"/>
  <c r="M27" i="3"/>
  <c r="L27" i="3"/>
  <c r="J27" i="3"/>
  <c r="I27" i="3"/>
  <c r="H27" i="3"/>
  <c r="F27" i="3"/>
  <c r="C27" i="3"/>
  <c r="B27" i="3"/>
  <c r="T26" i="3"/>
  <c r="S26" i="3"/>
  <c r="N26" i="3"/>
  <c r="M26" i="3"/>
  <c r="L26" i="3"/>
  <c r="J26" i="3"/>
  <c r="I26" i="3"/>
  <c r="H26" i="3"/>
  <c r="F26" i="3"/>
  <c r="C26" i="3"/>
  <c r="B26" i="3"/>
  <c r="T25" i="3"/>
  <c r="S25" i="3"/>
  <c r="N25" i="3"/>
  <c r="M25" i="3"/>
  <c r="L25" i="3"/>
  <c r="J25" i="3"/>
  <c r="I25" i="3"/>
  <c r="H25" i="3"/>
  <c r="F25" i="3"/>
  <c r="C25" i="3"/>
  <c r="B25" i="3"/>
  <c r="T24" i="3"/>
  <c r="S24" i="3"/>
  <c r="N24" i="3"/>
  <c r="M24" i="3"/>
  <c r="L24" i="3"/>
  <c r="J24" i="3"/>
  <c r="I24" i="3"/>
  <c r="H24" i="3"/>
  <c r="F24" i="3"/>
  <c r="C24" i="3"/>
  <c r="B24" i="3"/>
  <c r="T23" i="3"/>
  <c r="S23" i="3"/>
  <c r="N23" i="3"/>
  <c r="M23" i="3"/>
  <c r="L23" i="3"/>
  <c r="J23" i="3"/>
  <c r="I23" i="3"/>
  <c r="H23" i="3"/>
  <c r="F23" i="3"/>
  <c r="C23" i="3"/>
  <c r="B23" i="3"/>
  <c r="T22" i="3"/>
  <c r="S22" i="3"/>
  <c r="N22" i="3"/>
  <c r="M22" i="3"/>
  <c r="L22" i="3"/>
  <c r="J22" i="3"/>
  <c r="I22" i="3"/>
  <c r="H22" i="3"/>
  <c r="F22" i="3"/>
  <c r="C22" i="3"/>
  <c r="B22" i="3"/>
  <c r="T21" i="3"/>
  <c r="S21" i="3"/>
  <c r="N21" i="3"/>
  <c r="M21" i="3"/>
  <c r="L21" i="3"/>
  <c r="J21" i="3"/>
  <c r="I21" i="3"/>
  <c r="H21" i="3"/>
  <c r="F21" i="3"/>
  <c r="C21" i="3"/>
  <c r="B21" i="3"/>
  <c r="T20" i="3"/>
  <c r="S20" i="3"/>
  <c r="N20" i="3"/>
  <c r="M20" i="3"/>
  <c r="L20" i="3"/>
  <c r="J20" i="3"/>
  <c r="I20" i="3"/>
  <c r="H20" i="3"/>
  <c r="F20" i="3"/>
  <c r="C20" i="3"/>
  <c r="B20" i="3"/>
  <c r="T19" i="3"/>
  <c r="S19" i="3"/>
  <c r="N19" i="3"/>
  <c r="M19" i="3"/>
  <c r="L19" i="3"/>
  <c r="J19" i="3"/>
  <c r="I19" i="3"/>
  <c r="H19" i="3"/>
  <c r="F19" i="3"/>
  <c r="C19" i="3"/>
  <c r="B19" i="3"/>
  <c r="T18" i="3"/>
  <c r="S18" i="3"/>
  <c r="N18" i="3"/>
  <c r="M18" i="3"/>
  <c r="L18" i="3"/>
  <c r="J18" i="3"/>
  <c r="I18" i="3"/>
  <c r="H18" i="3"/>
  <c r="F18" i="3"/>
  <c r="C18" i="3"/>
  <c r="B18" i="3"/>
  <c r="T17" i="3"/>
  <c r="S17" i="3"/>
  <c r="N17" i="3"/>
  <c r="M17" i="3"/>
  <c r="L17" i="3"/>
  <c r="J17" i="3"/>
  <c r="I17" i="3"/>
  <c r="H17" i="3"/>
  <c r="F17" i="3"/>
  <c r="C17" i="3"/>
  <c r="B17" i="3"/>
  <c r="T16" i="3"/>
  <c r="S16" i="3"/>
  <c r="N16" i="3"/>
  <c r="M16" i="3"/>
  <c r="L16" i="3"/>
  <c r="J16" i="3"/>
  <c r="I16" i="3"/>
  <c r="H16" i="3"/>
  <c r="F16" i="3"/>
  <c r="C16" i="3"/>
  <c r="B16" i="3"/>
  <c r="T15" i="3"/>
  <c r="S15" i="3"/>
  <c r="N15" i="3"/>
  <c r="M15" i="3"/>
  <c r="L15" i="3"/>
  <c r="J15" i="3"/>
  <c r="I15" i="3"/>
  <c r="H15" i="3"/>
  <c r="F15" i="3"/>
  <c r="C15" i="3"/>
  <c r="B15" i="3"/>
  <c r="T14" i="3"/>
  <c r="S14" i="3"/>
  <c r="N14" i="3"/>
  <c r="M14" i="3"/>
  <c r="L14" i="3"/>
  <c r="J14" i="3"/>
  <c r="I14" i="3"/>
  <c r="H14" i="3"/>
  <c r="F14" i="3"/>
  <c r="C14" i="3"/>
  <c r="B14" i="3"/>
  <c r="T13" i="3"/>
  <c r="S13" i="3"/>
  <c r="N13" i="3"/>
  <c r="M13" i="3"/>
  <c r="L13" i="3"/>
  <c r="J13" i="3"/>
  <c r="I13" i="3"/>
  <c r="H13" i="3"/>
  <c r="F13" i="3"/>
  <c r="C13" i="3"/>
  <c r="B13" i="3"/>
  <c r="T12" i="3"/>
  <c r="S12" i="3"/>
  <c r="N12" i="3"/>
  <c r="M12" i="3"/>
  <c r="L12" i="3"/>
  <c r="J12" i="3"/>
  <c r="I12" i="3"/>
  <c r="H12" i="3"/>
  <c r="F12" i="3"/>
  <c r="C12" i="3"/>
  <c r="B12" i="3"/>
  <c r="T11" i="3"/>
  <c r="S11" i="3"/>
  <c r="N11" i="3"/>
  <c r="M11" i="3"/>
  <c r="L11" i="3"/>
  <c r="J11" i="3"/>
  <c r="I11" i="3"/>
  <c r="H11" i="3"/>
  <c r="F11" i="3"/>
  <c r="C11" i="3"/>
  <c r="B11" i="3"/>
  <c r="M54" i="2"/>
  <c r="F54" i="2"/>
  <c r="E54" i="2"/>
  <c r="H54" i="2" s="1"/>
  <c r="L54" i="2" s="1"/>
  <c r="H51" i="2"/>
  <c r="L51" i="2" s="1"/>
  <c r="M51" i="2" s="1"/>
  <c r="F51" i="2"/>
  <c r="E51" i="2"/>
  <c r="H48" i="2"/>
  <c r="L48" i="2" s="1"/>
  <c r="M48" i="2" s="1"/>
  <c r="F48" i="2"/>
  <c r="E48" i="2"/>
  <c r="L45" i="2"/>
  <c r="M45" i="2" s="1"/>
  <c r="F45" i="2"/>
  <c r="E45" i="2"/>
  <c r="H45" i="2" s="1"/>
  <c r="F42" i="2"/>
  <c r="E42" i="2"/>
  <c r="H42" i="2" s="1"/>
  <c r="L42" i="2" s="1"/>
  <c r="M42" i="2" s="1"/>
  <c r="F39" i="2"/>
  <c r="E39" i="2"/>
  <c r="H39" i="2" s="1"/>
  <c r="F38" i="2"/>
  <c r="E38" i="2"/>
  <c r="H38" i="2" s="1"/>
  <c r="H35" i="2"/>
  <c r="L35" i="2" s="1"/>
  <c r="M35" i="2" s="1"/>
  <c r="F35" i="2"/>
  <c r="E35" i="2"/>
  <c r="F32" i="2"/>
  <c r="E32" i="2"/>
  <c r="H32" i="2" s="1"/>
  <c r="F31" i="2"/>
  <c r="E31" i="2"/>
  <c r="H31" i="2" s="1"/>
  <c r="H30" i="2"/>
  <c r="F30" i="2"/>
  <c r="E30" i="2"/>
  <c r="F29" i="2"/>
  <c r="E29" i="2"/>
  <c r="H29" i="2" s="1"/>
  <c r="L29" i="2" s="1"/>
  <c r="M29" i="2" s="1"/>
  <c r="M26" i="2"/>
  <c r="F26" i="2"/>
  <c r="E26" i="2"/>
  <c r="H26" i="2" s="1"/>
  <c r="L26" i="2" s="1"/>
  <c r="H23" i="2"/>
  <c r="L23" i="2" s="1"/>
  <c r="M23" i="2" s="1"/>
  <c r="F23" i="2"/>
  <c r="E23" i="2"/>
  <c r="F20" i="2"/>
  <c r="E20" i="2"/>
  <c r="H20" i="2" s="1"/>
  <c r="H19" i="2"/>
  <c r="L19" i="2" s="1"/>
  <c r="M19" i="2" s="1"/>
  <c r="F19" i="2"/>
  <c r="E19" i="2"/>
  <c r="F16" i="2"/>
  <c r="E16" i="2"/>
  <c r="H16" i="2" s="1"/>
  <c r="F15" i="2"/>
  <c r="E15" i="2"/>
  <c r="H15" i="2" s="1"/>
  <c r="F14" i="2"/>
  <c r="E14" i="2"/>
  <c r="H14" i="2" s="1"/>
  <c r="F11" i="2"/>
  <c r="E11" i="2"/>
  <c r="H11" i="2" s="1"/>
  <c r="F10" i="2"/>
  <c r="E10" i="2"/>
  <c r="H10" i="2" s="1"/>
  <c r="F7" i="2"/>
  <c r="E7" i="2"/>
  <c r="H7" i="2" s="1"/>
  <c r="H6" i="2"/>
  <c r="F6" i="2"/>
  <c r="E6" i="2"/>
  <c r="H5" i="2"/>
  <c r="F5" i="2"/>
  <c r="E5" i="2"/>
  <c r="F4" i="2"/>
  <c r="E4" i="2"/>
  <c r="H4" i="2" s="1"/>
  <c r="F3" i="2"/>
  <c r="E3" i="2"/>
  <c r="H3" i="2" s="1"/>
  <c r="F2" i="2"/>
  <c r="E2" i="2"/>
  <c r="H2" i="2" s="1"/>
  <c r="A9" i="3"/>
  <c r="A6" i="3"/>
  <c r="L7" i="3"/>
  <c r="T4" i="3"/>
  <c r="J7" i="3"/>
  <c r="I7" i="3"/>
  <c r="A8" i="3"/>
  <c r="I4" i="3"/>
  <c r="T10" i="3"/>
  <c r="T7" i="3"/>
  <c r="L10" i="3"/>
  <c r="L4" i="3"/>
  <c r="M4" i="3"/>
  <c r="J4" i="3"/>
  <c r="J10" i="3"/>
  <c r="A5" i="3"/>
  <c r="I10" i="3"/>
  <c r="A3" i="3"/>
  <c r="O3" i="3"/>
  <c r="M7" i="3"/>
  <c r="L10" i="2" l="1"/>
  <c r="M10" i="2" s="1"/>
  <c r="L2" i="2"/>
  <c r="M2" i="2" s="1"/>
  <c r="L14" i="2"/>
  <c r="M14" i="2" s="1"/>
  <c r="L38" i="2"/>
  <c r="M38" i="2" s="1"/>
  <c r="M10" i="3"/>
  <c r="O4" i="3"/>
  <c r="O5" i="3" s="1"/>
  <c r="O6" i="3" s="1"/>
  <c r="H4" i="3"/>
  <c r="O7" i="3"/>
  <c r="H7" i="3"/>
  <c r="O8" i="3"/>
  <c r="O9" i="3" s="1"/>
  <c r="O10" i="3"/>
  <c r="H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</calcChain>
</file>

<file path=xl/sharedStrings.xml><?xml version="1.0" encoding="utf-8"?>
<sst xmlns="http://schemas.openxmlformats.org/spreadsheetml/2006/main" count="3333" uniqueCount="602">
  <si>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</si>
  <si>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</si>
  <si>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</si>
  <si>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</si>
  <si>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</si>
  <si>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</si>
  <si>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</si>
  <si>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</si>
  <si>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</si>
  <si>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</si>
  <si>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</si>
  <si>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</si>
  <si>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</si>
  <si>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</si>
  <si>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</si>
  <si>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</si>
  <si>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</si>
  <si>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</si>
  <si>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</si>
  <si>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</si>
  <si>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</si>
  <si>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</si>
  <si>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</si>
  <si>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</si>
  <si>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</si>
  <si>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</si>
  <si>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</si>
  <si>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</si>
  <si>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</si>
  <si>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</si>
  <si>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</si>
  <si>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</si>
  <si>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</si>
  <si>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</si>
  <si>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</si>
  <si>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</si>
  <si>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</si>
  <si>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</si>
  <si>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</si>
  <si>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</si>
  <si>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</si>
  <si>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</si>
  <si>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</si>
  <si>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</si>
  <si>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</si>
  <si>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</si>
  <si>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</si>
  <si>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</si>
  <si>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</si>
  <si>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</si>
  <si>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</si>
  <si>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</si>
  <si>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</si>
  <si>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</si>
  <si>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</si>
  <si>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</si>
  <si>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</si>
  <si>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</si>
  <si>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</si>
  <si>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</si>
  <si>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</si>
  <si>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</si>
  <si>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</si>
  <si>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</si>
  <si>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</si>
  <si>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</si>
  <si>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</si>
  <si>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</si>
  <si>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</si>
  <si>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</si>
  <si>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</si>
  <si>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</si>
  <si>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</si>
  <si>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</si>
  <si>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</si>
  <si>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</si>
  <si>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</si>
  <si>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</si>
  <si>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</si>
  <si>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</si>
  <si>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</si>
  <si>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</si>
  <si>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</si>
  <si>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</si>
  <si>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</si>
  <si>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</si>
  <si>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</si>
  <si>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</si>
  <si>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</si>
  <si>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</si>
  <si>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</si>
  <si>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</si>
  <si>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</si>
  <si>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</si>
  <si>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</si>
  <si>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</si>
  <si>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</si>
  <si>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</si>
  <si>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</si>
  <si>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</si>
  <si>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</si>
  <si>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</si>
  <si>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</si>
  <si>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</si>
  <si>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</si>
  <si>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</si>
  <si>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</si>
  <si>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</si>
  <si>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</si>
  <si>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</si>
  <si>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</si>
  <si>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</si>
  <si>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</si>
  <si>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</si>
  <si>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</si>
  <si>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</si>
  <si>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</si>
  <si>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</si>
  <si>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</si>
  <si>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</si>
  <si>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</si>
  <si>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</si>
  <si>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</si>
  <si>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</si>
  <si>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</si>
  <si>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</si>
  <si>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</si>
  <si>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</si>
  <si>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</si>
  <si>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</si>
  <si>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</si>
  <si>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</si>
  <si>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</si>
  <si>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</si>
  <si>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</si>
  <si>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</si>
  <si>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</si>
  <si>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</si>
  <si>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</si>
  <si>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</si>
  <si>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</si>
  <si>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</si>
  <si>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</si>
  <si>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</si>
  <si>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</si>
  <si>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</si>
  <si>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</si>
  <si>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</si>
  <si>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</si>
  <si>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</si>
  <si>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</si>
  <si>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</si>
  <si>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</si>
  <si>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</si>
  <si>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</si>
  <si>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</si>
  <si>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</si>
  <si>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</si>
  <si>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</si>
  <si>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</si>
  <si>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</si>
  <si>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</si>
  <si>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</si>
  <si>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</si>
  <si>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</si>
  <si>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</si>
  <si>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</si>
  <si>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Зеленая Линия</t>
  </si>
  <si>
    <t>Foodfest</t>
  </si>
  <si>
    <t>Свежий ряд</t>
  </si>
  <si>
    <t>Unagrande</t>
  </si>
  <si>
    <t>Pretto</t>
  </si>
  <si>
    <t>Бонджорно</t>
  </si>
  <si>
    <t>Metro Chef</t>
  </si>
  <si>
    <t>Aventino</t>
  </si>
  <si>
    <t>Эсперсон</t>
  </si>
  <si>
    <t>Ваш выбор</t>
  </si>
  <si>
    <t>Orecchio Oro</t>
  </si>
  <si>
    <t>Каждый день</t>
  </si>
  <si>
    <t>Фермерская коллекция</t>
  </si>
  <si>
    <t>SPAR</t>
  </si>
  <si>
    <t>Зеленая линия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</si>
  <si>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</si>
  <si>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</si>
  <si>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</si>
  <si>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</si>
  <si>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</si>
  <si>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</si>
  <si>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</si>
  <si>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</si>
  <si>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</si>
  <si>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</si>
  <si>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Сулугуни "Маркет Перекресток", 45%, 0,28 кг, т/ф</t>
  </si>
  <si>
    <t>Сулугуни "Умалат", 45%, 0,28 кг, т/ф, (8 шт)</t>
  </si>
  <si>
    <t>Сулугуни "Зеленая линия", 45%, 0,28 кг, т/ф</t>
  </si>
  <si>
    <t>Сулугуни "Foodfest", 45%, 0,28 кг, т/ф</t>
  </si>
  <si>
    <t>Сулугуни "ВкусВилл", 45%, 0,28 кг, т/ф</t>
  </si>
  <si>
    <t>Сулугуни "Свежий ряд", 45%, 0,28 кг, т/ф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</si>
  <si>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</si>
  <si>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</si>
  <si>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</si>
  <si>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</si>
  <si>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</si>
  <si>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</si>
  <si>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</si>
  <si>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</si>
  <si>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</si>
  <si>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</si>
  <si>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</si>
  <si>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"Unagrande", 45%, 1,2 кг, т/ф</t>
  </si>
  <si>
    <t>Моцарелла "Unagrande", 45%, 3 кг, пл/л</t>
  </si>
  <si>
    <t>Моцарелла "Unagrande", 45%, 0,12 кг, ф/п (кубики)</t>
  </si>
  <si>
    <t>Моцарелла "Pretto",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</si>
  <si>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</si>
  <si>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</si>
  <si>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палочки "Бонджорно",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</si>
  <si>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</si>
  <si>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</si>
  <si>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</si>
  <si>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</si>
  <si>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палочки "ВкусВилл", 45%, 0,12 кг, т/ф</t>
  </si>
  <si>
    <t>Моцарелла для бутербродов "Aventino", 45%, 0,2 кг, т/ф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</si>
  <si>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</si>
  <si>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</si>
  <si>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</si>
  <si>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</si>
  <si>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</si>
  <si>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</si>
  <si>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в воде Фиор Ди Латте "Pretto", 45%, 1/1,8 кг, ф/п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</si>
  <si>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</si>
  <si>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</si>
  <si>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</si>
  <si>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</si>
  <si>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в воде Фиор Ди Латте без лактозы "Красная птица",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</si>
  <si>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</si>
  <si>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</si>
  <si>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</si>
  <si>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</si>
  <si>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Фиор Ди Латте в воде "ВкусВилл", 50%,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</si>
  <si>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</si>
  <si>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</si>
  <si>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</si>
  <si>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</si>
  <si>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в воде Чильеджина "Pretto", 45%, 1/1,8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</si>
  <si>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</si>
  <si>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</si>
  <si>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</si>
  <si>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</si>
  <si>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</si>
  <si>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</si>
  <si>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в воде Чильеджина без лактозы "Красная птица", 45%, 0,125/0,225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</si>
  <si>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</si>
  <si>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</si>
  <si>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</si>
  <si>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"Pretto", 45%, 0,5 кг, пл/с</t>
  </si>
  <si>
    <t>Рикотта "Pretto", 45%, 0,2 кг, пл/с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</si>
  <si>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</si>
  <si>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</si>
  <si>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</si>
  <si>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</si>
  <si>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шоколадно-ореховая "Бонджорно", 35%, 0,2 кг, пл/с</t>
  </si>
  <si>
    <t>Рикотта "Aventino", 45%, 0,2 кг, п/с</t>
  </si>
  <si>
    <t>Рикотта "ВкусВилл", 45%, 0,2 кг, пл/с</t>
  </si>
  <si>
    <t>Рикотта шоколадно-ореховая "ВкусВилл", 35%, 0,2 кг, пл/с</t>
  </si>
  <si>
    <t>Рикотта "Красная птица", 25%, 0,25 кг, пл/с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</si>
  <si>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</si>
  <si>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</si>
  <si>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"Фермерская коллекция", 45%, 0,2 кг, пл/с</t>
  </si>
  <si>
    <t>Рикотта "SPAR", 25%, 0,2 кг, пл/с</t>
  </si>
  <si>
    <t>Рикотта "Metro Chef" 45%, 0,5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</si>
  <si>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</si>
  <si>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</si>
  <si>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</si>
  <si>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</si>
  <si>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"Unagrande", 70%, 0,2 кг, пл/с</t>
  </si>
  <si>
    <t>Кремчиз без лактозы "Unagrande", 70%, 0,14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</si>
  <si>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</si>
  <si>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</si>
  <si>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</si>
  <si>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"Pretto", 70%, 0,2 кг, пл/с</t>
  </si>
  <si>
    <t>Кремчиз "ВкусВилл", 70%, 0,2 кг, пл/с</t>
  </si>
  <si>
    <t>Кремчиз с паприкой "ВкусВилл", 70%, 0,14 кг, пл/с</t>
  </si>
  <si>
    <t>Кремчиз "Красная птица", 75%, 0,2 кг, пл/с</t>
  </si>
  <si>
    <t>Кремчиз "Зеленая линия", 70%, 0,14 кг, пл/с</t>
  </si>
  <si>
    <t>Кремчиз "Фермерская коллекция", 70%, 0,2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</si>
  <si>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</si>
  <si>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</si>
  <si>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</si>
  <si>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</si>
  <si>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"Unаgrande", 80%, 0,5 кг, пл/с</t>
  </si>
  <si>
    <t>Маскарпоне "Pretto", 80%, 0,25 кг, пл/с</t>
  </si>
  <si>
    <t>Маскарпоне "Pretto", 80%, 0,5 кг, пл/с</t>
  </si>
  <si>
    <t>Маскарпоне с шоколадом "Бонджорно", 50%, 0,2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</si>
  <si>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</si>
  <si>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</si>
  <si>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</si>
  <si>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"Зеленая Линия ", 80%, 0,25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</si>
  <si>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</si>
  <si>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</si>
  <si>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</si>
  <si>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</si>
  <si>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</si>
  <si>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</si>
  <si>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</si>
  <si>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</si>
  <si>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</si>
  <si>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</si>
  <si>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</si>
  <si>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</si>
  <si>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</si>
  <si>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</si>
  <si>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</si>
  <si>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</si>
  <si>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</si>
  <si>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</si>
  <si>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Н0000081879</t>
  </si>
  <si>
    <t>Н0000097655</t>
  </si>
  <si>
    <t>Н0000099256</t>
  </si>
  <si>
    <t>Н0000095992</t>
  </si>
  <si>
    <t>Н0000098756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</si>
  <si>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</si>
  <si>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</si>
  <si>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</si>
  <si>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</si>
  <si>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</si>
  <si>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</si>
  <si>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</si>
  <si>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</si>
  <si>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</si>
  <si>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Н0000094726</t>
  </si>
  <si>
    <t>Н0000095554</t>
  </si>
  <si>
    <t>Н0000096418</t>
  </si>
  <si>
    <t>Н0000094274</t>
  </si>
  <si>
    <t>Н0000090331</t>
  </si>
  <si>
    <t>Н0000095251</t>
  </si>
  <si>
    <t>Н0000094734</t>
  </si>
  <si>
    <t>Н0000094735</t>
  </si>
  <si>
    <t>Н0000095934</t>
  </si>
  <si>
    <t>Н0000096638</t>
  </si>
  <si>
    <t>Н0000096640</t>
  </si>
  <si>
    <t>Н0000097278</t>
  </si>
  <si>
    <t>Н0000097280</t>
  </si>
  <si>
    <t>Н0000094497</t>
  </si>
  <si>
    <t>Н0000096668</t>
  </si>
  <si>
    <t>Н0000094740</t>
  </si>
  <si>
    <t>Н0000098165</t>
  </si>
  <si>
    <t>Н0000098310</t>
  </si>
  <si>
    <t>Н0000098311</t>
  </si>
  <si>
    <t>Н0000094736</t>
  </si>
  <si>
    <t>Н0000094698</t>
  </si>
  <si>
    <t>Н0000098464</t>
  </si>
  <si>
    <t>Н0000094729</t>
  </si>
  <si>
    <t>Н0000094728</t>
  </si>
  <si>
    <t>Н0000090381</t>
  </si>
  <si>
    <t>Н0000096635</t>
  </si>
  <si>
    <t>Н0000096234</t>
  </si>
  <si>
    <t>Н0000095981</t>
  </si>
  <si>
    <t>Н0000096804</t>
  </si>
  <si>
    <t>Н0000097275</t>
  </si>
  <si>
    <t>Н0000099329</t>
  </si>
  <si>
    <t>Н0000095415</t>
  </si>
  <si>
    <t>Н0000094897</t>
  </si>
  <si>
    <t>Н0000094737</t>
  </si>
  <si>
    <t>Н0000095553</t>
  </si>
  <si>
    <t>Н0000098465</t>
  </si>
  <si>
    <t>Н0000094727</t>
  </si>
  <si>
    <t>Н0000096233</t>
  </si>
  <si>
    <t>Н0000096805</t>
  </si>
  <si>
    <t>Н0000097277</t>
  </si>
  <si>
    <t>Н0000095985</t>
  </si>
  <si>
    <t>Н0000096636</t>
  </si>
  <si>
    <t>Н0000090380</t>
  </si>
  <si>
    <t>Н0000094030</t>
  </si>
  <si>
    <t>Н0000094029</t>
  </si>
  <si>
    <t>Н0000086888</t>
  </si>
  <si>
    <t>Н0000088471</t>
  </si>
  <si>
    <t>Н0000095930</t>
  </si>
  <si>
    <t>Н0000095931</t>
  </si>
  <si>
    <t>Н0000098377</t>
  </si>
  <si>
    <t>Н0000097528</t>
  </si>
  <si>
    <t>Н0000095932</t>
  </si>
  <si>
    <t>Н0000096235</t>
  </si>
  <si>
    <t>Н0000098694</t>
  </si>
  <si>
    <t>Н0000098951</t>
  </si>
  <si>
    <t>Н0000098819</t>
  </si>
  <si>
    <t>Н0000096627</t>
  </si>
  <si>
    <t>Н0000096629</t>
  </si>
  <si>
    <t>Н0000095392</t>
  </si>
  <si>
    <t>Н0000098818</t>
  </si>
  <si>
    <t>Н0000097279</t>
  </si>
  <si>
    <t>Н0000090708</t>
  </si>
  <si>
    <t>Н0000097529</t>
  </si>
  <si>
    <t>Н0000096634</t>
  </si>
  <si>
    <t>Н0000085588</t>
  </si>
  <si>
    <t>Н0000097944</t>
  </si>
  <si>
    <t>Н0000098397</t>
  </si>
  <si>
    <t>Н0000098196</t>
  </si>
  <si>
    <t>Н0000098197</t>
  </si>
  <si>
    <t>Н0000098198</t>
  </si>
  <si>
    <t>Н0000097946</t>
  </si>
  <si>
    <t>Н0000098693</t>
  </si>
  <si>
    <t>Н0000099330</t>
  </si>
  <si>
    <t>Н0000096632</t>
  </si>
  <si>
    <t>Н0000098466</t>
  </si>
  <si>
    <t>Н0000098695</t>
  </si>
  <si>
    <t>Н0000097368</t>
  </si>
  <si>
    <t>Н0000097945</t>
  </si>
  <si>
    <t>Н0000079142</t>
  </si>
  <si>
    <t>Н0000098398</t>
  </si>
  <si>
    <t>Н0000085587</t>
  </si>
  <si>
    <t>Н0000083955</t>
  </si>
  <si>
    <t>Н0000083957</t>
  </si>
  <si>
    <t>Н0000095933</t>
  </si>
  <si>
    <t>Н0000095118</t>
  </si>
  <si>
    <t>Н0000096631</t>
  </si>
  <si>
    <t>Н0000094363</t>
  </si>
  <si>
    <t>Н0000098195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</si>
  <si>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</si>
  <si>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</si>
  <si>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</si>
  <si>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</si>
  <si>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</si>
  <si>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</si>
  <si>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</si>
  <si>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</si>
  <si>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</si>
  <si>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</si>
  <si>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</si>
  <si>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</si>
  <si>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</si>
  <si>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</si>
  <si>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</si>
  <si>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</si>
  <si>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 xml:space="preserve">   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</si>
  <si>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</si>
  <si>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</si>
  <si>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</si>
  <si>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</si>
  <si>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</si>
  <si>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</si>
  <si>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</si>
  <si>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</si>
  <si>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</si>
  <si>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</si>
  <si>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</si>
  <si>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</si>
  <si>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</si>
  <si>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</si>
  <si>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</si>
  <si>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</si>
  <si>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25.12.21</t>
  </si>
  <si>
    <t>Сводная заявка на 26.12.21</t>
  </si>
  <si>
    <t>Сводная заявка на 27.12.21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</si>
  <si>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</si>
  <si>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</si>
  <si>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</si>
  <si>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</si>
  <si>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</si>
  <si>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</si>
  <si>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</si>
  <si>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</si>
  <si>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</si>
  <si>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</si>
  <si>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</si>
  <si>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</si>
  <si>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</si>
  <si>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</si>
  <si>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</si>
  <si>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</si>
  <si>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</si>
  <si>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24 декабря</t>
  </si>
  <si>
    <t>на 25 декабря</t>
  </si>
  <si>
    <t>на 26 декабря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</si>
  <si>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</si>
  <si>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</si>
  <si>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</si>
  <si>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</si>
  <si>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</si>
  <si>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</si>
  <si>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</si>
  <si>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</si>
  <si>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</si>
  <si>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</si>
  <si>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</si>
  <si>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</si>
  <si>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</si>
  <si>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</si>
  <si>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</si>
  <si>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</si>
  <si>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Н0000096419</t>
  </si>
  <si>
    <t>Н0000096420</t>
  </si>
  <si>
    <t>Н0000095252</t>
  </si>
  <si>
    <t>Н0000095120</t>
  </si>
  <si>
    <t>Н0000095121</t>
  </si>
  <si>
    <t>Н0000095396</t>
  </si>
  <si>
    <t>Н0000095119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</si>
  <si>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</si>
  <si>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</si>
  <si>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</si>
  <si>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</si>
  <si>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</si>
  <si>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</si>
  <si>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</si>
  <si>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</si>
  <si>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Продажи по SKU</t>
  </si>
  <si>
    <t>Маскарпоне 
"Зеленая Линия ", 
80%, 0,25 кг, пл/с</t>
  </si>
  <si>
    <t>Неделя</t>
  </si>
  <si>
    <t>43 к.н</t>
  </si>
  <si>
    <t>44 к.н.</t>
  </si>
  <si>
    <t>45 к.н.</t>
  </si>
  <si>
    <t>46 к.н.</t>
  </si>
  <si>
    <t>47 к.н.</t>
  </si>
  <si>
    <t>48 к.н</t>
  </si>
  <si>
    <t>Кавказский "Умалат" (Окей), 45%, кг, в/у</t>
  </si>
  <si>
    <t>Кремчиз "Pretto", 75%, 0,2 кг, пл/с</t>
  </si>
  <si>
    <t>Маскарпоне "Ungrande Professionale", 80%, 0,5 кг, пл/с</t>
  </si>
  <si>
    <t>Маскарпоне "Глобус", 80%, 0,25 кг, пл/с</t>
  </si>
  <si>
    <t>Масло сладко-сливочное Традиционное, 82,5%, 2 кг, к/к</t>
  </si>
  <si>
    <t>Моцарелла "Unagrande Professionale", 45%, 2 кг, пл/л</t>
  </si>
  <si>
    <t>Моцарелла для пиццы "Fine Life", 45%, 0,37 кг, т/ф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</si>
  <si>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</si>
  <si>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</si>
  <si>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</si>
  <si>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</si>
  <si>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"Fine Life", 45%, 0,125 кг, ф/п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</si>
  <si>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</si>
  <si>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</si>
  <si>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</si>
  <si>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</si>
  <si>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"Глобус", 45%, 0,25 кг, пл/с</t>
  </si>
  <si>
    <t>Робиола "Unagrande", 65%, 0,25 кг, пл/с</t>
  </si>
  <si>
    <t>Рикотта "Каждый день", 30%, 0,25 кг, пл/с</t>
  </si>
  <si>
    <t xml:space="preserve">Рикотта с шоколадом "Unagrande dolce", 30%, 0,25 кг, пл/с </t>
  </si>
  <si>
    <t>Сулугуни "Лакомо", 45%, 0,28 кг, т/ф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</si>
  <si>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</si>
  <si>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</si>
  <si>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</si>
  <si>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</si>
  <si>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</si>
  <si>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</si>
  <si>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</si>
  <si>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</si>
  <si>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</si>
  <si>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</si>
  <si>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</si>
  <si>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</si>
  <si>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</si>
  <si>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</si>
  <si>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</si>
  <si>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</si>
  <si>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</si>
  <si>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</si>
  <si>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[119, 126, 120, 121, 122, 124]</t>
  </si>
  <si>
    <t>Unаgrande</t>
  </si>
  <si>
    <t>50, Шоколад</t>
  </si>
  <si>
    <t>[127, 123]</t>
  </si>
  <si>
    <t>38</t>
  </si>
  <si>
    <t>[128, 130, 129]</t>
  </si>
  <si>
    <t>[131, 132]</t>
  </si>
  <si>
    <t>70</t>
  </si>
  <si>
    <t>Кремчиз</t>
  </si>
  <si>
    <t>[133]</t>
  </si>
  <si>
    <t>75</t>
  </si>
  <si>
    <t>[134]</t>
  </si>
  <si>
    <t>[143, 142, 152, 151]</t>
  </si>
  <si>
    <t>65</t>
  </si>
  <si>
    <t>Робиола</t>
  </si>
  <si>
    <t>[144]</t>
  </si>
  <si>
    <t>[145, 154]</t>
  </si>
  <si>
    <t>[146]</t>
  </si>
  <si>
    <t>[147]</t>
  </si>
  <si>
    <t>[148]</t>
  </si>
  <si>
    <t>[149]</t>
  </si>
  <si>
    <t>[150]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</si>
  <si>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</si>
  <si>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</si>
  <si>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</si>
  <si>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</si>
  <si>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</si>
  <si>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</si>
  <si>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</si>
  <si>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</si>
  <si>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</si>
  <si>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</si>
  <si>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</si>
  <si>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1-2</t>
  </si>
  <si>
    <t>-</t>
  </si>
  <si>
    <t>3-4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</si>
  <si>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</si>
  <si>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</si>
  <si>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</si>
  <si>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Робиола "Unagrande", 65%, 0,18 кг, пл/с</t>
  </si>
  <si>
    <t>Творожный "Pretto", 65%, 0,18 кг, пл/с</t>
  </si>
  <si>
    <t>Творожный "Фермерская коллекция", 65%,0,18 кг,пл/с</t>
  </si>
  <si>
    <t>Крем чиз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</si>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</sst>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\ hh:mm:ss"/>
  </numFmts>
  <fonts count="13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8"/>
      <color rgb="FF000000"/>
      <name val="Calibri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 applyAlignment="1"/>
    <xf numFmtId="0" fontId="0" fillId="0" borderId="0" xfId="0" applyAlignment="1"/>
    <xf numFmtId="0" fontId="11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 applyAlignment="1"/>
    <xf numFmtId="1" fontId="0" fillId="0" borderId="0" xfId="0" applyNumberFormat="1" applyAlignment="1"/>
    <xf numFmtId="1" fontId="3" fillId="0" borderId="0" xfId="0" applyNumberFormat="1" applyFont="1" applyAlignment="1"/>
    <xf numFmtId="0" fontId="9" fillId="0" borderId="0" xfId="0" applyFont="1" applyAlignment="1">
      <alignment horizontal="right"/>
    </xf>
    <xf numFmtId="49" fontId="0" fillId="0" borderId="0" xfId="0" applyNumberFormat="1" applyAlignment="1"/>
    <xf numFmtId="49" fontId="10" fillId="0" borderId="0" xfId="0" applyNumberFormat="1" applyFont="1" applyAlignment="1"/>
    <xf numFmtId="165" fontId="1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2" fillId="2" borderId="1" xfId="0" applyFont="1" applyFill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12" fillId="0" borderId="0" xfId="0" applyFont="1"/>
    <xf numFmtId="0" fontId="9" fillId="8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" fontId="9" fillId="8" borderId="0" xfId="0" applyNumberFormat="1" applyFont="1" applyFill="1" applyAlignment="1">
      <alignment horizontal="left"/>
    </xf>
    <xf numFmtId="0" fontId="12" fillId="5" borderId="0" xfId="0" applyFont="1" applyFill="1"/>
    <xf numFmtId="0" fontId="9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left"/>
    </xf>
    <xf numFmtId="1" fontId="9" fillId="5" borderId="0" xfId="0" applyNumberFormat="1" applyFont="1" applyFill="1" applyAlignment="1">
      <alignment horizontal="left"/>
    </xf>
    <xf numFmtId="1" fontId="12" fillId="5" borderId="0" xfId="0" applyNumberFormat="1" applyFont="1" applyFill="1" applyAlignment="1">
      <alignment horizontal="left"/>
    </xf>
    <xf numFmtId="0" fontId="12" fillId="7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2" fillId="6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191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5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style="1" customWidth="1"/>
  </cols>
  <sheetData>
    <row r="1" spans="1:128" x14ac:dyDescent="0.35">
      <c r="A1" s="2" t="s">
        <v>0</v>
      </c>
      <c r="B1" s="26">
        <v>44555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</row>
    <row r="2" spans="1:128" x14ac:dyDescent="0.35">
      <c r="A2" s="2" t="s">
        <v>127</v>
      </c>
      <c r="B2" s="1" t="s">
        <v>128</v>
      </c>
      <c r="F2" s="1" t="s">
        <v>129</v>
      </c>
      <c r="G2" s="1" t="s">
        <v>130</v>
      </c>
      <c r="I2" s="1" t="s">
        <v>131</v>
      </c>
      <c r="O2" s="1" t="s">
        <v>132</v>
      </c>
      <c r="P2" s="1" t="s">
        <v>133</v>
      </c>
      <c r="T2" s="1" t="s">
        <v>134</v>
      </c>
      <c r="U2" s="1" t="s">
        <v>135</v>
      </c>
      <c r="V2" s="1" t="s">
        <v>136</v>
      </c>
      <c r="AM2" s="1" t="s">
        <v>137</v>
      </c>
      <c r="AO2" s="1" t="s">
        <v>138</v>
      </c>
      <c r="AQ2" s="1" t="s">
        <v>139</v>
      </c>
      <c r="BE2" s="1" t="s">
        <v>140</v>
      </c>
      <c r="BF2" s="1" t="s">
        <v>141</v>
      </c>
      <c r="BQ2" s="1" t="s">
        <v>142</v>
      </c>
      <c r="CI2" s="1" t="s">
        <v>143</v>
      </c>
      <c r="CL2" s="1" t="s">
        <v>144</v>
      </c>
      <c r="CX2" s="1" t="s">
        <v>145</v>
      </c>
      <c r="CZ2" s="1" t="s">
        <v>146</v>
      </c>
      <c r="DJ2" s="1" t="s">
        <v>147</v>
      </c>
      <c r="DQ2" s="1" t="s">
        <v>148</v>
      </c>
      <c r="DR2" s="1" t="s">
        <v>149</v>
      </c>
      <c r="DW2" s="1" t="s">
        <v>150</v>
      </c>
      <c r="DX2" s="1" t="s">
        <v>127</v>
      </c>
    </row>
    <row r="3" spans="1:128" x14ac:dyDescent="0.35">
      <c r="A3" s="2" t="s">
        <v>151</v>
      </c>
      <c r="B3" s="1" t="s">
        <v>128</v>
      </c>
      <c r="C3" s="1" t="s">
        <v>128</v>
      </c>
      <c r="D3" s="1" t="s">
        <v>128</v>
      </c>
      <c r="E3" s="1" t="s">
        <v>128</v>
      </c>
      <c r="F3" s="1" t="s">
        <v>152</v>
      </c>
      <c r="G3" s="1" t="s">
        <v>153</v>
      </c>
      <c r="H3" s="1" t="s">
        <v>153</v>
      </c>
      <c r="I3" s="1" t="s">
        <v>154</v>
      </c>
      <c r="J3" s="1" t="s">
        <v>154</v>
      </c>
      <c r="K3" s="1" t="s">
        <v>154</v>
      </c>
      <c r="L3" s="1" t="s">
        <v>154</v>
      </c>
      <c r="M3" s="1" t="s">
        <v>154</v>
      </c>
      <c r="N3" s="1" t="s">
        <v>154</v>
      </c>
      <c r="O3" s="1" t="s">
        <v>154</v>
      </c>
      <c r="P3" s="1" t="s">
        <v>154</v>
      </c>
      <c r="Q3" s="1" t="s">
        <v>154</v>
      </c>
      <c r="R3" s="1" t="s">
        <v>154</v>
      </c>
      <c r="S3" s="1" t="s">
        <v>154</v>
      </c>
      <c r="T3" s="1" t="s">
        <v>154</v>
      </c>
      <c r="U3" s="1" t="s">
        <v>154</v>
      </c>
      <c r="V3" s="1" t="s">
        <v>155</v>
      </c>
      <c r="W3" s="1" t="s">
        <v>155</v>
      </c>
      <c r="X3" s="1" t="s">
        <v>155</v>
      </c>
      <c r="Y3" s="1" t="s">
        <v>155</v>
      </c>
      <c r="Z3" s="1" t="s">
        <v>155</v>
      </c>
      <c r="AA3" s="1" t="s">
        <v>155</v>
      </c>
      <c r="AB3" s="1" t="s">
        <v>155</v>
      </c>
      <c r="AC3" s="1" t="s">
        <v>155</v>
      </c>
      <c r="AD3" s="1" t="s">
        <v>155</v>
      </c>
      <c r="AE3" s="1" t="s">
        <v>155</v>
      </c>
      <c r="AF3" s="1" t="s">
        <v>155</v>
      </c>
      <c r="AG3" s="1" t="s">
        <v>155</v>
      </c>
      <c r="AH3" s="1" t="s">
        <v>155</v>
      </c>
      <c r="AI3" s="1" t="s">
        <v>155</v>
      </c>
      <c r="AJ3" s="1" t="s">
        <v>155</v>
      </c>
      <c r="AK3" s="1" t="s">
        <v>155</v>
      </c>
      <c r="AL3" s="1" t="s">
        <v>155</v>
      </c>
      <c r="AM3" s="1" t="s">
        <v>156</v>
      </c>
      <c r="AN3" s="1" t="s">
        <v>156</v>
      </c>
      <c r="AO3" s="1" t="s">
        <v>138</v>
      </c>
      <c r="AP3" s="1" t="s">
        <v>138</v>
      </c>
      <c r="AQ3" s="1" t="s">
        <v>157</v>
      </c>
      <c r="AR3" s="1" t="s">
        <v>157</v>
      </c>
      <c r="AS3" s="1" t="s">
        <v>157</v>
      </c>
      <c r="AT3" s="1" t="s">
        <v>157</v>
      </c>
      <c r="AU3" s="1" t="s">
        <v>157</v>
      </c>
      <c r="AV3" s="1" t="s">
        <v>157</v>
      </c>
      <c r="AW3" s="1" t="s">
        <v>157</v>
      </c>
      <c r="AX3" s="1" t="s">
        <v>157</v>
      </c>
      <c r="AY3" s="1" t="s">
        <v>157</v>
      </c>
      <c r="AZ3" s="1" t="s">
        <v>157</v>
      </c>
      <c r="BA3" s="1" t="s">
        <v>157</v>
      </c>
      <c r="BB3" s="1" t="s">
        <v>157</v>
      </c>
      <c r="BC3" s="1" t="s">
        <v>157</v>
      </c>
      <c r="BD3" s="1" t="s">
        <v>157</v>
      </c>
      <c r="BE3" s="1" t="s">
        <v>140</v>
      </c>
      <c r="BF3" s="1" t="s">
        <v>158</v>
      </c>
      <c r="BG3" s="1" t="s">
        <v>158</v>
      </c>
      <c r="BH3" s="1" t="s">
        <v>158</v>
      </c>
      <c r="BI3" s="1" t="s">
        <v>158</v>
      </c>
      <c r="BJ3" s="1" t="s">
        <v>158</v>
      </c>
      <c r="BK3" s="1" t="s">
        <v>158</v>
      </c>
      <c r="BL3" s="1" t="s">
        <v>158</v>
      </c>
      <c r="BM3" s="1" t="s">
        <v>158</v>
      </c>
      <c r="BN3" s="1" t="s">
        <v>158</v>
      </c>
      <c r="BO3" s="1" t="s">
        <v>158</v>
      </c>
      <c r="BP3" s="1" t="s">
        <v>158</v>
      </c>
      <c r="BQ3" s="1" t="s">
        <v>142</v>
      </c>
      <c r="BR3" s="1" t="s">
        <v>142</v>
      </c>
      <c r="BS3" s="1" t="s">
        <v>142</v>
      </c>
      <c r="BT3" s="1" t="s">
        <v>142</v>
      </c>
      <c r="BU3" s="1" t="s">
        <v>142</v>
      </c>
      <c r="BV3" s="1" t="s">
        <v>142</v>
      </c>
      <c r="BW3" s="1" t="s">
        <v>142</v>
      </c>
      <c r="BX3" s="1" t="s">
        <v>142</v>
      </c>
      <c r="BY3" s="1" t="s">
        <v>142</v>
      </c>
      <c r="BZ3" s="1" t="s">
        <v>142</v>
      </c>
      <c r="CA3" s="1" t="s">
        <v>142</v>
      </c>
      <c r="CB3" s="1" t="s">
        <v>142</v>
      </c>
      <c r="CC3" s="1" t="s">
        <v>142</v>
      </c>
      <c r="CD3" s="1" t="s">
        <v>142</v>
      </c>
      <c r="CE3" s="1" t="s">
        <v>142</v>
      </c>
      <c r="CF3" s="1" t="s">
        <v>142</v>
      </c>
      <c r="CG3" s="1" t="s">
        <v>142</v>
      </c>
      <c r="CH3" s="1" t="s">
        <v>142</v>
      </c>
      <c r="CI3" s="1" t="s">
        <v>143</v>
      </c>
      <c r="CJ3" s="1" t="s">
        <v>143</v>
      </c>
      <c r="CK3" s="1" t="s">
        <v>143</v>
      </c>
      <c r="CL3" s="1" t="s">
        <v>159</v>
      </c>
      <c r="CM3" s="1" t="s">
        <v>159</v>
      </c>
      <c r="CN3" s="1" t="s">
        <v>159</v>
      </c>
      <c r="CO3" s="1" t="s">
        <v>159</v>
      </c>
      <c r="CP3" s="1" t="s">
        <v>159</v>
      </c>
      <c r="CQ3" s="1" t="s">
        <v>159</v>
      </c>
      <c r="CR3" s="1" t="s">
        <v>159</v>
      </c>
      <c r="CS3" s="1" t="s">
        <v>159</v>
      </c>
      <c r="CT3" s="1" t="s">
        <v>159</v>
      </c>
      <c r="CU3" s="1" t="s">
        <v>159</v>
      </c>
      <c r="CV3" s="1" t="s">
        <v>159</v>
      </c>
      <c r="CW3" s="1" t="s">
        <v>159</v>
      </c>
      <c r="CX3" s="1" t="s">
        <v>145</v>
      </c>
      <c r="CY3" s="1" t="s">
        <v>160</v>
      </c>
      <c r="CZ3" s="1" t="s">
        <v>146</v>
      </c>
      <c r="DA3" s="1" t="s">
        <v>146</v>
      </c>
      <c r="DB3" s="1" t="s">
        <v>146</v>
      </c>
      <c r="DC3" s="1" t="s">
        <v>146</v>
      </c>
      <c r="DD3" s="1" t="s">
        <v>146</v>
      </c>
      <c r="DE3" s="1" t="s">
        <v>146</v>
      </c>
      <c r="DF3" s="1" t="s">
        <v>146</v>
      </c>
      <c r="DG3" s="1" t="s">
        <v>146</v>
      </c>
      <c r="DH3" s="1" t="s">
        <v>146</v>
      </c>
      <c r="DI3" s="1" t="s">
        <v>146</v>
      </c>
      <c r="DJ3" s="1" t="s">
        <v>147</v>
      </c>
      <c r="DK3" s="1" t="s">
        <v>147</v>
      </c>
      <c r="DL3" s="1" t="s">
        <v>147</v>
      </c>
      <c r="DM3" s="1" t="s">
        <v>147</v>
      </c>
      <c r="DN3" s="1" t="s">
        <v>147</v>
      </c>
      <c r="DO3" s="1" t="s">
        <v>147</v>
      </c>
      <c r="DP3" s="1" t="s">
        <v>147</v>
      </c>
      <c r="DQ3" s="1" t="s">
        <v>148</v>
      </c>
      <c r="DR3" s="1" t="s">
        <v>149</v>
      </c>
      <c r="DX3" s="1" t="s">
        <v>151</v>
      </c>
    </row>
    <row r="4" spans="1:128" x14ac:dyDescent="0.35">
      <c r="A4" s="2" t="s">
        <v>161</v>
      </c>
      <c r="B4" s="1" t="s">
        <v>162</v>
      </c>
      <c r="C4" s="1" t="s">
        <v>163</v>
      </c>
      <c r="D4" s="1" t="s">
        <v>164</v>
      </c>
      <c r="E4" s="1" t="s">
        <v>165</v>
      </c>
      <c r="F4" s="1" t="s">
        <v>162</v>
      </c>
      <c r="G4" s="1" t="s">
        <v>162</v>
      </c>
      <c r="H4" s="1" t="s">
        <v>166</v>
      </c>
      <c r="I4" s="1" t="s">
        <v>162</v>
      </c>
      <c r="J4" s="1" t="s">
        <v>162</v>
      </c>
      <c r="K4" s="1" t="s">
        <v>167</v>
      </c>
      <c r="L4" s="1" t="s">
        <v>168</v>
      </c>
      <c r="M4" s="1" t="s">
        <v>163</v>
      </c>
      <c r="N4" s="1" t="s">
        <v>169</v>
      </c>
      <c r="O4" s="1" t="s">
        <v>162</v>
      </c>
      <c r="P4" s="1" t="s">
        <v>162</v>
      </c>
      <c r="Q4" s="1" t="s">
        <v>162</v>
      </c>
      <c r="R4" s="1" t="s">
        <v>165</v>
      </c>
      <c r="S4" s="1" t="s">
        <v>163</v>
      </c>
      <c r="T4" s="1" t="s">
        <v>162</v>
      </c>
      <c r="U4" s="1" t="s">
        <v>162</v>
      </c>
      <c r="V4" s="1" t="s">
        <v>170</v>
      </c>
      <c r="W4" s="1" t="s">
        <v>170</v>
      </c>
      <c r="X4" s="1" t="s">
        <v>170</v>
      </c>
      <c r="Y4" s="1" t="s">
        <v>170</v>
      </c>
      <c r="Z4" s="1" t="s">
        <v>170</v>
      </c>
      <c r="AA4" s="1" t="s">
        <v>170</v>
      </c>
      <c r="AB4" s="1" t="s">
        <v>170</v>
      </c>
      <c r="AC4" s="1" t="s">
        <v>171</v>
      </c>
      <c r="AD4" s="1" t="s">
        <v>171</v>
      </c>
      <c r="AE4" s="1" t="s">
        <v>171</v>
      </c>
      <c r="AF4" s="1" t="s">
        <v>172</v>
      </c>
      <c r="AG4" s="1" t="s">
        <v>165</v>
      </c>
      <c r="AH4" s="1" t="s">
        <v>165</v>
      </c>
      <c r="AI4" s="1" t="s">
        <v>173</v>
      </c>
      <c r="AJ4" s="1" t="s">
        <v>173</v>
      </c>
      <c r="AK4" s="1" t="s">
        <v>163</v>
      </c>
      <c r="AL4" s="1" t="s">
        <v>174</v>
      </c>
      <c r="AM4" s="1" t="s">
        <v>170</v>
      </c>
      <c r="AN4" s="1" t="s">
        <v>170</v>
      </c>
      <c r="AO4" s="1" t="s">
        <v>175</v>
      </c>
      <c r="AP4" s="1" t="s">
        <v>175</v>
      </c>
      <c r="AQ4" s="1" t="s">
        <v>170</v>
      </c>
      <c r="AR4" s="1" t="s">
        <v>170</v>
      </c>
      <c r="AS4" s="1" t="s">
        <v>171</v>
      </c>
      <c r="AT4" s="1" t="s">
        <v>171</v>
      </c>
      <c r="AU4" s="1" t="s">
        <v>171</v>
      </c>
      <c r="AV4" s="1" t="s">
        <v>176</v>
      </c>
      <c r="AW4" s="1" t="s">
        <v>165</v>
      </c>
      <c r="AX4" s="1" t="s">
        <v>165</v>
      </c>
      <c r="AY4" s="1" t="s">
        <v>174</v>
      </c>
      <c r="AZ4" s="1" t="s">
        <v>177</v>
      </c>
      <c r="BA4" s="1" t="s">
        <v>178</v>
      </c>
      <c r="BB4" s="1" t="s">
        <v>173</v>
      </c>
      <c r="BC4" s="1" t="s">
        <v>163</v>
      </c>
      <c r="BD4" s="1" t="s">
        <v>163</v>
      </c>
      <c r="BE4" s="1" t="s">
        <v>170</v>
      </c>
      <c r="BF4" s="1" t="s">
        <v>170</v>
      </c>
      <c r="BG4" s="1" t="s">
        <v>170</v>
      </c>
      <c r="BH4" s="1" t="s">
        <v>171</v>
      </c>
      <c r="BI4" s="1" t="s">
        <v>171</v>
      </c>
      <c r="BJ4" s="1" t="s">
        <v>174</v>
      </c>
      <c r="BK4" s="1" t="s">
        <v>178</v>
      </c>
      <c r="BL4" s="1" t="s">
        <v>173</v>
      </c>
      <c r="BM4" s="1" t="s">
        <v>177</v>
      </c>
      <c r="BN4" s="1" t="s">
        <v>176</v>
      </c>
      <c r="BO4" s="1" t="s">
        <v>165</v>
      </c>
      <c r="BP4" s="1" t="s">
        <v>165</v>
      </c>
      <c r="BQ4" s="1" t="s">
        <v>170</v>
      </c>
      <c r="BR4" s="1" t="s">
        <v>170</v>
      </c>
      <c r="BS4" s="1" t="s">
        <v>171</v>
      </c>
      <c r="BT4" s="1" t="s">
        <v>171</v>
      </c>
      <c r="BU4" s="1" t="s">
        <v>172</v>
      </c>
      <c r="BV4" s="1" t="s">
        <v>172</v>
      </c>
      <c r="BW4" s="1" t="s">
        <v>172</v>
      </c>
      <c r="BX4" s="1" t="s">
        <v>172</v>
      </c>
      <c r="BY4" s="1" t="s">
        <v>172</v>
      </c>
      <c r="BZ4" s="1" t="s">
        <v>174</v>
      </c>
      <c r="CA4" s="1" t="s">
        <v>163</v>
      </c>
      <c r="CB4" s="1" t="s">
        <v>163</v>
      </c>
      <c r="CC4" s="1" t="s">
        <v>165</v>
      </c>
      <c r="CD4" s="1" t="s">
        <v>165</v>
      </c>
      <c r="CE4" s="1" t="s">
        <v>165</v>
      </c>
      <c r="CF4" s="1" t="s">
        <v>179</v>
      </c>
      <c r="CG4" s="1" t="s">
        <v>180</v>
      </c>
      <c r="CH4" s="1" t="s">
        <v>173</v>
      </c>
      <c r="CI4" s="1" t="s">
        <v>170</v>
      </c>
      <c r="CJ4" s="1" t="s">
        <v>170</v>
      </c>
      <c r="CK4" s="1" t="s">
        <v>165</v>
      </c>
      <c r="CL4" s="1" t="s">
        <v>170</v>
      </c>
      <c r="CM4" s="1" t="s">
        <v>170</v>
      </c>
      <c r="CN4" s="1" t="s">
        <v>170</v>
      </c>
      <c r="CO4" s="1" t="s">
        <v>171</v>
      </c>
      <c r="CP4" s="1" t="s">
        <v>171</v>
      </c>
      <c r="CQ4" s="1" t="s">
        <v>171</v>
      </c>
      <c r="CR4" s="1" t="s">
        <v>171</v>
      </c>
      <c r="CS4" s="1" t="s">
        <v>163</v>
      </c>
      <c r="CT4" s="1" t="s">
        <v>163</v>
      </c>
      <c r="CU4" s="1" t="s">
        <v>165</v>
      </c>
      <c r="CV4" s="1" t="s">
        <v>181</v>
      </c>
      <c r="CW4" s="1" t="s">
        <v>179</v>
      </c>
      <c r="CX4" s="1" t="s">
        <v>171</v>
      </c>
      <c r="CY4" s="1" t="s">
        <v>170</v>
      </c>
      <c r="CZ4" s="1" t="s">
        <v>182</v>
      </c>
      <c r="DA4" s="1" t="s">
        <v>182</v>
      </c>
      <c r="DB4" s="1" t="s">
        <v>182</v>
      </c>
      <c r="DC4" s="1" t="s">
        <v>171</v>
      </c>
      <c r="DD4" s="1" t="s">
        <v>171</v>
      </c>
      <c r="DE4" s="1" t="s">
        <v>172</v>
      </c>
      <c r="DF4" s="1" t="s">
        <v>165</v>
      </c>
      <c r="DG4" s="1" t="s">
        <v>165</v>
      </c>
      <c r="DH4" s="1" t="s">
        <v>163</v>
      </c>
      <c r="DI4" s="1" t="s">
        <v>181</v>
      </c>
      <c r="DJ4" s="1" t="s">
        <v>162</v>
      </c>
      <c r="DK4" s="1" t="s">
        <v>162</v>
      </c>
      <c r="DL4" s="1" t="s">
        <v>170</v>
      </c>
      <c r="DM4" s="1" t="s">
        <v>170</v>
      </c>
      <c r="DN4" s="1" t="s">
        <v>170</v>
      </c>
      <c r="DO4" s="1" t="s">
        <v>170</v>
      </c>
      <c r="DP4" s="1" t="s">
        <v>183</v>
      </c>
      <c r="DX4" s="1" t="s">
        <v>161</v>
      </c>
    </row>
    <row r="5" spans="1:128" x14ac:dyDescent="0.35">
      <c r="A5" s="2" t="s">
        <v>184</v>
      </c>
      <c r="B5" s="1" t="s">
        <v>185</v>
      </c>
      <c r="C5" s="1" t="s">
        <v>186</v>
      </c>
      <c r="D5" s="1" t="s">
        <v>187</v>
      </c>
      <c r="E5" s="1" t="s">
        <v>188</v>
      </c>
      <c r="F5" s="1" t="s">
        <v>189</v>
      </c>
      <c r="G5" s="1" t="s">
        <v>190</v>
      </c>
      <c r="H5" s="1" t="s">
        <v>191</v>
      </c>
      <c r="I5" s="1" t="s">
        <v>192</v>
      </c>
      <c r="J5" s="1" t="s">
        <v>193</v>
      </c>
      <c r="K5" s="1" t="s">
        <v>194</v>
      </c>
      <c r="L5" s="1" t="s">
        <v>195</v>
      </c>
      <c r="M5" s="1" t="s">
        <v>196</v>
      </c>
      <c r="N5" s="1" t="s">
        <v>197</v>
      </c>
      <c r="O5" s="1" t="s">
        <v>198</v>
      </c>
      <c r="P5" s="1" t="s">
        <v>199</v>
      </c>
      <c r="Q5" s="1" t="s">
        <v>200</v>
      </c>
      <c r="R5" s="1" t="s">
        <v>201</v>
      </c>
      <c r="S5" s="1" t="s">
        <v>202</v>
      </c>
      <c r="T5" s="1" t="s">
        <v>203</v>
      </c>
      <c r="U5" s="1" t="s">
        <v>204</v>
      </c>
      <c r="V5" s="1" t="s">
        <v>205</v>
      </c>
      <c r="W5" s="1" t="s">
        <v>206</v>
      </c>
      <c r="X5" s="1" t="s">
        <v>207</v>
      </c>
      <c r="Y5" s="1" t="s">
        <v>208</v>
      </c>
      <c r="Z5" s="1" t="s">
        <v>209</v>
      </c>
      <c r="AA5" s="1" t="s">
        <v>210</v>
      </c>
      <c r="AB5" s="1" t="s">
        <v>211</v>
      </c>
      <c r="AC5" s="1" t="s">
        <v>212</v>
      </c>
      <c r="AD5" s="1" t="s">
        <v>213</v>
      </c>
      <c r="AE5" s="1" t="s">
        <v>214</v>
      </c>
      <c r="AF5" s="1" t="s">
        <v>215</v>
      </c>
      <c r="AG5" s="1" t="s">
        <v>216</v>
      </c>
      <c r="AH5" s="1" t="s">
        <v>217</v>
      </c>
      <c r="AI5" s="1" t="s">
        <v>218</v>
      </c>
      <c r="AJ5" s="1" t="s">
        <v>219</v>
      </c>
      <c r="AK5" s="1" t="s">
        <v>220</v>
      </c>
      <c r="AL5" s="1" t="s">
        <v>221</v>
      </c>
      <c r="AM5" s="1" t="s">
        <v>222</v>
      </c>
      <c r="AN5" s="1" t="s">
        <v>223</v>
      </c>
      <c r="AO5" s="1" t="s">
        <v>224</v>
      </c>
      <c r="AP5" s="1" t="s">
        <v>225</v>
      </c>
      <c r="AQ5" s="1" t="s">
        <v>226</v>
      </c>
      <c r="AR5" s="1" t="s">
        <v>227</v>
      </c>
      <c r="AS5" s="1" t="s">
        <v>228</v>
      </c>
      <c r="AT5" s="1" t="s">
        <v>229</v>
      </c>
      <c r="AU5" s="1" t="s">
        <v>230</v>
      </c>
      <c r="AV5" s="1" t="s">
        <v>231</v>
      </c>
      <c r="AW5" s="1" t="s">
        <v>232</v>
      </c>
      <c r="AX5" s="1" t="s">
        <v>233</v>
      </c>
      <c r="AY5" s="1" t="s">
        <v>234</v>
      </c>
      <c r="AZ5" s="1" t="s">
        <v>235</v>
      </c>
      <c r="BA5" s="1" t="s">
        <v>236</v>
      </c>
      <c r="BB5" s="1" t="s">
        <v>237</v>
      </c>
      <c r="BC5" s="1" t="s">
        <v>238</v>
      </c>
      <c r="BD5" s="1" t="s">
        <v>239</v>
      </c>
      <c r="BE5" s="1" t="s">
        <v>240</v>
      </c>
      <c r="BF5" s="1" t="s">
        <v>241</v>
      </c>
      <c r="BG5" s="1" t="s">
        <v>242</v>
      </c>
      <c r="BH5" s="1" t="s">
        <v>243</v>
      </c>
      <c r="BI5" s="1" t="s">
        <v>244</v>
      </c>
      <c r="BJ5" s="1" t="s">
        <v>245</v>
      </c>
      <c r="BK5" s="1" t="s">
        <v>246</v>
      </c>
      <c r="BL5" s="1" t="s">
        <v>247</v>
      </c>
      <c r="BM5" s="1" t="s">
        <v>248</v>
      </c>
      <c r="BN5" s="1" t="s">
        <v>249</v>
      </c>
      <c r="BO5" s="1" t="s">
        <v>250</v>
      </c>
      <c r="BP5" s="1" t="s">
        <v>251</v>
      </c>
      <c r="BQ5" s="1" t="s">
        <v>252</v>
      </c>
      <c r="BR5" s="1" t="s">
        <v>253</v>
      </c>
      <c r="BS5" s="1" t="s">
        <v>254</v>
      </c>
      <c r="BT5" s="1" t="s">
        <v>255</v>
      </c>
      <c r="BU5" s="1" t="s">
        <v>256</v>
      </c>
      <c r="BV5" s="1" t="s">
        <v>257</v>
      </c>
      <c r="BW5" s="1" t="s">
        <v>258</v>
      </c>
      <c r="BX5" s="1" t="s">
        <v>259</v>
      </c>
      <c r="BY5" s="1" t="s">
        <v>260</v>
      </c>
      <c r="BZ5" s="1" t="s">
        <v>261</v>
      </c>
      <c r="CA5" s="1" t="s">
        <v>262</v>
      </c>
      <c r="CB5" s="1" t="s">
        <v>263</v>
      </c>
      <c r="CC5" s="1" t="s">
        <v>264</v>
      </c>
      <c r="CD5" s="1" t="s">
        <v>265</v>
      </c>
      <c r="CE5" s="1" t="s">
        <v>266</v>
      </c>
      <c r="CF5" s="1" t="s">
        <v>267</v>
      </c>
      <c r="CG5" s="1" t="s">
        <v>268</v>
      </c>
      <c r="CH5" s="1" t="s">
        <v>269</v>
      </c>
      <c r="CI5" s="1" t="s">
        <v>270</v>
      </c>
      <c r="CJ5" s="1" t="s">
        <v>271</v>
      </c>
      <c r="CK5" s="1" t="s">
        <v>272</v>
      </c>
      <c r="CL5" s="1" t="s">
        <v>273</v>
      </c>
      <c r="CM5" s="1" t="s">
        <v>274</v>
      </c>
      <c r="CN5" s="1" t="s">
        <v>275</v>
      </c>
      <c r="CO5" s="1" t="s">
        <v>276</v>
      </c>
      <c r="CP5" s="1" t="s">
        <v>277</v>
      </c>
      <c r="CQ5" s="1" t="s">
        <v>278</v>
      </c>
      <c r="CR5" s="1" t="s">
        <v>279</v>
      </c>
      <c r="CS5" s="1" t="s">
        <v>280</v>
      </c>
      <c r="CT5" s="1" t="s">
        <v>281</v>
      </c>
      <c r="CU5" s="1" t="s">
        <v>282</v>
      </c>
      <c r="CV5" s="1" t="s">
        <v>283</v>
      </c>
      <c r="CW5" s="1" t="s">
        <v>284</v>
      </c>
      <c r="CX5" s="1" t="s">
        <v>285</v>
      </c>
      <c r="CY5" s="1" t="s">
        <v>286</v>
      </c>
      <c r="CZ5" s="1" t="s">
        <v>287</v>
      </c>
      <c r="DA5" s="1" t="s">
        <v>288</v>
      </c>
      <c r="DB5" s="1" t="s">
        <v>289</v>
      </c>
      <c r="DC5" s="1" t="s">
        <v>290</v>
      </c>
      <c r="DD5" s="1" t="s">
        <v>291</v>
      </c>
      <c r="DE5" s="1" t="s">
        <v>292</v>
      </c>
      <c r="DF5" s="1" t="s">
        <v>293</v>
      </c>
      <c r="DG5" s="1" t="s">
        <v>294</v>
      </c>
      <c r="DH5" s="1" t="s">
        <v>295</v>
      </c>
      <c r="DI5" s="1" t="s">
        <v>296</v>
      </c>
      <c r="DJ5" s="1" t="s">
        <v>297</v>
      </c>
      <c r="DK5" s="1" t="s">
        <v>298</v>
      </c>
      <c r="DL5" s="1" t="s">
        <v>299</v>
      </c>
      <c r="DM5" s="1" t="s">
        <v>300</v>
      </c>
      <c r="DN5" s="1" t="s">
        <v>301</v>
      </c>
      <c r="DO5" s="1" t="s">
        <v>302</v>
      </c>
      <c r="DP5" s="1" t="s">
        <v>303</v>
      </c>
      <c r="DQ5" s="1" t="s">
        <v>148</v>
      </c>
      <c r="DR5" s="1" t="s">
        <v>304</v>
      </c>
      <c r="DS5" s="1" t="s">
        <v>305</v>
      </c>
      <c r="DU5" s="1" t="s">
        <v>306</v>
      </c>
      <c r="DX5" s="1" t="s">
        <v>184</v>
      </c>
    </row>
    <row r="6" spans="1:128" x14ac:dyDescent="0.35">
      <c r="A6" s="2" t="s">
        <v>307</v>
      </c>
      <c r="B6" s="1" t="s">
        <v>308</v>
      </c>
      <c r="C6" s="1" t="s">
        <v>309</v>
      </c>
      <c r="D6" s="1" t="s">
        <v>310</v>
      </c>
      <c r="E6" s="1" t="s">
        <v>311</v>
      </c>
      <c r="F6" s="1" t="s">
        <v>312</v>
      </c>
      <c r="G6" s="1" t="s">
        <v>313</v>
      </c>
      <c r="H6" s="1" t="s">
        <v>314</v>
      </c>
      <c r="I6" s="1">
        <v>3503984</v>
      </c>
      <c r="J6" s="1" t="s">
        <v>315</v>
      </c>
      <c r="K6" s="1" t="s">
        <v>316</v>
      </c>
      <c r="L6" s="1" t="s">
        <v>317</v>
      </c>
      <c r="M6" s="1" t="s">
        <v>318</v>
      </c>
      <c r="N6" s="1" t="s">
        <v>319</v>
      </c>
      <c r="O6" s="1" t="s">
        <v>320</v>
      </c>
      <c r="P6" s="1" t="s">
        <v>321</v>
      </c>
      <c r="Q6" s="1" t="s">
        <v>322</v>
      </c>
      <c r="R6" s="1" t="s">
        <v>323</v>
      </c>
      <c r="S6" s="1" t="s">
        <v>324</v>
      </c>
      <c r="T6" s="1" t="s">
        <v>325</v>
      </c>
      <c r="U6" s="1" t="s">
        <v>326</v>
      </c>
      <c r="V6" s="1" t="s">
        <v>327</v>
      </c>
      <c r="W6" s="1" t="s">
        <v>328</v>
      </c>
      <c r="X6" s="1" t="s">
        <v>329</v>
      </c>
      <c r="Y6" s="1" t="s">
        <v>330</v>
      </c>
      <c r="Z6" s="1" t="s">
        <v>331</v>
      </c>
      <c r="AA6" s="1" t="s">
        <v>332</v>
      </c>
      <c r="AB6" s="1" t="s">
        <v>333</v>
      </c>
      <c r="AC6" s="1" t="s">
        <v>334</v>
      </c>
      <c r="AD6" s="1" t="s">
        <v>335</v>
      </c>
      <c r="AE6" s="1" t="s">
        <v>336</v>
      </c>
      <c r="AF6" s="1" t="s">
        <v>337</v>
      </c>
      <c r="AG6" s="1" t="s">
        <v>338</v>
      </c>
      <c r="AH6" s="1" t="s">
        <v>339</v>
      </c>
      <c r="AI6" s="1" t="s">
        <v>340</v>
      </c>
      <c r="AJ6" s="1" t="s">
        <v>341</v>
      </c>
      <c r="AK6" s="1" t="s">
        <v>342</v>
      </c>
      <c r="AL6" s="1" t="s">
        <v>343</v>
      </c>
      <c r="AM6" s="1" t="s">
        <v>344</v>
      </c>
      <c r="AN6" s="1" t="s">
        <v>345</v>
      </c>
      <c r="AO6" s="1" t="s">
        <v>346</v>
      </c>
      <c r="AP6" s="1" t="s">
        <v>347</v>
      </c>
      <c r="AQ6" s="1" t="s">
        <v>348</v>
      </c>
      <c r="AR6" s="1" t="s">
        <v>349</v>
      </c>
      <c r="AS6" s="1" t="s">
        <v>350</v>
      </c>
      <c r="AT6" s="1" t="s">
        <v>351</v>
      </c>
      <c r="AU6" s="1" t="s">
        <v>352</v>
      </c>
      <c r="AV6" s="1">
        <v>327193010</v>
      </c>
      <c r="AW6" s="1" t="s">
        <v>353</v>
      </c>
      <c r="AX6" s="1" t="s">
        <v>354</v>
      </c>
      <c r="AY6" s="1" t="s">
        <v>355</v>
      </c>
      <c r="AZ6" s="1" t="s">
        <v>356</v>
      </c>
      <c r="BA6" s="1" t="s">
        <v>357</v>
      </c>
      <c r="BB6" s="1" t="s">
        <v>358</v>
      </c>
      <c r="BC6" s="1" t="s">
        <v>359</v>
      </c>
      <c r="BD6" s="1" t="s">
        <v>360</v>
      </c>
      <c r="BE6" s="1" t="s">
        <v>361</v>
      </c>
      <c r="BF6" s="1" t="s">
        <v>362</v>
      </c>
      <c r="BG6" s="1" t="s">
        <v>363</v>
      </c>
      <c r="BH6" s="1" t="s">
        <v>364</v>
      </c>
      <c r="BI6" s="1" t="s">
        <v>365</v>
      </c>
      <c r="BJ6" s="1" t="s">
        <v>366</v>
      </c>
      <c r="BK6" s="1" t="s">
        <v>367</v>
      </c>
      <c r="BL6" s="1" t="s">
        <v>368</v>
      </c>
      <c r="BM6" s="1" t="s">
        <v>369</v>
      </c>
      <c r="BN6" s="1">
        <v>327192013</v>
      </c>
      <c r="BO6" s="1" t="s">
        <v>370</v>
      </c>
      <c r="BP6" s="1" t="s">
        <v>371</v>
      </c>
      <c r="BQ6" s="1" t="s">
        <v>372</v>
      </c>
      <c r="BR6" s="1" t="s">
        <v>373</v>
      </c>
      <c r="BS6" s="1" t="s">
        <v>374</v>
      </c>
      <c r="BT6" s="1" t="s">
        <v>375</v>
      </c>
      <c r="BU6" s="1" t="s">
        <v>376</v>
      </c>
      <c r="BV6" s="1" t="s">
        <v>377</v>
      </c>
      <c r="BW6" s="1" t="s">
        <v>378</v>
      </c>
      <c r="BX6" s="1" t="s">
        <v>379</v>
      </c>
      <c r="BY6" s="1" t="s">
        <v>380</v>
      </c>
      <c r="BZ6" s="1" t="s">
        <v>381</v>
      </c>
      <c r="CA6" s="1" t="s">
        <v>382</v>
      </c>
      <c r="CB6" s="1" t="s">
        <v>383</v>
      </c>
      <c r="CC6" s="1" t="s">
        <v>384</v>
      </c>
      <c r="CD6" s="1" t="s">
        <v>385</v>
      </c>
      <c r="CE6" s="1" t="s">
        <v>386</v>
      </c>
      <c r="CF6" s="1" t="s">
        <v>387</v>
      </c>
      <c r="CG6" s="1" t="s">
        <v>388</v>
      </c>
      <c r="CH6" s="1" t="s">
        <v>389</v>
      </c>
      <c r="CI6" s="1" t="s">
        <v>390</v>
      </c>
      <c r="CJ6" s="1" t="s">
        <v>391</v>
      </c>
      <c r="CK6" s="1" t="s">
        <v>392</v>
      </c>
      <c r="CL6" s="1" t="s">
        <v>393</v>
      </c>
      <c r="CM6" s="1" t="s">
        <v>394</v>
      </c>
      <c r="CN6" s="1" t="s">
        <v>395</v>
      </c>
      <c r="CO6" s="1" t="s">
        <v>396</v>
      </c>
      <c r="CP6" s="1" t="s">
        <v>397</v>
      </c>
      <c r="CQ6" s="1" t="s">
        <v>398</v>
      </c>
      <c r="CR6" s="1" t="s">
        <v>399</v>
      </c>
      <c r="CS6" s="1" t="s">
        <v>400</v>
      </c>
      <c r="CT6" s="1" t="s">
        <v>401</v>
      </c>
      <c r="CU6" s="1" t="s">
        <v>402</v>
      </c>
      <c r="CV6" s="1" t="s">
        <v>403</v>
      </c>
      <c r="CW6" s="1" t="s">
        <v>404</v>
      </c>
      <c r="CX6" s="1" t="s">
        <v>405</v>
      </c>
      <c r="CY6" s="1" t="s">
        <v>406</v>
      </c>
      <c r="CZ6" s="1" t="s">
        <v>407</v>
      </c>
      <c r="DA6" s="1" t="s">
        <v>408</v>
      </c>
      <c r="DB6" s="1" t="s">
        <v>409</v>
      </c>
      <c r="DC6" s="1" t="s">
        <v>410</v>
      </c>
      <c r="DD6" s="1" t="s">
        <v>411</v>
      </c>
      <c r="DE6" s="1" t="s">
        <v>412</v>
      </c>
      <c r="DF6" s="1" t="s">
        <v>413</v>
      </c>
      <c r="DG6" s="1" t="s">
        <v>414</v>
      </c>
      <c r="DH6" s="1" t="s">
        <v>415</v>
      </c>
      <c r="DI6" s="1" t="s">
        <v>416</v>
      </c>
      <c r="DJ6" s="1" t="s">
        <v>417</v>
      </c>
      <c r="DK6" s="1" t="s">
        <v>418</v>
      </c>
      <c r="DL6" s="1" t="s">
        <v>419</v>
      </c>
      <c r="DM6" s="1" t="s">
        <v>420</v>
      </c>
      <c r="DN6" s="1" t="s">
        <v>421</v>
      </c>
      <c r="DO6" s="1" t="s">
        <v>422</v>
      </c>
      <c r="DP6" s="1" t="s">
        <v>423</v>
      </c>
      <c r="DR6" s="1" t="s">
        <v>424</v>
      </c>
      <c r="DS6" s="1" t="s">
        <v>425</v>
      </c>
      <c r="DU6" s="1" t="s">
        <v>426</v>
      </c>
      <c r="DX6" s="1" t="s">
        <v>307</v>
      </c>
    </row>
    <row r="7" spans="1:128" x14ac:dyDescent="0.35">
      <c r="A7" s="2" t="s">
        <v>427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3.09</v>
      </c>
      <c r="I7" s="1">
        <v>2.2400000000000002</v>
      </c>
      <c r="J7" s="1">
        <v>2.2400000000000002</v>
      </c>
      <c r="K7" s="1">
        <v>2.4500000000000002</v>
      </c>
      <c r="L7" s="1">
        <v>2.36</v>
      </c>
      <c r="M7" s="1">
        <v>2.39</v>
      </c>
      <c r="N7" s="1">
        <v>2.36</v>
      </c>
      <c r="O7" s="1">
        <v>1.8</v>
      </c>
      <c r="P7" s="1">
        <v>1.2</v>
      </c>
      <c r="Q7" s="1">
        <v>1.35</v>
      </c>
      <c r="R7" s="1">
        <v>1.35</v>
      </c>
      <c r="S7" s="1">
        <v>1.38</v>
      </c>
      <c r="T7" s="1">
        <v>2.2200000000000002</v>
      </c>
      <c r="U7" s="1">
        <v>9.6</v>
      </c>
      <c r="V7" s="1">
        <v>2.9</v>
      </c>
      <c r="W7" s="1">
        <v>1.2</v>
      </c>
      <c r="X7" s="1">
        <v>2.2400000000000002</v>
      </c>
      <c r="Y7" s="1">
        <v>2.2400000000000002</v>
      </c>
      <c r="Z7" s="1">
        <v>9.6</v>
      </c>
      <c r="AA7" s="1">
        <v>6</v>
      </c>
      <c r="AB7" s="1">
        <v>1.35</v>
      </c>
      <c r="AC7" s="1">
        <v>9.6</v>
      </c>
      <c r="AD7" s="1">
        <v>3.68</v>
      </c>
      <c r="AE7" s="1">
        <v>1.8</v>
      </c>
      <c r="AF7" s="1">
        <v>1.35</v>
      </c>
      <c r="AG7" s="1">
        <v>1.35</v>
      </c>
      <c r="AH7" s="1">
        <v>2.4500000000000002</v>
      </c>
      <c r="AI7" s="1">
        <v>2.4</v>
      </c>
      <c r="AJ7" s="1">
        <v>9.8000000000000007</v>
      </c>
      <c r="AK7" s="1">
        <v>1.2</v>
      </c>
      <c r="AL7" s="1">
        <v>2.02</v>
      </c>
      <c r="AM7" s="1">
        <v>2.08</v>
      </c>
      <c r="AN7" s="1">
        <v>1.72</v>
      </c>
      <c r="AO7" s="1">
        <v>7.38</v>
      </c>
      <c r="AP7" s="1">
        <v>7.58</v>
      </c>
      <c r="AQ7" s="1">
        <v>1</v>
      </c>
      <c r="AR7" s="1">
        <v>1</v>
      </c>
      <c r="AS7" s="1">
        <v>3.7</v>
      </c>
      <c r="AT7" s="1">
        <v>1</v>
      </c>
      <c r="AU7" s="1">
        <v>0.8</v>
      </c>
      <c r="AV7" s="1">
        <v>1.2</v>
      </c>
      <c r="AW7" s="1">
        <v>1.5</v>
      </c>
      <c r="AX7" s="1">
        <v>1.93</v>
      </c>
      <c r="AY7" s="1">
        <v>1.57</v>
      </c>
      <c r="AZ7" s="1">
        <v>1.54</v>
      </c>
      <c r="BA7" s="1">
        <v>1.2</v>
      </c>
      <c r="BB7" s="1">
        <v>2.85</v>
      </c>
      <c r="BC7" s="1">
        <v>1.92</v>
      </c>
      <c r="BD7" s="1">
        <v>1</v>
      </c>
      <c r="BE7" s="1">
        <v>1.6</v>
      </c>
      <c r="BF7" s="1">
        <v>1</v>
      </c>
      <c r="BG7" s="1">
        <v>1</v>
      </c>
      <c r="BH7" s="1">
        <v>3.7</v>
      </c>
      <c r="BI7" s="1">
        <v>0.8</v>
      </c>
      <c r="BJ7" s="1">
        <v>1.57</v>
      </c>
      <c r="BK7" s="1">
        <v>1.2</v>
      </c>
      <c r="BL7" s="1">
        <v>2.85</v>
      </c>
      <c r="BM7" s="1">
        <v>1.54</v>
      </c>
      <c r="BN7" s="1">
        <v>1.2</v>
      </c>
      <c r="BO7" s="1">
        <v>1.93</v>
      </c>
      <c r="BP7" s="1">
        <v>1.5</v>
      </c>
      <c r="BQ7" s="1">
        <v>1.5</v>
      </c>
      <c r="BR7" s="1">
        <v>3</v>
      </c>
      <c r="BS7" s="1">
        <v>3</v>
      </c>
      <c r="BT7" s="1">
        <v>1.2</v>
      </c>
      <c r="BU7" s="1">
        <v>1.42</v>
      </c>
      <c r="BV7" s="1">
        <v>1.42</v>
      </c>
      <c r="BW7" s="1">
        <v>1.42</v>
      </c>
      <c r="BX7" s="1">
        <v>1.42</v>
      </c>
      <c r="BY7" s="1">
        <v>1.42</v>
      </c>
      <c r="BZ7" s="1">
        <v>1.42</v>
      </c>
      <c r="CA7" s="1">
        <v>1.42</v>
      </c>
      <c r="CB7" s="1">
        <v>1.38</v>
      </c>
      <c r="CC7" s="1">
        <v>1.5</v>
      </c>
      <c r="CD7" s="1">
        <v>1.42</v>
      </c>
      <c r="CE7" s="1">
        <v>1.42</v>
      </c>
      <c r="CF7" s="1">
        <v>1.2</v>
      </c>
      <c r="CG7" s="1">
        <v>1.2</v>
      </c>
      <c r="CH7" s="1">
        <v>3.25</v>
      </c>
      <c r="CI7" s="1">
        <v>3</v>
      </c>
      <c r="CJ7" s="1">
        <v>1.81</v>
      </c>
      <c r="CK7" s="1">
        <v>1.72</v>
      </c>
      <c r="CL7" s="1">
        <v>3</v>
      </c>
      <c r="CM7" s="1">
        <v>1.42</v>
      </c>
      <c r="CN7" s="1">
        <v>1.26</v>
      </c>
      <c r="CO7" s="1">
        <v>1.26</v>
      </c>
      <c r="CP7" s="1">
        <v>1.26</v>
      </c>
      <c r="CQ7" s="1">
        <v>1.26</v>
      </c>
      <c r="CR7" s="1">
        <v>1.42</v>
      </c>
      <c r="CS7" s="1">
        <v>1.42</v>
      </c>
      <c r="CT7" s="1">
        <v>1.27</v>
      </c>
      <c r="CU7" s="1">
        <v>1.42</v>
      </c>
      <c r="CV7" s="1">
        <v>1.26</v>
      </c>
      <c r="CW7" s="1">
        <v>1.2</v>
      </c>
      <c r="CX7" s="1">
        <v>1.42</v>
      </c>
      <c r="CY7" s="1">
        <v>1.26</v>
      </c>
      <c r="CZ7" s="1">
        <v>1.5</v>
      </c>
      <c r="DA7" s="1">
        <v>1.5</v>
      </c>
      <c r="DB7" s="1">
        <v>3</v>
      </c>
      <c r="DC7" s="1">
        <v>1.5</v>
      </c>
      <c r="DD7" s="1">
        <v>3</v>
      </c>
      <c r="DE7" s="1">
        <v>1.42</v>
      </c>
      <c r="DF7" s="1">
        <v>1.5</v>
      </c>
      <c r="DG7" s="1">
        <v>1.42</v>
      </c>
      <c r="DH7" s="1">
        <v>1.5</v>
      </c>
      <c r="DI7" s="1">
        <v>3.25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427</v>
      </c>
    </row>
    <row r="8" spans="1:128" x14ac:dyDescent="0.35">
      <c r="A8" s="2" t="s">
        <v>428</v>
      </c>
      <c r="B8" s="1" t="s">
        <v>429</v>
      </c>
      <c r="BT8" s="1" t="s">
        <v>430</v>
      </c>
      <c r="DS8" s="1" t="s">
        <v>431</v>
      </c>
      <c r="DT8" s="1" t="s">
        <v>432</v>
      </c>
      <c r="DU8" s="1" t="s">
        <v>431</v>
      </c>
      <c r="DV8" s="1" t="s">
        <v>432</v>
      </c>
      <c r="DX8" s="1" t="s">
        <v>428</v>
      </c>
    </row>
    <row r="9" spans="1:128" x14ac:dyDescent="0.35">
      <c r="A9" s="26">
        <v>44510</v>
      </c>
      <c r="D9" s="1" t="s">
        <v>430</v>
      </c>
      <c r="E9" s="1" t="s">
        <v>430</v>
      </c>
      <c r="I9" s="1" t="s">
        <v>430</v>
      </c>
      <c r="K9" s="1" t="s">
        <v>430</v>
      </c>
      <c r="R9" s="1" t="s">
        <v>430</v>
      </c>
      <c r="AD9" s="1" t="s">
        <v>430</v>
      </c>
      <c r="AM9" s="1" t="s">
        <v>430</v>
      </c>
      <c r="AQ9" s="1" t="s">
        <v>430</v>
      </c>
      <c r="AR9" s="1" t="s">
        <v>430</v>
      </c>
      <c r="AT9" s="1" t="s">
        <v>430</v>
      </c>
      <c r="AU9" s="1" t="s">
        <v>430</v>
      </c>
      <c r="AV9" s="1" t="s">
        <v>430</v>
      </c>
      <c r="AX9" s="1" t="s">
        <v>430</v>
      </c>
      <c r="AZ9" s="1" t="s">
        <v>430</v>
      </c>
      <c r="BA9" s="1" t="s">
        <v>430</v>
      </c>
      <c r="BE9" s="1" t="s">
        <v>430</v>
      </c>
      <c r="BF9" s="1" t="s">
        <v>430</v>
      </c>
      <c r="BG9" s="1" t="s">
        <v>430</v>
      </c>
      <c r="BH9" s="1" t="s">
        <v>430</v>
      </c>
      <c r="BK9" s="1" t="s">
        <v>430</v>
      </c>
      <c r="BM9" s="1" t="s">
        <v>430</v>
      </c>
      <c r="BN9" s="1" t="s">
        <v>430</v>
      </c>
      <c r="BO9" s="1" t="s">
        <v>430</v>
      </c>
      <c r="BQ9" s="1" t="s">
        <v>430</v>
      </c>
      <c r="BS9" s="1" t="s">
        <v>430</v>
      </c>
      <c r="BT9" s="1" t="s">
        <v>430</v>
      </c>
      <c r="BV9" s="1" t="s">
        <v>430</v>
      </c>
      <c r="CV9" s="1" t="s">
        <v>430</v>
      </c>
      <c r="CX9" s="1" t="s">
        <v>430</v>
      </c>
      <c r="DB9" s="1" t="s">
        <v>430</v>
      </c>
      <c r="DC9" s="1" t="s">
        <v>430</v>
      </c>
      <c r="DD9" s="1" t="s">
        <v>430</v>
      </c>
      <c r="DE9" s="1" t="s">
        <v>430</v>
      </c>
      <c r="DG9" s="1" t="s">
        <v>430</v>
      </c>
      <c r="DN9" s="1" t="s">
        <v>430</v>
      </c>
      <c r="DW9" s="1">
        <v>0</v>
      </c>
      <c r="DX9" s="27">
        <v>44510</v>
      </c>
    </row>
    <row r="10" spans="1:128" x14ac:dyDescent="0.35">
      <c r="A10" s="26">
        <v>44511</v>
      </c>
      <c r="DW10" s="1">
        <v>0</v>
      </c>
      <c r="DX10" s="27">
        <v>44511</v>
      </c>
    </row>
    <row r="11" spans="1:128" x14ac:dyDescent="0.35">
      <c r="A11" s="26">
        <v>44512</v>
      </c>
      <c r="C11" s="1" t="s">
        <v>430</v>
      </c>
      <c r="D11" s="1" t="s">
        <v>430</v>
      </c>
      <c r="E11" s="1" t="s">
        <v>430</v>
      </c>
      <c r="F11" s="1" t="s">
        <v>430</v>
      </c>
      <c r="G11" s="1" t="s">
        <v>430</v>
      </c>
      <c r="I11" s="1" t="s">
        <v>430</v>
      </c>
      <c r="M11" s="1" t="s">
        <v>430</v>
      </c>
      <c r="Q11" s="1" t="s">
        <v>430</v>
      </c>
      <c r="S11" s="1" t="s">
        <v>430</v>
      </c>
      <c r="T11" s="1" t="s">
        <v>430</v>
      </c>
      <c r="AA11" s="1" t="s">
        <v>430</v>
      </c>
      <c r="AC11" s="1" t="s">
        <v>430</v>
      </c>
      <c r="AH11" s="1" t="s">
        <v>430</v>
      </c>
      <c r="AI11" s="1" t="s">
        <v>430</v>
      </c>
      <c r="AJ11" s="1" t="s">
        <v>430</v>
      </c>
      <c r="AN11" s="1" t="s">
        <v>430</v>
      </c>
      <c r="AS11" s="1" t="s">
        <v>430</v>
      </c>
      <c r="BH11" s="1" t="s">
        <v>430</v>
      </c>
      <c r="BK11" s="1" t="s">
        <v>430</v>
      </c>
      <c r="BN11" s="1" t="s">
        <v>430</v>
      </c>
      <c r="BP11" s="1" t="s">
        <v>430</v>
      </c>
      <c r="CA11" s="1" t="s">
        <v>430</v>
      </c>
      <c r="CL11" s="1" t="s">
        <v>430</v>
      </c>
      <c r="CM11" s="1" t="s">
        <v>430</v>
      </c>
      <c r="CY11" s="1" t="s">
        <v>430</v>
      </c>
      <c r="DC11" s="1" t="s">
        <v>430</v>
      </c>
      <c r="DF11" s="1" t="s">
        <v>430</v>
      </c>
      <c r="DP11" s="1" t="s">
        <v>430</v>
      </c>
      <c r="DW11" s="1">
        <v>0</v>
      </c>
      <c r="DX11" s="27">
        <v>44512</v>
      </c>
    </row>
    <row r="12" spans="1:128" x14ac:dyDescent="0.35">
      <c r="A12" s="26">
        <v>44513</v>
      </c>
      <c r="O12" s="1" t="s">
        <v>430</v>
      </c>
      <c r="P12" s="1" t="s">
        <v>430</v>
      </c>
      <c r="R12" s="1" t="s">
        <v>430</v>
      </c>
      <c r="W12" s="1" t="s">
        <v>430</v>
      </c>
      <c r="AE12" s="1" t="s">
        <v>430</v>
      </c>
      <c r="AG12" s="1" t="s">
        <v>430</v>
      </c>
      <c r="AK12" s="1" t="s">
        <v>430</v>
      </c>
      <c r="AR12" s="1" t="s">
        <v>430</v>
      </c>
      <c r="AT12" s="1" t="s">
        <v>430</v>
      </c>
      <c r="AV12" s="1" t="s">
        <v>430</v>
      </c>
      <c r="AW12" s="1" t="s">
        <v>430</v>
      </c>
      <c r="AY12" s="1" t="s">
        <v>430</v>
      </c>
      <c r="AZ12" s="1" t="s">
        <v>430</v>
      </c>
      <c r="BA12" s="1" t="s">
        <v>430</v>
      </c>
      <c r="BD12" s="1" t="s">
        <v>430</v>
      </c>
      <c r="BE12" s="1" t="s">
        <v>430</v>
      </c>
      <c r="BF12" s="1" t="s">
        <v>430</v>
      </c>
      <c r="BG12" s="1" t="s">
        <v>430</v>
      </c>
      <c r="BK12" s="1" t="s">
        <v>430</v>
      </c>
      <c r="BM12" s="1" t="s">
        <v>430</v>
      </c>
      <c r="BO12" s="1" t="s">
        <v>430</v>
      </c>
      <c r="BQ12" s="1" t="s">
        <v>430</v>
      </c>
      <c r="BR12" s="1" t="s">
        <v>430</v>
      </c>
      <c r="BU12" s="1" t="s">
        <v>430</v>
      </c>
      <c r="BY12" s="1" t="s">
        <v>430</v>
      </c>
      <c r="BZ12" s="1" t="s">
        <v>430</v>
      </c>
      <c r="CD12" s="1" t="s">
        <v>430</v>
      </c>
      <c r="CE12" s="1" t="s">
        <v>430</v>
      </c>
      <c r="CG12" s="1" t="s">
        <v>430</v>
      </c>
      <c r="CI12" s="1" t="s">
        <v>430</v>
      </c>
      <c r="CJ12" s="1" t="s">
        <v>430</v>
      </c>
      <c r="CK12" s="1" t="s">
        <v>430</v>
      </c>
      <c r="CM12" s="1" t="s">
        <v>430</v>
      </c>
      <c r="CO12" s="1" t="s">
        <v>430</v>
      </c>
      <c r="CP12" s="1" t="s">
        <v>430</v>
      </c>
      <c r="CQ12" s="1" t="s">
        <v>430</v>
      </c>
      <c r="CR12" s="1" t="s">
        <v>430</v>
      </c>
      <c r="CZ12" s="1" t="s">
        <v>430</v>
      </c>
      <c r="DC12" s="1" t="s">
        <v>430</v>
      </c>
      <c r="DD12" s="1" t="s">
        <v>430</v>
      </c>
      <c r="DE12" s="1" t="s">
        <v>430</v>
      </c>
      <c r="DJ12" s="1" t="s">
        <v>430</v>
      </c>
      <c r="DL12" s="1" t="s">
        <v>430</v>
      </c>
      <c r="DW12" s="1">
        <v>0</v>
      </c>
      <c r="DX12" s="27">
        <v>44513</v>
      </c>
    </row>
    <row r="13" spans="1:128" x14ac:dyDescent="0.35">
      <c r="A13" s="26">
        <v>44514</v>
      </c>
      <c r="B13" s="1" t="s">
        <v>430</v>
      </c>
      <c r="E13" s="1" t="s">
        <v>430</v>
      </c>
      <c r="K13" s="1" t="s">
        <v>430</v>
      </c>
      <c r="X13" s="1" t="s">
        <v>430</v>
      </c>
      <c r="AA13" s="1" t="s">
        <v>430</v>
      </c>
      <c r="AQ13" s="1" t="s">
        <v>430</v>
      </c>
      <c r="AU13" s="1" t="s">
        <v>430</v>
      </c>
      <c r="BF13" s="1" t="s">
        <v>430</v>
      </c>
      <c r="BI13" s="1" t="s">
        <v>430</v>
      </c>
      <c r="BJ13" s="1" t="s">
        <v>430</v>
      </c>
      <c r="BS13" s="1" t="s">
        <v>430</v>
      </c>
      <c r="DK13" s="1" t="s">
        <v>430</v>
      </c>
      <c r="DO13" s="1" t="s">
        <v>430</v>
      </c>
      <c r="DW13" s="1">
        <v>0</v>
      </c>
      <c r="DX13" s="27">
        <v>44514</v>
      </c>
    </row>
    <row r="14" spans="1:128" x14ac:dyDescent="0.35">
      <c r="A14" s="26">
        <v>44515</v>
      </c>
      <c r="DJ14" s="1" t="s">
        <v>430</v>
      </c>
      <c r="DK14" s="1" t="s">
        <v>430</v>
      </c>
      <c r="DO14" s="1" t="s">
        <v>430</v>
      </c>
      <c r="DP14" s="1" t="s">
        <v>430</v>
      </c>
      <c r="DW14" s="1">
        <v>0</v>
      </c>
      <c r="DX14" s="27">
        <v>44515</v>
      </c>
    </row>
    <row r="15" spans="1:128" x14ac:dyDescent="0.35">
      <c r="A15" s="26">
        <v>44516</v>
      </c>
      <c r="C15" s="1" t="s">
        <v>430</v>
      </c>
      <c r="D15" s="1" t="s">
        <v>430</v>
      </c>
      <c r="E15" s="1" t="s">
        <v>430</v>
      </c>
      <c r="F15" s="1" t="s">
        <v>430</v>
      </c>
      <c r="G15" s="1" t="s">
        <v>430</v>
      </c>
      <c r="I15" s="1" t="s">
        <v>430</v>
      </c>
      <c r="M15" s="1" t="s">
        <v>430</v>
      </c>
      <c r="R15" s="1" t="s">
        <v>430</v>
      </c>
      <c r="T15" s="1" t="s">
        <v>430</v>
      </c>
      <c r="W15" s="1" t="s">
        <v>430</v>
      </c>
      <c r="AA15" s="1" t="s">
        <v>430</v>
      </c>
      <c r="AC15" s="1" t="s">
        <v>430</v>
      </c>
      <c r="AE15" s="1" t="s">
        <v>430</v>
      </c>
      <c r="AH15" s="1" t="s">
        <v>430</v>
      </c>
      <c r="AJ15" s="1" t="s">
        <v>430</v>
      </c>
      <c r="AK15" s="1" t="s">
        <v>430</v>
      </c>
      <c r="AL15" s="1" t="s">
        <v>430</v>
      </c>
      <c r="AM15" s="1" t="s">
        <v>430</v>
      </c>
      <c r="AN15" s="1" t="s">
        <v>430</v>
      </c>
      <c r="AQ15" s="1" t="s">
        <v>430</v>
      </c>
      <c r="AR15" s="1" t="s">
        <v>430</v>
      </c>
      <c r="AS15" s="1" t="s">
        <v>430</v>
      </c>
      <c r="AU15" s="1" t="s">
        <v>430</v>
      </c>
      <c r="AV15" s="1" t="s">
        <v>430</v>
      </c>
      <c r="AW15" s="1" t="s">
        <v>430</v>
      </c>
      <c r="AX15" s="1" t="s">
        <v>430</v>
      </c>
      <c r="AZ15" s="1" t="s">
        <v>430</v>
      </c>
      <c r="BA15" s="1" t="s">
        <v>430</v>
      </c>
      <c r="BB15" s="1" t="s">
        <v>430</v>
      </c>
      <c r="BD15" s="1" t="s">
        <v>430</v>
      </c>
      <c r="BG15" s="1" t="s">
        <v>430</v>
      </c>
      <c r="BI15" s="1" t="s">
        <v>430</v>
      </c>
      <c r="BJ15" s="1" t="s">
        <v>430</v>
      </c>
      <c r="BK15" s="1" t="s">
        <v>430</v>
      </c>
      <c r="BM15" s="1" t="s">
        <v>430</v>
      </c>
      <c r="BN15" s="1" t="s">
        <v>430</v>
      </c>
      <c r="BO15" s="1" t="s">
        <v>430</v>
      </c>
      <c r="BP15" s="1" t="s">
        <v>430</v>
      </c>
      <c r="BQ15" s="1" t="s">
        <v>430</v>
      </c>
      <c r="CA15" s="1" t="s">
        <v>430</v>
      </c>
      <c r="CD15" s="1" t="s">
        <v>430</v>
      </c>
      <c r="CS15" s="1" t="s">
        <v>430</v>
      </c>
      <c r="CU15" s="1" t="s">
        <v>430</v>
      </c>
      <c r="CW15" s="1" t="s">
        <v>430</v>
      </c>
      <c r="CX15" s="1" t="s">
        <v>430</v>
      </c>
      <c r="CY15" s="1" t="s">
        <v>430</v>
      </c>
      <c r="CZ15" s="1" t="s">
        <v>430</v>
      </c>
      <c r="DB15" s="1" t="s">
        <v>430</v>
      </c>
      <c r="DG15" s="1" t="s">
        <v>430</v>
      </c>
      <c r="DH15" s="1" t="s">
        <v>430</v>
      </c>
      <c r="DK15" s="1" t="s">
        <v>430</v>
      </c>
      <c r="DW15" s="1">
        <v>0</v>
      </c>
      <c r="DX15" s="27">
        <v>44516</v>
      </c>
    </row>
    <row r="16" spans="1:128" x14ac:dyDescent="0.35">
      <c r="A16" s="26">
        <v>44517</v>
      </c>
      <c r="D16" s="1" t="s">
        <v>430</v>
      </c>
      <c r="E16" s="1" t="s">
        <v>430</v>
      </c>
      <c r="G16" s="1" t="s">
        <v>430</v>
      </c>
      <c r="H16" s="1" t="s">
        <v>430</v>
      </c>
      <c r="J16" s="1" t="s">
        <v>430</v>
      </c>
      <c r="P16" s="1" t="s">
        <v>430</v>
      </c>
      <c r="T16" s="1" t="s">
        <v>430</v>
      </c>
      <c r="V16" s="1" t="s">
        <v>430</v>
      </c>
      <c r="Z16" s="1" t="s">
        <v>430</v>
      </c>
      <c r="AA16" s="1" t="s">
        <v>430</v>
      </c>
      <c r="AE16" s="1" t="s">
        <v>430</v>
      </c>
      <c r="AG16" s="1" t="s">
        <v>430</v>
      </c>
      <c r="AH16" s="1" t="s">
        <v>430</v>
      </c>
      <c r="AL16" s="1" t="s">
        <v>430</v>
      </c>
      <c r="AM16" s="1" t="s">
        <v>430</v>
      </c>
      <c r="AN16" s="1" t="s">
        <v>430</v>
      </c>
      <c r="AS16" s="1" t="s">
        <v>430</v>
      </c>
      <c r="AV16" s="1" t="s">
        <v>430</v>
      </c>
      <c r="AW16" s="1" t="s">
        <v>430</v>
      </c>
      <c r="AX16" s="1" t="s">
        <v>430</v>
      </c>
      <c r="BB16" s="1" t="s">
        <v>430</v>
      </c>
      <c r="BH16" s="1" t="s">
        <v>430</v>
      </c>
      <c r="BI16" s="1" t="s">
        <v>430</v>
      </c>
      <c r="BJ16" s="1" t="s">
        <v>430</v>
      </c>
      <c r="BK16" s="1" t="s">
        <v>430</v>
      </c>
      <c r="BN16" s="1" t="s">
        <v>430</v>
      </c>
      <c r="BQ16" s="1" t="s">
        <v>430</v>
      </c>
      <c r="BS16" s="1" t="s">
        <v>430</v>
      </c>
      <c r="BT16" s="1" t="s">
        <v>430</v>
      </c>
      <c r="BW16" s="1" t="s">
        <v>430</v>
      </c>
      <c r="CK16" s="1" t="s">
        <v>430</v>
      </c>
      <c r="CL16" s="1" t="s">
        <v>430</v>
      </c>
      <c r="CM16" s="1" t="s">
        <v>430</v>
      </c>
      <c r="CP16" s="1" t="s">
        <v>430</v>
      </c>
      <c r="CR16" s="1" t="s">
        <v>430</v>
      </c>
      <c r="DB16" s="1" t="s">
        <v>430</v>
      </c>
      <c r="DJ16" s="1" t="s">
        <v>430</v>
      </c>
      <c r="DM16" s="1" t="s">
        <v>430</v>
      </c>
      <c r="DO16" s="1" t="s">
        <v>430</v>
      </c>
      <c r="DW16" s="1">
        <v>0</v>
      </c>
      <c r="DX16" s="27">
        <v>44517</v>
      </c>
    </row>
    <row r="17" spans="1:128" x14ac:dyDescent="0.35">
      <c r="A17" s="26">
        <v>44518</v>
      </c>
      <c r="DJ17" s="1" t="s">
        <v>430</v>
      </c>
      <c r="DK17" s="1" t="s">
        <v>430</v>
      </c>
      <c r="DO17" s="1" t="s">
        <v>430</v>
      </c>
      <c r="DW17" s="1">
        <v>0</v>
      </c>
      <c r="DX17" s="27">
        <v>44518</v>
      </c>
    </row>
    <row r="18" spans="1:128" x14ac:dyDescent="0.35">
      <c r="A18" s="26">
        <v>44519</v>
      </c>
      <c r="B18" s="1" t="s">
        <v>430</v>
      </c>
      <c r="C18" s="1" t="s">
        <v>430</v>
      </c>
      <c r="D18" s="1" t="s">
        <v>430</v>
      </c>
      <c r="E18" s="1" t="s">
        <v>430</v>
      </c>
      <c r="F18" s="1" t="s">
        <v>430</v>
      </c>
      <c r="G18" s="1" t="s">
        <v>430</v>
      </c>
      <c r="H18" s="1" t="s">
        <v>430</v>
      </c>
      <c r="I18" s="1" t="s">
        <v>430</v>
      </c>
      <c r="J18" s="1" t="s">
        <v>430</v>
      </c>
      <c r="K18" s="1" t="s">
        <v>430</v>
      </c>
      <c r="M18" s="1" t="s">
        <v>430</v>
      </c>
      <c r="O18" s="1" t="s">
        <v>430</v>
      </c>
      <c r="S18" s="1" t="s">
        <v>430</v>
      </c>
      <c r="Y18" s="1" t="s">
        <v>430</v>
      </c>
      <c r="Z18" s="1" t="s">
        <v>430</v>
      </c>
      <c r="AA18" s="1" t="s">
        <v>430</v>
      </c>
      <c r="AB18" s="1" t="s">
        <v>430</v>
      </c>
      <c r="AC18" s="1" t="s">
        <v>430</v>
      </c>
      <c r="AD18" s="1" t="s">
        <v>430</v>
      </c>
      <c r="AI18" s="1" t="s">
        <v>430</v>
      </c>
      <c r="AJ18" s="1" t="s">
        <v>430</v>
      </c>
      <c r="AL18" s="1" t="s">
        <v>430</v>
      </c>
      <c r="AQ18" s="1" t="s">
        <v>430</v>
      </c>
      <c r="AR18" s="1" t="s">
        <v>430</v>
      </c>
      <c r="AT18" s="1" t="s">
        <v>430</v>
      </c>
      <c r="AW18" s="1" t="s">
        <v>430</v>
      </c>
      <c r="AX18" s="1" t="s">
        <v>430</v>
      </c>
      <c r="BD18" s="1" t="s">
        <v>430</v>
      </c>
      <c r="BG18" s="1" t="s">
        <v>430</v>
      </c>
      <c r="BI18" s="1" t="s">
        <v>430</v>
      </c>
      <c r="BK18" s="1" t="s">
        <v>430</v>
      </c>
      <c r="BL18" s="1" t="s">
        <v>430</v>
      </c>
      <c r="BM18" s="1" t="s">
        <v>430</v>
      </c>
      <c r="BO18" s="1" t="s">
        <v>430</v>
      </c>
      <c r="BP18" s="1" t="s">
        <v>430</v>
      </c>
      <c r="BQ18" s="1" t="s">
        <v>430</v>
      </c>
      <c r="BR18" s="1" t="s">
        <v>430</v>
      </c>
      <c r="BS18" s="1" t="s">
        <v>430</v>
      </c>
      <c r="BT18" s="1" t="s">
        <v>430</v>
      </c>
      <c r="BU18" s="1" t="s">
        <v>430</v>
      </c>
      <c r="BV18" s="1" t="s">
        <v>430</v>
      </c>
      <c r="BX18" s="1" t="s">
        <v>430</v>
      </c>
      <c r="CA18" s="1" t="s">
        <v>430</v>
      </c>
      <c r="CF18" s="1" t="s">
        <v>430</v>
      </c>
      <c r="CH18" s="1" t="s">
        <v>430</v>
      </c>
      <c r="CI18" s="1" t="s">
        <v>430</v>
      </c>
      <c r="CK18" s="1" t="s">
        <v>430</v>
      </c>
      <c r="CL18" s="1" t="s">
        <v>430</v>
      </c>
      <c r="CM18" s="1" t="s">
        <v>430</v>
      </c>
      <c r="CQ18" s="1" t="s">
        <v>430</v>
      </c>
      <c r="CS18" s="1" t="s">
        <v>430</v>
      </c>
      <c r="CU18" s="1" t="s">
        <v>430</v>
      </c>
      <c r="CV18" s="1" t="s">
        <v>430</v>
      </c>
      <c r="CW18" s="1" t="s">
        <v>430</v>
      </c>
      <c r="DC18" s="1" t="s">
        <v>430</v>
      </c>
      <c r="DD18" s="1" t="s">
        <v>430</v>
      </c>
      <c r="DE18" s="1" t="s">
        <v>430</v>
      </c>
      <c r="DF18" s="1" t="s">
        <v>430</v>
      </c>
      <c r="DH18" s="1" t="s">
        <v>430</v>
      </c>
      <c r="DI18" s="1" t="s">
        <v>430</v>
      </c>
      <c r="DJ18" s="1" t="s">
        <v>430</v>
      </c>
      <c r="DK18" s="1" t="s">
        <v>430</v>
      </c>
      <c r="DM18" s="1" t="s">
        <v>430</v>
      </c>
      <c r="DW18" s="1">
        <v>0</v>
      </c>
      <c r="DX18" s="27">
        <v>44519</v>
      </c>
    </row>
    <row r="19" spans="1:128" x14ac:dyDescent="0.35">
      <c r="A19" s="26">
        <v>44520</v>
      </c>
      <c r="J19" s="1" t="s">
        <v>430</v>
      </c>
      <c r="K19" s="1" t="s">
        <v>430</v>
      </c>
      <c r="P19" s="1" t="s">
        <v>430</v>
      </c>
      <c r="R19" s="1" t="s">
        <v>430</v>
      </c>
      <c r="W19" s="1" t="s">
        <v>430</v>
      </c>
      <c r="AE19" s="1" t="s">
        <v>430</v>
      </c>
      <c r="AF19" s="1" t="s">
        <v>430</v>
      </c>
      <c r="AG19" s="1" t="s">
        <v>430</v>
      </c>
      <c r="AK19" s="1" t="s">
        <v>430</v>
      </c>
      <c r="AL19" s="1" t="s">
        <v>430</v>
      </c>
      <c r="AS19" s="1" t="s">
        <v>430</v>
      </c>
      <c r="AT19" s="1" t="s">
        <v>430</v>
      </c>
      <c r="AU19" s="1" t="s">
        <v>430</v>
      </c>
      <c r="AV19" s="1" t="s">
        <v>430</v>
      </c>
      <c r="AW19" s="1" t="s">
        <v>430</v>
      </c>
      <c r="AY19" s="1" t="s">
        <v>430</v>
      </c>
      <c r="AZ19" s="1" t="s">
        <v>430</v>
      </c>
      <c r="BA19" s="1" t="s">
        <v>430</v>
      </c>
      <c r="BB19" s="1" t="s">
        <v>430</v>
      </c>
      <c r="BE19" s="1" t="s">
        <v>430</v>
      </c>
      <c r="BF19" s="1" t="s">
        <v>430</v>
      </c>
      <c r="BI19" s="1" t="s">
        <v>430</v>
      </c>
      <c r="BN19" s="1" t="s">
        <v>430</v>
      </c>
      <c r="BQ19" s="1" t="s">
        <v>430</v>
      </c>
      <c r="BR19" s="1" t="s">
        <v>430</v>
      </c>
      <c r="BS19" s="1" t="s">
        <v>430</v>
      </c>
      <c r="BT19" s="1" t="s">
        <v>430</v>
      </c>
      <c r="BZ19" s="1" t="s">
        <v>430</v>
      </c>
      <c r="CH19" s="1" t="s">
        <v>430</v>
      </c>
      <c r="CN19" s="1" t="s">
        <v>430</v>
      </c>
      <c r="CS19" s="1" t="s">
        <v>430</v>
      </c>
      <c r="CX19" s="1" t="s">
        <v>430</v>
      </c>
      <c r="DA19" s="1" t="s">
        <v>430</v>
      </c>
      <c r="DB19" s="1" t="s">
        <v>430</v>
      </c>
      <c r="DE19" s="1" t="s">
        <v>430</v>
      </c>
      <c r="DL19" s="1" t="s">
        <v>430</v>
      </c>
      <c r="DW19" s="1">
        <v>0</v>
      </c>
      <c r="DX19" s="27">
        <v>44520</v>
      </c>
    </row>
    <row r="20" spans="1:128" x14ac:dyDescent="0.35">
      <c r="A20" s="26">
        <v>44521</v>
      </c>
      <c r="E20" s="1" t="s">
        <v>430</v>
      </c>
      <c r="J20" s="1" t="s">
        <v>430</v>
      </c>
      <c r="O20" s="1" t="s">
        <v>430</v>
      </c>
      <c r="V20" s="1" t="s">
        <v>430</v>
      </c>
      <c r="AA20" s="1" t="s">
        <v>430</v>
      </c>
      <c r="AC20" s="1" t="s">
        <v>430</v>
      </c>
      <c r="AD20" s="1" t="s">
        <v>430</v>
      </c>
      <c r="AE20" s="1" t="s">
        <v>430</v>
      </c>
      <c r="AI20" s="1" t="s">
        <v>430</v>
      </c>
      <c r="AJ20" s="1" t="s">
        <v>430</v>
      </c>
      <c r="AR20" s="1" t="s">
        <v>430</v>
      </c>
      <c r="AU20" s="1" t="s">
        <v>430</v>
      </c>
      <c r="AX20" s="1" t="s">
        <v>430</v>
      </c>
      <c r="BG20" s="1" t="s">
        <v>430</v>
      </c>
      <c r="BI20" s="1" t="s">
        <v>430</v>
      </c>
      <c r="BJ20" s="1" t="s">
        <v>430</v>
      </c>
      <c r="BK20" s="1" t="s">
        <v>430</v>
      </c>
      <c r="BL20" s="1" t="s">
        <v>430</v>
      </c>
      <c r="BM20" s="1" t="s">
        <v>430</v>
      </c>
      <c r="BU20" s="1" t="s">
        <v>430</v>
      </c>
      <c r="BV20" s="1" t="s">
        <v>430</v>
      </c>
      <c r="CB20" s="1" t="s">
        <v>430</v>
      </c>
      <c r="DK20" s="1" t="s">
        <v>430</v>
      </c>
      <c r="DN20" s="1" t="s">
        <v>430</v>
      </c>
      <c r="DW20" s="1">
        <v>0</v>
      </c>
      <c r="DX20" s="27">
        <v>44521</v>
      </c>
    </row>
    <row r="21" spans="1:128" x14ac:dyDescent="0.35">
      <c r="A21" s="26">
        <v>44522</v>
      </c>
      <c r="DJ21" s="1" t="s">
        <v>430</v>
      </c>
      <c r="DW21" s="1">
        <v>0</v>
      </c>
      <c r="DX21" s="27">
        <v>44522</v>
      </c>
    </row>
    <row r="22" spans="1:128" x14ac:dyDescent="0.35">
      <c r="A22" s="26">
        <v>44523</v>
      </c>
      <c r="E22" s="1" t="s">
        <v>430</v>
      </c>
      <c r="F22" s="1" t="s">
        <v>430</v>
      </c>
      <c r="G22" s="1" t="s">
        <v>430</v>
      </c>
      <c r="H22" s="1" t="s">
        <v>430</v>
      </c>
      <c r="I22" s="1" t="s">
        <v>430</v>
      </c>
      <c r="K22" s="1" t="s">
        <v>430</v>
      </c>
      <c r="M22" s="1" t="s">
        <v>430</v>
      </c>
      <c r="R22" s="1" t="s">
        <v>430</v>
      </c>
      <c r="U22" s="1" t="s">
        <v>430</v>
      </c>
      <c r="Y22" s="1" t="s">
        <v>430</v>
      </c>
      <c r="Z22" s="1" t="s">
        <v>430</v>
      </c>
      <c r="AA22" s="1" t="s">
        <v>430</v>
      </c>
      <c r="AC22" s="1" t="s">
        <v>430</v>
      </c>
      <c r="AG22" s="1" t="s">
        <v>430</v>
      </c>
      <c r="AH22" s="1" t="s">
        <v>430</v>
      </c>
      <c r="AJ22" s="1" t="s">
        <v>430</v>
      </c>
      <c r="AK22" s="1" t="s">
        <v>430</v>
      </c>
      <c r="AM22" s="1" t="s">
        <v>430</v>
      </c>
      <c r="AN22" s="1" t="s">
        <v>430</v>
      </c>
      <c r="AQ22" s="1" t="s">
        <v>430</v>
      </c>
      <c r="AS22" s="1" t="s">
        <v>430</v>
      </c>
      <c r="AV22" s="1" t="s">
        <v>430</v>
      </c>
      <c r="AW22" s="1" t="s">
        <v>430</v>
      </c>
      <c r="AX22" s="1" t="s">
        <v>430</v>
      </c>
      <c r="AZ22" s="1" t="s">
        <v>430</v>
      </c>
      <c r="BA22" s="1" t="s">
        <v>430</v>
      </c>
      <c r="BB22" s="1" t="s">
        <v>430</v>
      </c>
      <c r="BD22" s="1" t="s">
        <v>430</v>
      </c>
      <c r="BE22" s="1" t="s">
        <v>430</v>
      </c>
      <c r="BF22" s="1" t="s">
        <v>430</v>
      </c>
      <c r="BH22" s="1" t="s">
        <v>430</v>
      </c>
      <c r="BI22" s="1" t="s">
        <v>430</v>
      </c>
      <c r="BK22" s="1" t="s">
        <v>430</v>
      </c>
      <c r="BL22" s="1" t="s">
        <v>430</v>
      </c>
      <c r="BM22" s="1" t="s">
        <v>430</v>
      </c>
      <c r="BN22" s="1" t="s">
        <v>430</v>
      </c>
      <c r="BO22" s="1" t="s">
        <v>430</v>
      </c>
      <c r="BP22" s="1" t="s">
        <v>430</v>
      </c>
      <c r="BQ22" s="1" t="s">
        <v>430</v>
      </c>
      <c r="BT22" s="1" t="s">
        <v>430</v>
      </c>
      <c r="CA22" s="1" t="s">
        <v>430</v>
      </c>
      <c r="CB22" s="1" t="s">
        <v>430</v>
      </c>
      <c r="CE22" s="1" t="s">
        <v>430</v>
      </c>
      <c r="CG22" s="1" t="s">
        <v>430</v>
      </c>
      <c r="CJ22" s="1" t="s">
        <v>430</v>
      </c>
      <c r="CM22" s="1" t="s">
        <v>430</v>
      </c>
      <c r="CO22" s="1" t="s">
        <v>430</v>
      </c>
      <c r="CQ22" s="1" t="s">
        <v>430</v>
      </c>
      <c r="CU22" s="1" t="s">
        <v>430</v>
      </c>
      <c r="DB22" s="1" t="s">
        <v>430</v>
      </c>
      <c r="DF22" s="1" t="s">
        <v>430</v>
      </c>
      <c r="DH22" s="1" t="s">
        <v>430</v>
      </c>
      <c r="DO22" s="1" t="s">
        <v>430</v>
      </c>
      <c r="DW22" s="1">
        <v>0</v>
      </c>
      <c r="DX22" s="27">
        <v>44523</v>
      </c>
    </row>
    <row r="23" spans="1:128" x14ac:dyDescent="0.35">
      <c r="A23" s="26">
        <v>44524</v>
      </c>
      <c r="I23" s="1" t="s">
        <v>430</v>
      </c>
      <c r="O23" s="1" t="s">
        <v>430</v>
      </c>
      <c r="R23" s="1" t="s">
        <v>430</v>
      </c>
      <c r="W23" s="1" t="s">
        <v>430</v>
      </c>
      <c r="AA23" s="1" t="s">
        <v>430</v>
      </c>
      <c r="AC23" s="1" t="s">
        <v>430</v>
      </c>
      <c r="AF23" s="1" t="s">
        <v>430</v>
      </c>
      <c r="AL23" s="1" t="s">
        <v>430</v>
      </c>
      <c r="AM23" s="1" t="s">
        <v>430</v>
      </c>
      <c r="AR23" s="1" t="s">
        <v>430</v>
      </c>
      <c r="AS23" s="1" t="s">
        <v>430</v>
      </c>
      <c r="AV23" s="1" t="s">
        <v>430</v>
      </c>
      <c r="AW23" s="1" t="s">
        <v>430</v>
      </c>
      <c r="AY23" s="1" t="s">
        <v>430</v>
      </c>
      <c r="AZ23" s="1" t="s">
        <v>430</v>
      </c>
      <c r="BA23" s="1" t="s">
        <v>430</v>
      </c>
      <c r="BF23" s="1" t="s">
        <v>430</v>
      </c>
      <c r="BI23" s="1" t="s">
        <v>430</v>
      </c>
      <c r="BN23" s="1" t="s">
        <v>430</v>
      </c>
      <c r="BO23" s="1" t="s">
        <v>430</v>
      </c>
      <c r="BQ23" s="1" t="s">
        <v>430</v>
      </c>
      <c r="BU23" s="1" t="s">
        <v>430</v>
      </c>
      <c r="BV23" s="1" t="s">
        <v>430</v>
      </c>
      <c r="CD23" s="1" t="s">
        <v>430</v>
      </c>
      <c r="CF23" s="1" t="s">
        <v>430</v>
      </c>
      <c r="CG23" s="1" t="s">
        <v>429</v>
      </c>
      <c r="CO23" s="1" t="s">
        <v>430</v>
      </c>
      <c r="CP23" s="1" t="s">
        <v>430</v>
      </c>
      <c r="CR23" s="1" t="s">
        <v>430</v>
      </c>
      <c r="CS23" s="1" t="s">
        <v>430</v>
      </c>
      <c r="CU23" s="1" t="s">
        <v>430</v>
      </c>
      <c r="CW23" s="1" t="s">
        <v>430</v>
      </c>
      <c r="DC23" s="1" t="s">
        <v>430</v>
      </c>
      <c r="DD23" s="1" t="s">
        <v>430</v>
      </c>
      <c r="DG23" s="1" t="s">
        <v>430</v>
      </c>
      <c r="DW23" s="1">
        <v>0</v>
      </c>
      <c r="DX23" s="27">
        <v>44524</v>
      </c>
    </row>
    <row r="24" spans="1:128" x14ac:dyDescent="0.35">
      <c r="A24" s="26">
        <v>44525</v>
      </c>
      <c r="BP24" s="1" t="s">
        <v>430</v>
      </c>
      <c r="DO24" s="1" t="s">
        <v>430</v>
      </c>
      <c r="DW24" s="1">
        <v>0</v>
      </c>
      <c r="DX24" s="27">
        <v>44525</v>
      </c>
    </row>
    <row r="25" spans="1:128" x14ac:dyDescent="0.35">
      <c r="A25" s="26">
        <v>44526</v>
      </c>
      <c r="B25" s="1" t="s">
        <v>430</v>
      </c>
      <c r="C25" s="1" t="s">
        <v>430</v>
      </c>
      <c r="E25" s="1" t="s">
        <v>430</v>
      </c>
      <c r="F25" s="1" t="s">
        <v>430</v>
      </c>
      <c r="G25" s="1" t="s">
        <v>430</v>
      </c>
      <c r="H25" s="1" t="s">
        <v>430</v>
      </c>
      <c r="I25" s="1" t="s">
        <v>430</v>
      </c>
      <c r="J25" s="1" t="s">
        <v>430</v>
      </c>
      <c r="K25" s="1" t="s">
        <v>430</v>
      </c>
      <c r="M25" s="1" t="s">
        <v>430</v>
      </c>
      <c r="S25" s="1" t="s">
        <v>430</v>
      </c>
      <c r="T25" s="1" t="s">
        <v>430</v>
      </c>
      <c r="U25" s="1" t="s">
        <v>430</v>
      </c>
      <c r="V25" s="1" t="s">
        <v>430</v>
      </c>
      <c r="Z25" s="1" t="s">
        <v>430</v>
      </c>
      <c r="AC25" s="1" t="s">
        <v>430</v>
      </c>
      <c r="AD25" s="1" t="s">
        <v>430</v>
      </c>
      <c r="AE25" s="1" t="s">
        <v>430</v>
      </c>
      <c r="AH25" s="1" t="s">
        <v>430</v>
      </c>
      <c r="AI25" s="1" t="s">
        <v>430</v>
      </c>
      <c r="AJ25" s="1" t="s">
        <v>430</v>
      </c>
      <c r="AL25" s="1" t="s">
        <v>430</v>
      </c>
      <c r="AN25" s="1" t="s">
        <v>430</v>
      </c>
      <c r="AU25" s="1" t="s">
        <v>430</v>
      </c>
      <c r="BQ25" s="1" t="s">
        <v>430</v>
      </c>
      <c r="BR25" s="1" t="s">
        <v>430</v>
      </c>
      <c r="BS25" s="1" t="s">
        <v>430</v>
      </c>
      <c r="BT25" s="1" t="s">
        <v>430</v>
      </c>
      <c r="BZ25" s="1" t="s">
        <v>430</v>
      </c>
      <c r="CA25" s="1" t="s">
        <v>430</v>
      </c>
      <c r="CB25" s="1" t="s">
        <v>430</v>
      </c>
      <c r="CE25" s="1" t="s">
        <v>430</v>
      </c>
      <c r="CH25" s="1" t="s">
        <v>430</v>
      </c>
      <c r="CI25" s="1" t="s">
        <v>430</v>
      </c>
      <c r="CJ25" s="1" t="s">
        <v>430</v>
      </c>
      <c r="CK25" s="1" t="s">
        <v>430</v>
      </c>
      <c r="CL25" s="1" t="s">
        <v>430</v>
      </c>
      <c r="CM25" s="1" t="s">
        <v>430</v>
      </c>
      <c r="CV25" s="1" t="s">
        <v>430</v>
      </c>
      <c r="CZ25" s="1" t="s">
        <v>430</v>
      </c>
      <c r="DB25" s="1" t="s">
        <v>430</v>
      </c>
      <c r="DC25" s="1" t="s">
        <v>430</v>
      </c>
      <c r="DD25" s="1" t="s">
        <v>430</v>
      </c>
      <c r="DF25" s="1" t="s">
        <v>430</v>
      </c>
      <c r="DH25" s="1" t="s">
        <v>430</v>
      </c>
      <c r="DI25" s="1" t="s">
        <v>430</v>
      </c>
      <c r="DK25" s="1" t="s">
        <v>430</v>
      </c>
      <c r="DP25" s="1" t="s">
        <v>430</v>
      </c>
      <c r="DW25" s="1">
        <v>0</v>
      </c>
      <c r="DX25" s="27">
        <v>44526</v>
      </c>
    </row>
    <row r="26" spans="1:128" x14ac:dyDescent="0.35">
      <c r="A26" s="26">
        <v>44527</v>
      </c>
      <c r="J26" s="1" t="s">
        <v>430</v>
      </c>
      <c r="K26" s="1" t="s">
        <v>430</v>
      </c>
      <c r="L26" s="1" t="s">
        <v>430</v>
      </c>
      <c r="P26" s="1" t="s">
        <v>430</v>
      </c>
      <c r="R26" s="1" t="s">
        <v>430</v>
      </c>
      <c r="AC26" s="1" t="s">
        <v>430</v>
      </c>
      <c r="AE26" s="1" t="s">
        <v>430</v>
      </c>
      <c r="AF26" s="1" t="s">
        <v>430</v>
      </c>
      <c r="AG26" s="1" t="s">
        <v>430</v>
      </c>
      <c r="AH26" s="1" t="s">
        <v>430</v>
      </c>
      <c r="AK26" s="1" t="s">
        <v>430</v>
      </c>
      <c r="AL26" s="1" t="s">
        <v>430</v>
      </c>
      <c r="AQ26" s="1" t="s">
        <v>430</v>
      </c>
      <c r="AR26" s="1" t="s">
        <v>430</v>
      </c>
      <c r="AS26" s="1" t="s">
        <v>430</v>
      </c>
      <c r="AT26" s="1" t="s">
        <v>430</v>
      </c>
      <c r="AV26" s="1" t="s">
        <v>430</v>
      </c>
      <c r="AW26" s="1" t="s">
        <v>430</v>
      </c>
      <c r="AX26" s="1" t="s">
        <v>430</v>
      </c>
      <c r="AY26" s="1" t="s">
        <v>430</v>
      </c>
      <c r="AZ26" s="1" t="s">
        <v>430</v>
      </c>
      <c r="BA26" s="1" t="s">
        <v>430</v>
      </c>
      <c r="BB26" s="1" t="s">
        <v>430</v>
      </c>
      <c r="BD26" s="1" t="s">
        <v>430</v>
      </c>
      <c r="BE26" s="1" t="s">
        <v>430</v>
      </c>
      <c r="BF26" s="1" t="s">
        <v>430</v>
      </c>
      <c r="BG26" s="1" t="s">
        <v>430</v>
      </c>
      <c r="BI26" s="1" t="s">
        <v>430</v>
      </c>
      <c r="BJ26" s="1" t="s">
        <v>430</v>
      </c>
      <c r="BK26" s="1" t="s">
        <v>430</v>
      </c>
      <c r="BL26" s="1" t="s">
        <v>430</v>
      </c>
      <c r="BM26" s="1" t="s">
        <v>430</v>
      </c>
      <c r="BN26" s="1" t="s">
        <v>430</v>
      </c>
      <c r="BO26" s="1" t="s">
        <v>430</v>
      </c>
      <c r="BP26" s="1" t="s">
        <v>430</v>
      </c>
      <c r="BQ26" s="1" t="s">
        <v>430</v>
      </c>
      <c r="BR26" s="1" t="s">
        <v>430</v>
      </c>
      <c r="BS26" s="1" t="s">
        <v>430</v>
      </c>
      <c r="BT26" s="1" t="s">
        <v>430</v>
      </c>
      <c r="BZ26" s="1" t="s">
        <v>430</v>
      </c>
      <c r="CH26" s="1" t="s">
        <v>430</v>
      </c>
      <c r="CO26" s="1" t="s">
        <v>430</v>
      </c>
      <c r="CP26" s="1" t="s">
        <v>430</v>
      </c>
      <c r="CQ26" s="1" t="s">
        <v>430</v>
      </c>
      <c r="CU26" s="1" t="s">
        <v>430</v>
      </c>
      <c r="CV26" s="1" t="s">
        <v>430</v>
      </c>
      <c r="DD26" s="1" t="s">
        <v>430</v>
      </c>
      <c r="DF26" s="1" t="s">
        <v>430</v>
      </c>
      <c r="DO26" s="1" t="s">
        <v>430</v>
      </c>
      <c r="DW26" s="1">
        <v>0</v>
      </c>
      <c r="DX26" s="27">
        <v>44527</v>
      </c>
    </row>
    <row r="27" spans="1:128" x14ac:dyDescent="0.35">
      <c r="A27" s="26">
        <v>44528</v>
      </c>
      <c r="E27" s="1" t="s">
        <v>430</v>
      </c>
      <c r="U27" s="1" t="s">
        <v>430</v>
      </c>
      <c r="V27" s="1" t="s">
        <v>430</v>
      </c>
      <c r="X27" s="1" t="s">
        <v>430</v>
      </c>
      <c r="Y27" s="1" t="s">
        <v>430</v>
      </c>
      <c r="AA27" s="1" t="s">
        <v>430</v>
      </c>
      <c r="AI27" s="1" t="s">
        <v>430</v>
      </c>
      <c r="AJ27" s="1" t="s">
        <v>430</v>
      </c>
      <c r="AN27" s="1" t="s">
        <v>430</v>
      </c>
      <c r="AQ27" s="1" t="s">
        <v>430</v>
      </c>
      <c r="AR27" s="1" t="s">
        <v>430</v>
      </c>
      <c r="AT27" s="1" t="s">
        <v>430</v>
      </c>
      <c r="AY27" s="1" t="s">
        <v>430</v>
      </c>
      <c r="BE27" s="1" t="s">
        <v>430</v>
      </c>
      <c r="BF27" s="1" t="s">
        <v>430</v>
      </c>
      <c r="BG27" s="1" t="s">
        <v>430</v>
      </c>
      <c r="BS27" s="1" t="s">
        <v>430</v>
      </c>
      <c r="BU27" s="1" t="s">
        <v>430</v>
      </c>
      <c r="BV27" s="1" t="s">
        <v>430</v>
      </c>
      <c r="CL27" s="1" t="s">
        <v>430</v>
      </c>
      <c r="CM27" s="1" t="s">
        <v>430</v>
      </c>
      <c r="CO27" s="1" t="s">
        <v>430</v>
      </c>
      <c r="CP27" s="1" t="s">
        <v>430</v>
      </c>
      <c r="CQ27" s="1" t="s">
        <v>430</v>
      </c>
      <c r="CR27" s="1" t="s">
        <v>430</v>
      </c>
      <c r="DK27" s="1" t="s">
        <v>430</v>
      </c>
      <c r="DN27" s="1" t="s">
        <v>430</v>
      </c>
      <c r="DW27" s="1">
        <v>0</v>
      </c>
      <c r="DX27" s="27">
        <v>44528</v>
      </c>
    </row>
    <row r="28" spans="1:128" x14ac:dyDescent="0.35">
      <c r="A28" s="26">
        <v>44529</v>
      </c>
      <c r="CE28" s="1" t="s">
        <v>430</v>
      </c>
      <c r="CL28" s="1" t="s">
        <v>430</v>
      </c>
      <c r="CO28" s="1" t="s">
        <v>430</v>
      </c>
      <c r="CQ28" s="1" t="s">
        <v>430</v>
      </c>
      <c r="DA28" s="1" t="s">
        <v>430</v>
      </c>
      <c r="DW28" s="1">
        <v>0</v>
      </c>
      <c r="DX28" s="27">
        <v>44529</v>
      </c>
    </row>
    <row r="29" spans="1:128" x14ac:dyDescent="0.35">
      <c r="A29" s="26">
        <v>44530</v>
      </c>
      <c r="C29" s="1" t="s">
        <v>430</v>
      </c>
      <c r="F29" s="1" t="s">
        <v>430</v>
      </c>
      <c r="I29" s="1" t="s">
        <v>430</v>
      </c>
      <c r="J29" s="1" t="s">
        <v>430</v>
      </c>
      <c r="K29" s="1" t="s">
        <v>430</v>
      </c>
      <c r="M29" s="1" t="s">
        <v>430</v>
      </c>
      <c r="P29" s="1" t="s">
        <v>430</v>
      </c>
      <c r="R29" s="1" t="s">
        <v>430</v>
      </c>
      <c r="S29" s="1" t="s">
        <v>430</v>
      </c>
      <c r="T29" s="1" t="s">
        <v>430</v>
      </c>
      <c r="AE29" s="1" t="s">
        <v>430</v>
      </c>
      <c r="AH29" s="1" t="s">
        <v>430</v>
      </c>
      <c r="AI29" s="1" t="s">
        <v>430</v>
      </c>
      <c r="AJ29" s="1" t="s">
        <v>430</v>
      </c>
      <c r="AK29" s="1" t="s">
        <v>430</v>
      </c>
      <c r="AL29" s="1" t="s">
        <v>430</v>
      </c>
      <c r="AS29" s="1" t="s">
        <v>430</v>
      </c>
      <c r="AT29" s="1" t="s">
        <v>430</v>
      </c>
      <c r="BD29" s="1" t="s">
        <v>430</v>
      </c>
      <c r="BE29" s="1" t="s">
        <v>430</v>
      </c>
      <c r="BH29" s="1" t="s">
        <v>430</v>
      </c>
      <c r="BO29" s="1" t="s">
        <v>430</v>
      </c>
      <c r="BP29" s="1" t="s">
        <v>430</v>
      </c>
      <c r="BS29" s="1" t="s">
        <v>430</v>
      </c>
      <c r="BY29" s="1" t="s">
        <v>430</v>
      </c>
      <c r="BZ29" s="1" t="s">
        <v>430</v>
      </c>
      <c r="CA29" s="1" t="s">
        <v>430</v>
      </c>
      <c r="CB29" s="1" t="s">
        <v>430</v>
      </c>
      <c r="CE29" s="1" t="s">
        <v>430</v>
      </c>
      <c r="CH29" s="1" t="s">
        <v>430</v>
      </c>
      <c r="CI29" s="1" t="s">
        <v>430</v>
      </c>
      <c r="CJ29" s="1" t="s">
        <v>430</v>
      </c>
      <c r="CK29" s="1" t="s">
        <v>430</v>
      </c>
      <c r="CQ29" s="1" t="s">
        <v>430</v>
      </c>
      <c r="CS29" s="1" t="s">
        <v>430</v>
      </c>
      <c r="CU29" s="1" t="s">
        <v>430</v>
      </c>
      <c r="CV29" s="1" t="s">
        <v>430</v>
      </c>
      <c r="CX29" s="1" t="s">
        <v>430</v>
      </c>
      <c r="CY29" s="1" t="s">
        <v>430</v>
      </c>
      <c r="DC29" s="1" t="s">
        <v>430</v>
      </c>
      <c r="DF29" s="1" t="s">
        <v>430</v>
      </c>
      <c r="DH29" s="1" t="s">
        <v>430</v>
      </c>
      <c r="DI29" s="1" t="s">
        <v>430</v>
      </c>
      <c r="DJ29" s="1" t="s">
        <v>430</v>
      </c>
      <c r="DP29" s="1" t="s">
        <v>430</v>
      </c>
      <c r="DW29" s="1">
        <v>0</v>
      </c>
      <c r="DX29" s="27">
        <v>44530</v>
      </c>
    </row>
    <row r="30" spans="1:128" x14ac:dyDescent="0.35">
      <c r="A30" s="26">
        <v>44531</v>
      </c>
      <c r="B30" s="1" t="s">
        <v>430</v>
      </c>
      <c r="E30" s="1" t="s">
        <v>430</v>
      </c>
      <c r="F30" s="1" t="s">
        <v>430</v>
      </c>
      <c r="O30" s="1" t="s">
        <v>430</v>
      </c>
      <c r="U30" s="1" t="s">
        <v>430</v>
      </c>
      <c r="V30" s="1" t="s">
        <v>430</v>
      </c>
      <c r="W30" s="1" t="s">
        <v>430</v>
      </c>
      <c r="AC30" s="1" t="s">
        <v>430</v>
      </c>
      <c r="AE30" s="1" t="s">
        <v>430</v>
      </c>
      <c r="AL30" s="1" t="s">
        <v>430</v>
      </c>
      <c r="AQ30" s="1" t="s">
        <v>430</v>
      </c>
      <c r="AR30" s="1" t="s">
        <v>430</v>
      </c>
      <c r="AS30" s="1" t="s">
        <v>430</v>
      </c>
      <c r="AT30" s="1" t="s">
        <v>430</v>
      </c>
      <c r="AU30" s="1" t="s">
        <v>430</v>
      </c>
      <c r="AX30" s="1" t="s">
        <v>430</v>
      </c>
      <c r="AZ30" s="1" t="s">
        <v>430</v>
      </c>
      <c r="BF30" s="1" t="s">
        <v>430</v>
      </c>
      <c r="BG30" s="1" t="s">
        <v>430</v>
      </c>
      <c r="BI30" s="1" t="s">
        <v>430</v>
      </c>
      <c r="BJ30" s="1" t="s">
        <v>430</v>
      </c>
      <c r="BK30" s="1" t="s">
        <v>430</v>
      </c>
      <c r="BL30" s="1" t="s">
        <v>430</v>
      </c>
      <c r="BM30" s="1" t="s">
        <v>430</v>
      </c>
      <c r="BN30" s="1" t="s">
        <v>430</v>
      </c>
      <c r="BO30" s="1" t="s">
        <v>430</v>
      </c>
      <c r="BP30" s="1" t="s">
        <v>430</v>
      </c>
      <c r="BQ30" s="1" t="s">
        <v>430</v>
      </c>
      <c r="BS30" s="1" t="s">
        <v>430</v>
      </c>
      <c r="BU30" s="1" t="s">
        <v>430</v>
      </c>
      <c r="BV30" s="1" t="s">
        <v>430</v>
      </c>
      <c r="BX30" s="1" t="s">
        <v>430</v>
      </c>
      <c r="CF30" s="1" t="s">
        <v>430</v>
      </c>
      <c r="CS30" s="1" t="s">
        <v>430</v>
      </c>
      <c r="CZ30" s="1" t="s">
        <v>430</v>
      </c>
      <c r="DB30" s="1" t="s">
        <v>430</v>
      </c>
      <c r="DC30" s="1" t="s">
        <v>430</v>
      </c>
      <c r="DW30" s="1">
        <v>0</v>
      </c>
      <c r="DX30" s="27">
        <v>44531</v>
      </c>
    </row>
    <row r="31" spans="1:128" x14ac:dyDescent="0.35">
      <c r="A31" s="26">
        <v>44532</v>
      </c>
      <c r="DJ31" s="1" t="s">
        <v>430</v>
      </c>
      <c r="DL31" s="1" t="s">
        <v>430</v>
      </c>
      <c r="DW31" s="1">
        <v>0</v>
      </c>
      <c r="DX31" s="27">
        <v>44532</v>
      </c>
    </row>
    <row r="32" spans="1:128" x14ac:dyDescent="0.35">
      <c r="A32" s="26">
        <v>44533</v>
      </c>
      <c r="D32" s="1" t="s">
        <v>430</v>
      </c>
      <c r="E32" s="1" t="s">
        <v>430</v>
      </c>
      <c r="F32" s="1" t="s">
        <v>430</v>
      </c>
      <c r="H32" s="1" t="s">
        <v>430</v>
      </c>
      <c r="I32" s="1" t="s">
        <v>430</v>
      </c>
      <c r="J32" s="1" t="s">
        <v>430</v>
      </c>
      <c r="K32" s="1" t="s">
        <v>430</v>
      </c>
      <c r="M32" s="1" t="s">
        <v>430</v>
      </c>
      <c r="O32" s="1" t="s">
        <v>430</v>
      </c>
      <c r="Q32" s="1" t="s">
        <v>430</v>
      </c>
      <c r="S32" s="1" t="s">
        <v>430</v>
      </c>
      <c r="T32" s="1" t="s">
        <v>430</v>
      </c>
      <c r="V32" s="1" t="s">
        <v>430</v>
      </c>
      <c r="AF32" s="1" t="s">
        <v>430</v>
      </c>
      <c r="AH32" s="1" t="s">
        <v>430</v>
      </c>
      <c r="AI32" s="1" t="s">
        <v>430</v>
      </c>
      <c r="AK32" s="1" t="s">
        <v>430</v>
      </c>
      <c r="AL32" s="1" t="s">
        <v>430</v>
      </c>
      <c r="AN32" s="1" t="s">
        <v>430</v>
      </c>
      <c r="AR32" s="1" t="s">
        <v>430</v>
      </c>
      <c r="AS32" s="1" t="s">
        <v>430</v>
      </c>
      <c r="AV32" s="1" t="s">
        <v>430</v>
      </c>
      <c r="AW32" s="1" t="s">
        <v>430</v>
      </c>
      <c r="AX32" s="1" t="s">
        <v>430</v>
      </c>
      <c r="BD32" s="1" t="s">
        <v>430</v>
      </c>
      <c r="BH32" s="1" t="s">
        <v>430</v>
      </c>
      <c r="BJ32" s="1" t="s">
        <v>430</v>
      </c>
      <c r="BK32" s="1" t="s">
        <v>430</v>
      </c>
      <c r="BL32" s="1" t="s">
        <v>430</v>
      </c>
      <c r="BN32" s="1" t="s">
        <v>430</v>
      </c>
      <c r="BO32" s="1" t="s">
        <v>430</v>
      </c>
      <c r="BP32" s="1" t="s">
        <v>430</v>
      </c>
      <c r="BQ32" s="1" t="s">
        <v>430</v>
      </c>
      <c r="BR32" s="1" t="s">
        <v>430</v>
      </c>
      <c r="BS32" s="1" t="s">
        <v>430</v>
      </c>
      <c r="BZ32" s="1" t="s">
        <v>430</v>
      </c>
      <c r="CA32" s="1" t="s">
        <v>430</v>
      </c>
      <c r="CH32" s="1" t="s">
        <v>430</v>
      </c>
      <c r="DO32" s="1" t="s">
        <v>430</v>
      </c>
      <c r="DW32" s="1">
        <v>0</v>
      </c>
      <c r="DX32" s="27">
        <v>44533</v>
      </c>
    </row>
    <row r="33" spans="1:128" x14ac:dyDescent="0.35">
      <c r="A33" s="26">
        <v>44534</v>
      </c>
      <c r="J33" s="1" t="s">
        <v>430</v>
      </c>
      <c r="K33" s="1" t="s">
        <v>430</v>
      </c>
      <c r="N33" s="1" t="s">
        <v>430</v>
      </c>
      <c r="AH33" s="1" t="s">
        <v>430</v>
      </c>
      <c r="AQ33" s="1" t="s">
        <v>430</v>
      </c>
      <c r="AR33" s="1" t="s">
        <v>430</v>
      </c>
      <c r="AT33" s="1" t="s">
        <v>430</v>
      </c>
      <c r="AX33" s="1" t="s">
        <v>430</v>
      </c>
      <c r="AZ33" s="1" t="s">
        <v>430</v>
      </c>
      <c r="BE33" s="1" t="s">
        <v>430</v>
      </c>
      <c r="BG33" s="1" t="s">
        <v>430</v>
      </c>
      <c r="BJ33" s="1" t="s">
        <v>430</v>
      </c>
      <c r="BK33" s="1" t="s">
        <v>430</v>
      </c>
      <c r="BL33" s="1" t="s">
        <v>430</v>
      </c>
      <c r="BM33" s="1" t="s">
        <v>430</v>
      </c>
      <c r="BO33" s="1" t="s">
        <v>430</v>
      </c>
      <c r="BP33" s="1" t="s">
        <v>430</v>
      </c>
      <c r="BQ33" s="1" t="s">
        <v>430</v>
      </c>
      <c r="BR33" s="1" t="s">
        <v>430</v>
      </c>
      <c r="BS33" s="1" t="s">
        <v>430</v>
      </c>
      <c r="CA33" s="1" t="s">
        <v>430</v>
      </c>
      <c r="CB33" s="1" t="s">
        <v>430</v>
      </c>
      <c r="CH33" s="1" t="s">
        <v>430</v>
      </c>
      <c r="CI33" s="1" t="s">
        <v>430</v>
      </c>
      <c r="CJ33" s="1" t="s">
        <v>430</v>
      </c>
      <c r="CK33" s="1" t="s">
        <v>430</v>
      </c>
      <c r="CU33" s="1" t="s">
        <v>430</v>
      </c>
      <c r="CV33" s="1" t="s">
        <v>430</v>
      </c>
      <c r="DK33" s="1" t="s">
        <v>430</v>
      </c>
      <c r="DW33" s="1">
        <v>0</v>
      </c>
      <c r="DX33" s="27">
        <v>44534</v>
      </c>
    </row>
    <row r="34" spans="1:128" x14ac:dyDescent="0.35">
      <c r="A34" s="26">
        <v>44535</v>
      </c>
      <c r="E34" s="1" t="s">
        <v>430</v>
      </c>
      <c r="O34" s="1" t="s">
        <v>430</v>
      </c>
      <c r="V34" s="1" t="s">
        <v>430</v>
      </c>
      <c r="AD34" s="1" t="s">
        <v>430</v>
      </c>
      <c r="AL34" s="1" t="s">
        <v>430</v>
      </c>
      <c r="BF34" s="1" t="s">
        <v>430</v>
      </c>
      <c r="BI34" s="1" t="s">
        <v>430</v>
      </c>
      <c r="BR34" s="1" t="s">
        <v>430</v>
      </c>
      <c r="BS34" s="1" t="s">
        <v>430</v>
      </c>
      <c r="CL34" s="1" t="s">
        <v>430</v>
      </c>
      <c r="CM34" s="1" t="s">
        <v>430</v>
      </c>
      <c r="CR34" s="1" t="s">
        <v>430</v>
      </c>
      <c r="CS34" s="1" t="s">
        <v>430</v>
      </c>
      <c r="DW34" s="1">
        <v>0</v>
      </c>
      <c r="DX34" s="27">
        <v>44535</v>
      </c>
    </row>
    <row r="35" spans="1:128" x14ac:dyDescent="0.35">
      <c r="A35" s="26">
        <v>44536</v>
      </c>
      <c r="AC35" s="1" t="s">
        <v>430</v>
      </c>
      <c r="AJ35" s="1" t="s">
        <v>430</v>
      </c>
      <c r="CZ35" s="1" t="s">
        <v>430</v>
      </c>
      <c r="DB35" s="1" t="s">
        <v>430</v>
      </c>
      <c r="DC35" s="1" t="s">
        <v>430</v>
      </c>
      <c r="DD35" s="1" t="s">
        <v>430</v>
      </c>
      <c r="DF35" s="1" t="s">
        <v>430</v>
      </c>
      <c r="DG35" s="1" t="s">
        <v>430</v>
      </c>
      <c r="DI35" s="1" t="s">
        <v>430</v>
      </c>
      <c r="DL35" s="1" t="s">
        <v>430</v>
      </c>
      <c r="DM35" s="1" t="s">
        <v>429</v>
      </c>
      <c r="DW35" s="1">
        <v>0</v>
      </c>
      <c r="DX35" s="27">
        <v>44536</v>
      </c>
    </row>
    <row r="36" spans="1:128" x14ac:dyDescent="0.35">
      <c r="A36" s="26">
        <v>44537</v>
      </c>
      <c r="E36" s="1" t="s">
        <v>430</v>
      </c>
      <c r="I36" s="1" t="s">
        <v>430</v>
      </c>
      <c r="J36" s="1" t="s">
        <v>430</v>
      </c>
      <c r="K36" s="1" t="s">
        <v>430</v>
      </c>
      <c r="M36" s="1" t="s">
        <v>430</v>
      </c>
      <c r="P36" s="1" t="s">
        <v>430</v>
      </c>
      <c r="S36" s="1" t="s">
        <v>430</v>
      </c>
      <c r="T36" s="1" t="s">
        <v>430</v>
      </c>
      <c r="AA36" s="1" t="s">
        <v>430</v>
      </c>
      <c r="AF36" s="1" t="s">
        <v>430</v>
      </c>
      <c r="AG36" s="1" t="s">
        <v>430</v>
      </c>
      <c r="AH36" s="1" t="s">
        <v>430</v>
      </c>
      <c r="AI36" s="1" t="s">
        <v>430</v>
      </c>
      <c r="AJ36" s="1" t="s">
        <v>430</v>
      </c>
      <c r="AK36" s="1" t="s">
        <v>430</v>
      </c>
      <c r="AL36" s="1" t="s">
        <v>430</v>
      </c>
      <c r="AM36" s="1" t="s">
        <v>430</v>
      </c>
      <c r="AS36" s="1" t="s">
        <v>430</v>
      </c>
      <c r="AZ36" s="1" t="s">
        <v>430</v>
      </c>
      <c r="BD36" s="1" t="s">
        <v>430</v>
      </c>
      <c r="BH36" s="1" t="s">
        <v>430</v>
      </c>
      <c r="BR36" s="1" t="s">
        <v>430</v>
      </c>
      <c r="BS36" s="1" t="s">
        <v>430</v>
      </c>
      <c r="BT36" s="1" t="s">
        <v>430</v>
      </c>
      <c r="BY36" s="1" t="s">
        <v>430</v>
      </c>
      <c r="CA36" s="1" t="s">
        <v>430</v>
      </c>
      <c r="CB36" s="1" t="s">
        <v>430</v>
      </c>
      <c r="CE36" s="1" t="s">
        <v>430</v>
      </c>
      <c r="CH36" s="1" t="s">
        <v>430</v>
      </c>
      <c r="CI36" s="1" t="s">
        <v>430</v>
      </c>
      <c r="CJ36" s="1" t="s">
        <v>430</v>
      </c>
      <c r="CK36" s="1" t="s">
        <v>430</v>
      </c>
      <c r="CL36" s="1" t="s">
        <v>430</v>
      </c>
      <c r="CO36" s="1" t="s">
        <v>430</v>
      </c>
      <c r="CS36" s="1" t="s">
        <v>430</v>
      </c>
      <c r="CU36" s="1" t="s">
        <v>430</v>
      </c>
      <c r="CV36" s="1" t="s">
        <v>430</v>
      </c>
      <c r="DD36" s="1" t="s">
        <v>430</v>
      </c>
      <c r="DE36" s="1" t="s">
        <v>430</v>
      </c>
      <c r="DF36" s="1" t="s">
        <v>430</v>
      </c>
      <c r="DH36" s="1" t="s">
        <v>430</v>
      </c>
      <c r="DJ36" s="1" t="s">
        <v>430</v>
      </c>
      <c r="DW36" s="1">
        <v>0</v>
      </c>
      <c r="DX36" s="27">
        <v>44537</v>
      </c>
    </row>
    <row r="37" spans="1:128" x14ac:dyDescent="0.35">
      <c r="A37" s="26">
        <v>44538</v>
      </c>
      <c r="B37" s="1" t="s">
        <v>430</v>
      </c>
      <c r="D37" s="1" t="s">
        <v>430</v>
      </c>
      <c r="F37" s="1" t="s">
        <v>430</v>
      </c>
      <c r="G37" s="1" t="s">
        <v>430</v>
      </c>
      <c r="R37" s="1" t="s">
        <v>430</v>
      </c>
      <c r="U37" s="1" t="s">
        <v>430</v>
      </c>
      <c r="V37" s="1" t="s">
        <v>430</v>
      </c>
      <c r="W37" s="1" t="s">
        <v>430</v>
      </c>
      <c r="X37" s="1" t="s">
        <v>430</v>
      </c>
      <c r="Z37" s="1" t="s">
        <v>430</v>
      </c>
      <c r="AC37" s="1" t="s">
        <v>430</v>
      </c>
      <c r="AE37" s="1" t="s">
        <v>430</v>
      </c>
      <c r="AL37" s="1" t="s">
        <v>430</v>
      </c>
      <c r="AQ37" s="1" t="s">
        <v>430</v>
      </c>
      <c r="AT37" s="1" t="s">
        <v>430</v>
      </c>
      <c r="AU37" s="1" t="s">
        <v>430</v>
      </c>
      <c r="AW37" s="1" t="s">
        <v>430</v>
      </c>
      <c r="AX37" s="1" t="s">
        <v>430</v>
      </c>
      <c r="AZ37" s="1" t="s">
        <v>430</v>
      </c>
      <c r="BE37" s="1" t="s">
        <v>430</v>
      </c>
      <c r="BF37" s="1" t="s">
        <v>430</v>
      </c>
      <c r="BG37" s="1" t="s">
        <v>430</v>
      </c>
      <c r="BI37" s="1" t="s">
        <v>430</v>
      </c>
      <c r="BK37" s="1" t="s">
        <v>430</v>
      </c>
      <c r="BN37" s="1" t="s">
        <v>430</v>
      </c>
      <c r="BO37" s="1" t="s">
        <v>430</v>
      </c>
      <c r="BP37" s="1" t="s">
        <v>430</v>
      </c>
      <c r="BQ37" s="1" t="s">
        <v>430</v>
      </c>
      <c r="BS37" s="1" t="s">
        <v>430</v>
      </c>
      <c r="BT37" s="1" t="s">
        <v>430</v>
      </c>
      <c r="BV37" s="1" t="s">
        <v>430</v>
      </c>
      <c r="BZ37" s="1" t="s">
        <v>430</v>
      </c>
      <c r="CC37" s="1" t="s">
        <v>430</v>
      </c>
      <c r="CD37" s="1" t="s">
        <v>430</v>
      </c>
      <c r="CF37" s="1" t="s">
        <v>430</v>
      </c>
      <c r="CI37" s="1" t="s">
        <v>430</v>
      </c>
      <c r="CJ37" s="1" t="s">
        <v>430</v>
      </c>
      <c r="CK37" s="1" t="s">
        <v>430</v>
      </c>
      <c r="CM37" s="1" t="s">
        <v>430</v>
      </c>
      <c r="CQ37" s="1" t="s">
        <v>430</v>
      </c>
      <c r="CW37" s="1" t="s">
        <v>430</v>
      </c>
      <c r="CX37" s="1" t="s">
        <v>430</v>
      </c>
      <c r="CZ37" s="1" t="s">
        <v>430</v>
      </c>
      <c r="DB37" s="1" t="s">
        <v>430</v>
      </c>
      <c r="DF37" s="1" t="s">
        <v>430</v>
      </c>
      <c r="DI37" s="1" t="s">
        <v>430</v>
      </c>
      <c r="DW37" s="1">
        <v>0</v>
      </c>
      <c r="DX37" s="27">
        <v>44538</v>
      </c>
    </row>
    <row r="38" spans="1:128" x14ac:dyDescent="0.35">
      <c r="A38" s="26">
        <v>44539</v>
      </c>
      <c r="DC38" s="1" t="s">
        <v>430</v>
      </c>
      <c r="DJ38" s="1" t="s">
        <v>430</v>
      </c>
      <c r="DL38" s="1">
        <v>417</v>
      </c>
      <c r="DO38" s="1" t="s">
        <v>430</v>
      </c>
      <c r="DW38" s="1">
        <v>417</v>
      </c>
      <c r="DX38" s="27">
        <v>44539</v>
      </c>
    </row>
    <row r="39" spans="1:128" x14ac:dyDescent="0.35">
      <c r="A39" s="26">
        <v>44540</v>
      </c>
      <c r="B39" s="1" t="s">
        <v>430</v>
      </c>
      <c r="C39" s="1" t="s">
        <v>430</v>
      </c>
      <c r="E39" s="1" t="s">
        <v>430</v>
      </c>
      <c r="J39" s="1" t="s">
        <v>430</v>
      </c>
      <c r="K39" s="1" t="s">
        <v>430</v>
      </c>
      <c r="M39" s="1" t="s">
        <v>430</v>
      </c>
      <c r="N39" s="1" t="s">
        <v>430</v>
      </c>
      <c r="Q39" s="1" t="s">
        <v>430</v>
      </c>
      <c r="R39" s="1" t="s">
        <v>430</v>
      </c>
      <c r="S39" s="1" t="s">
        <v>430</v>
      </c>
      <c r="W39" s="1" t="s">
        <v>430</v>
      </c>
      <c r="X39" s="1" t="s">
        <v>430</v>
      </c>
      <c r="Y39" s="1" t="s">
        <v>430</v>
      </c>
      <c r="AB39" s="1" t="s">
        <v>430</v>
      </c>
      <c r="AC39" s="1" t="s">
        <v>430</v>
      </c>
      <c r="AD39" s="1" t="s">
        <v>430</v>
      </c>
      <c r="AE39" s="1" t="s">
        <v>430</v>
      </c>
      <c r="AG39" s="1" t="s">
        <v>430</v>
      </c>
      <c r="AJ39" s="1" t="s">
        <v>430</v>
      </c>
      <c r="AK39" s="1" t="s">
        <v>430</v>
      </c>
      <c r="AR39" s="1" t="s">
        <v>430</v>
      </c>
      <c r="AV39" s="1" t="s">
        <v>430</v>
      </c>
      <c r="AZ39" s="1" t="s">
        <v>430</v>
      </c>
      <c r="BA39" s="1" t="s">
        <v>430</v>
      </c>
      <c r="BD39" s="1" t="s">
        <v>430</v>
      </c>
      <c r="BF39" s="1" t="s">
        <v>430</v>
      </c>
      <c r="BH39" s="1" t="s">
        <v>430</v>
      </c>
      <c r="BL39" s="1" t="s">
        <v>430</v>
      </c>
      <c r="BM39" s="1" t="s">
        <v>430</v>
      </c>
      <c r="BN39" s="1" t="s">
        <v>430</v>
      </c>
      <c r="BO39" s="1" t="s">
        <v>430</v>
      </c>
      <c r="BR39" s="1" t="s">
        <v>430</v>
      </c>
      <c r="BS39" s="1" t="s">
        <v>430</v>
      </c>
      <c r="BT39" s="1" t="s">
        <v>430</v>
      </c>
      <c r="CA39" s="1" t="s">
        <v>430</v>
      </c>
      <c r="CC39" s="1" t="s">
        <v>430</v>
      </c>
      <c r="CL39" s="1" t="s">
        <v>430</v>
      </c>
      <c r="CN39" s="1" t="s">
        <v>430</v>
      </c>
      <c r="CU39" s="1" t="s">
        <v>430</v>
      </c>
      <c r="CZ39" s="1" t="s">
        <v>430</v>
      </c>
      <c r="DB39" s="1" t="s">
        <v>430</v>
      </c>
      <c r="DC39" s="1" t="s">
        <v>430</v>
      </c>
      <c r="DD39" s="1" t="s">
        <v>430</v>
      </c>
      <c r="DG39" s="1" t="s">
        <v>430</v>
      </c>
      <c r="DH39" s="1" t="s">
        <v>430</v>
      </c>
      <c r="DI39" s="1" t="s">
        <v>430</v>
      </c>
      <c r="DW39" s="1">
        <v>0</v>
      </c>
      <c r="DX39" s="27">
        <v>44540</v>
      </c>
    </row>
    <row r="40" spans="1:128" x14ac:dyDescent="0.35">
      <c r="A40" s="26">
        <v>44541</v>
      </c>
      <c r="B40" s="1" t="s">
        <v>430</v>
      </c>
      <c r="C40" s="1" t="s">
        <v>430</v>
      </c>
      <c r="D40" s="1" t="s">
        <v>430</v>
      </c>
      <c r="E40" s="1" t="s">
        <v>430</v>
      </c>
      <c r="F40" s="1" t="s">
        <v>430</v>
      </c>
      <c r="I40" s="1" t="s">
        <v>430</v>
      </c>
      <c r="J40" s="1" t="s">
        <v>430</v>
      </c>
      <c r="L40" s="1" t="s">
        <v>430</v>
      </c>
      <c r="Q40" s="1" t="s">
        <v>430</v>
      </c>
      <c r="U40" s="1" t="s">
        <v>430</v>
      </c>
      <c r="V40" s="1" t="s">
        <v>430</v>
      </c>
      <c r="Z40" s="1" t="s">
        <v>430</v>
      </c>
      <c r="AA40" s="1" t="s">
        <v>430</v>
      </c>
      <c r="AE40" s="1" t="s">
        <v>430</v>
      </c>
      <c r="AH40" s="1" t="s">
        <v>430</v>
      </c>
      <c r="AJ40" s="1" t="s">
        <v>430</v>
      </c>
      <c r="AN40" s="1" t="s">
        <v>430</v>
      </c>
      <c r="BQ40" s="1" t="s">
        <v>430</v>
      </c>
      <c r="BR40" s="1" t="s">
        <v>430</v>
      </c>
      <c r="BS40" s="1" t="s">
        <v>430</v>
      </c>
      <c r="BT40" s="1" t="s">
        <v>430</v>
      </c>
      <c r="BU40" s="1" t="s">
        <v>430</v>
      </c>
      <c r="BV40" s="1" t="s">
        <v>430</v>
      </c>
      <c r="BZ40" s="1" t="s">
        <v>430</v>
      </c>
      <c r="CB40" s="1" t="s">
        <v>430</v>
      </c>
      <c r="CD40" s="1" t="s">
        <v>430</v>
      </c>
      <c r="CE40" s="1" t="s">
        <v>430</v>
      </c>
      <c r="CF40" s="1" t="s">
        <v>430</v>
      </c>
      <c r="CG40" s="1" t="s">
        <v>430</v>
      </c>
      <c r="CH40" s="1" t="s">
        <v>430</v>
      </c>
      <c r="CI40" s="1" t="s">
        <v>430</v>
      </c>
      <c r="CJ40" s="1" t="s">
        <v>430</v>
      </c>
      <c r="CL40" s="1" t="s">
        <v>430</v>
      </c>
      <c r="CM40" s="1" t="s">
        <v>430</v>
      </c>
      <c r="CP40" s="1" t="s">
        <v>430</v>
      </c>
      <c r="CS40" s="1" t="s">
        <v>430</v>
      </c>
      <c r="CV40" s="1" t="s">
        <v>430</v>
      </c>
      <c r="CY40" s="1" t="s">
        <v>430</v>
      </c>
      <c r="DF40" s="1" t="s">
        <v>430</v>
      </c>
      <c r="DW40" s="1">
        <v>0</v>
      </c>
      <c r="DX40" s="27">
        <v>44541</v>
      </c>
    </row>
    <row r="41" spans="1:128" x14ac:dyDescent="0.35">
      <c r="A41" s="26">
        <v>44542</v>
      </c>
      <c r="J41" s="1" t="s">
        <v>430</v>
      </c>
      <c r="K41" s="1" t="s">
        <v>430</v>
      </c>
      <c r="N41" s="1" t="s">
        <v>430</v>
      </c>
      <c r="O41" s="1" t="s">
        <v>430</v>
      </c>
      <c r="P41" s="1" t="s">
        <v>430</v>
      </c>
      <c r="W41" s="1" t="s">
        <v>430</v>
      </c>
      <c r="X41" s="1" t="s">
        <v>430</v>
      </c>
      <c r="AC41" s="1" t="s">
        <v>430</v>
      </c>
      <c r="AE41" s="1" t="s">
        <v>430</v>
      </c>
      <c r="AF41" s="1" t="s">
        <v>430</v>
      </c>
      <c r="AH41" s="1" t="s">
        <v>430</v>
      </c>
      <c r="AI41" s="1" t="s">
        <v>430</v>
      </c>
      <c r="AQ41" s="1" t="s">
        <v>430</v>
      </c>
      <c r="AR41" s="1" t="s">
        <v>430</v>
      </c>
      <c r="AS41" s="1" t="s">
        <v>430</v>
      </c>
      <c r="AT41" s="1" t="s">
        <v>430</v>
      </c>
      <c r="AU41" s="1" t="s">
        <v>430</v>
      </c>
      <c r="AY41" s="1" t="s">
        <v>430</v>
      </c>
      <c r="AZ41" s="1" t="s">
        <v>430</v>
      </c>
      <c r="BB41" s="1" t="s">
        <v>430</v>
      </c>
      <c r="BE41" s="1" t="s">
        <v>430</v>
      </c>
      <c r="BF41" s="1" t="s">
        <v>430</v>
      </c>
      <c r="BG41" s="1" t="s">
        <v>430</v>
      </c>
      <c r="BI41" s="1" t="s">
        <v>430</v>
      </c>
      <c r="BJ41" s="1" t="s">
        <v>430</v>
      </c>
      <c r="BK41" s="1" t="s">
        <v>430</v>
      </c>
      <c r="BL41" s="1" t="s">
        <v>430</v>
      </c>
      <c r="BM41" s="1" t="s">
        <v>430</v>
      </c>
      <c r="BS41" s="1" t="s">
        <v>430</v>
      </c>
      <c r="BT41" s="1" t="s">
        <v>430</v>
      </c>
      <c r="BW41" s="1" t="s">
        <v>430</v>
      </c>
      <c r="CR41" s="1" t="s">
        <v>430</v>
      </c>
      <c r="CU41" s="1" t="s">
        <v>430</v>
      </c>
      <c r="CX41" s="1" t="s">
        <v>430</v>
      </c>
      <c r="DB41" s="1" t="s">
        <v>430</v>
      </c>
      <c r="DD41" s="1" t="s">
        <v>430</v>
      </c>
      <c r="DE41" s="1" t="s">
        <v>430</v>
      </c>
      <c r="DF41" s="1" t="s">
        <v>430</v>
      </c>
      <c r="DH41" s="1" t="s">
        <v>430</v>
      </c>
      <c r="DI41" s="1" t="s">
        <v>430</v>
      </c>
      <c r="DJ41" s="1" t="s">
        <v>430</v>
      </c>
      <c r="DK41" s="1" t="s">
        <v>430</v>
      </c>
      <c r="DW41" s="1">
        <v>0</v>
      </c>
      <c r="DX41" s="27">
        <v>44542</v>
      </c>
    </row>
    <row r="42" spans="1:128" x14ac:dyDescent="0.35">
      <c r="A42" s="26">
        <v>44543</v>
      </c>
      <c r="P42" s="1" t="s">
        <v>430</v>
      </c>
      <c r="R42" s="1" t="s">
        <v>430</v>
      </c>
      <c r="W42" s="1" t="s">
        <v>430</v>
      </c>
      <c r="AF42" s="1" t="s">
        <v>430</v>
      </c>
      <c r="AG42" s="1" t="s">
        <v>430</v>
      </c>
      <c r="AK42" s="1" t="s">
        <v>430</v>
      </c>
      <c r="AR42" s="1" t="s">
        <v>430</v>
      </c>
      <c r="AS42" s="1" t="s">
        <v>430</v>
      </c>
      <c r="AT42" s="1" t="s">
        <v>430</v>
      </c>
      <c r="AU42" s="1" t="s">
        <v>430</v>
      </c>
      <c r="AV42" s="1" t="s">
        <v>430</v>
      </c>
      <c r="AW42" s="1" t="s">
        <v>430</v>
      </c>
      <c r="AX42" s="1" t="s">
        <v>430</v>
      </c>
      <c r="AZ42" s="1" t="s">
        <v>430</v>
      </c>
      <c r="BA42" s="1" t="s">
        <v>430</v>
      </c>
      <c r="BB42" s="1" t="s">
        <v>430</v>
      </c>
      <c r="BD42" s="1" t="s">
        <v>430</v>
      </c>
      <c r="BE42" s="1" t="s">
        <v>430</v>
      </c>
      <c r="BG42" s="1" t="s">
        <v>430</v>
      </c>
      <c r="BO42" s="1" t="s">
        <v>430</v>
      </c>
      <c r="BS42" s="1" t="s">
        <v>430</v>
      </c>
      <c r="CG42" s="1" t="s">
        <v>430</v>
      </c>
      <c r="CH42" s="1" t="s">
        <v>430</v>
      </c>
      <c r="CM42" s="1" t="s">
        <v>430</v>
      </c>
      <c r="CO42" s="1" t="s">
        <v>430</v>
      </c>
      <c r="CP42" s="1" t="s">
        <v>430</v>
      </c>
      <c r="CQ42" s="1" t="s">
        <v>430</v>
      </c>
      <c r="CS42" s="1" t="s">
        <v>430</v>
      </c>
      <c r="CY42" s="1" t="s">
        <v>430</v>
      </c>
      <c r="DK42" s="1" t="s">
        <v>430</v>
      </c>
      <c r="DO42" s="1" t="s">
        <v>430</v>
      </c>
      <c r="DP42" s="1" t="s">
        <v>430</v>
      </c>
      <c r="DW42" s="1">
        <v>0</v>
      </c>
      <c r="DX42" s="27">
        <v>44543</v>
      </c>
    </row>
    <row r="43" spans="1:128" x14ac:dyDescent="0.35">
      <c r="A43" s="26">
        <v>44544</v>
      </c>
      <c r="B43" s="1" t="s">
        <v>430</v>
      </c>
      <c r="C43" s="1" t="s">
        <v>430</v>
      </c>
      <c r="D43" s="1" t="s">
        <v>430</v>
      </c>
      <c r="E43" s="1" t="s">
        <v>430</v>
      </c>
      <c r="F43" s="1" t="s">
        <v>430</v>
      </c>
      <c r="G43" s="1" t="s">
        <v>430</v>
      </c>
      <c r="H43" s="1" t="s">
        <v>430</v>
      </c>
      <c r="I43" s="1">
        <v>47.04</v>
      </c>
      <c r="K43" s="1" t="s">
        <v>430</v>
      </c>
      <c r="M43" s="1" t="s">
        <v>430</v>
      </c>
      <c r="N43" s="1" t="s">
        <v>430</v>
      </c>
      <c r="R43" s="1" t="s">
        <v>430</v>
      </c>
      <c r="S43" s="1" t="s">
        <v>430</v>
      </c>
      <c r="T43" s="1" t="s">
        <v>430</v>
      </c>
      <c r="V43" s="1" t="s">
        <v>430</v>
      </c>
      <c r="Y43" s="1" t="s">
        <v>430</v>
      </c>
      <c r="Z43" s="1" t="s">
        <v>430</v>
      </c>
      <c r="AA43" s="1" t="s">
        <v>430</v>
      </c>
      <c r="AC43" s="1" t="s">
        <v>430</v>
      </c>
      <c r="AD43" s="1" t="s">
        <v>430</v>
      </c>
      <c r="AF43" s="1" t="s">
        <v>430</v>
      </c>
      <c r="AH43" s="1" t="s">
        <v>430</v>
      </c>
      <c r="AI43" s="1" t="s">
        <v>430</v>
      </c>
      <c r="AJ43" s="1" t="s">
        <v>430</v>
      </c>
      <c r="AL43" s="1" t="s">
        <v>430</v>
      </c>
      <c r="AN43" s="1" t="s">
        <v>430</v>
      </c>
      <c r="AQ43" s="1" t="s">
        <v>430</v>
      </c>
      <c r="AU43" s="1" t="s">
        <v>430</v>
      </c>
      <c r="BF43" s="1" t="s">
        <v>430</v>
      </c>
      <c r="BI43" s="1" t="s">
        <v>430</v>
      </c>
      <c r="BK43" s="1" t="s">
        <v>430</v>
      </c>
      <c r="BL43" s="1" t="s">
        <v>430</v>
      </c>
      <c r="BM43" s="1" t="s">
        <v>430</v>
      </c>
      <c r="BN43" s="1" t="s">
        <v>430</v>
      </c>
      <c r="BP43" s="1" t="s">
        <v>430</v>
      </c>
      <c r="BQ43" s="1" t="s">
        <v>430</v>
      </c>
      <c r="BR43" s="1" t="s">
        <v>430</v>
      </c>
      <c r="BS43" s="1" t="s">
        <v>430</v>
      </c>
      <c r="BT43" s="1" t="s">
        <v>430</v>
      </c>
      <c r="BV43" s="1" t="s">
        <v>430</v>
      </c>
      <c r="BX43" s="1">
        <v>84</v>
      </c>
      <c r="BZ43" s="1" t="s">
        <v>430</v>
      </c>
      <c r="CA43" s="1" t="s">
        <v>430</v>
      </c>
      <c r="CB43" s="1" t="s">
        <v>430</v>
      </c>
      <c r="CI43" s="1" t="s">
        <v>430</v>
      </c>
      <c r="CJ43" s="1" t="s">
        <v>430</v>
      </c>
      <c r="CK43" s="1" t="s">
        <v>430</v>
      </c>
      <c r="CV43" s="1" t="s">
        <v>430</v>
      </c>
      <c r="CZ43" s="1" t="s">
        <v>430</v>
      </c>
      <c r="DB43" s="1" t="s">
        <v>430</v>
      </c>
      <c r="DC43" s="1" t="s">
        <v>430</v>
      </c>
      <c r="DD43" s="1" t="s">
        <v>430</v>
      </c>
      <c r="DE43" s="1" t="s">
        <v>430</v>
      </c>
      <c r="DG43" s="1" t="s">
        <v>430</v>
      </c>
      <c r="DH43" s="1" t="s">
        <v>430</v>
      </c>
      <c r="DN43" s="1" t="s">
        <v>430</v>
      </c>
      <c r="DW43" s="1">
        <v>131.04</v>
      </c>
      <c r="DX43" s="27">
        <v>44544</v>
      </c>
    </row>
    <row r="44" spans="1:128" x14ac:dyDescent="0.35">
      <c r="A44" s="26">
        <v>44545</v>
      </c>
      <c r="B44" s="1" t="s">
        <v>430</v>
      </c>
      <c r="D44" s="1" t="s">
        <v>433</v>
      </c>
      <c r="E44" s="1" t="s">
        <v>430</v>
      </c>
      <c r="F44" s="1" t="s">
        <v>430</v>
      </c>
      <c r="J44" s="1" t="s">
        <v>430</v>
      </c>
      <c r="O44" s="1" t="s">
        <v>430</v>
      </c>
      <c r="R44" s="1" t="s">
        <v>430</v>
      </c>
      <c r="T44" s="1" t="s">
        <v>430</v>
      </c>
      <c r="U44" s="1" t="s">
        <v>430</v>
      </c>
      <c r="V44" s="1" t="s">
        <v>430</v>
      </c>
      <c r="W44" s="1" t="s">
        <v>430</v>
      </c>
      <c r="X44" s="1" t="s">
        <v>430</v>
      </c>
      <c r="Z44" s="1" t="s">
        <v>430</v>
      </c>
      <c r="AA44" s="1" t="s">
        <v>430</v>
      </c>
      <c r="AC44" s="1" t="s">
        <v>430</v>
      </c>
      <c r="AD44" s="1" t="s">
        <v>430</v>
      </c>
      <c r="AE44" s="1" t="s">
        <v>430</v>
      </c>
      <c r="AH44" s="1" t="s">
        <v>430</v>
      </c>
      <c r="AN44" s="1" t="s">
        <v>430</v>
      </c>
      <c r="AQ44" s="1" t="s">
        <v>430</v>
      </c>
      <c r="AR44" s="1" t="s">
        <v>430</v>
      </c>
      <c r="AS44" s="1" t="s">
        <v>430</v>
      </c>
      <c r="AT44" s="1" t="s">
        <v>430</v>
      </c>
      <c r="AU44" s="1" t="s">
        <v>430</v>
      </c>
      <c r="AV44" s="1" t="s">
        <v>430</v>
      </c>
      <c r="AW44" s="1" t="s">
        <v>430</v>
      </c>
      <c r="AX44" s="1" t="s">
        <v>430</v>
      </c>
      <c r="AY44" s="1" t="s">
        <v>430</v>
      </c>
      <c r="AZ44" s="1" t="s">
        <v>430</v>
      </c>
      <c r="BA44" s="1" t="s">
        <v>430</v>
      </c>
      <c r="BB44" s="1" t="s">
        <v>430</v>
      </c>
      <c r="BD44" s="1" t="s">
        <v>430</v>
      </c>
      <c r="BE44" s="1" t="s">
        <v>430</v>
      </c>
      <c r="BF44" s="1" t="s">
        <v>430</v>
      </c>
      <c r="BG44" s="1" t="s">
        <v>430</v>
      </c>
      <c r="BH44" s="1" t="s">
        <v>430</v>
      </c>
      <c r="BI44" s="1" t="s">
        <v>430</v>
      </c>
      <c r="BJ44" s="1" t="s">
        <v>430</v>
      </c>
      <c r="BM44" s="1" t="s">
        <v>430</v>
      </c>
      <c r="BN44" s="1" t="s">
        <v>430</v>
      </c>
      <c r="BO44" s="1" t="s">
        <v>430</v>
      </c>
      <c r="BP44" s="1" t="s">
        <v>430</v>
      </c>
      <c r="BQ44" s="1" t="s">
        <v>430</v>
      </c>
      <c r="BR44" s="1" t="s">
        <v>430</v>
      </c>
      <c r="BS44" s="1" t="s">
        <v>430</v>
      </c>
      <c r="BT44" s="1" t="s">
        <v>430</v>
      </c>
      <c r="BU44" s="1" t="s">
        <v>430</v>
      </c>
      <c r="BV44" s="1" t="s">
        <v>430</v>
      </c>
      <c r="BW44" s="1" t="s">
        <v>430</v>
      </c>
      <c r="BY44" s="1" t="s">
        <v>430</v>
      </c>
      <c r="CC44" s="1" t="s">
        <v>430</v>
      </c>
      <c r="CD44" s="1" t="s">
        <v>430</v>
      </c>
      <c r="CE44" s="1" t="s">
        <v>430</v>
      </c>
      <c r="CF44" s="1" t="s">
        <v>430</v>
      </c>
      <c r="CG44" s="1" t="s">
        <v>430</v>
      </c>
      <c r="CR44" s="1" t="s">
        <v>430</v>
      </c>
      <c r="CS44" s="1" t="s">
        <v>430</v>
      </c>
      <c r="CU44" s="1" t="s">
        <v>430</v>
      </c>
      <c r="CX44" s="1" t="s">
        <v>430</v>
      </c>
      <c r="CZ44" s="1" t="s">
        <v>430</v>
      </c>
      <c r="DB44" s="1" t="s">
        <v>430</v>
      </c>
      <c r="DC44" s="1" t="s">
        <v>430</v>
      </c>
      <c r="DD44" s="1" t="s">
        <v>430</v>
      </c>
      <c r="DF44" s="1" t="s">
        <v>430</v>
      </c>
      <c r="DI44" s="1" t="s">
        <v>430</v>
      </c>
      <c r="DW44" s="1">
        <v>0</v>
      </c>
      <c r="DX44" s="27">
        <v>44545</v>
      </c>
    </row>
    <row r="45" spans="1:128" x14ac:dyDescent="0.35">
      <c r="A45" s="26">
        <v>44546</v>
      </c>
      <c r="DO45" s="1" t="s">
        <v>430</v>
      </c>
      <c r="DW45" s="1">
        <v>0</v>
      </c>
      <c r="DX45" s="27">
        <v>44546</v>
      </c>
    </row>
    <row r="46" spans="1:128" x14ac:dyDescent="0.35">
      <c r="A46" s="26">
        <v>44547</v>
      </c>
      <c r="B46" s="1" t="s">
        <v>430</v>
      </c>
      <c r="C46" s="1" t="s">
        <v>430</v>
      </c>
      <c r="D46" s="1" t="s">
        <v>430</v>
      </c>
      <c r="E46" s="1" t="s">
        <v>430</v>
      </c>
      <c r="F46" s="1" t="s">
        <v>430</v>
      </c>
      <c r="G46" s="1" t="s">
        <v>430</v>
      </c>
      <c r="H46" s="1" t="s">
        <v>430</v>
      </c>
      <c r="J46" s="1" t="s">
        <v>430</v>
      </c>
      <c r="M46" s="1" t="s">
        <v>430</v>
      </c>
      <c r="O46" s="1" t="s">
        <v>430</v>
      </c>
      <c r="P46" s="1" t="s">
        <v>430</v>
      </c>
      <c r="R46" s="1" t="s">
        <v>430</v>
      </c>
      <c r="T46" s="1" t="s">
        <v>430</v>
      </c>
      <c r="V46" s="1" t="s">
        <v>430</v>
      </c>
      <c r="W46" s="1" t="s">
        <v>430</v>
      </c>
      <c r="X46" s="1" t="s">
        <v>430</v>
      </c>
      <c r="AD46" s="1" t="s">
        <v>430</v>
      </c>
      <c r="AE46" s="1" t="s">
        <v>430</v>
      </c>
      <c r="AF46" s="1" t="s">
        <v>430</v>
      </c>
      <c r="AH46" s="1" t="s">
        <v>430</v>
      </c>
      <c r="AI46" s="1" t="s">
        <v>430</v>
      </c>
      <c r="AK46" s="1" t="s">
        <v>430</v>
      </c>
      <c r="AL46" s="1" t="s">
        <v>430</v>
      </c>
      <c r="AN46" s="1" t="s">
        <v>430</v>
      </c>
      <c r="AQ46" s="1" t="s">
        <v>430</v>
      </c>
      <c r="AR46" s="1" t="s">
        <v>430</v>
      </c>
      <c r="AS46" s="1" t="s">
        <v>430</v>
      </c>
      <c r="AT46" s="1" t="s">
        <v>430</v>
      </c>
      <c r="AU46" s="1" t="s">
        <v>430</v>
      </c>
      <c r="AV46" s="1" t="s">
        <v>430</v>
      </c>
      <c r="AW46" s="1" t="s">
        <v>430</v>
      </c>
      <c r="AX46" s="1" t="s">
        <v>430</v>
      </c>
      <c r="AY46" s="1" t="s">
        <v>430</v>
      </c>
      <c r="AZ46" s="1" t="s">
        <v>430</v>
      </c>
      <c r="BA46" s="1" t="s">
        <v>430</v>
      </c>
      <c r="BB46" s="1" t="s">
        <v>430</v>
      </c>
      <c r="BC46" s="1" t="s">
        <v>430</v>
      </c>
      <c r="BD46" s="1" t="s">
        <v>430</v>
      </c>
      <c r="BE46" s="1" t="s">
        <v>430</v>
      </c>
      <c r="BF46" s="1" t="s">
        <v>430</v>
      </c>
      <c r="BG46" s="1" t="s">
        <v>430</v>
      </c>
      <c r="BI46" s="1" t="s">
        <v>430</v>
      </c>
      <c r="BJ46" s="1" t="s">
        <v>430</v>
      </c>
      <c r="BK46" s="1" t="s">
        <v>430</v>
      </c>
      <c r="BL46" s="1" t="s">
        <v>430</v>
      </c>
      <c r="BM46" s="1" t="s">
        <v>430</v>
      </c>
      <c r="BN46" s="1" t="s">
        <v>430</v>
      </c>
      <c r="BO46" s="1" t="s">
        <v>430</v>
      </c>
      <c r="BP46" s="1" t="s">
        <v>430</v>
      </c>
      <c r="BQ46" s="1" t="s">
        <v>430</v>
      </c>
      <c r="BS46" s="1" t="s">
        <v>430</v>
      </c>
      <c r="BT46" s="1" t="s">
        <v>430</v>
      </c>
      <c r="BU46" s="1" t="s">
        <v>430</v>
      </c>
      <c r="BZ46" s="1" t="s">
        <v>430</v>
      </c>
      <c r="CA46" s="1" t="s">
        <v>430</v>
      </c>
      <c r="CH46" s="1" t="s">
        <v>430</v>
      </c>
      <c r="CI46" s="1">
        <v>9</v>
      </c>
      <c r="CJ46" s="1" t="s">
        <v>430</v>
      </c>
      <c r="CK46" s="1" t="s">
        <v>430</v>
      </c>
      <c r="CL46" s="1" t="s">
        <v>430</v>
      </c>
      <c r="CM46" s="1" t="s">
        <v>430</v>
      </c>
      <c r="CP46" s="1" t="s">
        <v>430</v>
      </c>
      <c r="CQ46" s="1" t="s">
        <v>430</v>
      </c>
      <c r="CS46" s="1" t="s">
        <v>430</v>
      </c>
      <c r="CU46" s="1" t="s">
        <v>430</v>
      </c>
      <c r="CV46" s="1" t="s">
        <v>430</v>
      </c>
      <c r="CZ46" s="1" t="s">
        <v>430</v>
      </c>
      <c r="DB46" s="1" t="s">
        <v>430</v>
      </c>
      <c r="DC46" s="1" t="s">
        <v>430</v>
      </c>
      <c r="DD46" s="1" t="s">
        <v>430</v>
      </c>
      <c r="DF46" s="1" t="s">
        <v>430</v>
      </c>
      <c r="DH46" s="1" t="s">
        <v>430</v>
      </c>
      <c r="DI46" s="1" t="s">
        <v>430</v>
      </c>
      <c r="DJ46" s="1">
        <v>30</v>
      </c>
      <c r="DK46" s="1" t="s">
        <v>430</v>
      </c>
      <c r="DM46" s="1">
        <v>51</v>
      </c>
      <c r="DO46" s="1">
        <v>90</v>
      </c>
      <c r="DP46" s="1" t="s">
        <v>430</v>
      </c>
      <c r="DW46" s="1">
        <v>180</v>
      </c>
      <c r="DX46" s="27">
        <v>44547</v>
      </c>
    </row>
    <row r="47" spans="1:128" x14ac:dyDescent="0.35">
      <c r="A47" s="26">
        <v>44548</v>
      </c>
      <c r="J47" s="1" t="s">
        <v>430</v>
      </c>
      <c r="K47" s="1" t="s">
        <v>430</v>
      </c>
      <c r="L47" s="1">
        <v>6.72</v>
      </c>
      <c r="M47" s="1" t="s">
        <v>430</v>
      </c>
      <c r="O47" s="1" t="s">
        <v>430</v>
      </c>
      <c r="Q47" s="1">
        <v>17.8</v>
      </c>
      <c r="S47" s="1" t="s">
        <v>430</v>
      </c>
      <c r="U47" s="1" t="s">
        <v>430</v>
      </c>
      <c r="V47" s="1" t="s">
        <v>430</v>
      </c>
      <c r="X47" s="1" t="s">
        <v>430</v>
      </c>
      <c r="Z47" s="1" t="s">
        <v>430</v>
      </c>
      <c r="AA47" s="1" t="s">
        <v>430</v>
      </c>
      <c r="AB47" s="1" t="s">
        <v>430</v>
      </c>
      <c r="AC47" s="1" t="s">
        <v>430</v>
      </c>
      <c r="AD47" s="1" t="s">
        <v>430</v>
      </c>
      <c r="AE47" s="1" t="s">
        <v>430</v>
      </c>
      <c r="AJ47" s="1" t="s">
        <v>430</v>
      </c>
      <c r="BQ47" s="1" t="s">
        <v>430</v>
      </c>
      <c r="BR47" s="1" t="s">
        <v>430</v>
      </c>
      <c r="BS47" s="1" t="s">
        <v>430</v>
      </c>
      <c r="BT47" s="1" t="s">
        <v>430</v>
      </c>
      <c r="BU47" s="1" t="s">
        <v>430</v>
      </c>
      <c r="BV47" s="1" t="s">
        <v>430</v>
      </c>
      <c r="BZ47" s="1">
        <v>7.2</v>
      </c>
      <c r="CD47" s="1">
        <v>4.8</v>
      </c>
      <c r="CG47" s="1" t="s">
        <v>430</v>
      </c>
      <c r="CH47" s="1" t="s">
        <v>430</v>
      </c>
      <c r="CN47" s="1">
        <v>5.6</v>
      </c>
      <c r="CX47" s="1" t="s">
        <v>430</v>
      </c>
      <c r="CY47" s="1" t="s">
        <v>430</v>
      </c>
      <c r="DA47" s="1">
        <v>73.5</v>
      </c>
      <c r="DD47" s="1" t="s">
        <v>430</v>
      </c>
      <c r="DE47" s="1" t="s">
        <v>430</v>
      </c>
      <c r="DG47" s="1" t="s">
        <v>430</v>
      </c>
      <c r="DW47" s="1">
        <v>115.62</v>
      </c>
      <c r="DX47" s="27">
        <v>44548</v>
      </c>
    </row>
    <row r="48" spans="1:128" x14ac:dyDescent="0.35">
      <c r="A48" s="26">
        <v>44549</v>
      </c>
      <c r="B48" s="1" t="s">
        <v>430</v>
      </c>
      <c r="E48" s="1" t="s">
        <v>430</v>
      </c>
      <c r="F48" s="1" t="s">
        <v>430</v>
      </c>
      <c r="G48" s="1" t="s">
        <v>430</v>
      </c>
      <c r="J48" s="1" t="s">
        <v>430</v>
      </c>
      <c r="K48" s="1" t="s">
        <v>430</v>
      </c>
      <c r="N48" s="1" t="s">
        <v>430</v>
      </c>
      <c r="O48" s="1" t="s">
        <v>430</v>
      </c>
      <c r="P48" s="1" t="s">
        <v>430</v>
      </c>
      <c r="T48" s="1" t="s">
        <v>430</v>
      </c>
      <c r="U48" s="1" t="s">
        <v>430</v>
      </c>
      <c r="V48" s="1" t="s">
        <v>430</v>
      </c>
      <c r="W48" s="1" t="s">
        <v>430</v>
      </c>
      <c r="X48" s="1" t="s">
        <v>430</v>
      </c>
      <c r="Z48" s="1" t="s">
        <v>430</v>
      </c>
      <c r="AC48" s="1" t="s">
        <v>430</v>
      </c>
      <c r="AE48" s="1" t="s">
        <v>430</v>
      </c>
      <c r="AF48" s="1" t="s">
        <v>430</v>
      </c>
      <c r="AG48" s="1" t="s">
        <v>430</v>
      </c>
      <c r="AH48" s="1" t="s">
        <v>430</v>
      </c>
      <c r="AI48" s="1" t="s">
        <v>430</v>
      </c>
      <c r="AJ48" s="1" t="s">
        <v>430</v>
      </c>
      <c r="AK48" s="1" t="s">
        <v>430</v>
      </c>
      <c r="AL48" s="1" t="s">
        <v>430</v>
      </c>
      <c r="AN48" s="1" t="s">
        <v>430</v>
      </c>
      <c r="AP48" s="1" t="s">
        <v>430</v>
      </c>
      <c r="AQ48" s="1" t="s">
        <v>430</v>
      </c>
      <c r="AR48" s="1" t="s">
        <v>430</v>
      </c>
      <c r="AT48" s="1" t="s">
        <v>430</v>
      </c>
      <c r="AU48" s="1" t="s">
        <v>430</v>
      </c>
      <c r="AW48" s="1" t="s">
        <v>430</v>
      </c>
      <c r="AX48" s="1" t="s">
        <v>430</v>
      </c>
      <c r="AY48" s="1" t="s">
        <v>430</v>
      </c>
      <c r="AZ48" s="1" t="s">
        <v>430</v>
      </c>
      <c r="BA48" s="1" t="s">
        <v>430</v>
      </c>
      <c r="BB48" s="1" t="s">
        <v>430</v>
      </c>
      <c r="BE48" s="1" t="s">
        <v>430</v>
      </c>
      <c r="BF48" s="1" t="s">
        <v>430</v>
      </c>
      <c r="BG48" s="1" t="s">
        <v>430</v>
      </c>
      <c r="BI48" s="1" t="s">
        <v>430</v>
      </c>
      <c r="BJ48" s="1" t="s">
        <v>430</v>
      </c>
      <c r="BK48" s="1" t="s">
        <v>430</v>
      </c>
      <c r="BL48" s="1" t="s">
        <v>430</v>
      </c>
      <c r="BM48" s="1" t="s">
        <v>430</v>
      </c>
      <c r="BO48" s="1" t="s">
        <v>430</v>
      </c>
      <c r="BP48" s="1" t="s">
        <v>430</v>
      </c>
      <c r="BQ48" s="1" t="s">
        <v>430</v>
      </c>
      <c r="BR48" s="1" t="s">
        <v>430</v>
      </c>
      <c r="BS48" s="1" t="s">
        <v>430</v>
      </c>
      <c r="BT48" s="1" t="s">
        <v>430</v>
      </c>
      <c r="BW48" s="1" t="s">
        <v>430</v>
      </c>
      <c r="CL48" s="1" t="s">
        <v>430</v>
      </c>
      <c r="CM48" s="1" t="s">
        <v>430</v>
      </c>
      <c r="CO48" s="1">
        <v>140</v>
      </c>
      <c r="CR48" s="1" t="s">
        <v>430</v>
      </c>
      <c r="CS48" s="1" t="s">
        <v>430</v>
      </c>
      <c r="CU48" s="1" t="s">
        <v>430</v>
      </c>
      <c r="CV48" s="1" t="s">
        <v>430</v>
      </c>
      <c r="CZ48" s="1" t="s">
        <v>430</v>
      </c>
      <c r="DC48" s="1" t="s">
        <v>430</v>
      </c>
      <c r="DD48" s="1" t="s">
        <v>430</v>
      </c>
      <c r="DF48" s="1" t="s">
        <v>430</v>
      </c>
      <c r="DH48" s="1" t="s">
        <v>430</v>
      </c>
      <c r="DI48" s="1" t="s">
        <v>430</v>
      </c>
      <c r="DK48" s="1">
        <v>60</v>
      </c>
      <c r="DW48" s="1">
        <v>200</v>
      </c>
      <c r="DX48" s="27">
        <v>44549</v>
      </c>
    </row>
    <row r="49" spans="1:128" x14ac:dyDescent="0.35">
      <c r="A49" s="26">
        <v>44550</v>
      </c>
      <c r="BE49" s="1" t="s">
        <v>430</v>
      </c>
      <c r="DO49" s="1" t="s">
        <v>430</v>
      </c>
      <c r="DP49" s="1">
        <v>204</v>
      </c>
      <c r="DW49" s="1">
        <v>204</v>
      </c>
      <c r="DX49" s="27">
        <v>44550</v>
      </c>
    </row>
    <row r="50" spans="1:128" x14ac:dyDescent="0.35">
      <c r="A50" s="26">
        <v>44551</v>
      </c>
      <c r="B50" s="1" t="s">
        <v>430</v>
      </c>
      <c r="C50" s="1" t="s">
        <v>430</v>
      </c>
      <c r="D50" s="1" t="s">
        <v>430</v>
      </c>
      <c r="E50" s="1" t="s">
        <v>430</v>
      </c>
      <c r="F50" s="1" t="s">
        <v>430</v>
      </c>
      <c r="J50" s="1" t="s">
        <v>430</v>
      </c>
      <c r="K50" s="1" t="s">
        <v>430</v>
      </c>
      <c r="M50" s="1" t="s">
        <v>430</v>
      </c>
      <c r="N50" s="1">
        <v>107.52</v>
      </c>
      <c r="O50" s="1" t="s">
        <v>430</v>
      </c>
      <c r="P50" s="1" t="s">
        <v>430</v>
      </c>
      <c r="R50" s="1" t="s">
        <v>430</v>
      </c>
      <c r="S50" s="1" t="s">
        <v>430</v>
      </c>
      <c r="T50" s="1" t="s">
        <v>430</v>
      </c>
      <c r="U50" s="1" t="s">
        <v>430</v>
      </c>
      <c r="V50" s="1" t="s">
        <v>430</v>
      </c>
      <c r="W50" s="1" t="s">
        <v>430</v>
      </c>
      <c r="X50" s="1" t="s">
        <v>430</v>
      </c>
      <c r="Z50" s="1" t="s">
        <v>430</v>
      </c>
      <c r="AA50" s="1" t="s">
        <v>430</v>
      </c>
      <c r="AC50" s="1" t="s">
        <v>430</v>
      </c>
      <c r="AD50" s="1" t="s">
        <v>430</v>
      </c>
      <c r="AE50" s="1" t="s">
        <v>430</v>
      </c>
      <c r="AF50" s="1" t="s">
        <v>430</v>
      </c>
      <c r="AG50" s="1" t="s">
        <v>430</v>
      </c>
      <c r="AH50" s="1" t="s">
        <v>430</v>
      </c>
      <c r="AI50" s="1" t="s">
        <v>430</v>
      </c>
      <c r="AJ50" s="1" t="s">
        <v>430</v>
      </c>
      <c r="AK50" s="1" t="s">
        <v>430</v>
      </c>
      <c r="AM50" s="1">
        <v>27.3</v>
      </c>
      <c r="AQ50" s="1" t="s">
        <v>430</v>
      </c>
      <c r="AR50" s="1" t="s">
        <v>430</v>
      </c>
      <c r="AS50" s="1" t="s">
        <v>430</v>
      </c>
      <c r="AT50" s="1" t="s">
        <v>430</v>
      </c>
      <c r="AU50" s="1" t="s">
        <v>430</v>
      </c>
      <c r="AV50" s="1" t="s">
        <v>430</v>
      </c>
      <c r="AW50" s="1" t="s">
        <v>430</v>
      </c>
      <c r="AX50" s="1" t="s">
        <v>430</v>
      </c>
      <c r="AY50" s="1" t="s">
        <v>430</v>
      </c>
      <c r="AZ50" s="1" t="s">
        <v>430</v>
      </c>
      <c r="BA50" s="1" t="s">
        <v>430</v>
      </c>
      <c r="BB50" s="1" t="s">
        <v>430</v>
      </c>
      <c r="BC50" s="1" t="s">
        <v>430</v>
      </c>
      <c r="BD50" s="1" t="s">
        <v>430</v>
      </c>
      <c r="BE50" s="1" t="s">
        <v>430</v>
      </c>
      <c r="BF50" s="1" t="s">
        <v>430</v>
      </c>
      <c r="BG50" s="1" t="s">
        <v>430</v>
      </c>
      <c r="BI50" s="1" t="s">
        <v>430</v>
      </c>
      <c r="BJ50" s="1" t="s">
        <v>430</v>
      </c>
      <c r="BK50" s="1" t="s">
        <v>430</v>
      </c>
      <c r="BL50" s="1" t="s">
        <v>430</v>
      </c>
      <c r="BM50" s="1" t="s">
        <v>430</v>
      </c>
      <c r="BN50" s="1" t="s">
        <v>430</v>
      </c>
      <c r="BO50" s="1" t="s">
        <v>430</v>
      </c>
      <c r="BP50" s="1" t="s">
        <v>430</v>
      </c>
      <c r="BR50" s="1">
        <v>615</v>
      </c>
      <c r="BS50" s="1" t="s">
        <v>430</v>
      </c>
      <c r="BT50" s="1" t="s">
        <v>430</v>
      </c>
      <c r="BU50" s="1" t="s">
        <v>430</v>
      </c>
      <c r="BV50" s="1" t="s">
        <v>430</v>
      </c>
      <c r="BY50" s="1">
        <v>4.8</v>
      </c>
      <c r="CA50" s="1">
        <v>427.2</v>
      </c>
      <c r="CB50" s="1">
        <v>88.8</v>
      </c>
      <c r="CC50" s="1">
        <v>37.5</v>
      </c>
      <c r="CD50" s="1">
        <v>46.8</v>
      </c>
      <c r="CE50" s="1">
        <v>58.8</v>
      </c>
      <c r="CG50" s="1">
        <v>289.2</v>
      </c>
      <c r="CH50" s="1">
        <v>18</v>
      </c>
      <c r="CL50" s="1" t="s">
        <v>430</v>
      </c>
      <c r="CM50" s="1" t="s">
        <v>430</v>
      </c>
      <c r="CP50" s="1">
        <v>128.80000000000001</v>
      </c>
      <c r="CR50" s="1" t="s">
        <v>430</v>
      </c>
      <c r="CS50" s="1">
        <v>39.6</v>
      </c>
      <c r="CU50" s="1" t="s">
        <v>430</v>
      </c>
      <c r="CV50" s="1">
        <v>84</v>
      </c>
      <c r="DD50" s="1" t="s">
        <v>430</v>
      </c>
      <c r="DW50" s="1">
        <v>1973.32</v>
      </c>
      <c r="DX50" s="27">
        <v>44551</v>
      </c>
    </row>
    <row r="51" spans="1:128" x14ac:dyDescent="0.35">
      <c r="A51" s="26">
        <v>44552</v>
      </c>
      <c r="J51" s="1" t="s">
        <v>430</v>
      </c>
      <c r="P51" s="1" t="s">
        <v>430</v>
      </c>
      <c r="R51" s="1" t="s">
        <v>430</v>
      </c>
      <c r="U51" s="1" t="s">
        <v>430</v>
      </c>
      <c r="V51" s="1" t="s">
        <v>430</v>
      </c>
      <c r="W51" s="1" t="s">
        <v>430</v>
      </c>
      <c r="X51" s="1" t="s">
        <v>430</v>
      </c>
      <c r="Y51" s="1">
        <v>105.28</v>
      </c>
      <c r="Z51" s="1" t="s">
        <v>430</v>
      </c>
      <c r="AA51" s="1" t="s">
        <v>430</v>
      </c>
      <c r="AC51" s="1">
        <v>9.6</v>
      </c>
      <c r="AD51" s="1" t="s">
        <v>430</v>
      </c>
      <c r="AE51" s="1" t="s">
        <v>430</v>
      </c>
      <c r="AF51" s="1" t="s">
        <v>430</v>
      </c>
      <c r="AG51" s="1" t="s">
        <v>430</v>
      </c>
      <c r="AH51" s="1" t="s">
        <v>430</v>
      </c>
      <c r="AJ51" s="1" t="s">
        <v>430</v>
      </c>
      <c r="AL51" s="1" t="s">
        <v>430</v>
      </c>
      <c r="AQ51" s="1" t="s">
        <v>430</v>
      </c>
      <c r="AR51" s="1" t="s">
        <v>430</v>
      </c>
      <c r="AS51" s="1" t="s">
        <v>430</v>
      </c>
      <c r="AT51" s="1">
        <v>55</v>
      </c>
      <c r="AU51" s="1">
        <v>43.2</v>
      </c>
      <c r="AV51" s="1">
        <v>1.2</v>
      </c>
      <c r="AW51" s="1">
        <v>1.5</v>
      </c>
      <c r="AX51" s="1">
        <v>3</v>
      </c>
      <c r="AY51" s="1">
        <v>0.8</v>
      </c>
      <c r="AZ51" s="1">
        <v>1.6</v>
      </c>
      <c r="BA51" s="1" t="s">
        <v>430</v>
      </c>
      <c r="BB51" s="1" t="s">
        <v>430</v>
      </c>
      <c r="BE51" s="1">
        <v>9.6</v>
      </c>
      <c r="BF51" s="1">
        <v>289</v>
      </c>
      <c r="BG51" s="1">
        <v>15</v>
      </c>
      <c r="BI51" s="1">
        <v>72.8</v>
      </c>
      <c r="BJ51" s="1">
        <v>3.2</v>
      </c>
      <c r="BK51" s="1">
        <v>2.4</v>
      </c>
      <c r="BM51" s="1">
        <v>0.8</v>
      </c>
      <c r="BN51" s="1">
        <v>7.2</v>
      </c>
      <c r="BO51" s="1">
        <v>2</v>
      </c>
      <c r="BP51" s="1">
        <v>1.5</v>
      </c>
      <c r="BQ51" s="1">
        <v>261</v>
      </c>
      <c r="BS51" s="1">
        <v>3207</v>
      </c>
      <c r="BT51" s="1">
        <v>2572.8000000000002</v>
      </c>
      <c r="BU51" s="1">
        <v>398.4</v>
      </c>
      <c r="BV51" s="1">
        <v>138</v>
      </c>
      <c r="BW51" s="1">
        <v>222</v>
      </c>
      <c r="CF51" s="1">
        <v>10.8</v>
      </c>
      <c r="CI51" s="1">
        <v>144</v>
      </c>
      <c r="CJ51" s="1">
        <v>48</v>
      </c>
      <c r="CK51" s="1">
        <v>49.5</v>
      </c>
      <c r="CL51" s="1">
        <v>3</v>
      </c>
      <c r="CM51" s="1" t="s">
        <v>430</v>
      </c>
      <c r="CQ51" s="1" t="s">
        <v>430</v>
      </c>
      <c r="CR51" s="1" t="s">
        <v>430</v>
      </c>
      <c r="CU51" s="1">
        <v>3.6</v>
      </c>
      <c r="CW51" s="1">
        <v>3.6</v>
      </c>
      <c r="CX51" s="1">
        <v>182.4</v>
      </c>
      <c r="CY51" s="1">
        <v>70.56</v>
      </c>
      <c r="CZ51" s="1" t="s">
        <v>430</v>
      </c>
      <c r="DB51" s="1" t="s">
        <v>430</v>
      </c>
      <c r="DC51" s="1" t="s">
        <v>430</v>
      </c>
      <c r="DD51" s="1" t="s">
        <v>430</v>
      </c>
      <c r="DE51" s="1">
        <v>16.8</v>
      </c>
      <c r="DG51" s="1">
        <v>2.4</v>
      </c>
      <c r="DH51" s="1">
        <v>7.5</v>
      </c>
      <c r="DI51" s="1">
        <v>130.5</v>
      </c>
      <c r="DW51" s="1">
        <v>8096.54</v>
      </c>
      <c r="DX51" s="27">
        <v>44552</v>
      </c>
    </row>
    <row r="52" spans="1:128" x14ac:dyDescent="0.35">
      <c r="A52" s="26">
        <v>44553</v>
      </c>
      <c r="B52" s="1" t="s">
        <v>430</v>
      </c>
      <c r="C52" s="1" t="s">
        <v>430</v>
      </c>
      <c r="D52" s="1">
        <v>2.96</v>
      </c>
      <c r="E52" s="1" t="s">
        <v>430</v>
      </c>
      <c r="F52" s="1" t="s">
        <v>430</v>
      </c>
      <c r="G52" s="1">
        <v>124.32</v>
      </c>
      <c r="CZ52" s="1">
        <v>201</v>
      </c>
      <c r="DB52" s="1">
        <v>3</v>
      </c>
      <c r="DC52" s="1">
        <v>213</v>
      </c>
      <c r="DD52" s="1">
        <v>3</v>
      </c>
      <c r="DF52" s="1">
        <v>6</v>
      </c>
      <c r="DJ52" s="1">
        <v>450</v>
      </c>
      <c r="DK52" s="1">
        <v>342</v>
      </c>
      <c r="DO52" s="1">
        <v>1260</v>
      </c>
      <c r="DW52" s="1">
        <v>2605.2800000000002</v>
      </c>
      <c r="DX52" s="27">
        <v>44553</v>
      </c>
    </row>
    <row r="53" spans="1:128" x14ac:dyDescent="0.35">
      <c r="A53" s="26">
        <v>44554</v>
      </c>
      <c r="B53" s="1">
        <v>532.79999999999995</v>
      </c>
      <c r="C53" s="1">
        <v>133.19999999999999</v>
      </c>
      <c r="D53" s="1">
        <v>20.72</v>
      </c>
      <c r="E53" s="1">
        <v>177.6</v>
      </c>
      <c r="F53" s="1">
        <v>248.64</v>
      </c>
      <c r="G53" s="1">
        <v>171.68</v>
      </c>
      <c r="H53" s="1">
        <v>222</v>
      </c>
      <c r="I53" s="1">
        <v>250.88</v>
      </c>
      <c r="J53" s="1">
        <v>685.44</v>
      </c>
      <c r="K53" s="1">
        <v>257.60000000000002</v>
      </c>
      <c r="M53" s="1" t="s">
        <v>430</v>
      </c>
      <c r="O53" s="1">
        <v>101.2</v>
      </c>
      <c r="P53" s="1">
        <v>148.80000000000001</v>
      </c>
      <c r="R53" s="1">
        <v>72</v>
      </c>
      <c r="S53" s="1">
        <v>703.2</v>
      </c>
      <c r="T53" s="1">
        <v>647.5</v>
      </c>
      <c r="U53" s="1">
        <v>103.2</v>
      </c>
      <c r="V53" s="1">
        <v>259.44</v>
      </c>
      <c r="W53" s="1">
        <v>95.16</v>
      </c>
      <c r="X53" s="1">
        <v>504.28</v>
      </c>
      <c r="Z53" s="1">
        <v>480</v>
      </c>
      <c r="AA53" s="1">
        <v>822</v>
      </c>
      <c r="AC53" s="1">
        <v>585.6</v>
      </c>
      <c r="AD53" s="1">
        <v>125.12</v>
      </c>
      <c r="AE53" s="1">
        <v>750.6</v>
      </c>
      <c r="AF53" s="1">
        <v>54</v>
      </c>
      <c r="AG53" s="1">
        <v>39.6</v>
      </c>
      <c r="AH53" s="1">
        <v>163.52000000000001</v>
      </c>
      <c r="AI53" s="1">
        <v>19.98</v>
      </c>
      <c r="AJ53" s="1">
        <v>38.4</v>
      </c>
      <c r="AK53" s="1">
        <v>853.2</v>
      </c>
      <c r="AL53" s="1" t="s">
        <v>430</v>
      </c>
      <c r="AQ53" s="1">
        <v>1428</v>
      </c>
      <c r="AR53" s="1">
        <v>160</v>
      </c>
      <c r="AS53" s="1">
        <v>390</v>
      </c>
      <c r="AT53" s="1">
        <v>767</v>
      </c>
      <c r="AU53" s="1">
        <v>630.4</v>
      </c>
      <c r="AV53" s="1">
        <v>170.4</v>
      </c>
      <c r="AW53" s="1">
        <v>270</v>
      </c>
      <c r="AX53" s="1">
        <v>60</v>
      </c>
      <c r="AY53" s="1">
        <v>140</v>
      </c>
      <c r="AZ53" s="1">
        <v>724</v>
      </c>
      <c r="BA53" s="1">
        <v>192</v>
      </c>
      <c r="BB53" s="1">
        <v>120</v>
      </c>
      <c r="BC53" s="1">
        <v>20</v>
      </c>
      <c r="BD53" s="1">
        <v>545</v>
      </c>
      <c r="BE53" s="1">
        <v>92.8</v>
      </c>
      <c r="BF53" s="1">
        <v>1906</v>
      </c>
      <c r="BG53" s="1">
        <v>193</v>
      </c>
      <c r="BI53" s="1">
        <v>2313.6</v>
      </c>
      <c r="BJ53" s="1">
        <v>228</v>
      </c>
      <c r="BK53" s="1">
        <v>332.4</v>
      </c>
      <c r="BL53" s="1">
        <v>100.5</v>
      </c>
      <c r="BM53" s="1">
        <v>1005.6</v>
      </c>
      <c r="BN53" s="1">
        <v>453.6</v>
      </c>
      <c r="BO53" s="1">
        <v>95</v>
      </c>
      <c r="BP53" s="1">
        <v>346.5</v>
      </c>
      <c r="BQ53" s="1">
        <v>1108.5</v>
      </c>
      <c r="BS53" s="1">
        <v>4089</v>
      </c>
      <c r="BT53" s="1">
        <v>5775.6</v>
      </c>
      <c r="BU53" s="1">
        <v>1200</v>
      </c>
      <c r="BV53" s="1">
        <v>337.2</v>
      </c>
      <c r="BY53" s="1">
        <v>307.2</v>
      </c>
      <c r="BZ53" s="1">
        <v>55.2</v>
      </c>
      <c r="CB53" s="1">
        <v>459.6</v>
      </c>
      <c r="CC53" s="1">
        <v>279</v>
      </c>
      <c r="CE53" s="1">
        <v>62.4</v>
      </c>
      <c r="CF53" s="1">
        <v>105.6</v>
      </c>
      <c r="CH53" s="1">
        <v>114</v>
      </c>
      <c r="CI53" s="1">
        <v>429</v>
      </c>
      <c r="CJ53" s="1">
        <v>66</v>
      </c>
      <c r="CK53" s="1">
        <v>24</v>
      </c>
      <c r="CL53" s="1">
        <v>672</v>
      </c>
      <c r="CM53" s="1">
        <v>380.4</v>
      </c>
      <c r="CQ53" s="1">
        <v>122.08</v>
      </c>
      <c r="CR53" s="1">
        <v>100.8</v>
      </c>
      <c r="CS53" s="1">
        <v>60</v>
      </c>
      <c r="CT53" s="1">
        <v>621.6</v>
      </c>
      <c r="CU53" s="1">
        <v>85.2</v>
      </c>
      <c r="CV53" s="1">
        <v>201.6</v>
      </c>
      <c r="CW53" s="1">
        <v>201.6</v>
      </c>
      <c r="CZ53" s="1">
        <v>156</v>
      </c>
      <c r="DB53" s="1">
        <v>102</v>
      </c>
      <c r="DC53" s="1">
        <v>231</v>
      </c>
      <c r="DD53" s="1">
        <v>2856</v>
      </c>
      <c r="DE53" s="1">
        <v>224.4</v>
      </c>
      <c r="DF53" s="1">
        <v>25.5</v>
      </c>
      <c r="DG53" s="1">
        <v>61.2</v>
      </c>
      <c r="DH53" s="1">
        <v>51</v>
      </c>
      <c r="DW53" s="1">
        <v>42515.839999999982</v>
      </c>
      <c r="DX53" s="27">
        <v>44554</v>
      </c>
    </row>
    <row r="54" spans="1:128" x14ac:dyDescent="0.35">
      <c r="A54" s="26">
        <v>44555</v>
      </c>
      <c r="T54" s="1" t="s">
        <v>430</v>
      </c>
      <c r="BS54" s="1">
        <v>3200</v>
      </c>
      <c r="BT54" s="1">
        <v>1500</v>
      </c>
      <c r="DW54" s="1">
        <v>4700</v>
      </c>
      <c r="DX54" s="27">
        <v>44555</v>
      </c>
    </row>
    <row r="55" spans="1:128" x14ac:dyDescent="0.35">
      <c r="A55" s="26">
        <v>44556</v>
      </c>
      <c r="DW55" s="1">
        <v>0</v>
      </c>
      <c r="DX55" s="27">
        <v>44556</v>
      </c>
    </row>
    <row r="56" spans="1:128" x14ac:dyDescent="0.35">
      <c r="A56" s="26">
        <v>44557</v>
      </c>
      <c r="DW56" s="1">
        <v>0</v>
      </c>
      <c r="DX56" s="27">
        <v>44557</v>
      </c>
    </row>
    <row r="57" spans="1:128" x14ac:dyDescent="0.35">
      <c r="A57" s="26">
        <v>44558</v>
      </c>
      <c r="DW57" s="1">
        <v>0</v>
      </c>
      <c r="DX57" s="27">
        <v>44558</v>
      </c>
    </row>
    <row r="58" spans="1:128" x14ac:dyDescent="0.35">
      <c r="A58" s="26">
        <v>44559</v>
      </c>
      <c r="DW58" s="1">
        <v>0</v>
      </c>
      <c r="DX58" s="27">
        <v>44559</v>
      </c>
    </row>
    <row r="59" spans="1:128" x14ac:dyDescent="0.35">
      <c r="A59" s="26">
        <v>44560</v>
      </c>
      <c r="DW59" s="1">
        <v>0</v>
      </c>
      <c r="DX59" s="27">
        <v>44560</v>
      </c>
    </row>
    <row r="60" spans="1:128" x14ac:dyDescent="0.35">
      <c r="A60" s="26">
        <v>44561</v>
      </c>
      <c r="DW60" s="1">
        <v>0</v>
      </c>
      <c r="DX60" s="27">
        <v>44561</v>
      </c>
    </row>
    <row r="61" spans="1:128" x14ac:dyDescent="0.35">
      <c r="A61" s="26">
        <v>44562</v>
      </c>
      <c r="DW61" s="1">
        <v>0</v>
      </c>
      <c r="DX61" s="27">
        <v>44562</v>
      </c>
    </row>
    <row r="62" spans="1:128" x14ac:dyDescent="0.35">
      <c r="A62" s="26">
        <v>44563</v>
      </c>
      <c r="DW62" s="1">
        <v>0</v>
      </c>
      <c r="DX62" s="27">
        <v>44563</v>
      </c>
    </row>
    <row r="63" spans="1:128" x14ac:dyDescent="0.35">
      <c r="A63" s="26">
        <v>44564</v>
      </c>
      <c r="DW63" s="1">
        <v>0</v>
      </c>
      <c r="DX63" s="27">
        <v>44564</v>
      </c>
    </row>
    <row r="64" spans="1:128" x14ac:dyDescent="0.35">
      <c r="A64" s="26">
        <v>44565</v>
      </c>
      <c r="DW64" s="1">
        <v>0</v>
      </c>
      <c r="DX64" s="27">
        <v>44565</v>
      </c>
    </row>
    <row r="65" spans="1:128" x14ac:dyDescent="0.35">
      <c r="A65" s="26">
        <v>44566</v>
      </c>
      <c r="DW65" s="1">
        <v>0</v>
      </c>
      <c r="DX65" s="27">
        <v>44566</v>
      </c>
    </row>
    <row r="66" spans="1:128" x14ac:dyDescent="0.35">
      <c r="A66" s="26">
        <v>44567</v>
      </c>
      <c r="DW66" s="1">
        <v>0</v>
      </c>
      <c r="DX66" s="27">
        <v>44567</v>
      </c>
    </row>
    <row r="67" spans="1:128" x14ac:dyDescent="0.35">
      <c r="A67" s="26">
        <v>44568</v>
      </c>
      <c r="DW67" s="1">
        <v>0</v>
      </c>
      <c r="DX67" s="27">
        <v>44568</v>
      </c>
    </row>
    <row r="68" spans="1:128" x14ac:dyDescent="0.35">
      <c r="A68" s="26">
        <v>44569</v>
      </c>
      <c r="DW68" s="1">
        <v>0</v>
      </c>
      <c r="DX68" s="27">
        <v>44569</v>
      </c>
    </row>
    <row r="69" spans="1:128" x14ac:dyDescent="0.35">
      <c r="A69" s="26">
        <v>44570</v>
      </c>
      <c r="DW69" s="1">
        <v>0</v>
      </c>
      <c r="DX69" s="27">
        <v>44570</v>
      </c>
    </row>
    <row r="70" spans="1:128" x14ac:dyDescent="0.35">
      <c r="A70" s="26">
        <v>44571</v>
      </c>
      <c r="DW70" s="1">
        <v>0</v>
      </c>
      <c r="DX70" s="27">
        <v>44571</v>
      </c>
    </row>
    <row r="71" spans="1:128" x14ac:dyDescent="0.35">
      <c r="A71" s="26">
        <v>44572</v>
      </c>
      <c r="DW71" s="1">
        <v>0</v>
      </c>
      <c r="DX71" s="27">
        <v>44572</v>
      </c>
    </row>
    <row r="72" spans="1:128" x14ac:dyDescent="0.35">
      <c r="A72" s="26">
        <v>44573</v>
      </c>
      <c r="DW72" s="1">
        <v>0</v>
      </c>
      <c r="DX72" s="27">
        <v>44573</v>
      </c>
    </row>
    <row r="73" spans="1:128" x14ac:dyDescent="0.35">
      <c r="A73" s="26">
        <v>44574</v>
      </c>
      <c r="DW73" s="1">
        <v>0</v>
      </c>
      <c r="DX73" s="27">
        <v>44574</v>
      </c>
    </row>
    <row r="74" spans="1:128" x14ac:dyDescent="0.35">
      <c r="A74" s="26">
        <v>44575</v>
      </c>
      <c r="DW74" s="1">
        <v>0</v>
      </c>
      <c r="DX74" s="27">
        <v>44575</v>
      </c>
    </row>
    <row r="75" spans="1:128" x14ac:dyDescent="0.35">
      <c r="A75" s="26">
        <v>44576</v>
      </c>
      <c r="DW75" s="1">
        <v>0</v>
      </c>
      <c r="DX75" s="27">
        <v>44576</v>
      </c>
    </row>
    <row r="76" spans="1:128" x14ac:dyDescent="0.35">
      <c r="A76" s="26">
        <v>44577</v>
      </c>
      <c r="DW76" s="1">
        <v>0</v>
      </c>
      <c r="DX76" s="27">
        <v>44577</v>
      </c>
    </row>
    <row r="77" spans="1:128" x14ac:dyDescent="0.35">
      <c r="A77" s="26">
        <v>44578</v>
      </c>
      <c r="DW77" s="1">
        <v>0</v>
      </c>
      <c r="DX77" s="27">
        <v>44578</v>
      </c>
    </row>
    <row r="78" spans="1:128" x14ac:dyDescent="0.35">
      <c r="A78" s="26">
        <v>44579</v>
      </c>
      <c r="DW78" s="1">
        <v>0</v>
      </c>
      <c r="DX78" s="27">
        <v>44579</v>
      </c>
    </row>
    <row r="79" spans="1:128" x14ac:dyDescent="0.35">
      <c r="A79" s="26">
        <v>44580</v>
      </c>
      <c r="DW79" s="1">
        <v>0</v>
      </c>
      <c r="DX79" s="27">
        <v>44580</v>
      </c>
    </row>
    <row r="80" spans="1:128" x14ac:dyDescent="0.35">
      <c r="A80" s="26">
        <v>44581</v>
      </c>
      <c r="DW80" s="1">
        <v>0</v>
      </c>
      <c r="DX80" s="27">
        <v>44581</v>
      </c>
    </row>
    <row r="81" spans="1:128" x14ac:dyDescent="0.35">
      <c r="A81" s="26">
        <v>44582</v>
      </c>
      <c r="DW81" s="1">
        <v>0</v>
      </c>
      <c r="DX81" s="27">
        <v>44582</v>
      </c>
    </row>
    <row r="82" spans="1:128" x14ac:dyDescent="0.35">
      <c r="A82" s="2"/>
    </row>
    <row r="83" spans="1:128" x14ac:dyDescent="0.35">
      <c r="A83" s="2" t="s">
        <v>434</v>
      </c>
      <c r="B83" s="1">
        <v>532.79999999999995</v>
      </c>
      <c r="C83" s="1">
        <v>133.19999999999999</v>
      </c>
      <c r="D83" s="1">
        <v>23.68</v>
      </c>
      <c r="E83" s="1">
        <v>177.6</v>
      </c>
      <c r="F83" s="1">
        <v>248.64</v>
      </c>
      <c r="G83" s="1">
        <v>296</v>
      </c>
      <c r="H83" s="1">
        <v>222</v>
      </c>
      <c r="I83" s="1">
        <v>297.92</v>
      </c>
      <c r="J83" s="1">
        <v>685.44</v>
      </c>
      <c r="K83" s="1">
        <v>257.60000000000002</v>
      </c>
      <c r="L83" s="1">
        <v>6.72</v>
      </c>
      <c r="M83" s="1">
        <v>0</v>
      </c>
      <c r="N83" s="1">
        <v>107.52</v>
      </c>
      <c r="O83" s="1">
        <v>101.2</v>
      </c>
      <c r="P83" s="1">
        <v>148.80000000000001</v>
      </c>
      <c r="Q83" s="1">
        <v>17.8</v>
      </c>
      <c r="R83" s="1">
        <v>72</v>
      </c>
      <c r="S83" s="1">
        <v>703.2</v>
      </c>
      <c r="T83" s="1">
        <v>647.5</v>
      </c>
      <c r="U83" s="1">
        <v>103.2</v>
      </c>
      <c r="V83" s="1">
        <v>259.44</v>
      </c>
      <c r="W83" s="1">
        <v>95.16</v>
      </c>
      <c r="X83" s="1">
        <v>504.28</v>
      </c>
      <c r="Y83" s="1">
        <v>105.28</v>
      </c>
      <c r="Z83" s="1">
        <v>480</v>
      </c>
      <c r="AA83" s="1">
        <v>822</v>
      </c>
      <c r="AB83" s="1">
        <v>0</v>
      </c>
      <c r="AC83" s="1">
        <v>595.20000000000005</v>
      </c>
      <c r="AD83" s="1">
        <v>125.12</v>
      </c>
      <c r="AE83" s="1">
        <v>750.6</v>
      </c>
      <c r="AF83" s="1">
        <v>54</v>
      </c>
      <c r="AG83" s="1">
        <v>39.6</v>
      </c>
      <c r="AH83" s="1">
        <v>163.52000000000001</v>
      </c>
      <c r="AI83" s="1">
        <v>19.98</v>
      </c>
      <c r="AJ83" s="1">
        <v>38.4</v>
      </c>
      <c r="AK83" s="1">
        <v>853.2</v>
      </c>
      <c r="AL83" s="1">
        <v>0</v>
      </c>
      <c r="AM83" s="1">
        <v>27.3</v>
      </c>
      <c r="AN83" s="1">
        <v>0</v>
      </c>
      <c r="AO83" s="1">
        <v>0</v>
      </c>
      <c r="AP83" s="1">
        <v>0</v>
      </c>
      <c r="AQ83" s="1">
        <v>1428</v>
      </c>
      <c r="AR83" s="1">
        <v>160</v>
      </c>
      <c r="AS83" s="1">
        <v>390</v>
      </c>
      <c r="AT83" s="1">
        <v>822</v>
      </c>
      <c r="AU83" s="1">
        <v>673.6</v>
      </c>
      <c r="AV83" s="1">
        <v>171.6</v>
      </c>
      <c r="AW83" s="1">
        <v>271.5</v>
      </c>
      <c r="AX83" s="1">
        <v>63</v>
      </c>
      <c r="AY83" s="1">
        <v>140.80000000000001</v>
      </c>
      <c r="AZ83" s="1">
        <v>725.6</v>
      </c>
      <c r="BA83" s="1">
        <v>192</v>
      </c>
      <c r="BB83" s="1">
        <v>120</v>
      </c>
      <c r="BC83" s="1">
        <v>20</v>
      </c>
      <c r="BD83" s="1">
        <v>545</v>
      </c>
      <c r="BE83" s="1">
        <v>102.4</v>
      </c>
      <c r="BF83" s="1">
        <v>2195</v>
      </c>
      <c r="BG83" s="1">
        <v>208</v>
      </c>
      <c r="BH83" s="1">
        <v>0</v>
      </c>
      <c r="BI83" s="1">
        <v>2386.4</v>
      </c>
      <c r="BJ83" s="1">
        <v>231.2</v>
      </c>
      <c r="BK83" s="1">
        <v>334.8</v>
      </c>
      <c r="BL83" s="1">
        <v>100.5</v>
      </c>
      <c r="BM83" s="1">
        <v>1006.4</v>
      </c>
      <c r="BN83" s="1">
        <v>460.8</v>
      </c>
      <c r="BO83" s="1">
        <v>97</v>
      </c>
      <c r="BP83" s="1">
        <v>348</v>
      </c>
      <c r="BQ83" s="1">
        <v>1369.5</v>
      </c>
      <c r="BR83" s="1">
        <v>615</v>
      </c>
      <c r="BS83" s="1">
        <v>23024</v>
      </c>
      <c r="BT83" s="1">
        <v>9848.4000000000015</v>
      </c>
      <c r="BU83" s="1">
        <v>1598.4</v>
      </c>
      <c r="BV83" s="1">
        <v>475.2</v>
      </c>
      <c r="BW83" s="1">
        <v>222</v>
      </c>
      <c r="BX83" s="1">
        <v>84</v>
      </c>
      <c r="BY83" s="1">
        <v>312</v>
      </c>
      <c r="BZ83" s="1">
        <v>62.400000000000013</v>
      </c>
      <c r="CA83" s="1">
        <v>427.2</v>
      </c>
      <c r="CB83" s="1">
        <v>548.4</v>
      </c>
      <c r="CC83" s="1">
        <v>316.5</v>
      </c>
      <c r="CD83" s="1">
        <v>51.599999999999987</v>
      </c>
      <c r="CE83" s="1">
        <v>121.2</v>
      </c>
      <c r="CF83" s="1">
        <v>116.4</v>
      </c>
      <c r="CG83" s="1">
        <v>289.2</v>
      </c>
      <c r="CH83" s="1">
        <v>132</v>
      </c>
      <c r="CI83" s="1">
        <v>582</v>
      </c>
      <c r="CJ83" s="1">
        <v>114</v>
      </c>
      <c r="CK83" s="1">
        <v>73.5</v>
      </c>
      <c r="CL83" s="1">
        <v>675</v>
      </c>
      <c r="CM83" s="1">
        <v>380.4</v>
      </c>
      <c r="CN83" s="1">
        <v>5.6</v>
      </c>
      <c r="CO83" s="1">
        <v>140</v>
      </c>
      <c r="CP83" s="1">
        <v>128.80000000000001</v>
      </c>
      <c r="CQ83" s="1">
        <v>122.08</v>
      </c>
      <c r="CR83" s="1">
        <v>100.8</v>
      </c>
      <c r="CS83" s="1">
        <v>99.6</v>
      </c>
      <c r="CT83" s="1">
        <v>621.6</v>
      </c>
      <c r="CU83" s="1">
        <v>88.8</v>
      </c>
      <c r="CV83" s="1">
        <v>285.60000000000002</v>
      </c>
      <c r="CW83" s="1">
        <v>205.2</v>
      </c>
      <c r="CX83" s="1">
        <v>182.4</v>
      </c>
      <c r="CY83" s="1">
        <v>70.56</v>
      </c>
      <c r="CZ83" s="1">
        <v>357</v>
      </c>
      <c r="DA83" s="1">
        <v>73.5</v>
      </c>
      <c r="DB83" s="1">
        <v>105</v>
      </c>
      <c r="DC83" s="1">
        <v>444</v>
      </c>
      <c r="DD83" s="1">
        <v>2859</v>
      </c>
      <c r="DE83" s="1">
        <v>241.2</v>
      </c>
      <c r="DF83" s="1">
        <v>31.5</v>
      </c>
      <c r="DG83" s="1">
        <v>63.6</v>
      </c>
      <c r="DH83" s="1">
        <v>58.5</v>
      </c>
      <c r="DI83" s="1">
        <v>130.5</v>
      </c>
      <c r="DJ83" s="1">
        <v>480</v>
      </c>
      <c r="DK83" s="1">
        <v>402</v>
      </c>
      <c r="DL83" s="1">
        <v>417</v>
      </c>
      <c r="DM83" s="1">
        <v>51</v>
      </c>
      <c r="DN83" s="1">
        <v>0</v>
      </c>
      <c r="DO83" s="1">
        <v>1350</v>
      </c>
      <c r="DP83" s="1">
        <v>204</v>
      </c>
      <c r="DQ83" s="1">
        <v>0</v>
      </c>
      <c r="DW83" s="1">
        <v>73666.64</v>
      </c>
      <c r="DX83" s="1" t="s">
        <v>434</v>
      </c>
    </row>
    <row r="84" spans="1:128" x14ac:dyDescent="0.35">
      <c r="A84" s="2" t="s">
        <v>435</v>
      </c>
      <c r="B84" s="1">
        <v>532.79999999999995</v>
      </c>
      <c r="C84" s="1">
        <v>133.19999999999999</v>
      </c>
      <c r="D84" s="1">
        <v>23.68</v>
      </c>
      <c r="E84" s="1">
        <v>177.6</v>
      </c>
      <c r="F84" s="1">
        <v>248.64</v>
      </c>
      <c r="G84" s="1">
        <v>296</v>
      </c>
      <c r="H84" s="1">
        <v>222</v>
      </c>
      <c r="I84" s="1">
        <v>297.92</v>
      </c>
      <c r="J84" s="1">
        <v>685.44</v>
      </c>
      <c r="K84" s="1">
        <v>257.60000000000002</v>
      </c>
      <c r="L84" s="1">
        <v>6.72</v>
      </c>
      <c r="M84" s="1">
        <v>0</v>
      </c>
      <c r="N84" s="1">
        <v>107.52</v>
      </c>
      <c r="O84" s="1">
        <v>101.2</v>
      </c>
      <c r="P84" s="1">
        <v>148.80000000000001</v>
      </c>
      <c r="Q84" s="1">
        <v>17.8</v>
      </c>
      <c r="R84" s="1">
        <v>72</v>
      </c>
      <c r="S84" s="1">
        <v>703.2</v>
      </c>
      <c r="T84" s="1">
        <v>647.5</v>
      </c>
      <c r="U84" s="1">
        <v>103.2</v>
      </c>
      <c r="V84" s="1">
        <v>259.44</v>
      </c>
      <c r="W84" s="1">
        <v>95.16</v>
      </c>
      <c r="X84" s="1">
        <v>504.28</v>
      </c>
      <c r="Y84" s="1">
        <v>105.28</v>
      </c>
      <c r="Z84" s="1">
        <v>480</v>
      </c>
      <c r="AA84" s="1">
        <v>822</v>
      </c>
      <c r="AB84" s="1">
        <v>0</v>
      </c>
      <c r="AC84" s="1">
        <v>595.20000000000005</v>
      </c>
      <c r="AD84" s="1">
        <v>125.12</v>
      </c>
      <c r="AE84" s="1">
        <v>750.6</v>
      </c>
      <c r="AF84" s="1">
        <v>54</v>
      </c>
      <c r="AG84" s="1">
        <v>39.6</v>
      </c>
      <c r="AH84" s="1">
        <v>163.52000000000001</v>
      </c>
      <c r="AI84" s="1">
        <v>19.98</v>
      </c>
      <c r="AJ84" s="1">
        <v>38.4</v>
      </c>
      <c r="AK84" s="1">
        <v>853.2</v>
      </c>
      <c r="AL84" s="1">
        <v>0</v>
      </c>
      <c r="AM84" s="1">
        <v>27.3</v>
      </c>
      <c r="AN84" s="1">
        <v>0</v>
      </c>
      <c r="AO84" s="1">
        <v>0</v>
      </c>
      <c r="AP84" s="1">
        <v>0</v>
      </c>
      <c r="AQ84" s="1">
        <v>1428</v>
      </c>
      <c r="AR84" s="1">
        <v>160</v>
      </c>
      <c r="AS84" s="1">
        <v>390</v>
      </c>
      <c r="AT84" s="1">
        <v>822</v>
      </c>
      <c r="AU84" s="1">
        <v>673.6</v>
      </c>
      <c r="AV84" s="1">
        <v>171.6</v>
      </c>
      <c r="AW84" s="1">
        <v>271.5</v>
      </c>
      <c r="AX84" s="1">
        <v>63</v>
      </c>
      <c r="AY84" s="1">
        <v>140.80000000000001</v>
      </c>
      <c r="AZ84" s="1">
        <v>725.6</v>
      </c>
      <c r="BA84" s="1">
        <v>192</v>
      </c>
      <c r="BB84" s="1">
        <v>120</v>
      </c>
      <c r="BC84" s="1">
        <v>20</v>
      </c>
      <c r="BD84" s="1">
        <v>545</v>
      </c>
      <c r="BE84" s="1">
        <v>102.4</v>
      </c>
      <c r="BF84" s="1">
        <v>2195</v>
      </c>
      <c r="BG84" s="1">
        <v>208</v>
      </c>
      <c r="BH84" s="1">
        <v>0</v>
      </c>
      <c r="BI84" s="1">
        <v>2386.4</v>
      </c>
      <c r="BJ84" s="1">
        <v>231.2</v>
      </c>
      <c r="BK84" s="1">
        <v>334.8</v>
      </c>
      <c r="BL84" s="1">
        <v>100.5</v>
      </c>
      <c r="BM84" s="1">
        <v>1006.4</v>
      </c>
      <c r="BN84" s="1">
        <v>460.8</v>
      </c>
      <c r="BO84" s="1">
        <v>97</v>
      </c>
      <c r="BP84" s="1">
        <v>348</v>
      </c>
      <c r="BQ84" s="1">
        <v>1369.5</v>
      </c>
      <c r="BR84" s="1">
        <v>615</v>
      </c>
      <c r="BS84" s="1">
        <v>10496</v>
      </c>
      <c r="BT84" s="1">
        <v>9848.4000000000015</v>
      </c>
      <c r="BU84" s="1">
        <v>1598.4</v>
      </c>
      <c r="BV84" s="1">
        <v>475.2</v>
      </c>
      <c r="BW84" s="1">
        <v>222</v>
      </c>
      <c r="BX84" s="1">
        <v>84</v>
      </c>
      <c r="BY84" s="1">
        <v>312</v>
      </c>
      <c r="BZ84" s="1">
        <v>62.400000000000013</v>
      </c>
      <c r="CA84" s="1">
        <v>427.2</v>
      </c>
      <c r="CB84" s="1">
        <v>548.4</v>
      </c>
      <c r="CC84" s="1">
        <v>316.5</v>
      </c>
      <c r="CD84" s="1">
        <v>51.599999999999987</v>
      </c>
      <c r="CE84" s="1">
        <v>121.2</v>
      </c>
      <c r="CF84" s="1">
        <v>116.4</v>
      </c>
      <c r="CG84" s="1">
        <v>289.2</v>
      </c>
      <c r="CH84" s="1">
        <v>132</v>
      </c>
      <c r="CI84" s="1">
        <v>582</v>
      </c>
      <c r="CJ84" s="1">
        <v>114</v>
      </c>
      <c r="CK84" s="1">
        <v>73.5</v>
      </c>
      <c r="CL84" s="1">
        <v>675</v>
      </c>
      <c r="CM84" s="1">
        <v>380.4</v>
      </c>
      <c r="CN84" s="1">
        <v>5.6</v>
      </c>
      <c r="CO84" s="1">
        <v>140</v>
      </c>
      <c r="CP84" s="1">
        <v>128.80000000000001</v>
      </c>
      <c r="CQ84" s="1">
        <v>122.08</v>
      </c>
      <c r="CR84" s="1">
        <v>100.8</v>
      </c>
      <c r="CS84" s="1">
        <v>99.6</v>
      </c>
      <c r="CT84" s="1">
        <v>621.6</v>
      </c>
      <c r="CU84" s="1">
        <v>88.8</v>
      </c>
      <c r="CV84" s="1">
        <v>285.60000000000002</v>
      </c>
      <c r="CW84" s="1">
        <v>205.2</v>
      </c>
      <c r="CX84" s="1">
        <v>182.4</v>
      </c>
      <c r="CY84" s="1">
        <v>70.56</v>
      </c>
      <c r="CZ84" s="1">
        <v>357</v>
      </c>
      <c r="DA84" s="1">
        <v>73.5</v>
      </c>
      <c r="DB84" s="1">
        <v>105</v>
      </c>
      <c r="DC84" s="1">
        <v>444</v>
      </c>
      <c r="DD84" s="1">
        <v>2859</v>
      </c>
      <c r="DE84" s="1">
        <v>241.2</v>
      </c>
      <c r="DF84" s="1">
        <v>31.5</v>
      </c>
      <c r="DG84" s="1">
        <v>63.6</v>
      </c>
      <c r="DH84" s="1">
        <v>58.5</v>
      </c>
      <c r="DI84" s="1">
        <v>130.5</v>
      </c>
      <c r="DJ84" s="1">
        <v>480</v>
      </c>
      <c r="DK84" s="1">
        <v>402</v>
      </c>
      <c r="DL84" s="1">
        <v>417</v>
      </c>
      <c r="DM84" s="1">
        <v>51</v>
      </c>
      <c r="DN84" s="1">
        <v>0</v>
      </c>
      <c r="DO84" s="1">
        <v>1350</v>
      </c>
      <c r="DP84" s="1">
        <v>204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61138.639999999978</v>
      </c>
      <c r="DX84" s="1" t="s">
        <v>435</v>
      </c>
    </row>
    <row r="85" spans="1:128" x14ac:dyDescent="0.35">
      <c r="A85" s="2" t="s">
        <v>436</v>
      </c>
      <c r="BS85" s="1">
        <v>12528</v>
      </c>
      <c r="DW85" s="1">
        <v>12528</v>
      </c>
      <c r="DX85" s="1" t="s">
        <v>436</v>
      </c>
    </row>
    <row r="86" spans="1:128" x14ac:dyDescent="0.35">
      <c r="A86" s="2"/>
      <c r="DW86" s="1">
        <v>0</v>
      </c>
    </row>
    <row r="87" spans="1:128" x14ac:dyDescent="0.35">
      <c r="A87" s="2"/>
      <c r="DW87" s="1">
        <v>0</v>
      </c>
    </row>
    <row r="88" spans="1:128" x14ac:dyDescent="0.35">
      <c r="A88" s="2" t="s">
        <v>437</v>
      </c>
      <c r="DW88" s="1">
        <v>0</v>
      </c>
      <c r="DX88" s="1" t="s">
        <v>437</v>
      </c>
    </row>
    <row r="89" spans="1:128" x14ac:dyDescent="0.35">
      <c r="A89" s="2" t="s">
        <v>438</v>
      </c>
      <c r="DR89" s="1">
        <v>0</v>
      </c>
      <c r="DS89" s="1">
        <v>0</v>
      </c>
      <c r="DU89" s="1">
        <v>0</v>
      </c>
      <c r="DW89" s="1">
        <v>0</v>
      </c>
      <c r="DX89" s="1" t="s">
        <v>438</v>
      </c>
    </row>
    <row r="90" spans="1:128" x14ac:dyDescent="0.35">
      <c r="A90" s="2"/>
    </row>
    <row r="91" spans="1:128" x14ac:dyDescent="0.35">
      <c r="A91" s="2" t="s">
        <v>439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 t="s">
        <v>439</v>
      </c>
    </row>
    <row r="92" spans="1:128" x14ac:dyDescent="0.35">
      <c r="A92" s="2" t="s">
        <v>435</v>
      </c>
      <c r="DW92" s="1">
        <v>0</v>
      </c>
      <c r="DX92" s="1" t="s">
        <v>440</v>
      </c>
    </row>
    <row r="93" spans="1:128" x14ac:dyDescent="0.35">
      <c r="A93" s="2" t="s">
        <v>436</v>
      </c>
      <c r="DW93" s="1">
        <v>0</v>
      </c>
      <c r="DX93" s="1" t="s">
        <v>441</v>
      </c>
    </row>
    <row r="94" spans="1:128" x14ac:dyDescent="0.35">
      <c r="A94" s="2"/>
      <c r="DW94" s="1">
        <v>0</v>
      </c>
    </row>
    <row r="95" spans="1:128" x14ac:dyDescent="0.35">
      <c r="A95" s="2"/>
      <c r="DW95" s="1">
        <v>0</v>
      </c>
    </row>
    <row r="96" spans="1:128" x14ac:dyDescent="0.35">
      <c r="A96" s="2" t="s">
        <v>437</v>
      </c>
      <c r="DW96" s="1">
        <v>0</v>
      </c>
      <c r="DX96" s="1" t="s">
        <v>442</v>
      </c>
    </row>
    <row r="97" spans="1:128" x14ac:dyDescent="0.35">
      <c r="A97" s="2" t="s">
        <v>438</v>
      </c>
      <c r="DW97" s="1">
        <v>0</v>
      </c>
      <c r="DX97" s="1" t="s">
        <v>443</v>
      </c>
    </row>
    <row r="98" spans="1:128" x14ac:dyDescent="0.35">
      <c r="A98" s="2"/>
    </row>
    <row r="99" spans="1:128" x14ac:dyDescent="0.35">
      <c r="A99" s="2" t="s">
        <v>444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 t="s">
        <v>444</v>
      </c>
    </row>
    <row r="100" spans="1:128" x14ac:dyDescent="0.35">
      <c r="A100" s="2" t="s">
        <v>435</v>
      </c>
      <c r="DW100" s="1">
        <v>0</v>
      </c>
      <c r="DX100" s="1" t="s">
        <v>440</v>
      </c>
    </row>
    <row r="101" spans="1:128" x14ac:dyDescent="0.35">
      <c r="A101" s="2" t="s">
        <v>436</v>
      </c>
      <c r="DW101" s="1">
        <v>0</v>
      </c>
      <c r="DX101" s="1" t="s">
        <v>441</v>
      </c>
    </row>
    <row r="102" spans="1:128" x14ac:dyDescent="0.35">
      <c r="A102" s="2">
        <v>0</v>
      </c>
      <c r="DW102" s="1">
        <v>0</v>
      </c>
      <c r="DX102" s="1">
        <v>0</v>
      </c>
    </row>
    <row r="103" spans="1:128" x14ac:dyDescent="0.35">
      <c r="A103" s="2">
        <v>0</v>
      </c>
      <c r="DW103" s="1">
        <v>0</v>
      </c>
      <c r="DX103" s="1">
        <v>0</v>
      </c>
    </row>
    <row r="104" spans="1:128" x14ac:dyDescent="0.35">
      <c r="A104" s="2" t="s">
        <v>437</v>
      </c>
      <c r="DX104" s="1" t="s">
        <v>442</v>
      </c>
    </row>
    <row r="105" spans="1:128" x14ac:dyDescent="0.35">
      <c r="A105" s="2" t="s">
        <v>438</v>
      </c>
      <c r="DW105" s="1">
        <v>0</v>
      </c>
      <c r="DX105" s="1" t="s">
        <v>443</v>
      </c>
    </row>
    <row r="106" spans="1:128" x14ac:dyDescent="0.35">
      <c r="A106" s="2"/>
    </row>
    <row r="107" spans="1:128" x14ac:dyDescent="0.35">
      <c r="A107" s="2" t="s">
        <v>445</v>
      </c>
      <c r="B107" s="1">
        <v>532.79999999999995</v>
      </c>
      <c r="C107" s="1">
        <v>133.19999999999999</v>
      </c>
      <c r="D107" s="1">
        <v>23.68</v>
      </c>
      <c r="E107" s="1">
        <v>177.6</v>
      </c>
      <c r="F107" s="1">
        <v>248.64</v>
      </c>
      <c r="G107" s="1">
        <v>296</v>
      </c>
      <c r="H107" s="1">
        <v>222</v>
      </c>
      <c r="I107" s="1">
        <v>297.92</v>
      </c>
      <c r="J107" s="1">
        <v>685.44</v>
      </c>
      <c r="K107" s="1">
        <v>257.60000000000002</v>
      </c>
      <c r="M107" s="1">
        <v>0</v>
      </c>
      <c r="N107" s="1">
        <v>107.52</v>
      </c>
      <c r="O107" s="1">
        <v>101.2</v>
      </c>
      <c r="P107" s="1">
        <v>148.80000000000001</v>
      </c>
      <c r="Q107" s="1">
        <v>17.8</v>
      </c>
      <c r="R107" s="1">
        <v>72</v>
      </c>
      <c r="S107" s="1">
        <v>703.2</v>
      </c>
      <c r="T107" s="1">
        <v>647.5</v>
      </c>
      <c r="U107" s="1">
        <v>103.2</v>
      </c>
      <c r="V107" s="1">
        <v>259.44</v>
      </c>
      <c r="W107" s="1">
        <v>95.16</v>
      </c>
      <c r="X107" s="1">
        <v>504.28</v>
      </c>
      <c r="Y107" s="1">
        <v>105.28</v>
      </c>
      <c r="Z107" s="1">
        <v>480</v>
      </c>
      <c r="AA107" s="1">
        <v>822</v>
      </c>
      <c r="AB107" s="1">
        <v>0</v>
      </c>
      <c r="AC107" s="1">
        <v>595.20000000000005</v>
      </c>
      <c r="AD107" s="1">
        <v>125.12</v>
      </c>
      <c r="AE107" s="1">
        <v>750.6</v>
      </c>
      <c r="AF107" s="1">
        <v>54</v>
      </c>
      <c r="AG107" s="1">
        <v>39.6</v>
      </c>
      <c r="AH107" s="1">
        <v>163.52000000000001</v>
      </c>
      <c r="AI107" s="1">
        <v>19.98</v>
      </c>
      <c r="AJ107" s="1">
        <v>38.4</v>
      </c>
      <c r="AK107" s="1">
        <v>853.2</v>
      </c>
      <c r="AL107" s="1">
        <v>0</v>
      </c>
      <c r="AM107" s="1">
        <v>27.3</v>
      </c>
      <c r="AN107" s="1">
        <v>0</v>
      </c>
      <c r="AO107" s="1">
        <v>0</v>
      </c>
      <c r="AP107" s="1">
        <v>0</v>
      </c>
      <c r="AQ107" s="1">
        <v>1428</v>
      </c>
      <c r="AR107" s="1">
        <v>160</v>
      </c>
      <c r="AS107" s="1">
        <v>390</v>
      </c>
      <c r="AT107" s="1">
        <v>822</v>
      </c>
      <c r="AU107" s="1">
        <v>673.6</v>
      </c>
      <c r="AV107" s="1">
        <v>171.6</v>
      </c>
      <c r="AW107" s="1">
        <v>271.5</v>
      </c>
      <c r="AX107" s="1">
        <v>63</v>
      </c>
      <c r="AY107" s="1">
        <v>140.80000000000001</v>
      </c>
      <c r="AZ107" s="1">
        <v>725.6</v>
      </c>
      <c r="BA107" s="1">
        <v>192</v>
      </c>
      <c r="BB107" s="1">
        <v>120</v>
      </c>
      <c r="BD107" s="1">
        <v>545</v>
      </c>
      <c r="BE107" s="1">
        <v>102.4</v>
      </c>
      <c r="BF107" s="1">
        <v>2195</v>
      </c>
      <c r="BG107" s="1">
        <v>208</v>
      </c>
      <c r="BH107" s="1">
        <v>0</v>
      </c>
      <c r="BI107" s="1">
        <v>2386.4</v>
      </c>
      <c r="BJ107" s="1">
        <v>231.2</v>
      </c>
      <c r="BK107" s="1">
        <v>334.8</v>
      </c>
      <c r="BL107" s="1">
        <v>100.5</v>
      </c>
      <c r="BM107" s="1">
        <v>1006.4</v>
      </c>
      <c r="BN107" s="1">
        <v>460.8</v>
      </c>
      <c r="BO107" s="1">
        <v>97</v>
      </c>
      <c r="BP107" s="1">
        <v>348</v>
      </c>
      <c r="BQ107" s="1">
        <v>1369.5</v>
      </c>
      <c r="BR107" s="1">
        <v>615</v>
      </c>
      <c r="BS107" s="1">
        <v>23024</v>
      </c>
      <c r="BT107" s="1">
        <v>9848.4000000000015</v>
      </c>
      <c r="BU107" s="1">
        <v>1598.4</v>
      </c>
      <c r="BV107" s="1">
        <v>475.2</v>
      </c>
      <c r="BW107" s="1">
        <v>222</v>
      </c>
      <c r="BX107" s="1">
        <v>84</v>
      </c>
      <c r="BY107" s="1">
        <v>312</v>
      </c>
      <c r="BZ107" s="1">
        <v>62.400000000000013</v>
      </c>
      <c r="CA107" s="1">
        <v>427.2</v>
      </c>
      <c r="CB107" s="1">
        <v>548.4</v>
      </c>
      <c r="CC107" s="1">
        <v>316.5</v>
      </c>
      <c r="CD107" s="1">
        <v>51.599999999999987</v>
      </c>
      <c r="CE107" s="1">
        <v>121.2</v>
      </c>
      <c r="CF107" s="1">
        <v>116.4</v>
      </c>
      <c r="CG107" s="1">
        <v>289.2</v>
      </c>
      <c r="CH107" s="1">
        <v>132</v>
      </c>
      <c r="CI107" s="1">
        <v>582</v>
      </c>
      <c r="CJ107" s="1">
        <v>114</v>
      </c>
      <c r="CK107" s="1">
        <v>73.5</v>
      </c>
      <c r="CL107" s="1">
        <v>675</v>
      </c>
      <c r="CM107" s="1">
        <v>380.4</v>
      </c>
      <c r="CN107" s="1">
        <v>5.6</v>
      </c>
      <c r="CO107" s="1">
        <v>140</v>
      </c>
      <c r="CP107" s="1">
        <v>128.80000000000001</v>
      </c>
      <c r="CQ107" s="1">
        <v>122.08</v>
      </c>
      <c r="CR107" s="1">
        <v>100.8</v>
      </c>
      <c r="CS107" s="1">
        <v>99.6</v>
      </c>
      <c r="CU107" s="1">
        <v>88.8</v>
      </c>
      <c r="CV107" s="1">
        <v>285.60000000000002</v>
      </c>
      <c r="CW107" s="1">
        <v>205.2</v>
      </c>
      <c r="CX107" s="1">
        <v>182.4</v>
      </c>
      <c r="CY107" s="1">
        <v>70.56</v>
      </c>
      <c r="CZ107" s="1">
        <v>357</v>
      </c>
      <c r="DA107" s="1">
        <v>73.5</v>
      </c>
      <c r="DB107" s="1">
        <v>105</v>
      </c>
      <c r="DC107" s="1">
        <v>444</v>
      </c>
      <c r="DD107" s="1">
        <v>2859</v>
      </c>
      <c r="DE107" s="1">
        <v>241.2</v>
      </c>
      <c r="DF107" s="1">
        <v>31.5</v>
      </c>
      <c r="DG107" s="1">
        <v>63.6</v>
      </c>
      <c r="DH107" s="1">
        <v>58.5</v>
      </c>
      <c r="DI107" s="1">
        <v>130.5</v>
      </c>
      <c r="DJ107" s="1">
        <v>480</v>
      </c>
      <c r="DK107" s="1">
        <v>402</v>
      </c>
      <c r="DL107" s="1">
        <v>417</v>
      </c>
      <c r="DM107" s="1">
        <v>51</v>
      </c>
      <c r="DN107" s="1">
        <v>0</v>
      </c>
      <c r="DO107" s="1">
        <v>1350</v>
      </c>
      <c r="DP107" s="1">
        <v>204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73018.319999999992</v>
      </c>
      <c r="DX107" s="1" t="s">
        <v>445</v>
      </c>
    </row>
    <row r="108" spans="1:128" x14ac:dyDescent="0.35">
      <c r="A108" s="2" t="s">
        <v>435</v>
      </c>
      <c r="B108" s="1">
        <v>532.79999999999995</v>
      </c>
      <c r="C108" s="1">
        <v>133.19999999999999</v>
      </c>
      <c r="D108" s="1">
        <v>23.68</v>
      </c>
      <c r="E108" s="1">
        <v>177.6</v>
      </c>
      <c r="F108" s="1">
        <v>248.64</v>
      </c>
      <c r="G108" s="1">
        <v>296</v>
      </c>
      <c r="H108" s="1">
        <v>222</v>
      </c>
      <c r="I108" s="1">
        <v>297.92</v>
      </c>
      <c r="J108" s="1">
        <v>685.44</v>
      </c>
      <c r="K108" s="1">
        <v>257.60000000000002</v>
      </c>
      <c r="M108" s="1">
        <v>0</v>
      </c>
      <c r="N108" s="1">
        <v>107.52</v>
      </c>
      <c r="O108" s="1">
        <v>101.2</v>
      </c>
      <c r="P108" s="1">
        <v>148.80000000000001</v>
      </c>
      <c r="Q108" s="1">
        <v>17.8</v>
      </c>
      <c r="R108" s="1">
        <v>72</v>
      </c>
      <c r="S108" s="1">
        <v>703.2</v>
      </c>
      <c r="T108" s="1">
        <v>647.5</v>
      </c>
      <c r="U108" s="1">
        <v>103.2</v>
      </c>
      <c r="V108" s="1">
        <v>259.44</v>
      </c>
      <c r="W108" s="1">
        <v>95.16</v>
      </c>
      <c r="X108" s="1">
        <v>504.28</v>
      </c>
      <c r="Y108" s="1">
        <v>105.28</v>
      </c>
      <c r="Z108" s="1">
        <v>480</v>
      </c>
      <c r="AA108" s="1">
        <v>822</v>
      </c>
      <c r="AB108" s="1">
        <v>0</v>
      </c>
      <c r="AC108" s="1">
        <v>595.20000000000005</v>
      </c>
      <c r="AD108" s="1">
        <v>125.12</v>
      </c>
      <c r="AE108" s="1">
        <v>750.6</v>
      </c>
      <c r="AF108" s="1">
        <v>54</v>
      </c>
      <c r="AG108" s="1">
        <v>39.6</v>
      </c>
      <c r="AH108" s="1">
        <v>163.52000000000001</v>
      </c>
      <c r="AI108" s="1">
        <v>19.98</v>
      </c>
      <c r="AJ108" s="1">
        <v>38.4</v>
      </c>
      <c r="AK108" s="1">
        <v>853.2</v>
      </c>
      <c r="AL108" s="1">
        <v>0</v>
      </c>
      <c r="AM108" s="1">
        <v>27.3</v>
      </c>
      <c r="AN108" s="1">
        <v>0</v>
      </c>
      <c r="AO108" s="1">
        <v>0</v>
      </c>
      <c r="AP108" s="1">
        <v>0</v>
      </c>
      <c r="AQ108" s="1">
        <v>1428</v>
      </c>
      <c r="AR108" s="1">
        <v>160</v>
      </c>
      <c r="AS108" s="1">
        <v>390</v>
      </c>
      <c r="AT108" s="1">
        <v>822</v>
      </c>
      <c r="AU108" s="1">
        <v>673.6</v>
      </c>
      <c r="AV108" s="1">
        <v>171.6</v>
      </c>
      <c r="AW108" s="1">
        <v>271.5</v>
      </c>
      <c r="AX108" s="1">
        <v>63</v>
      </c>
      <c r="AY108" s="1">
        <v>140.80000000000001</v>
      </c>
      <c r="AZ108" s="1">
        <v>725.6</v>
      </c>
      <c r="BA108" s="1">
        <v>192</v>
      </c>
      <c r="BB108" s="1">
        <v>120</v>
      </c>
      <c r="BD108" s="1">
        <v>545</v>
      </c>
      <c r="BE108" s="1">
        <v>102.4</v>
      </c>
      <c r="BF108" s="1">
        <v>2195</v>
      </c>
      <c r="BG108" s="1">
        <v>208</v>
      </c>
      <c r="BH108" s="1">
        <v>0</v>
      </c>
      <c r="BI108" s="1">
        <v>2386.4</v>
      </c>
      <c r="BJ108" s="1">
        <v>231.2</v>
      </c>
      <c r="BK108" s="1">
        <v>334.8</v>
      </c>
      <c r="BL108" s="1">
        <v>100.5</v>
      </c>
      <c r="BM108" s="1">
        <v>1006.4</v>
      </c>
      <c r="BN108" s="1">
        <v>460.8</v>
      </c>
      <c r="BO108" s="1">
        <v>97</v>
      </c>
      <c r="BP108" s="1">
        <v>348</v>
      </c>
      <c r="BQ108" s="1">
        <v>1369.5</v>
      </c>
      <c r="BR108" s="1">
        <v>615</v>
      </c>
      <c r="BS108" s="1">
        <v>10496</v>
      </c>
      <c r="BT108" s="1">
        <v>9848.4000000000015</v>
      </c>
      <c r="BU108" s="1">
        <v>1598.4</v>
      </c>
      <c r="BV108" s="1">
        <v>475.2</v>
      </c>
      <c r="BW108" s="1">
        <v>222</v>
      </c>
      <c r="BX108" s="1">
        <v>84</v>
      </c>
      <c r="BY108" s="1">
        <v>312</v>
      </c>
      <c r="BZ108" s="1">
        <v>62.400000000000013</v>
      </c>
      <c r="CA108" s="1">
        <v>427.2</v>
      </c>
      <c r="CB108" s="1">
        <v>548.4</v>
      </c>
      <c r="CC108" s="1">
        <v>316.5</v>
      </c>
      <c r="CD108" s="1">
        <v>51.599999999999987</v>
      </c>
      <c r="CE108" s="1">
        <v>121.2</v>
      </c>
      <c r="CF108" s="1">
        <v>116.4</v>
      </c>
      <c r="CG108" s="1">
        <v>289.2</v>
      </c>
      <c r="CH108" s="1">
        <v>132</v>
      </c>
      <c r="CI108" s="1">
        <v>582</v>
      </c>
      <c r="CJ108" s="1">
        <v>114</v>
      </c>
      <c r="CK108" s="1">
        <v>73.5</v>
      </c>
      <c r="CL108" s="1">
        <v>675</v>
      </c>
      <c r="CM108" s="1">
        <v>380.4</v>
      </c>
      <c r="CN108" s="1">
        <v>5.6</v>
      </c>
      <c r="CO108" s="1">
        <v>140</v>
      </c>
      <c r="CP108" s="1">
        <v>128.80000000000001</v>
      </c>
      <c r="CQ108" s="1">
        <v>122.08</v>
      </c>
      <c r="CR108" s="1">
        <v>100.8</v>
      </c>
      <c r="CS108" s="1">
        <v>99.6</v>
      </c>
      <c r="CU108" s="1">
        <v>88.8</v>
      </c>
      <c r="CV108" s="1">
        <v>285.60000000000002</v>
      </c>
      <c r="CW108" s="1">
        <v>205.2</v>
      </c>
      <c r="CX108" s="1">
        <v>182.4</v>
      </c>
      <c r="CY108" s="1">
        <v>70.56</v>
      </c>
      <c r="CZ108" s="1">
        <v>357</v>
      </c>
      <c r="DA108" s="1">
        <v>73.5</v>
      </c>
      <c r="DB108" s="1">
        <v>105</v>
      </c>
      <c r="DC108" s="1">
        <v>444</v>
      </c>
      <c r="DD108" s="1">
        <v>2859</v>
      </c>
      <c r="DE108" s="1">
        <v>241.2</v>
      </c>
      <c r="DF108" s="1">
        <v>31.5</v>
      </c>
      <c r="DG108" s="1">
        <v>63.6</v>
      </c>
      <c r="DH108" s="1">
        <v>58.5</v>
      </c>
      <c r="DI108" s="1">
        <v>130.5</v>
      </c>
      <c r="DJ108" s="1">
        <v>480</v>
      </c>
      <c r="DK108" s="1">
        <v>402</v>
      </c>
      <c r="DL108" s="1">
        <v>417</v>
      </c>
      <c r="DM108" s="1">
        <v>51</v>
      </c>
      <c r="DN108" s="1">
        <v>0</v>
      </c>
      <c r="DO108" s="1">
        <v>1350</v>
      </c>
      <c r="DP108" s="1">
        <v>204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60490.319999999992</v>
      </c>
      <c r="DX108" s="1" t="s">
        <v>440</v>
      </c>
    </row>
    <row r="109" spans="1:128" x14ac:dyDescent="0.35">
      <c r="A109" s="2" t="s">
        <v>436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12528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12528</v>
      </c>
      <c r="DX109" s="1" t="s">
        <v>441</v>
      </c>
    </row>
    <row r="110" spans="1:128" x14ac:dyDescent="0.35">
      <c r="A110" s="2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</row>
    <row r="111" spans="1:128" x14ac:dyDescent="0.35">
      <c r="A111" s="2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</row>
    <row r="112" spans="1:128" x14ac:dyDescent="0.35">
      <c r="A112" s="2" t="s">
        <v>437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 t="s">
        <v>442</v>
      </c>
    </row>
    <row r="113" spans="1:128" x14ac:dyDescent="0.35">
      <c r="A113" s="2" t="s">
        <v>438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 t="s">
        <v>443</v>
      </c>
    </row>
    <row r="114" spans="1:128" x14ac:dyDescent="0.35">
      <c r="A114" s="2"/>
    </row>
    <row r="115" spans="1:128" x14ac:dyDescent="0.35">
      <c r="A115" s="2" t="s">
        <v>446</v>
      </c>
      <c r="B115" s="1">
        <v>180</v>
      </c>
      <c r="C115" s="1">
        <v>43.106796116504853</v>
      </c>
      <c r="D115" s="1">
        <v>7.6634304207119754</v>
      </c>
      <c r="E115" s="1">
        <v>57.475728155339809</v>
      </c>
      <c r="F115" s="1">
        <v>111</v>
      </c>
      <c r="G115" s="1">
        <v>98.666666666666671</v>
      </c>
      <c r="H115" s="1">
        <v>71.844660194174764</v>
      </c>
      <c r="I115" s="1">
        <v>133</v>
      </c>
      <c r="J115" s="1">
        <v>306</v>
      </c>
      <c r="K115" s="1">
        <v>105.1428571428571</v>
      </c>
      <c r="L115" s="1">
        <v>0</v>
      </c>
      <c r="M115" s="1">
        <v>0</v>
      </c>
      <c r="N115" s="1">
        <v>45.559322033898297</v>
      </c>
      <c r="O115" s="1">
        <v>56.222222222222221</v>
      </c>
      <c r="P115" s="1">
        <v>124</v>
      </c>
      <c r="Q115" s="1">
        <v>13.18518518518519</v>
      </c>
      <c r="R115" s="1">
        <v>53.333333333333329</v>
      </c>
      <c r="S115" s="1">
        <v>509.56521739130437</v>
      </c>
      <c r="T115" s="1">
        <v>291.66666666666669</v>
      </c>
      <c r="U115" s="1">
        <v>10.75</v>
      </c>
      <c r="V115" s="1">
        <v>89.462068965517247</v>
      </c>
      <c r="W115" s="1">
        <v>79.3</v>
      </c>
      <c r="X115" s="1">
        <v>225.125</v>
      </c>
      <c r="Y115" s="1">
        <v>46.999999999999993</v>
      </c>
      <c r="Z115" s="1">
        <v>50</v>
      </c>
      <c r="AA115" s="1">
        <v>137</v>
      </c>
      <c r="AB115" s="1">
        <v>0</v>
      </c>
      <c r="AC115" s="1">
        <v>62.000000000000007</v>
      </c>
      <c r="AD115" s="1">
        <v>34</v>
      </c>
      <c r="AE115" s="1">
        <v>417</v>
      </c>
      <c r="AF115" s="1">
        <v>40</v>
      </c>
      <c r="AG115" s="1">
        <v>29.333333333333329</v>
      </c>
      <c r="AH115" s="1">
        <v>66.742857142857147</v>
      </c>
      <c r="AI115" s="1">
        <v>8.3250000000000011</v>
      </c>
      <c r="AJ115" s="1">
        <v>3.918367346938775</v>
      </c>
      <c r="AK115" s="1">
        <v>711.00000000000011</v>
      </c>
      <c r="AL115" s="1">
        <v>0</v>
      </c>
      <c r="AM115" s="1">
        <v>13.125</v>
      </c>
      <c r="AN115" s="1">
        <v>0</v>
      </c>
      <c r="AO115" s="1">
        <v>0</v>
      </c>
      <c r="AP115" s="1">
        <v>0</v>
      </c>
      <c r="AQ115" s="1">
        <v>1428</v>
      </c>
      <c r="AR115" s="1">
        <v>160</v>
      </c>
      <c r="AS115" s="1">
        <v>105.4054054054054</v>
      </c>
      <c r="AT115" s="1">
        <v>822</v>
      </c>
      <c r="AU115" s="1">
        <v>842</v>
      </c>
      <c r="AV115" s="1">
        <v>143</v>
      </c>
      <c r="AW115" s="1">
        <v>181</v>
      </c>
      <c r="AX115" s="1">
        <v>32.642487046632127</v>
      </c>
      <c r="AY115" s="1">
        <v>89.681528662420391</v>
      </c>
      <c r="AZ115" s="1">
        <v>471.16883116883122</v>
      </c>
      <c r="BA115" s="1">
        <v>160</v>
      </c>
      <c r="BB115" s="1">
        <v>42.105263157894733</v>
      </c>
      <c r="BC115" s="1">
        <v>0</v>
      </c>
      <c r="BD115" s="1">
        <v>545</v>
      </c>
      <c r="BE115" s="1">
        <v>63.999999999999993</v>
      </c>
      <c r="BF115" s="1">
        <v>2195</v>
      </c>
      <c r="BG115" s="1">
        <v>208</v>
      </c>
      <c r="BH115" s="1">
        <v>0</v>
      </c>
      <c r="BI115" s="1">
        <v>2983</v>
      </c>
      <c r="BJ115" s="1">
        <v>147.26114649681529</v>
      </c>
      <c r="BK115" s="1">
        <v>279</v>
      </c>
      <c r="BL115" s="1">
        <v>35.263157894736842</v>
      </c>
      <c r="BM115" s="1">
        <v>653.50649350649348</v>
      </c>
      <c r="BN115" s="1">
        <v>384</v>
      </c>
      <c r="BO115" s="1">
        <v>50.259067357512947</v>
      </c>
      <c r="BP115" s="1">
        <v>232</v>
      </c>
      <c r="BQ115" s="1">
        <v>913</v>
      </c>
      <c r="BR115" s="1">
        <v>205</v>
      </c>
      <c r="BS115" s="1">
        <v>7674.666666666667</v>
      </c>
      <c r="BT115" s="1">
        <v>8207.0000000000018</v>
      </c>
      <c r="BU115" s="1">
        <v>1125.6338028169021</v>
      </c>
      <c r="BV115" s="1">
        <v>334.64788732394368</v>
      </c>
      <c r="BW115" s="1">
        <v>156.33802816901411</v>
      </c>
      <c r="BX115" s="1">
        <v>59.154929577464792</v>
      </c>
      <c r="BY115" s="1">
        <v>219.71830985915491</v>
      </c>
      <c r="BZ115" s="1">
        <v>43.943661971830991</v>
      </c>
      <c r="CA115" s="1">
        <v>300.84507042253517</v>
      </c>
      <c r="CB115" s="1">
        <v>397.39130434782612</v>
      </c>
      <c r="CC115" s="1">
        <v>211</v>
      </c>
      <c r="CD115" s="1">
        <v>36.338028169014081</v>
      </c>
      <c r="CE115" s="1">
        <v>85.352112676056336</v>
      </c>
      <c r="CF115" s="1">
        <v>97</v>
      </c>
      <c r="CG115" s="1">
        <v>241</v>
      </c>
      <c r="CH115" s="1">
        <v>40.615384615384613</v>
      </c>
      <c r="CI115" s="1">
        <v>194</v>
      </c>
      <c r="CJ115" s="1">
        <v>62.983425414364639</v>
      </c>
      <c r="CK115" s="1">
        <v>42.732558139534888</v>
      </c>
      <c r="CL115" s="1">
        <v>225</v>
      </c>
      <c r="CM115" s="1">
        <v>267.88732394366201</v>
      </c>
      <c r="CN115" s="1">
        <v>4.4444444444444438</v>
      </c>
      <c r="CO115" s="1">
        <v>111.1111111111111</v>
      </c>
      <c r="CP115" s="1">
        <v>102.2222222222222</v>
      </c>
      <c r="CQ115" s="1">
        <v>96.888888888888886</v>
      </c>
      <c r="CR115" s="1">
        <v>70.985915492957744</v>
      </c>
      <c r="CS115" s="1">
        <v>70.140845070422529</v>
      </c>
      <c r="CT115" s="1">
        <v>0</v>
      </c>
      <c r="CU115" s="1">
        <v>62.535211267605632</v>
      </c>
      <c r="CV115" s="1">
        <v>226.66666666666671</v>
      </c>
      <c r="CW115" s="1">
        <v>171</v>
      </c>
      <c r="CX115" s="1">
        <v>128.4507042253521</v>
      </c>
      <c r="CY115" s="1">
        <v>56</v>
      </c>
      <c r="CZ115" s="1">
        <v>238</v>
      </c>
      <c r="DA115" s="1">
        <v>49</v>
      </c>
      <c r="DB115" s="1">
        <v>35</v>
      </c>
      <c r="DC115" s="1">
        <v>296</v>
      </c>
      <c r="DD115" s="1">
        <v>953</v>
      </c>
      <c r="DE115" s="1">
        <v>169.8591549295775</v>
      </c>
      <c r="DF115" s="1">
        <v>21</v>
      </c>
      <c r="DG115" s="1">
        <v>44.7887323943662</v>
      </c>
      <c r="DH115" s="1">
        <v>39</v>
      </c>
      <c r="DI115" s="1">
        <v>40.153846153846153</v>
      </c>
      <c r="DJ115" s="1">
        <v>160</v>
      </c>
      <c r="DK115" s="1">
        <v>67</v>
      </c>
      <c r="DL115" s="1">
        <v>139</v>
      </c>
      <c r="DM115" s="1">
        <v>17</v>
      </c>
      <c r="DN115" s="1">
        <v>0</v>
      </c>
      <c r="DO115" s="1">
        <v>225</v>
      </c>
      <c r="DP115" s="1">
        <v>34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41254.303329995062</v>
      </c>
      <c r="DX115" s="1" t="s">
        <v>446</v>
      </c>
    </row>
    <row r="116" spans="1:128" x14ac:dyDescent="0.35">
      <c r="A116" s="2"/>
    </row>
    <row r="117" spans="1:128" x14ac:dyDescent="0.35">
      <c r="A117" s="2" t="s">
        <v>447</v>
      </c>
      <c r="B117" s="1">
        <v>1034.678571428572</v>
      </c>
      <c r="C117" s="1">
        <v>0</v>
      </c>
      <c r="D117" s="1">
        <v>0</v>
      </c>
      <c r="E117" s="1">
        <v>0</v>
      </c>
      <c r="F117" s="1">
        <v>626.67999999999995</v>
      </c>
      <c r="G117" s="1">
        <v>205.06809523809531</v>
      </c>
      <c r="H117" s="1">
        <v>0</v>
      </c>
      <c r="I117" s="1">
        <v>493.44000000000011</v>
      </c>
      <c r="J117" s="1">
        <v>6114.2133333333331</v>
      </c>
      <c r="K117" s="1">
        <v>0</v>
      </c>
      <c r="L117" s="1">
        <v>0</v>
      </c>
      <c r="M117" s="1">
        <v>0</v>
      </c>
      <c r="N117" s="1">
        <v>0</v>
      </c>
      <c r="O117" s="1">
        <v>210.76190476190479</v>
      </c>
      <c r="P117" s="1">
        <v>296.38285714285718</v>
      </c>
      <c r="Q117" s="1">
        <v>310.39999999999998</v>
      </c>
      <c r="R117" s="1">
        <v>0</v>
      </c>
      <c r="S117" s="1">
        <v>0</v>
      </c>
      <c r="T117" s="1">
        <v>314.5</v>
      </c>
      <c r="U117" s="1">
        <v>170.05714285714279</v>
      </c>
      <c r="V117" s="1">
        <v>1527.2</v>
      </c>
      <c r="W117" s="1">
        <v>470.92571428571432</v>
      </c>
      <c r="X117" s="1">
        <v>574.93333333333339</v>
      </c>
      <c r="Y117" s="1">
        <v>285.97333333333341</v>
      </c>
      <c r="Z117" s="1">
        <v>626.40000000000009</v>
      </c>
      <c r="AA117" s="1">
        <v>692.28571428571433</v>
      </c>
      <c r="AB117" s="1">
        <v>6.4571428571428582</v>
      </c>
      <c r="AC117" s="1">
        <v>2253.8285714285721</v>
      </c>
      <c r="AD117" s="1">
        <v>412.07238095238102</v>
      </c>
      <c r="AE117" s="1">
        <v>4025.1619047619051</v>
      </c>
      <c r="AF117" s="1">
        <v>139.98857142857139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316.23428571428559</v>
      </c>
      <c r="AN117" s="1">
        <v>42.05714285714285</v>
      </c>
      <c r="AO117" s="1">
        <v>120.3333333333333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1343.5</v>
      </c>
      <c r="BR117" s="1">
        <v>423.21428571428578</v>
      </c>
      <c r="BS117" s="1">
        <v>15902.142857142861</v>
      </c>
      <c r="BT117" s="1">
        <v>12073.37142857143</v>
      </c>
      <c r="BU117" s="1">
        <v>530.0857142857144</v>
      </c>
      <c r="BV117" s="1">
        <v>785.40000000000009</v>
      </c>
      <c r="BW117" s="1">
        <v>2213.8000000000002</v>
      </c>
      <c r="BX117" s="1">
        <v>114.05714285714291</v>
      </c>
      <c r="BY117" s="1">
        <v>369.94285714285718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84.88095238095238</v>
      </c>
      <c r="CJ117" s="1">
        <v>49.80952380952381</v>
      </c>
      <c r="CK117" s="1">
        <v>0</v>
      </c>
      <c r="CL117" s="1">
        <v>592.07142857142856</v>
      </c>
      <c r="CM117" s="1">
        <v>913.71428571428578</v>
      </c>
      <c r="CN117" s="1">
        <v>91.44</v>
      </c>
      <c r="CO117" s="1">
        <v>121.84</v>
      </c>
      <c r="CP117" s="1">
        <v>140.16</v>
      </c>
      <c r="CQ117" s="1">
        <v>636.38</v>
      </c>
      <c r="CR117" s="1">
        <v>695.48571428571438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522.05714285714282</v>
      </c>
      <c r="CY117" s="1">
        <v>173.48</v>
      </c>
      <c r="CZ117" s="1">
        <v>904.67857142857133</v>
      </c>
      <c r="DA117" s="1">
        <v>730.14285714285711</v>
      </c>
      <c r="DB117" s="1">
        <v>462</v>
      </c>
      <c r="DC117" s="1">
        <v>4936.5714285714294</v>
      </c>
      <c r="DD117" s="1">
        <v>4272.9285714285716</v>
      </c>
      <c r="DE117" s="1">
        <v>587.5428571428572</v>
      </c>
      <c r="DF117" s="1">
        <v>0</v>
      </c>
      <c r="DG117" s="1">
        <v>0</v>
      </c>
      <c r="DH117" s="1">
        <v>0</v>
      </c>
      <c r="DI117" s="1">
        <v>0</v>
      </c>
      <c r="DJ117" s="1">
        <v>496.28571428571428</v>
      </c>
      <c r="DK117" s="1">
        <v>800.95238095238096</v>
      </c>
      <c r="DL117" s="1">
        <v>136.28571428571431</v>
      </c>
      <c r="DM117" s="1">
        <v>81.523809523809518</v>
      </c>
      <c r="DN117" s="1">
        <v>112.5714285714286</v>
      </c>
      <c r="DO117" s="1">
        <v>679.04761904761904</v>
      </c>
      <c r="DP117" s="1">
        <v>330.85714285714278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73578.254761904769</v>
      </c>
      <c r="DX117" s="1" t="s">
        <v>447</v>
      </c>
    </row>
    <row r="118" spans="1:128" x14ac:dyDescent="0.35">
      <c r="A118" s="2"/>
    </row>
    <row r="119" spans="1:128" x14ac:dyDescent="0.35">
      <c r="A119" s="2" t="s">
        <v>448</v>
      </c>
      <c r="B119" s="1">
        <v>689.78571428571433</v>
      </c>
      <c r="C119" s="1">
        <v>0</v>
      </c>
      <c r="D119" s="1">
        <v>0</v>
      </c>
      <c r="E119" s="1">
        <v>0</v>
      </c>
      <c r="F119" s="1">
        <v>417.78666666666658</v>
      </c>
      <c r="G119" s="1">
        <v>136.71206349206349</v>
      </c>
      <c r="H119" s="1">
        <v>0</v>
      </c>
      <c r="I119" s="1">
        <v>328.96</v>
      </c>
      <c r="J119" s="1">
        <v>4076.1422222222218</v>
      </c>
      <c r="K119" s="1">
        <v>0</v>
      </c>
      <c r="L119" s="1">
        <v>0</v>
      </c>
      <c r="M119" s="1">
        <v>0</v>
      </c>
      <c r="N119" s="1">
        <v>0</v>
      </c>
      <c r="O119" s="1">
        <v>140.50793650793651</v>
      </c>
      <c r="P119" s="1">
        <v>197.58857142857141</v>
      </c>
      <c r="Q119" s="1">
        <v>206.93333333333339</v>
      </c>
      <c r="R119" s="1">
        <v>0</v>
      </c>
      <c r="S119" s="1">
        <v>0</v>
      </c>
      <c r="T119" s="1">
        <v>209.66666666666671</v>
      </c>
      <c r="U119" s="1">
        <v>113.37142857142859</v>
      </c>
      <c r="V119" s="1">
        <v>1018.133333333334</v>
      </c>
      <c r="W119" s="1">
        <v>313.95047619047619</v>
      </c>
      <c r="X119" s="1">
        <v>383.28888888888889</v>
      </c>
      <c r="Y119" s="1">
        <v>190.64888888888891</v>
      </c>
      <c r="Z119" s="1">
        <v>417.60000000000008</v>
      </c>
      <c r="AA119" s="1">
        <v>461.52380952380958</v>
      </c>
      <c r="AB119" s="1">
        <v>4.3047619047619046</v>
      </c>
      <c r="AC119" s="1">
        <v>1502.5523809523811</v>
      </c>
      <c r="AD119" s="1">
        <v>274.71492063492059</v>
      </c>
      <c r="AE119" s="1">
        <v>2683.4412698412698</v>
      </c>
      <c r="AF119" s="1">
        <v>93.325714285714284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210.82285714285709</v>
      </c>
      <c r="AN119" s="1">
        <v>28.038095238095231</v>
      </c>
      <c r="AO119" s="1">
        <v>80.222222222222214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895.66666666666663</v>
      </c>
      <c r="BR119" s="1">
        <v>282.14285714285722</v>
      </c>
      <c r="BS119" s="1">
        <v>10601.428571428571</v>
      </c>
      <c r="BT119" s="1">
        <v>8048.9142857142861</v>
      </c>
      <c r="BU119" s="1">
        <v>353.39047619047619</v>
      </c>
      <c r="BV119" s="1">
        <v>523.6</v>
      </c>
      <c r="BW119" s="1">
        <v>1475.866666666667</v>
      </c>
      <c r="BX119" s="1">
        <v>76.038095238095252</v>
      </c>
      <c r="BY119" s="1">
        <v>246.62857142857149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56.587301587301589</v>
      </c>
      <c r="CJ119" s="1">
        <v>33.206349206349209</v>
      </c>
      <c r="CK119" s="1">
        <v>0</v>
      </c>
      <c r="CL119" s="1">
        <v>394.71428571428572</v>
      </c>
      <c r="CM119" s="1">
        <v>609.14285714285722</v>
      </c>
      <c r="CN119" s="1">
        <v>60.96</v>
      </c>
      <c r="CO119" s="1">
        <v>81.226666666666659</v>
      </c>
      <c r="CP119" s="1">
        <v>93.439999999999984</v>
      </c>
      <c r="CQ119" s="1">
        <v>424.25333333333327</v>
      </c>
      <c r="CR119" s="1">
        <v>463.6571428571429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348.0380952380952</v>
      </c>
      <c r="CY119" s="1">
        <v>115.65333333333329</v>
      </c>
      <c r="CZ119" s="1">
        <v>603.11904761904759</v>
      </c>
      <c r="DA119" s="1">
        <v>486.76190476190482</v>
      </c>
      <c r="DB119" s="1">
        <v>308</v>
      </c>
      <c r="DC119" s="1">
        <v>3291.0476190476202</v>
      </c>
      <c r="DD119" s="1">
        <v>2848.6190476190482</v>
      </c>
      <c r="DE119" s="1">
        <v>391.69523809523821</v>
      </c>
      <c r="DF119" s="1">
        <v>0</v>
      </c>
      <c r="DG119" s="1">
        <v>0</v>
      </c>
      <c r="DH119" s="1">
        <v>0</v>
      </c>
      <c r="DI119" s="1">
        <v>0</v>
      </c>
      <c r="DJ119" s="1">
        <v>330.85714285714278</v>
      </c>
      <c r="DK119" s="1">
        <v>533.96825396825398</v>
      </c>
      <c r="DL119" s="1">
        <v>90.857142857142847</v>
      </c>
      <c r="DM119" s="1">
        <v>54.349206349206348</v>
      </c>
      <c r="DN119" s="1">
        <v>75.047619047619051</v>
      </c>
      <c r="DO119" s="1">
        <v>452.69841269841271</v>
      </c>
      <c r="DP119" s="1">
        <v>220.57142857142861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49052.169841269832</v>
      </c>
      <c r="DX119" s="1" t="s">
        <v>448</v>
      </c>
    </row>
    <row r="120" spans="1:128" x14ac:dyDescent="0.35">
      <c r="A120" s="2"/>
    </row>
    <row r="121" spans="1:128" x14ac:dyDescent="0.35">
      <c r="A121" s="2" t="s">
        <v>449</v>
      </c>
      <c r="O121" s="1" t="s">
        <v>430</v>
      </c>
      <c r="DX121" s="1" t="s">
        <v>449</v>
      </c>
    </row>
    <row r="122" spans="1:128" x14ac:dyDescent="0.35">
      <c r="A122" s="2" t="s">
        <v>430</v>
      </c>
      <c r="B122" s="1" t="s">
        <v>430</v>
      </c>
      <c r="C122" s="1" t="s">
        <v>430</v>
      </c>
      <c r="D122" s="1" t="s">
        <v>430</v>
      </c>
      <c r="E122" s="1" t="s">
        <v>430</v>
      </c>
      <c r="F122" s="1" t="s">
        <v>430</v>
      </c>
      <c r="G122" s="1" t="s">
        <v>430</v>
      </c>
      <c r="H122" s="1" t="s">
        <v>430</v>
      </c>
      <c r="I122" s="1" t="s">
        <v>430</v>
      </c>
      <c r="J122" s="1" t="s">
        <v>430</v>
      </c>
      <c r="K122" s="1" t="s">
        <v>430</v>
      </c>
      <c r="L122" s="1" t="s">
        <v>430</v>
      </c>
      <c r="M122" s="1" t="s">
        <v>430</v>
      </c>
      <c r="N122" s="1" t="s">
        <v>430</v>
      </c>
      <c r="O122" s="1" t="s">
        <v>430</v>
      </c>
      <c r="P122" s="1" t="s">
        <v>430</v>
      </c>
      <c r="Q122" s="1" t="s">
        <v>430</v>
      </c>
      <c r="R122" s="1" t="s">
        <v>430</v>
      </c>
      <c r="S122" s="1" t="s">
        <v>430</v>
      </c>
      <c r="T122" s="1" t="s">
        <v>430</v>
      </c>
      <c r="U122" s="1" t="s">
        <v>430</v>
      </c>
      <c r="V122" s="1" t="s">
        <v>430</v>
      </c>
      <c r="W122" s="1" t="s">
        <v>430</v>
      </c>
      <c r="X122" s="1" t="s">
        <v>430</v>
      </c>
      <c r="Y122" s="1" t="s">
        <v>430</v>
      </c>
      <c r="Z122" s="1" t="s">
        <v>430</v>
      </c>
      <c r="AA122" s="1" t="s">
        <v>430</v>
      </c>
      <c r="AB122" s="1" t="s">
        <v>430</v>
      </c>
      <c r="AC122" s="1" t="s">
        <v>430</v>
      </c>
      <c r="AD122" s="1" t="s">
        <v>430</v>
      </c>
      <c r="AE122" s="1" t="s">
        <v>430</v>
      </c>
      <c r="AF122" s="1" t="s">
        <v>430</v>
      </c>
      <c r="AG122" s="1" t="s">
        <v>430</v>
      </c>
      <c r="AH122" s="1" t="s">
        <v>430</v>
      </c>
      <c r="AI122" s="1" t="s">
        <v>430</v>
      </c>
      <c r="AJ122" s="1" t="s">
        <v>430</v>
      </c>
      <c r="AK122" s="1" t="s">
        <v>430</v>
      </c>
      <c r="AL122" s="1" t="s">
        <v>430</v>
      </c>
      <c r="AM122" s="1" t="s">
        <v>430</v>
      </c>
      <c r="AN122" s="1" t="s">
        <v>430</v>
      </c>
      <c r="AO122" s="1" t="s">
        <v>430</v>
      </c>
      <c r="AP122" s="1" t="s">
        <v>430</v>
      </c>
      <c r="AQ122" s="1" t="s">
        <v>430</v>
      </c>
      <c r="AR122" s="1" t="s">
        <v>430</v>
      </c>
      <c r="AS122" s="1" t="s">
        <v>430</v>
      </c>
      <c r="AT122" s="1" t="s">
        <v>430</v>
      </c>
      <c r="AU122" s="1" t="s">
        <v>430</v>
      </c>
      <c r="AV122" s="1" t="s">
        <v>430</v>
      </c>
      <c r="AW122" s="1" t="s">
        <v>430</v>
      </c>
      <c r="AX122" s="1" t="s">
        <v>430</v>
      </c>
      <c r="AY122" s="1" t="s">
        <v>430</v>
      </c>
      <c r="AZ122" s="1" t="s">
        <v>430</v>
      </c>
      <c r="BA122" s="1" t="s">
        <v>430</v>
      </c>
      <c r="BB122" s="1" t="s">
        <v>430</v>
      </c>
      <c r="BC122" s="1" t="s">
        <v>430</v>
      </c>
      <c r="BD122" s="1" t="s">
        <v>430</v>
      </c>
      <c r="BE122" s="1" t="s">
        <v>430</v>
      </c>
      <c r="BF122" s="1" t="s">
        <v>430</v>
      </c>
      <c r="BG122" s="1" t="s">
        <v>430</v>
      </c>
      <c r="BH122" s="1" t="s">
        <v>430</v>
      </c>
      <c r="BI122" s="1" t="s">
        <v>430</v>
      </c>
      <c r="BJ122" s="1" t="s">
        <v>430</v>
      </c>
      <c r="BK122" s="1" t="s">
        <v>430</v>
      </c>
      <c r="BL122" s="1" t="s">
        <v>430</v>
      </c>
      <c r="BM122" s="1" t="s">
        <v>430</v>
      </c>
      <c r="BN122" s="1" t="s">
        <v>430</v>
      </c>
      <c r="BO122" s="1" t="s">
        <v>430</v>
      </c>
      <c r="BP122" s="1" t="s">
        <v>430</v>
      </c>
      <c r="BQ122" s="1" t="s">
        <v>430</v>
      </c>
      <c r="BR122" s="1" t="s">
        <v>430</v>
      </c>
      <c r="BS122" s="1" t="s">
        <v>430</v>
      </c>
      <c r="BT122" s="1" t="s">
        <v>430</v>
      </c>
      <c r="BU122" s="1" t="s">
        <v>430</v>
      </c>
      <c r="BV122" s="1" t="s">
        <v>430</v>
      </c>
      <c r="BW122" s="1" t="s">
        <v>430</v>
      </c>
      <c r="BX122" s="1" t="s">
        <v>430</v>
      </c>
      <c r="BY122" s="1" t="s">
        <v>430</v>
      </c>
      <c r="BZ122" s="1" t="s">
        <v>430</v>
      </c>
      <c r="CA122" s="1" t="s">
        <v>430</v>
      </c>
      <c r="CB122" s="1" t="s">
        <v>430</v>
      </c>
      <c r="CC122" s="1" t="s">
        <v>430</v>
      </c>
      <c r="CD122" s="1" t="s">
        <v>430</v>
      </c>
      <c r="CE122" s="1" t="s">
        <v>430</v>
      </c>
      <c r="CF122" s="1" t="s">
        <v>430</v>
      </c>
      <c r="CG122" s="1" t="s">
        <v>430</v>
      </c>
      <c r="CH122" s="1" t="s">
        <v>430</v>
      </c>
      <c r="CI122" s="1" t="s">
        <v>430</v>
      </c>
      <c r="CJ122" s="1" t="s">
        <v>430</v>
      </c>
      <c r="CK122" s="1" t="s">
        <v>430</v>
      </c>
      <c r="CL122" s="1" t="s">
        <v>430</v>
      </c>
      <c r="CM122" s="1" t="s">
        <v>430</v>
      </c>
      <c r="CN122" s="1" t="s">
        <v>430</v>
      </c>
      <c r="CO122" s="1" t="s">
        <v>430</v>
      </c>
      <c r="CP122" s="1" t="s">
        <v>430</v>
      </c>
      <c r="CQ122" s="1" t="s">
        <v>430</v>
      </c>
      <c r="CR122" s="1" t="s">
        <v>430</v>
      </c>
      <c r="CS122" s="1" t="s">
        <v>430</v>
      </c>
      <c r="CU122" s="1" t="s">
        <v>430</v>
      </c>
      <c r="CV122" s="1" t="s">
        <v>430</v>
      </c>
      <c r="CW122" s="1" t="s">
        <v>430</v>
      </c>
      <c r="CX122" s="1" t="s">
        <v>430</v>
      </c>
      <c r="CY122" s="1" t="s">
        <v>430</v>
      </c>
      <c r="CZ122" s="1" t="s">
        <v>430</v>
      </c>
      <c r="DA122" s="1" t="s">
        <v>430</v>
      </c>
      <c r="DB122" s="1" t="s">
        <v>430</v>
      </c>
      <c r="DC122" s="1" t="s">
        <v>430</v>
      </c>
      <c r="DD122" s="1" t="s">
        <v>430</v>
      </c>
      <c r="DE122" s="1" t="s">
        <v>430</v>
      </c>
      <c r="DF122" s="1" t="s">
        <v>430</v>
      </c>
      <c r="DG122" s="1" t="s">
        <v>430</v>
      </c>
      <c r="DH122" s="1" t="s">
        <v>430</v>
      </c>
      <c r="DI122" s="1" t="s">
        <v>430</v>
      </c>
      <c r="DJ122" s="1" t="s">
        <v>430</v>
      </c>
      <c r="DK122" s="1" t="s">
        <v>430</v>
      </c>
      <c r="DL122" s="1" t="s">
        <v>430</v>
      </c>
      <c r="DM122" s="1" t="s">
        <v>430</v>
      </c>
      <c r="DN122" s="1" t="s">
        <v>430</v>
      </c>
      <c r="DO122" s="1" t="s">
        <v>430</v>
      </c>
      <c r="DP122" s="1" t="s">
        <v>430</v>
      </c>
      <c r="DQ122" s="1" t="s">
        <v>430</v>
      </c>
      <c r="DT122" s="1" t="s">
        <v>430</v>
      </c>
      <c r="DV122" s="1" t="s">
        <v>430</v>
      </c>
      <c r="DW122" s="1">
        <v>0</v>
      </c>
    </row>
    <row r="123" spans="1:128" x14ac:dyDescent="0.35">
      <c r="A123" s="2" t="s">
        <v>430</v>
      </c>
      <c r="B123" s="1" t="s">
        <v>430</v>
      </c>
      <c r="C123" s="1" t="s">
        <v>430</v>
      </c>
      <c r="D123" s="1" t="s">
        <v>430</v>
      </c>
      <c r="E123" s="1" t="s">
        <v>430</v>
      </c>
      <c r="F123" s="1" t="s">
        <v>430</v>
      </c>
      <c r="G123" s="1" t="s">
        <v>430</v>
      </c>
      <c r="H123" s="1" t="s">
        <v>430</v>
      </c>
      <c r="I123" s="1" t="s">
        <v>430</v>
      </c>
      <c r="J123" s="1" t="s">
        <v>430</v>
      </c>
      <c r="K123" s="1" t="s">
        <v>430</v>
      </c>
      <c r="L123" s="1" t="s">
        <v>430</v>
      </c>
      <c r="M123" s="1" t="s">
        <v>430</v>
      </c>
      <c r="N123" s="1" t="s">
        <v>429</v>
      </c>
      <c r="O123" s="1" t="s">
        <v>430</v>
      </c>
      <c r="P123" s="1" t="s">
        <v>430</v>
      </c>
      <c r="Q123" s="1" t="s">
        <v>430</v>
      </c>
      <c r="R123" s="1" t="s">
        <v>430</v>
      </c>
      <c r="S123" s="1" t="s">
        <v>430</v>
      </c>
      <c r="T123" s="1" t="s">
        <v>430</v>
      </c>
      <c r="U123" s="1" t="s">
        <v>430</v>
      </c>
      <c r="V123" s="1" t="s">
        <v>430</v>
      </c>
      <c r="W123" s="1" t="s">
        <v>430</v>
      </c>
      <c r="X123" s="1" t="s">
        <v>430</v>
      </c>
      <c r="Y123" s="1" t="s">
        <v>430</v>
      </c>
      <c r="Z123" s="1" t="s">
        <v>430</v>
      </c>
      <c r="AA123" s="1" t="s">
        <v>430</v>
      </c>
      <c r="AB123" s="1" t="s">
        <v>430</v>
      </c>
      <c r="AC123" s="1" t="s">
        <v>430</v>
      </c>
      <c r="AD123" s="1" t="s">
        <v>430</v>
      </c>
      <c r="AE123" s="1" t="s">
        <v>430</v>
      </c>
      <c r="AF123" s="1" t="s">
        <v>430</v>
      </c>
      <c r="AG123" s="1" t="s">
        <v>430</v>
      </c>
      <c r="AH123" s="1" t="s">
        <v>430</v>
      </c>
      <c r="AI123" s="1" t="s">
        <v>430</v>
      </c>
      <c r="AJ123" s="1" t="s">
        <v>430</v>
      </c>
      <c r="AK123" s="1" t="s">
        <v>430</v>
      </c>
      <c r="AL123" s="1" t="s">
        <v>430</v>
      </c>
      <c r="AM123" s="1" t="s">
        <v>430</v>
      </c>
      <c r="AN123" s="1" t="s">
        <v>430</v>
      </c>
      <c r="AO123" s="1" t="s">
        <v>430</v>
      </c>
      <c r="AP123" s="1" t="s">
        <v>430</v>
      </c>
      <c r="AQ123" s="1" t="s">
        <v>430</v>
      </c>
      <c r="AR123" s="1" t="s">
        <v>430</v>
      </c>
      <c r="AS123" s="1" t="s">
        <v>430</v>
      </c>
      <c r="AT123" s="1" t="s">
        <v>430</v>
      </c>
      <c r="AU123" s="1" t="s">
        <v>430</v>
      </c>
      <c r="AV123" s="1" t="s">
        <v>430</v>
      </c>
      <c r="AW123" s="1" t="s">
        <v>430</v>
      </c>
      <c r="AX123" s="1" t="s">
        <v>430</v>
      </c>
      <c r="AY123" s="1" t="s">
        <v>430</v>
      </c>
      <c r="AZ123" s="1" t="s">
        <v>430</v>
      </c>
      <c r="BA123" s="1" t="s">
        <v>430</v>
      </c>
      <c r="BB123" s="1" t="s">
        <v>430</v>
      </c>
      <c r="BC123" s="1" t="s">
        <v>430</v>
      </c>
      <c r="BD123" s="1" t="s">
        <v>430</v>
      </c>
      <c r="BE123" s="1" t="s">
        <v>430</v>
      </c>
      <c r="BF123" s="1" t="s">
        <v>430</v>
      </c>
      <c r="BG123" s="1" t="s">
        <v>430</v>
      </c>
      <c r="BH123" s="1" t="s">
        <v>430</v>
      </c>
      <c r="BI123" s="1" t="s">
        <v>430</v>
      </c>
      <c r="BJ123" s="1" t="s">
        <v>430</v>
      </c>
      <c r="BK123" s="1" t="s">
        <v>430</v>
      </c>
      <c r="BL123" s="1" t="s">
        <v>430</v>
      </c>
      <c r="BM123" s="1" t="s">
        <v>430</v>
      </c>
      <c r="BN123" s="1" t="s">
        <v>430</v>
      </c>
      <c r="BO123" s="1" t="s">
        <v>430</v>
      </c>
      <c r="BP123" s="1" t="s">
        <v>430</v>
      </c>
      <c r="BQ123" s="1" t="s">
        <v>430</v>
      </c>
      <c r="BR123" s="1" t="s">
        <v>430</v>
      </c>
      <c r="BS123" s="1" t="s">
        <v>430</v>
      </c>
      <c r="BT123" s="1" t="s">
        <v>430</v>
      </c>
      <c r="BU123" s="1" t="s">
        <v>430</v>
      </c>
      <c r="BV123" s="1" t="s">
        <v>430</v>
      </c>
      <c r="BW123" s="1" t="s">
        <v>430</v>
      </c>
      <c r="BX123" s="1" t="s">
        <v>430</v>
      </c>
      <c r="BY123" s="1" t="s">
        <v>430</v>
      </c>
      <c r="BZ123" s="1" t="s">
        <v>430</v>
      </c>
      <c r="CA123" s="1" t="s">
        <v>430</v>
      </c>
      <c r="CB123" s="1" t="s">
        <v>430</v>
      </c>
      <c r="CC123" s="1" t="s">
        <v>430</v>
      </c>
      <c r="CD123" s="1" t="s">
        <v>430</v>
      </c>
      <c r="CE123" s="1" t="s">
        <v>430</v>
      </c>
      <c r="CF123" s="1" t="s">
        <v>430</v>
      </c>
      <c r="CG123" s="1" t="s">
        <v>430</v>
      </c>
      <c r="CH123" s="1" t="s">
        <v>430</v>
      </c>
      <c r="CI123" s="1" t="s">
        <v>430</v>
      </c>
      <c r="CJ123" s="1" t="s">
        <v>430</v>
      </c>
      <c r="CK123" s="1" t="s">
        <v>430</v>
      </c>
      <c r="CL123" s="1" t="s">
        <v>430</v>
      </c>
      <c r="CM123" s="1" t="s">
        <v>430</v>
      </c>
      <c r="CN123" s="1" t="s">
        <v>430</v>
      </c>
      <c r="CO123" s="1" t="s">
        <v>430</v>
      </c>
      <c r="CP123" s="1" t="s">
        <v>430</v>
      </c>
      <c r="CQ123" s="1" t="s">
        <v>430</v>
      </c>
      <c r="CR123" s="1" t="s">
        <v>430</v>
      </c>
      <c r="CS123" s="1" t="s">
        <v>430</v>
      </c>
      <c r="CT123" s="1" t="s">
        <v>430</v>
      </c>
      <c r="CU123" s="1" t="s">
        <v>430</v>
      </c>
      <c r="CV123" s="1" t="s">
        <v>430</v>
      </c>
      <c r="CW123" s="1" t="s">
        <v>430</v>
      </c>
      <c r="CX123" s="1" t="s">
        <v>430</v>
      </c>
      <c r="CY123" s="1" t="s">
        <v>430</v>
      </c>
      <c r="CZ123" s="1" t="s">
        <v>430</v>
      </c>
      <c r="DA123" s="1" t="s">
        <v>430</v>
      </c>
      <c r="DB123" s="1" t="s">
        <v>430</v>
      </c>
      <c r="DC123" s="1" t="s">
        <v>430</v>
      </c>
      <c r="DD123" s="1" t="s">
        <v>430</v>
      </c>
      <c r="DE123" s="1" t="s">
        <v>430</v>
      </c>
      <c r="DF123" s="1" t="s">
        <v>430</v>
      </c>
      <c r="DG123" s="1" t="s">
        <v>430</v>
      </c>
      <c r="DH123" s="1" t="s">
        <v>430</v>
      </c>
      <c r="DI123" s="1" t="s">
        <v>430</v>
      </c>
      <c r="DJ123" s="1" t="s">
        <v>430</v>
      </c>
      <c r="DK123" s="1" t="s">
        <v>430</v>
      </c>
      <c r="DL123" s="1" t="s">
        <v>430</v>
      </c>
      <c r="DM123" s="1" t="s">
        <v>430</v>
      </c>
      <c r="DN123" s="1" t="s">
        <v>430</v>
      </c>
      <c r="DO123" s="1" t="s">
        <v>430</v>
      </c>
      <c r="DP123" s="1" t="s">
        <v>430</v>
      </c>
      <c r="DR123" s="1" t="s">
        <v>430</v>
      </c>
      <c r="DS123" s="1" t="s">
        <v>430</v>
      </c>
      <c r="DV123" s="1" t="s">
        <v>430</v>
      </c>
      <c r="DW123" s="1">
        <v>0</v>
      </c>
    </row>
    <row r="124" spans="1:128" x14ac:dyDescent="0.35">
      <c r="A124" s="2" t="s">
        <v>430</v>
      </c>
      <c r="B124" s="1" t="s">
        <v>430</v>
      </c>
      <c r="C124" s="1" t="s">
        <v>430</v>
      </c>
      <c r="D124" s="1" t="s">
        <v>430</v>
      </c>
      <c r="E124" s="1" t="s">
        <v>430</v>
      </c>
      <c r="F124" s="1" t="s">
        <v>430</v>
      </c>
      <c r="G124" s="1" t="s">
        <v>430</v>
      </c>
      <c r="H124" s="1" t="s">
        <v>430</v>
      </c>
      <c r="I124" s="1" t="s">
        <v>430</v>
      </c>
      <c r="J124" s="1" t="s">
        <v>430</v>
      </c>
      <c r="K124" s="1" t="s">
        <v>430</v>
      </c>
      <c r="L124" s="1" t="s">
        <v>430</v>
      </c>
      <c r="M124" s="1" t="s">
        <v>430</v>
      </c>
      <c r="N124" s="1" t="s">
        <v>430</v>
      </c>
      <c r="O124" s="1" t="s">
        <v>430</v>
      </c>
      <c r="P124" s="1" t="s">
        <v>430</v>
      </c>
      <c r="Q124" s="1" t="s">
        <v>430</v>
      </c>
      <c r="R124" s="1" t="s">
        <v>430</v>
      </c>
      <c r="S124" s="1" t="s">
        <v>430</v>
      </c>
      <c r="T124" s="1" t="s">
        <v>430</v>
      </c>
      <c r="U124" s="1" t="s">
        <v>430</v>
      </c>
      <c r="V124" s="1" t="s">
        <v>430</v>
      </c>
      <c r="W124" s="1" t="s">
        <v>430</v>
      </c>
      <c r="X124" s="1" t="s">
        <v>430</v>
      </c>
      <c r="Y124" s="1" t="s">
        <v>430</v>
      </c>
      <c r="Z124" s="1" t="s">
        <v>430</v>
      </c>
      <c r="AA124" s="1" t="s">
        <v>430</v>
      </c>
      <c r="AB124" s="1" t="s">
        <v>430</v>
      </c>
      <c r="AC124" s="1" t="s">
        <v>430</v>
      </c>
      <c r="AD124" s="1" t="s">
        <v>430</v>
      </c>
      <c r="AE124" s="1" t="s">
        <v>430</v>
      </c>
      <c r="AF124" s="1" t="s">
        <v>430</v>
      </c>
      <c r="AG124" s="1" t="s">
        <v>430</v>
      </c>
      <c r="AH124" s="1" t="s">
        <v>430</v>
      </c>
      <c r="AI124" s="1" t="s">
        <v>430</v>
      </c>
      <c r="AJ124" s="1" t="s">
        <v>430</v>
      </c>
      <c r="AK124" s="1" t="s">
        <v>430</v>
      </c>
      <c r="AL124" s="1" t="s">
        <v>430</v>
      </c>
      <c r="AM124" s="1" t="s">
        <v>430</v>
      </c>
      <c r="AN124" s="1" t="s">
        <v>430</v>
      </c>
      <c r="AO124" s="1" t="s">
        <v>430</v>
      </c>
      <c r="AP124" s="1" t="s">
        <v>430</v>
      </c>
      <c r="AQ124" s="1" t="s">
        <v>430</v>
      </c>
      <c r="AR124" s="1" t="s">
        <v>430</v>
      </c>
      <c r="AS124" s="1" t="s">
        <v>430</v>
      </c>
      <c r="AT124" s="1" t="s">
        <v>430</v>
      </c>
      <c r="AU124" s="1" t="s">
        <v>430</v>
      </c>
      <c r="AV124" s="1" t="s">
        <v>430</v>
      </c>
      <c r="AW124" s="1" t="s">
        <v>430</v>
      </c>
      <c r="AX124" s="1" t="s">
        <v>430</v>
      </c>
      <c r="AY124" s="1" t="s">
        <v>430</v>
      </c>
      <c r="AZ124" s="1" t="s">
        <v>430</v>
      </c>
      <c r="BA124" s="1" t="s">
        <v>430</v>
      </c>
      <c r="BB124" s="1" t="s">
        <v>430</v>
      </c>
      <c r="BC124" s="1" t="s">
        <v>430</v>
      </c>
      <c r="BD124" s="1" t="s">
        <v>430</v>
      </c>
      <c r="BE124" s="1" t="s">
        <v>430</v>
      </c>
      <c r="BF124" s="1" t="s">
        <v>430</v>
      </c>
      <c r="BG124" s="1" t="s">
        <v>430</v>
      </c>
      <c r="BH124" s="1" t="s">
        <v>430</v>
      </c>
      <c r="BI124" s="1" t="s">
        <v>430</v>
      </c>
      <c r="BJ124" s="1" t="s">
        <v>430</v>
      </c>
      <c r="BK124" s="1" t="s">
        <v>430</v>
      </c>
      <c r="BL124" s="1" t="s">
        <v>430</v>
      </c>
      <c r="BM124" s="1" t="s">
        <v>430</v>
      </c>
      <c r="BN124" s="1" t="s">
        <v>430</v>
      </c>
      <c r="BO124" s="1" t="s">
        <v>430</v>
      </c>
      <c r="BP124" s="1" t="s">
        <v>430</v>
      </c>
      <c r="BQ124" s="1" t="s">
        <v>430</v>
      </c>
      <c r="BR124" s="1" t="s">
        <v>430</v>
      </c>
      <c r="BS124" s="1" t="s">
        <v>430</v>
      </c>
      <c r="BT124" s="1" t="s">
        <v>430</v>
      </c>
      <c r="BU124" s="1" t="s">
        <v>430</v>
      </c>
      <c r="BV124" s="1" t="s">
        <v>430</v>
      </c>
      <c r="BW124" s="1" t="s">
        <v>430</v>
      </c>
      <c r="BX124" s="1" t="s">
        <v>430</v>
      </c>
      <c r="BY124" s="1" t="s">
        <v>430</v>
      </c>
      <c r="BZ124" s="1" t="s">
        <v>430</v>
      </c>
      <c r="CA124" s="1" t="s">
        <v>430</v>
      </c>
      <c r="CB124" s="1" t="s">
        <v>430</v>
      </c>
      <c r="CC124" s="1" t="s">
        <v>430</v>
      </c>
      <c r="CD124" s="1" t="s">
        <v>430</v>
      </c>
      <c r="CE124" s="1" t="s">
        <v>430</v>
      </c>
      <c r="CF124" s="1" t="s">
        <v>430</v>
      </c>
      <c r="CG124" s="1" t="s">
        <v>430</v>
      </c>
      <c r="CH124" s="1" t="s">
        <v>430</v>
      </c>
      <c r="CI124" s="1" t="s">
        <v>430</v>
      </c>
      <c r="CJ124" s="1" t="s">
        <v>430</v>
      </c>
      <c r="CK124" s="1" t="s">
        <v>430</v>
      </c>
      <c r="CL124" s="1" t="s">
        <v>430</v>
      </c>
      <c r="CM124" s="1" t="s">
        <v>430</v>
      </c>
      <c r="CN124" s="1" t="s">
        <v>430</v>
      </c>
      <c r="CO124" s="1" t="s">
        <v>430</v>
      </c>
      <c r="CP124" s="1" t="s">
        <v>430</v>
      </c>
      <c r="CQ124" s="1" t="s">
        <v>430</v>
      </c>
      <c r="CR124" s="1" t="s">
        <v>430</v>
      </c>
      <c r="CS124" s="1" t="s">
        <v>430</v>
      </c>
      <c r="CU124" s="1" t="s">
        <v>430</v>
      </c>
      <c r="CV124" s="1" t="s">
        <v>430</v>
      </c>
      <c r="CW124" s="1" t="s">
        <v>430</v>
      </c>
      <c r="CX124" s="1" t="s">
        <v>430</v>
      </c>
      <c r="CY124" s="1" t="s">
        <v>430</v>
      </c>
      <c r="CZ124" s="1" t="s">
        <v>430</v>
      </c>
      <c r="DA124" s="1" t="s">
        <v>430</v>
      </c>
      <c r="DB124" s="1" t="s">
        <v>430</v>
      </c>
      <c r="DC124" s="1" t="s">
        <v>430</v>
      </c>
      <c r="DD124" s="1" t="s">
        <v>430</v>
      </c>
      <c r="DE124" s="1" t="s">
        <v>430</v>
      </c>
      <c r="DF124" s="1" t="s">
        <v>430</v>
      </c>
      <c r="DG124" s="1" t="s">
        <v>430</v>
      </c>
      <c r="DH124" s="1" t="s">
        <v>430</v>
      </c>
      <c r="DI124" s="1" t="s">
        <v>430</v>
      </c>
      <c r="DJ124" s="1" t="s">
        <v>430</v>
      </c>
      <c r="DK124" s="1" t="s">
        <v>430</v>
      </c>
      <c r="DL124" s="1" t="s">
        <v>430</v>
      </c>
      <c r="DM124" s="1" t="s">
        <v>430</v>
      </c>
      <c r="DN124" s="1" t="s">
        <v>430</v>
      </c>
      <c r="DO124" s="1" t="s">
        <v>430</v>
      </c>
      <c r="DP124" s="1" t="s">
        <v>430</v>
      </c>
      <c r="DR124" s="1" t="s">
        <v>430</v>
      </c>
      <c r="DW124" s="1">
        <v>0</v>
      </c>
    </row>
    <row r="125" spans="1:128" x14ac:dyDescent="0.35">
      <c r="A125" s="2" t="s">
        <v>450</v>
      </c>
      <c r="B125" s="1" t="s">
        <v>430</v>
      </c>
      <c r="C125" s="1" t="s">
        <v>430</v>
      </c>
      <c r="D125" s="1" t="s">
        <v>430</v>
      </c>
      <c r="E125" s="1" t="s">
        <v>430</v>
      </c>
      <c r="F125" s="1" t="s">
        <v>430</v>
      </c>
      <c r="G125" s="1" t="s">
        <v>430</v>
      </c>
      <c r="H125" s="1" t="s">
        <v>430</v>
      </c>
      <c r="I125" s="1" t="s">
        <v>430</v>
      </c>
      <c r="J125" s="1" t="s">
        <v>430</v>
      </c>
      <c r="K125" s="1" t="s">
        <v>430</v>
      </c>
      <c r="L125" s="1" t="s">
        <v>430</v>
      </c>
      <c r="M125" s="1" t="s">
        <v>430</v>
      </c>
      <c r="N125" s="1" t="s">
        <v>430</v>
      </c>
      <c r="O125" s="1" t="s">
        <v>430</v>
      </c>
      <c r="P125" s="1" t="s">
        <v>430</v>
      </c>
      <c r="Q125" s="1">
        <v>637.44000000000005</v>
      </c>
      <c r="R125" s="1" t="s">
        <v>430</v>
      </c>
      <c r="S125" s="1" t="s">
        <v>430</v>
      </c>
      <c r="T125" s="1" t="s">
        <v>430</v>
      </c>
      <c r="U125" s="1" t="s">
        <v>430</v>
      </c>
      <c r="V125" s="1" t="s">
        <v>430</v>
      </c>
      <c r="W125" s="1" t="s">
        <v>430</v>
      </c>
      <c r="X125" s="1" t="s">
        <v>430</v>
      </c>
      <c r="Y125" s="1" t="s">
        <v>430</v>
      </c>
      <c r="Z125" s="1" t="s">
        <v>430</v>
      </c>
      <c r="AA125" s="1" t="s">
        <v>430</v>
      </c>
      <c r="AB125" s="1" t="s">
        <v>430</v>
      </c>
      <c r="AC125" s="1" t="s">
        <v>430</v>
      </c>
      <c r="AD125" s="1" t="s">
        <v>430</v>
      </c>
      <c r="AE125" s="1" t="s">
        <v>430</v>
      </c>
      <c r="AF125" s="1" t="s">
        <v>430</v>
      </c>
      <c r="AG125" s="1" t="s">
        <v>430</v>
      </c>
      <c r="AH125" s="1" t="s">
        <v>430</v>
      </c>
      <c r="AI125" s="1" t="s">
        <v>430</v>
      </c>
      <c r="AJ125" s="1" t="s">
        <v>430</v>
      </c>
      <c r="AK125" s="1" t="s">
        <v>430</v>
      </c>
      <c r="AL125" s="1" t="s">
        <v>430</v>
      </c>
      <c r="AM125" s="1" t="s">
        <v>430</v>
      </c>
      <c r="AN125" s="1" t="s">
        <v>430</v>
      </c>
      <c r="AO125" s="1" t="s">
        <v>430</v>
      </c>
      <c r="AP125" s="1" t="s">
        <v>430</v>
      </c>
      <c r="AQ125" s="1" t="s">
        <v>430</v>
      </c>
      <c r="AR125" s="1">
        <v>134</v>
      </c>
      <c r="AS125" s="1">
        <v>22</v>
      </c>
      <c r="AT125" s="1">
        <v>669</v>
      </c>
      <c r="AU125" s="1">
        <v>131.19999999999999</v>
      </c>
      <c r="AV125" s="1">
        <v>0</v>
      </c>
      <c r="AW125" s="1">
        <v>12</v>
      </c>
      <c r="AX125" s="1">
        <v>1</v>
      </c>
      <c r="AY125" s="1">
        <v>44.8</v>
      </c>
      <c r="AZ125" s="1">
        <v>48</v>
      </c>
      <c r="BA125" s="1">
        <v>12</v>
      </c>
      <c r="BB125" s="1">
        <v>111</v>
      </c>
      <c r="BC125" s="1">
        <v>5</v>
      </c>
      <c r="BD125" s="1">
        <v>50</v>
      </c>
      <c r="BE125" s="1">
        <v>38.4</v>
      </c>
      <c r="BF125" s="1">
        <v>1099</v>
      </c>
      <c r="BG125" s="1">
        <v>158.875</v>
      </c>
      <c r="BH125" s="1">
        <v>0</v>
      </c>
      <c r="BI125" s="1">
        <v>435.2</v>
      </c>
      <c r="BJ125" s="1">
        <v>72</v>
      </c>
      <c r="BK125" s="1">
        <v>18</v>
      </c>
      <c r="BL125" s="1">
        <v>72</v>
      </c>
      <c r="BM125" s="1">
        <v>42.4</v>
      </c>
      <c r="BN125" s="1">
        <v>0</v>
      </c>
      <c r="BO125" s="1">
        <v>7</v>
      </c>
      <c r="BP125" s="1">
        <v>19.5</v>
      </c>
      <c r="BQ125" s="1">
        <v>615.25</v>
      </c>
      <c r="BR125" s="1">
        <v>171</v>
      </c>
      <c r="BS125" s="1">
        <v>840</v>
      </c>
      <c r="BT125" s="1">
        <v>1849.2</v>
      </c>
      <c r="BU125" s="1">
        <v>43.4</v>
      </c>
      <c r="BV125" s="1">
        <v>79.400000000000006</v>
      </c>
      <c r="BW125" s="1">
        <v>4.8</v>
      </c>
      <c r="BX125" s="1">
        <v>0</v>
      </c>
      <c r="BY125" s="1">
        <v>22.8</v>
      </c>
      <c r="BZ125" s="1">
        <v>26.4</v>
      </c>
      <c r="CA125" s="1">
        <v>150</v>
      </c>
      <c r="CB125" s="1">
        <v>48</v>
      </c>
      <c r="CC125" s="1">
        <v>0</v>
      </c>
      <c r="CD125" s="1">
        <v>3.6</v>
      </c>
      <c r="CE125" s="1">
        <v>4.8</v>
      </c>
      <c r="CF125" s="1">
        <v>0</v>
      </c>
      <c r="CG125" s="1">
        <v>0</v>
      </c>
      <c r="CH125" s="1">
        <v>42</v>
      </c>
      <c r="CI125" s="1">
        <v>381</v>
      </c>
      <c r="CJ125" s="1">
        <v>39</v>
      </c>
      <c r="CK125" s="1">
        <v>6</v>
      </c>
      <c r="CL125" s="1">
        <v>648</v>
      </c>
      <c r="CM125" s="1">
        <v>273.8</v>
      </c>
      <c r="CN125" s="1">
        <v>13.44</v>
      </c>
      <c r="CO125" s="1">
        <v>4.34</v>
      </c>
      <c r="CP125" s="1">
        <v>2.1</v>
      </c>
      <c r="CQ125" s="1">
        <v>2.1</v>
      </c>
      <c r="CR125" s="1">
        <v>18</v>
      </c>
      <c r="CS125" s="1">
        <v>90</v>
      </c>
      <c r="CT125" s="1">
        <v>168</v>
      </c>
      <c r="CU125" s="1">
        <v>8.4</v>
      </c>
      <c r="CV125" s="1">
        <v>84</v>
      </c>
      <c r="CW125" s="1">
        <v>0</v>
      </c>
      <c r="CX125" s="1">
        <v>42</v>
      </c>
      <c r="CY125" s="1">
        <v>39.06</v>
      </c>
      <c r="CZ125" s="1">
        <v>307.75</v>
      </c>
      <c r="DA125" s="1">
        <v>1.5</v>
      </c>
      <c r="DB125" s="1">
        <v>99</v>
      </c>
      <c r="DC125" s="1">
        <v>438</v>
      </c>
      <c r="DD125" s="1">
        <v>2415</v>
      </c>
      <c r="DE125" s="1">
        <v>75.599999999999994</v>
      </c>
      <c r="DF125" s="1">
        <v>27</v>
      </c>
      <c r="DG125" s="1">
        <v>3.6</v>
      </c>
      <c r="DH125" s="1">
        <v>52.5</v>
      </c>
      <c r="DI125" s="1">
        <v>79.5</v>
      </c>
      <c r="DJ125" s="1">
        <v>183</v>
      </c>
      <c r="DK125" s="1">
        <v>30</v>
      </c>
      <c r="DL125" s="1">
        <v>54</v>
      </c>
      <c r="DM125" s="1">
        <v>6</v>
      </c>
      <c r="DN125" s="1">
        <v>9</v>
      </c>
      <c r="DO125" s="1">
        <v>0</v>
      </c>
      <c r="DP125" s="1">
        <v>204</v>
      </c>
      <c r="DQ125" s="1" t="s">
        <v>430</v>
      </c>
      <c r="DR125" s="1" t="s">
        <v>430</v>
      </c>
      <c r="DW125" s="1">
        <v>13545.155000000001</v>
      </c>
      <c r="DX125" s="1" t="s">
        <v>430</v>
      </c>
    </row>
    <row r="126" spans="1:128" x14ac:dyDescent="0.35">
      <c r="A126" s="2" t="s">
        <v>451</v>
      </c>
      <c r="B126" s="1">
        <v>250.86</v>
      </c>
      <c r="C126" s="1">
        <v>133.19999999999999</v>
      </c>
      <c r="D126" s="1">
        <v>20.72</v>
      </c>
      <c r="E126" s="1">
        <v>174.64</v>
      </c>
      <c r="F126" s="1">
        <v>157.08000000000001</v>
      </c>
      <c r="G126" s="1">
        <v>100.64</v>
      </c>
      <c r="H126" s="1">
        <v>222</v>
      </c>
      <c r="I126" s="1">
        <v>286.72000000000003</v>
      </c>
      <c r="J126" s="1">
        <v>3242.12</v>
      </c>
      <c r="K126" s="1">
        <v>255.36</v>
      </c>
      <c r="L126" s="1">
        <v>1680</v>
      </c>
      <c r="M126" s="1">
        <v>1198.4000000000001</v>
      </c>
      <c r="N126" s="1">
        <v>0</v>
      </c>
      <c r="O126" s="1">
        <v>98.2</v>
      </c>
      <c r="P126" s="1">
        <v>37.200000000000003</v>
      </c>
      <c r="Q126" s="1">
        <v>1508.4</v>
      </c>
      <c r="R126" s="1">
        <v>70.8</v>
      </c>
      <c r="S126" s="1">
        <v>703.2</v>
      </c>
      <c r="T126" s="1">
        <v>198.69</v>
      </c>
      <c r="U126" s="1">
        <v>96</v>
      </c>
      <c r="V126" s="1">
        <v>307.27999999999997</v>
      </c>
      <c r="W126" s="1">
        <v>69.84</v>
      </c>
      <c r="X126" s="1">
        <v>252.28</v>
      </c>
      <c r="Y126" s="1">
        <v>69.44</v>
      </c>
      <c r="Z126" s="1">
        <v>384</v>
      </c>
      <c r="AA126" s="1">
        <v>822</v>
      </c>
      <c r="AB126" s="1">
        <v>2.4</v>
      </c>
      <c r="AC126" s="1">
        <v>1814.4</v>
      </c>
      <c r="AD126" s="1">
        <v>18.399999999999999</v>
      </c>
      <c r="AE126" s="1">
        <v>390.6</v>
      </c>
      <c r="AF126" s="1">
        <v>34.799999999999997</v>
      </c>
      <c r="AG126" s="1">
        <v>38.4</v>
      </c>
      <c r="AH126" s="1">
        <v>161.28</v>
      </c>
      <c r="AI126" s="1">
        <v>19.98</v>
      </c>
      <c r="AJ126" s="1">
        <v>38.4</v>
      </c>
      <c r="AK126" s="1">
        <v>852</v>
      </c>
      <c r="AL126" s="1">
        <v>0</v>
      </c>
      <c r="AM126" s="1">
        <v>67.86</v>
      </c>
      <c r="AN126" s="1">
        <v>11.2</v>
      </c>
      <c r="AO126" s="1">
        <v>0</v>
      </c>
      <c r="AP126" s="1">
        <v>0</v>
      </c>
      <c r="AQ126" s="1">
        <v>1301.375</v>
      </c>
      <c r="AR126" s="1">
        <v>25.875</v>
      </c>
      <c r="AS126" s="1">
        <v>360</v>
      </c>
      <c r="AT126" s="1">
        <v>80.625</v>
      </c>
      <c r="AU126" s="1">
        <v>161.6</v>
      </c>
      <c r="AV126" s="1">
        <v>171.6</v>
      </c>
      <c r="AW126" s="1">
        <v>258</v>
      </c>
      <c r="AX126" s="1">
        <v>58</v>
      </c>
      <c r="AY126" s="1">
        <v>96</v>
      </c>
      <c r="AZ126" s="1">
        <v>675.2</v>
      </c>
      <c r="BA126" s="1">
        <v>177.6</v>
      </c>
      <c r="BB126" s="1">
        <v>10.5</v>
      </c>
      <c r="BC126" s="1">
        <v>15</v>
      </c>
      <c r="BD126" s="1">
        <v>495</v>
      </c>
      <c r="BE126" s="1">
        <v>44.8</v>
      </c>
      <c r="BF126" s="1">
        <v>1087.75</v>
      </c>
      <c r="BG126" s="1">
        <v>29.75</v>
      </c>
      <c r="BH126" s="1">
        <v>0</v>
      </c>
      <c r="BI126" s="1">
        <v>603.70000000000005</v>
      </c>
      <c r="BJ126" s="1">
        <v>156</v>
      </c>
      <c r="BK126" s="1">
        <v>316.8</v>
      </c>
      <c r="BL126" s="1">
        <v>9</v>
      </c>
      <c r="BM126" s="1">
        <v>963.2</v>
      </c>
      <c r="BN126" s="1">
        <v>459.6</v>
      </c>
      <c r="BO126" s="1">
        <v>87</v>
      </c>
      <c r="BP126" s="1">
        <v>328.5</v>
      </c>
      <c r="BQ126" s="1">
        <v>281</v>
      </c>
      <c r="BR126" s="1">
        <v>87</v>
      </c>
      <c r="BS126" s="1">
        <v>27</v>
      </c>
      <c r="BT126" s="1">
        <v>1576.8</v>
      </c>
      <c r="BU126" s="1">
        <v>66.8</v>
      </c>
      <c r="BV126" s="1">
        <v>110.2</v>
      </c>
      <c r="BW126" s="1">
        <v>17.2</v>
      </c>
      <c r="BX126" s="1">
        <v>4.8</v>
      </c>
      <c r="BY126" s="1">
        <v>73.2</v>
      </c>
      <c r="BZ126" s="1">
        <v>0</v>
      </c>
      <c r="CA126" s="1">
        <v>1494</v>
      </c>
      <c r="CB126" s="1">
        <v>270</v>
      </c>
      <c r="CC126" s="1">
        <v>166.5</v>
      </c>
      <c r="CD126" s="1">
        <v>64.8</v>
      </c>
      <c r="CE126" s="1">
        <v>63.6</v>
      </c>
      <c r="CF126" s="1">
        <v>96</v>
      </c>
      <c r="CG126" s="1">
        <v>0</v>
      </c>
      <c r="CH126" s="1">
        <v>18</v>
      </c>
      <c r="CI126" s="1">
        <v>61.5</v>
      </c>
      <c r="CJ126" s="1">
        <v>13.5</v>
      </c>
      <c r="CK126" s="1">
        <v>49.5</v>
      </c>
      <c r="CL126" s="1">
        <v>23</v>
      </c>
      <c r="CM126" s="1">
        <v>104.2</v>
      </c>
      <c r="CN126" s="1">
        <v>28</v>
      </c>
      <c r="CO126" s="1">
        <v>41.02</v>
      </c>
      <c r="CP126" s="1">
        <v>34.44</v>
      </c>
      <c r="CQ126" s="1">
        <v>33.18</v>
      </c>
      <c r="CR126" s="1">
        <v>76.599999999999994</v>
      </c>
      <c r="CS126" s="1">
        <v>1308</v>
      </c>
      <c r="CT126" s="1">
        <v>1444.8</v>
      </c>
      <c r="CU126" s="1">
        <v>76.8</v>
      </c>
      <c r="CV126" s="1">
        <v>199.36</v>
      </c>
      <c r="CW126" s="1">
        <v>192</v>
      </c>
      <c r="CX126" s="1">
        <v>93.6</v>
      </c>
      <c r="CY126" s="1">
        <v>58.24</v>
      </c>
      <c r="CZ126" s="1">
        <v>152.25</v>
      </c>
      <c r="DA126" s="1">
        <v>21</v>
      </c>
      <c r="DB126" s="1">
        <v>114</v>
      </c>
      <c r="DC126" s="1">
        <v>436.25</v>
      </c>
      <c r="DD126" s="1">
        <v>882</v>
      </c>
      <c r="DE126" s="1">
        <v>79.400000000000006</v>
      </c>
      <c r="DF126" s="1">
        <v>490.5</v>
      </c>
      <c r="DG126" s="1">
        <v>51.6</v>
      </c>
      <c r="DH126" s="1">
        <v>1597.5</v>
      </c>
      <c r="DI126" s="1">
        <v>163.5</v>
      </c>
      <c r="DJ126" s="1">
        <v>336</v>
      </c>
      <c r="DK126" s="1">
        <v>270</v>
      </c>
      <c r="DL126" s="1">
        <v>13</v>
      </c>
      <c r="DM126" s="1">
        <v>40</v>
      </c>
      <c r="DN126" s="1">
        <v>58</v>
      </c>
      <c r="DO126" s="1">
        <v>1158</v>
      </c>
      <c r="DP126" s="1">
        <v>0</v>
      </c>
      <c r="DW126" s="1">
        <v>37878.904999999992</v>
      </c>
      <c r="DX126" s="1" t="s">
        <v>430</v>
      </c>
    </row>
    <row r="127" spans="1:128" x14ac:dyDescent="0.35">
      <c r="A127" s="2" t="s">
        <v>452</v>
      </c>
      <c r="B127" s="1">
        <v>748.88</v>
      </c>
      <c r="C127" s="1">
        <v>8.8800000000000008</v>
      </c>
      <c r="D127" s="1">
        <v>130.24</v>
      </c>
      <c r="E127" s="1">
        <v>8.8800000000000008</v>
      </c>
      <c r="F127" s="1">
        <v>217.28</v>
      </c>
      <c r="G127" s="1">
        <v>153.91999999999999</v>
      </c>
      <c r="H127" s="1">
        <v>0</v>
      </c>
      <c r="I127" s="1">
        <v>154.56</v>
      </c>
      <c r="J127" s="1">
        <v>8332.7999999999993</v>
      </c>
      <c r="K127" s="1">
        <v>168</v>
      </c>
      <c r="L127" s="1">
        <v>0</v>
      </c>
      <c r="M127" s="1">
        <v>179.2</v>
      </c>
      <c r="N127" s="1">
        <v>300.16000000000003</v>
      </c>
      <c r="O127" s="1">
        <v>185.6</v>
      </c>
      <c r="P127" s="1">
        <v>265.2</v>
      </c>
      <c r="Q127" s="1">
        <v>27.6</v>
      </c>
      <c r="R127" s="1">
        <v>3.6</v>
      </c>
      <c r="S127" s="1">
        <v>144</v>
      </c>
      <c r="T127" s="1">
        <v>119.88</v>
      </c>
      <c r="U127" s="1">
        <v>451.2</v>
      </c>
      <c r="V127" s="1">
        <v>383.64</v>
      </c>
      <c r="W127" s="1">
        <v>258.12</v>
      </c>
      <c r="X127" s="1">
        <v>163.80000000000001</v>
      </c>
      <c r="Y127" s="1">
        <v>40.32</v>
      </c>
      <c r="Z127" s="1">
        <v>585.6</v>
      </c>
      <c r="AA127" s="1">
        <v>240</v>
      </c>
      <c r="AB127" s="1">
        <v>2.4</v>
      </c>
      <c r="AC127" s="1">
        <v>1862.4</v>
      </c>
      <c r="AD127" s="1">
        <v>95.68</v>
      </c>
      <c r="AE127" s="1">
        <v>4289.3999999999996</v>
      </c>
      <c r="AF127" s="1">
        <v>2042.4</v>
      </c>
      <c r="AG127" s="1">
        <v>3.6</v>
      </c>
      <c r="AH127" s="1">
        <v>8.9600000000000009</v>
      </c>
      <c r="AI127" s="1">
        <v>44.4</v>
      </c>
      <c r="AJ127" s="1">
        <v>230.4</v>
      </c>
      <c r="AK127" s="1">
        <v>120</v>
      </c>
      <c r="AL127" s="1">
        <v>126</v>
      </c>
      <c r="AM127" s="1">
        <v>220.74</v>
      </c>
      <c r="AN127" s="1">
        <v>54.4</v>
      </c>
      <c r="AO127" s="1">
        <v>0</v>
      </c>
      <c r="AP127" s="1">
        <v>0</v>
      </c>
      <c r="AQ127" s="1">
        <v>971.125</v>
      </c>
      <c r="AR127" s="1">
        <v>180</v>
      </c>
      <c r="AS127" s="1">
        <v>0</v>
      </c>
      <c r="AT127" s="1">
        <v>275</v>
      </c>
      <c r="AU127" s="1">
        <v>333.6</v>
      </c>
      <c r="AV127" s="1">
        <v>316.8</v>
      </c>
      <c r="AW127" s="1">
        <v>13.5</v>
      </c>
      <c r="AX127" s="1">
        <v>7</v>
      </c>
      <c r="AY127" s="1">
        <v>194.4</v>
      </c>
      <c r="AZ127" s="1">
        <v>348.8</v>
      </c>
      <c r="BA127" s="1">
        <v>16.8</v>
      </c>
      <c r="BB127" s="1">
        <v>49.5</v>
      </c>
      <c r="BC127" s="1">
        <v>5</v>
      </c>
      <c r="BD127" s="1">
        <v>175</v>
      </c>
      <c r="BE127" s="1">
        <v>65.599999999999994</v>
      </c>
      <c r="BF127" s="1">
        <v>3578</v>
      </c>
      <c r="BG127" s="1">
        <v>86.125</v>
      </c>
      <c r="BH127" s="1">
        <v>0</v>
      </c>
      <c r="BI127" s="1">
        <v>1835.2</v>
      </c>
      <c r="BJ127" s="1">
        <v>242.4</v>
      </c>
      <c r="BK127" s="1">
        <v>21.6</v>
      </c>
      <c r="BL127" s="1">
        <v>45</v>
      </c>
      <c r="BM127" s="1">
        <v>652</v>
      </c>
      <c r="BN127" s="1">
        <v>643.20000000000005</v>
      </c>
      <c r="BO127" s="1">
        <v>8</v>
      </c>
      <c r="BP127" s="1">
        <v>16.5</v>
      </c>
      <c r="BQ127" s="1">
        <v>423.25</v>
      </c>
      <c r="BR127" s="1">
        <v>99</v>
      </c>
      <c r="BS127" s="1">
        <v>51</v>
      </c>
      <c r="BT127" s="1">
        <v>4608</v>
      </c>
      <c r="BU127" s="1">
        <v>1691</v>
      </c>
      <c r="BV127" s="1">
        <v>387.8</v>
      </c>
      <c r="BW127" s="1">
        <v>333.6</v>
      </c>
      <c r="BX127" s="1">
        <v>2.4</v>
      </c>
      <c r="BY127" s="1">
        <v>25.2</v>
      </c>
      <c r="BZ127" s="1">
        <v>39.6</v>
      </c>
      <c r="CA127" s="1">
        <v>132</v>
      </c>
      <c r="CB127" s="1">
        <v>30</v>
      </c>
      <c r="CC127" s="1">
        <v>13.5</v>
      </c>
      <c r="CD127" s="1">
        <v>1.2</v>
      </c>
      <c r="CE127" s="1">
        <v>0</v>
      </c>
      <c r="CF127" s="1">
        <v>0</v>
      </c>
      <c r="CG127" s="1">
        <v>48</v>
      </c>
      <c r="CH127" s="1">
        <v>33</v>
      </c>
      <c r="CI127" s="1">
        <v>87</v>
      </c>
      <c r="CJ127" s="1">
        <v>55.5</v>
      </c>
      <c r="CK127" s="1">
        <v>3</v>
      </c>
      <c r="CL127" s="1">
        <v>33</v>
      </c>
      <c r="CM127" s="1">
        <v>209</v>
      </c>
      <c r="CN127" s="1">
        <v>21.28</v>
      </c>
      <c r="CO127" s="1">
        <v>24.78</v>
      </c>
      <c r="CP127" s="1">
        <v>22.54</v>
      </c>
      <c r="CQ127" s="1">
        <v>20.3</v>
      </c>
      <c r="CR127" s="1">
        <v>139.19999999999999</v>
      </c>
      <c r="CS127" s="1">
        <v>90</v>
      </c>
      <c r="CT127" s="1">
        <v>50.4</v>
      </c>
      <c r="CU127" s="1">
        <v>4.8</v>
      </c>
      <c r="CV127" s="1">
        <v>128.80000000000001</v>
      </c>
      <c r="CW127" s="1">
        <v>0</v>
      </c>
      <c r="CX127" s="1">
        <v>252</v>
      </c>
      <c r="CY127" s="1">
        <v>102.06</v>
      </c>
      <c r="CZ127" s="1">
        <v>625.75</v>
      </c>
      <c r="DA127" s="1">
        <v>27</v>
      </c>
      <c r="DB127" s="1">
        <v>123</v>
      </c>
      <c r="DC127" s="1">
        <v>639</v>
      </c>
      <c r="DD127" s="1">
        <v>1167</v>
      </c>
      <c r="DE127" s="1">
        <v>146.4</v>
      </c>
      <c r="DF127" s="1">
        <v>52.5</v>
      </c>
      <c r="DG127" s="1">
        <v>1.2</v>
      </c>
      <c r="DH127" s="1">
        <v>52.5</v>
      </c>
      <c r="DI127" s="1">
        <v>102</v>
      </c>
      <c r="DJ127" s="1">
        <v>231</v>
      </c>
      <c r="DK127" s="1">
        <v>978</v>
      </c>
      <c r="DL127" s="1">
        <v>27</v>
      </c>
      <c r="DM127" s="1">
        <v>93</v>
      </c>
      <c r="DN127" s="1">
        <v>120</v>
      </c>
      <c r="DO127" s="1">
        <v>894</v>
      </c>
      <c r="DP127" s="1">
        <v>66</v>
      </c>
      <c r="DQ127" s="1" t="s">
        <v>429</v>
      </c>
      <c r="DR127" s="1" t="s">
        <v>430</v>
      </c>
      <c r="DW127" s="1">
        <v>46959.85</v>
      </c>
      <c r="DX127" s="1" t="s">
        <v>430</v>
      </c>
    </row>
    <row r="128" spans="1:128" x14ac:dyDescent="0.35">
      <c r="A128" s="2" t="s">
        <v>430</v>
      </c>
      <c r="B128" s="1" t="s">
        <v>430</v>
      </c>
      <c r="E128" s="1" t="s">
        <v>430</v>
      </c>
      <c r="F128" s="1" t="s">
        <v>430</v>
      </c>
      <c r="G128" s="1" t="s">
        <v>430</v>
      </c>
      <c r="I128" s="1" t="s">
        <v>430</v>
      </c>
      <c r="J128" s="1" t="s">
        <v>430</v>
      </c>
      <c r="K128" s="1" t="s">
        <v>430</v>
      </c>
      <c r="M128" s="1" t="s">
        <v>430</v>
      </c>
      <c r="O128" s="1" t="s">
        <v>430</v>
      </c>
      <c r="P128" s="1" t="s">
        <v>430</v>
      </c>
      <c r="Q128" s="1" t="s">
        <v>430</v>
      </c>
      <c r="R128" s="1" t="s">
        <v>430</v>
      </c>
      <c r="S128" s="1" t="s">
        <v>430</v>
      </c>
      <c r="T128" s="1" t="s">
        <v>430</v>
      </c>
      <c r="W128" s="1" t="s">
        <v>430</v>
      </c>
      <c r="X128" s="1" t="s">
        <v>430</v>
      </c>
      <c r="Y128" s="1" t="s">
        <v>430</v>
      </c>
      <c r="Z128" s="1" t="s">
        <v>430</v>
      </c>
      <c r="AA128" s="1" t="s">
        <v>430</v>
      </c>
      <c r="AB128" s="1" t="s">
        <v>430</v>
      </c>
      <c r="AC128" s="1" t="s">
        <v>430</v>
      </c>
      <c r="AD128" s="1" t="s">
        <v>430</v>
      </c>
      <c r="AE128" s="1" t="s">
        <v>430</v>
      </c>
      <c r="AF128" s="1" t="s">
        <v>430</v>
      </c>
      <c r="AG128" s="1" t="s">
        <v>430</v>
      </c>
      <c r="AH128" s="1" t="s">
        <v>430</v>
      </c>
      <c r="AI128" s="1" t="s">
        <v>430</v>
      </c>
      <c r="AJ128" s="1" t="s">
        <v>430</v>
      </c>
      <c r="AK128" s="1" t="s">
        <v>430</v>
      </c>
      <c r="AL128" s="1" t="s">
        <v>430</v>
      </c>
      <c r="AM128" s="1" t="s">
        <v>430</v>
      </c>
      <c r="AQ128" s="1" t="s">
        <v>430</v>
      </c>
      <c r="AR128" s="1" t="s">
        <v>430</v>
      </c>
      <c r="AT128" s="1" t="s">
        <v>430</v>
      </c>
      <c r="AU128" s="1" t="s">
        <v>430</v>
      </c>
      <c r="AV128" s="1" t="s">
        <v>430</v>
      </c>
      <c r="AW128" s="1" t="s">
        <v>430</v>
      </c>
      <c r="AX128" s="1" t="s">
        <v>430</v>
      </c>
      <c r="AY128" s="1" t="s">
        <v>430</v>
      </c>
      <c r="AZ128" s="1" t="s">
        <v>430</v>
      </c>
      <c r="BA128" s="1" t="s">
        <v>430</v>
      </c>
      <c r="BB128" s="1" t="s">
        <v>430</v>
      </c>
      <c r="BD128" s="1" t="s">
        <v>430</v>
      </c>
      <c r="BE128" s="1" t="s">
        <v>430</v>
      </c>
      <c r="BF128" s="1" t="s">
        <v>430</v>
      </c>
      <c r="BG128" s="1" t="s">
        <v>430</v>
      </c>
      <c r="BI128" s="1" t="s">
        <v>430</v>
      </c>
      <c r="BJ128" s="1" t="s">
        <v>430</v>
      </c>
      <c r="BK128" s="1" t="s">
        <v>430</v>
      </c>
      <c r="BL128" s="1" t="s">
        <v>430</v>
      </c>
      <c r="BM128" s="1" t="s">
        <v>430</v>
      </c>
      <c r="BN128" s="1" t="s">
        <v>430</v>
      </c>
      <c r="BO128" s="1" t="s">
        <v>430</v>
      </c>
      <c r="BP128" s="1" t="s">
        <v>430</v>
      </c>
      <c r="BQ128" s="1" t="s">
        <v>430</v>
      </c>
      <c r="BR128" s="1" t="s">
        <v>430</v>
      </c>
      <c r="BS128" s="1" t="s">
        <v>430</v>
      </c>
      <c r="BT128" s="1" t="s">
        <v>430</v>
      </c>
      <c r="BU128" s="1" t="s">
        <v>430</v>
      </c>
      <c r="BV128" s="1" t="s">
        <v>430</v>
      </c>
      <c r="BX128" s="1" t="s">
        <v>430</v>
      </c>
      <c r="BY128" s="1" t="s">
        <v>430</v>
      </c>
      <c r="BZ128" s="1" t="s">
        <v>430</v>
      </c>
      <c r="CA128" s="1" t="s">
        <v>430</v>
      </c>
      <c r="CD128" s="1" t="s">
        <v>430</v>
      </c>
      <c r="CE128" s="1" t="s">
        <v>430</v>
      </c>
      <c r="CF128" s="1" t="s">
        <v>430</v>
      </c>
      <c r="CH128" s="1" t="s">
        <v>430</v>
      </c>
      <c r="CI128" s="1" t="s">
        <v>430</v>
      </c>
      <c r="CJ128" s="1" t="s">
        <v>430</v>
      </c>
      <c r="CK128" s="1" t="s">
        <v>430</v>
      </c>
      <c r="CL128" s="1" t="s">
        <v>430</v>
      </c>
      <c r="CU128" s="1" t="s">
        <v>430</v>
      </c>
      <c r="CV128" s="1" t="s">
        <v>430</v>
      </c>
      <c r="CX128" s="1" t="s">
        <v>430</v>
      </c>
      <c r="CZ128" s="1" t="s">
        <v>430</v>
      </c>
      <c r="DB128" s="1" t="s">
        <v>430</v>
      </c>
      <c r="DC128" s="1" t="s">
        <v>430</v>
      </c>
      <c r="DD128" s="1" t="s">
        <v>430</v>
      </c>
      <c r="DE128" s="1" t="s">
        <v>430</v>
      </c>
      <c r="DF128" s="1" t="s">
        <v>430</v>
      </c>
      <c r="DG128" s="1" t="s">
        <v>430</v>
      </c>
      <c r="DH128" s="1" t="s">
        <v>430</v>
      </c>
      <c r="DI128" s="1" t="s">
        <v>430</v>
      </c>
      <c r="DJ128" s="1" t="s">
        <v>430</v>
      </c>
      <c r="DK128" s="1" t="s">
        <v>430</v>
      </c>
      <c r="DL128" s="1" t="s">
        <v>430</v>
      </c>
      <c r="DM128" s="1" t="s">
        <v>430</v>
      </c>
      <c r="DN128" s="1" t="s">
        <v>430</v>
      </c>
      <c r="DP128" s="1" t="s">
        <v>430</v>
      </c>
      <c r="DW128" s="1">
        <v>0</v>
      </c>
      <c r="DX128" s="1" t="s">
        <v>430</v>
      </c>
    </row>
    <row r="129" spans="1:128" x14ac:dyDescent="0.35">
      <c r="A129" s="2" t="s">
        <v>453</v>
      </c>
      <c r="B129" s="1">
        <v>999.74</v>
      </c>
      <c r="C129" s="1">
        <v>142.08000000000001</v>
      </c>
      <c r="D129" s="1">
        <v>150.96</v>
      </c>
      <c r="E129" s="1">
        <v>183.52</v>
      </c>
      <c r="F129" s="1">
        <v>374.36</v>
      </c>
      <c r="G129" s="1">
        <v>254.56</v>
      </c>
      <c r="H129" s="1">
        <v>222</v>
      </c>
      <c r="I129" s="1">
        <v>441.28</v>
      </c>
      <c r="J129" s="1">
        <v>11574.92</v>
      </c>
      <c r="K129" s="1">
        <v>423.36</v>
      </c>
      <c r="L129" s="1">
        <v>1680</v>
      </c>
      <c r="M129" s="1">
        <v>1377.6</v>
      </c>
      <c r="N129" s="1">
        <v>300.16000000000003</v>
      </c>
      <c r="O129" s="1">
        <v>283.8</v>
      </c>
      <c r="P129" s="1">
        <v>302.39999999999998</v>
      </c>
      <c r="Q129" s="1">
        <v>2173.44</v>
      </c>
      <c r="R129" s="1">
        <v>74.399999999999991</v>
      </c>
      <c r="S129" s="1">
        <v>847.2</v>
      </c>
      <c r="T129" s="1">
        <v>318.57</v>
      </c>
      <c r="U129" s="1">
        <v>547.20000000000005</v>
      </c>
      <c r="V129" s="1">
        <v>690.92</v>
      </c>
      <c r="W129" s="1">
        <v>327.96</v>
      </c>
      <c r="X129" s="1">
        <v>416.08</v>
      </c>
      <c r="Y129" s="1">
        <v>109.76</v>
      </c>
      <c r="Z129" s="1">
        <v>969.6</v>
      </c>
      <c r="AA129" s="1">
        <v>1062</v>
      </c>
      <c r="AB129" s="1">
        <v>4.8</v>
      </c>
      <c r="AC129" s="1">
        <v>3676.8</v>
      </c>
      <c r="AD129" s="1">
        <v>114.08</v>
      </c>
      <c r="AE129" s="1">
        <v>4680</v>
      </c>
      <c r="AF129" s="1">
        <v>2077.1999999999998</v>
      </c>
      <c r="AG129" s="1">
        <v>42</v>
      </c>
      <c r="AH129" s="1">
        <v>170.24</v>
      </c>
      <c r="AI129" s="1">
        <v>64.38</v>
      </c>
      <c r="AJ129" s="1">
        <v>268.8</v>
      </c>
      <c r="AK129" s="1">
        <v>972</v>
      </c>
      <c r="AL129" s="1">
        <v>126</v>
      </c>
      <c r="AM129" s="1">
        <v>288.60000000000002</v>
      </c>
      <c r="AN129" s="1">
        <v>65.599999999999994</v>
      </c>
      <c r="AO129" s="1">
        <v>0</v>
      </c>
      <c r="AP129" s="1">
        <v>0</v>
      </c>
      <c r="AQ129" s="1">
        <v>2272.5</v>
      </c>
      <c r="AR129" s="1">
        <v>339.875</v>
      </c>
      <c r="AS129" s="1">
        <v>382</v>
      </c>
      <c r="AT129" s="1">
        <v>1024.625</v>
      </c>
      <c r="AU129" s="1">
        <v>626.4</v>
      </c>
      <c r="AV129" s="1">
        <v>488.4</v>
      </c>
      <c r="AW129" s="1">
        <v>283.5</v>
      </c>
      <c r="AX129" s="1">
        <v>66</v>
      </c>
      <c r="AY129" s="1">
        <v>335.2</v>
      </c>
      <c r="AZ129" s="1">
        <v>1072</v>
      </c>
      <c r="BA129" s="1">
        <v>206.4</v>
      </c>
      <c r="BB129" s="1">
        <v>171</v>
      </c>
      <c r="BC129" s="1">
        <v>25</v>
      </c>
      <c r="BD129" s="1">
        <v>720</v>
      </c>
      <c r="BE129" s="1">
        <v>148.80000000000001</v>
      </c>
      <c r="BF129" s="1">
        <v>5764.75</v>
      </c>
      <c r="BG129" s="1">
        <v>274.75</v>
      </c>
      <c r="BH129" s="1">
        <v>0</v>
      </c>
      <c r="BI129" s="1">
        <v>2874.1</v>
      </c>
      <c r="BJ129" s="1">
        <v>470.4</v>
      </c>
      <c r="BK129" s="1">
        <v>356.4</v>
      </c>
      <c r="BL129" s="1">
        <v>126</v>
      </c>
      <c r="BM129" s="1">
        <v>1657.6</v>
      </c>
      <c r="BN129" s="1">
        <v>1102.8</v>
      </c>
      <c r="BO129" s="1">
        <v>102</v>
      </c>
      <c r="BP129" s="1">
        <v>364.5</v>
      </c>
      <c r="BQ129" s="1">
        <v>1319.5</v>
      </c>
      <c r="BR129" s="1">
        <v>357</v>
      </c>
      <c r="BS129" s="1">
        <v>918</v>
      </c>
      <c r="BT129" s="1">
        <v>8034</v>
      </c>
      <c r="BU129" s="1">
        <v>1801.2</v>
      </c>
      <c r="BV129" s="1">
        <v>577.40000000000009</v>
      </c>
      <c r="BW129" s="1">
        <v>355.6</v>
      </c>
      <c r="BX129" s="1">
        <v>7.1999999999999993</v>
      </c>
      <c r="BY129" s="1">
        <v>121.2</v>
      </c>
      <c r="BZ129" s="1">
        <v>66</v>
      </c>
      <c r="CA129" s="1">
        <v>1776</v>
      </c>
      <c r="CB129" s="1">
        <v>348</v>
      </c>
      <c r="CC129" s="1">
        <v>180</v>
      </c>
      <c r="CD129" s="1">
        <v>69.599999999999994</v>
      </c>
      <c r="CE129" s="1">
        <v>68.400000000000006</v>
      </c>
      <c r="CF129" s="1">
        <v>96</v>
      </c>
      <c r="CG129" s="1">
        <v>48</v>
      </c>
      <c r="CH129" s="1">
        <v>93</v>
      </c>
      <c r="CI129" s="1">
        <v>529.5</v>
      </c>
      <c r="CJ129" s="1">
        <v>108</v>
      </c>
      <c r="CK129" s="1">
        <v>58.5</v>
      </c>
      <c r="CL129" s="1">
        <v>704</v>
      </c>
      <c r="CM129" s="1">
        <v>587</v>
      </c>
      <c r="CN129" s="1">
        <v>62.72</v>
      </c>
      <c r="CO129" s="1">
        <v>70.14</v>
      </c>
      <c r="CP129" s="1">
        <v>59.08</v>
      </c>
      <c r="CQ129" s="1">
        <v>55.58</v>
      </c>
      <c r="CR129" s="1">
        <v>233.8</v>
      </c>
      <c r="CS129" s="1">
        <v>1488</v>
      </c>
      <c r="CT129" s="1">
        <v>1663.2</v>
      </c>
      <c r="CU129" s="1">
        <v>90</v>
      </c>
      <c r="CV129" s="1">
        <v>412.16</v>
      </c>
      <c r="CW129" s="1">
        <v>192</v>
      </c>
      <c r="CX129" s="1">
        <v>387.6</v>
      </c>
      <c r="CY129" s="1">
        <v>199.36</v>
      </c>
      <c r="CZ129" s="1">
        <v>1085.75</v>
      </c>
      <c r="DA129" s="1">
        <v>49.5</v>
      </c>
      <c r="DB129" s="1">
        <v>336</v>
      </c>
      <c r="DC129" s="1">
        <v>1513.25</v>
      </c>
      <c r="DD129" s="1">
        <v>4464</v>
      </c>
      <c r="DE129" s="1">
        <v>301.39999999999998</v>
      </c>
      <c r="DF129" s="1">
        <v>570</v>
      </c>
      <c r="DG129" s="1">
        <v>56.400000000000013</v>
      </c>
      <c r="DH129" s="1">
        <v>1702.5</v>
      </c>
      <c r="DI129" s="1">
        <v>345</v>
      </c>
      <c r="DJ129" s="1">
        <v>750</v>
      </c>
      <c r="DK129" s="1">
        <v>1278</v>
      </c>
      <c r="DL129" s="1">
        <v>94</v>
      </c>
      <c r="DM129" s="1">
        <v>139</v>
      </c>
      <c r="DN129" s="1">
        <v>187</v>
      </c>
      <c r="DO129" s="1">
        <v>2052</v>
      </c>
      <c r="DP129" s="1">
        <v>270</v>
      </c>
      <c r="DQ129" s="1">
        <v>0</v>
      </c>
      <c r="DR129" s="1">
        <v>0</v>
      </c>
      <c r="DV129" s="1">
        <v>0</v>
      </c>
      <c r="DW129" s="1">
        <v>98383.909999999989</v>
      </c>
      <c r="DX129" s="1" t="s">
        <v>453</v>
      </c>
    </row>
    <row r="130" spans="1:128" x14ac:dyDescent="0.35">
      <c r="A130" s="2" t="s">
        <v>454</v>
      </c>
      <c r="B130" s="1">
        <v>337.75</v>
      </c>
      <c r="C130" s="1">
        <v>45.980582524271838</v>
      </c>
      <c r="D130" s="1">
        <v>48.854368932038838</v>
      </c>
      <c r="E130" s="1">
        <v>59.391585760517799</v>
      </c>
      <c r="F130" s="1">
        <v>167.125</v>
      </c>
      <c r="G130" s="1">
        <v>84.853333333333339</v>
      </c>
      <c r="H130" s="1">
        <v>71.844660194174764</v>
      </c>
      <c r="I130" s="1">
        <v>197</v>
      </c>
      <c r="J130" s="1">
        <v>5167.3749999999991</v>
      </c>
      <c r="K130" s="1">
        <v>172.8</v>
      </c>
      <c r="L130" s="1">
        <v>711.86440677966107</v>
      </c>
      <c r="M130" s="1">
        <v>576.40167364016736</v>
      </c>
      <c r="N130" s="1">
        <v>127.1864406779661</v>
      </c>
      <c r="O130" s="1">
        <v>157.66666666666671</v>
      </c>
      <c r="P130" s="1">
        <v>252</v>
      </c>
      <c r="Q130" s="1">
        <v>1609.955555555556</v>
      </c>
      <c r="R130" s="1">
        <v>55.1111111111111</v>
      </c>
      <c r="S130" s="1">
        <v>613.91304347826099</v>
      </c>
      <c r="T130" s="1">
        <v>143.5</v>
      </c>
      <c r="U130" s="1">
        <v>57.000000000000007</v>
      </c>
      <c r="V130" s="1">
        <v>238.24827586206899</v>
      </c>
      <c r="W130" s="1">
        <v>273.30000000000013</v>
      </c>
      <c r="X130" s="1">
        <v>185.75</v>
      </c>
      <c r="Y130" s="1">
        <v>48.999999999999993</v>
      </c>
      <c r="Z130" s="1">
        <v>101</v>
      </c>
      <c r="AA130" s="1">
        <v>177</v>
      </c>
      <c r="AB130" s="1">
        <v>3.5555555555555549</v>
      </c>
      <c r="AC130" s="1">
        <v>383.00000000000011</v>
      </c>
      <c r="AD130" s="1">
        <v>31</v>
      </c>
      <c r="AE130" s="1">
        <v>2600</v>
      </c>
      <c r="AF130" s="1">
        <v>1538.666666666667</v>
      </c>
      <c r="AG130" s="1">
        <v>31.111111111111111</v>
      </c>
      <c r="AH130" s="1">
        <v>69.48571428571428</v>
      </c>
      <c r="AI130" s="1">
        <v>26.824999999999999</v>
      </c>
      <c r="AJ130" s="1">
        <v>27.428571428571431</v>
      </c>
      <c r="AK130" s="1">
        <v>810</v>
      </c>
      <c r="AL130" s="1">
        <v>62.376237623762378</v>
      </c>
      <c r="AM130" s="1">
        <v>138.75</v>
      </c>
      <c r="AN130" s="1">
        <v>38.139534883720927</v>
      </c>
      <c r="AO130" s="1">
        <v>0</v>
      </c>
      <c r="AP130" s="1">
        <v>0</v>
      </c>
      <c r="AQ130" s="1">
        <v>2272.5</v>
      </c>
      <c r="AR130" s="1">
        <v>339.875</v>
      </c>
      <c r="AS130" s="1">
        <v>103.2432432432432</v>
      </c>
      <c r="AT130" s="1">
        <v>1024.625</v>
      </c>
      <c r="AU130" s="1">
        <v>782.99999999999989</v>
      </c>
      <c r="AV130" s="1">
        <v>407</v>
      </c>
      <c r="AW130" s="1">
        <v>189</v>
      </c>
      <c r="AX130" s="1">
        <v>34.196891191709852</v>
      </c>
      <c r="AY130" s="1">
        <v>213.50318471337579</v>
      </c>
      <c r="AZ130" s="1">
        <v>696.10389610389609</v>
      </c>
      <c r="BA130" s="1">
        <v>172</v>
      </c>
      <c r="BB130" s="1">
        <v>60</v>
      </c>
      <c r="BC130" s="1">
        <v>13.02083333333333</v>
      </c>
      <c r="BD130" s="1">
        <v>720</v>
      </c>
      <c r="BE130" s="1">
        <v>92.999999999999986</v>
      </c>
      <c r="BF130" s="1">
        <v>5764.75</v>
      </c>
      <c r="BG130" s="1">
        <v>274.75</v>
      </c>
      <c r="BH130" s="1">
        <v>0</v>
      </c>
      <c r="BI130" s="1">
        <v>3592.625</v>
      </c>
      <c r="BJ130" s="1">
        <v>299.61783439490438</v>
      </c>
      <c r="BK130" s="1">
        <v>297.00000000000011</v>
      </c>
      <c r="BL130" s="1">
        <v>44.210526315789473</v>
      </c>
      <c r="BM130" s="1">
        <v>1076.363636363636</v>
      </c>
      <c r="BN130" s="1">
        <v>919.00000000000023</v>
      </c>
      <c r="BO130" s="1">
        <v>52.84974093264249</v>
      </c>
      <c r="BP130" s="1">
        <v>243</v>
      </c>
      <c r="BQ130" s="1">
        <v>879.66666666666663</v>
      </c>
      <c r="BR130" s="1">
        <v>119</v>
      </c>
      <c r="BS130" s="1">
        <v>306</v>
      </c>
      <c r="BT130" s="1">
        <v>6695</v>
      </c>
      <c r="BU130" s="1">
        <v>1268.450704225352</v>
      </c>
      <c r="BV130" s="1">
        <v>406.61971830985931</v>
      </c>
      <c r="BW130" s="1">
        <v>250.42253521126759</v>
      </c>
      <c r="BX130" s="1">
        <v>5.0704225352112671</v>
      </c>
      <c r="BY130" s="1">
        <v>85.35211267605635</v>
      </c>
      <c r="BZ130" s="1">
        <v>46.478873239436624</v>
      </c>
      <c r="CA130" s="1">
        <v>1250.7042253521131</v>
      </c>
      <c r="CB130" s="1">
        <v>252.17391304347831</v>
      </c>
      <c r="CC130" s="1">
        <v>120</v>
      </c>
      <c r="CD130" s="1">
        <v>49.014084507042249</v>
      </c>
      <c r="CE130" s="1">
        <v>48.169014084507047</v>
      </c>
      <c r="CF130" s="1">
        <v>80</v>
      </c>
      <c r="CG130" s="1">
        <v>40</v>
      </c>
      <c r="CH130" s="1">
        <v>28.61538461538462</v>
      </c>
      <c r="CI130" s="1">
        <v>176.5</v>
      </c>
      <c r="CJ130" s="1">
        <v>59.668508287292823</v>
      </c>
      <c r="CK130" s="1">
        <v>34.011627906976742</v>
      </c>
      <c r="CL130" s="1">
        <v>234.66666666666671</v>
      </c>
      <c r="CM130" s="1">
        <v>413.38028169014092</v>
      </c>
      <c r="CN130" s="1">
        <v>49.777777777777779</v>
      </c>
      <c r="CO130" s="1">
        <v>55.666666666666657</v>
      </c>
      <c r="CP130" s="1">
        <v>46.888888888888893</v>
      </c>
      <c r="CQ130" s="1">
        <v>44.111111111111107</v>
      </c>
      <c r="CR130" s="1">
        <v>164.64788732394359</v>
      </c>
      <c r="CS130" s="1">
        <v>1047.8873239436621</v>
      </c>
      <c r="CT130" s="1">
        <v>1309.606299212599</v>
      </c>
      <c r="CU130" s="1">
        <v>63.380281690140848</v>
      </c>
      <c r="CV130" s="1">
        <v>327.11111111111109</v>
      </c>
      <c r="CW130" s="1">
        <v>160</v>
      </c>
      <c r="CX130" s="1">
        <v>272.95774647887328</v>
      </c>
      <c r="CY130" s="1">
        <v>158.2222222222222</v>
      </c>
      <c r="CZ130" s="1">
        <v>723.83333333333337</v>
      </c>
      <c r="DA130" s="1">
        <v>33</v>
      </c>
      <c r="DB130" s="1">
        <v>112</v>
      </c>
      <c r="DC130" s="1">
        <v>1008.833333333333</v>
      </c>
      <c r="DD130" s="1">
        <v>1488</v>
      </c>
      <c r="DE130" s="1">
        <v>212.25352112676049</v>
      </c>
      <c r="DF130" s="1">
        <v>380</v>
      </c>
      <c r="DG130" s="1">
        <v>39.718309859154942</v>
      </c>
      <c r="DH130" s="1">
        <v>1135</v>
      </c>
      <c r="DI130" s="1">
        <v>106.1538461538462</v>
      </c>
      <c r="DJ130" s="1">
        <v>250</v>
      </c>
      <c r="DK130" s="1">
        <v>213</v>
      </c>
      <c r="DL130" s="1">
        <v>31.333333333333329</v>
      </c>
      <c r="DM130" s="1">
        <v>46.333333333333343</v>
      </c>
      <c r="DN130" s="1">
        <v>62.333333333333343</v>
      </c>
      <c r="DO130" s="1">
        <v>342</v>
      </c>
      <c r="DP130" s="1">
        <v>45</v>
      </c>
      <c r="DQ130" s="1">
        <v>0</v>
      </c>
      <c r="DR130" s="1">
        <v>0</v>
      </c>
      <c r="DV130" s="1">
        <v>0</v>
      </c>
      <c r="DW130" s="1">
        <v>59905.459281914322</v>
      </c>
      <c r="DX130" s="1" t="s">
        <v>454</v>
      </c>
    </row>
    <row r="131" spans="1:128" x14ac:dyDescent="0.35">
      <c r="A131" s="2"/>
      <c r="DW131" s="1">
        <v>0</v>
      </c>
    </row>
    <row r="132" spans="1:128" x14ac:dyDescent="0.35">
      <c r="A132" s="2" t="s">
        <v>455</v>
      </c>
      <c r="B132" s="1">
        <v>-466.94000000000011</v>
      </c>
      <c r="C132" s="1">
        <v>-8.8799999999999955</v>
      </c>
      <c r="D132" s="1">
        <v>-127.28</v>
      </c>
      <c r="E132" s="1">
        <v>-5.9199999999999866</v>
      </c>
      <c r="F132" s="1">
        <v>-125.72</v>
      </c>
      <c r="G132" s="1">
        <v>41.44</v>
      </c>
      <c r="H132" s="1">
        <v>0</v>
      </c>
      <c r="I132" s="1">
        <v>-143.36000000000001</v>
      </c>
      <c r="J132" s="1">
        <v>-10889.48</v>
      </c>
      <c r="K132" s="1">
        <v>-165.76</v>
      </c>
      <c r="L132" s="1">
        <v>-1673.28</v>
      </c>
      <c r="M132" s="1">
        <v>-1377.6</v>
      </c>
      <c r="N132" s="1">
        <v>-192.64</v>
      </c>
      <c r="O132" s="1">
        <v>-182.6</v>
      </c>
      <c r="P132" s="1">
        <v>-153.6</v>
      </c>
      <c r="Q132" s="1">
        <v>-2155.64</v>
      </c>
      <c r="R132" s="1">
        <v>-2.399999999999991</v>
      </c>
      <c r="S132" s="1">
        <v>-144</v>
      </c>
      <c r="T132" s="1">
        <v>328.93</v>
      </c>
      <c r="U132" s="1">
        <v>-444.00000000000011</v>
      </c>
      <c r="V132" s="1">
        <v>-431.48</v>
      </c>
      <c r="W132" s="1">
        <v>-232.8</v>
      </c>
      <c r="X132" s="1">
        <v>88.199999999999932</v>
      </c>
      <c r="Y132" s="1">
        <v>-4.4799999999999898</v>
      </c>
      <c r="Z132" s="1">
        <v>-489.6</v>
      </c>
      <c r="AA132" s="1">
        <v>-240</v>
      </c>
      <c r="AB132" s="1">
        <v>-4.8</v>
      </c>
      <c r="AC132" s="1">
        <v>-3081.6</v>
      </c>
      <c r="AD132" s="1">
        <v>11.03999999999999</v>
      </c>
      <c r="AE132" s="1">
        <v>-3929.4</v>
      </c>
      <c r="AF132" s="1">
        <v>-2023.2</v>
      </c>
      <c r="AG132" s="1">
        <v>-2.399999999999999</v>
      </c>
      <c r="AH132" s="1">
        <v>-6.7199999999999989</v>
      </c>
      <c r="AI132" s="1">
        <v>-44.399999999999991</v>
      </c>
      <c r="AJ132" s="1">
        <v>-230.4</v>
      </c>
      <c r="AK132" s="1">
        <v>-118.8</v>
      </c>
      <c r="AL132" s="1">
        <v>-126</v>
      </c>
      <c r="AM132" s="1">
        <v>-261.3</v>
      </c>
      <c r="AN132" s="1">
        <v>-65.599999999999994</v>
      </c>
      <c r="AO132" s="1">
        <v>0</v>
      </c>
      <c r="AP132" s="1">
        <v>0</v>
      </c>
      <c r="AQ132" s="1">
        <v>-844.5</v>
      </c>
      <c r="AR132" s="1">
        <v>-179.875</v>
      </c>
      <c r="AS132" s="1">
        <v>8</v>
      </c>
      <c r="AT132" s="1">
        <v>-202.625</v>
      </c>
      <c r="AU132" s="1">
        <v>47.200000000000053</v>
      </c>
      <c r="AV132" s="1">
        <v>-316.8</v>
      </c>
      <c r="AW132" s="1">
        <v>-12</v>
      </c>
      <c r="AX132" s="1">
        <v>-3</v>
      </c>
      <c r="AY132" s="1">
        <v>-194.4</v>
      </c>
      <c r="AZ132" s="1">
        <v>-346.4</v>
      </c>
      <c r="BA132" s="1">
        <v>-14.400000000000009</v>
      </c>
      <c r="BB132" s="1">
        <v>-51</v>
      </c>
      <c r="BC132" s="1">
        <v>-5</v>
      </c>
      <c r="BD132" s="1">
        <v>-175</v>
      </c>
      <c r="BE132" s="1">
        <v>-46.399999999999991</v>
      </c>
      <c r="BF132" s="1">
        <v>-3569.75</v>
      </c>
      <c r="BG132" s="1">
        <v>-66.75</v>
      </c>
      <c r="BH132" s="1">
        <v>0</v>
      </c>
      <c r="BI132" s="1">
        <v>-487.70000000000027</v>
      </c>
      <c r="BJ132" s="1">
        <v>-239.2</v>
      </c>
      <c r="BK132" s="1">
        <v>-21.60000000000008</v>
      </c>
      <c r="BL132" s="1">
        <v>-25.5</v>
      </c>
      <c r="BM132" s="1">
        <v>-651.19999999999993</v>
      </c>
      <c r="BN132" s="1">
        <v>-642.00000000000023</v>
      </c>
      <c r="BO132" s="1">
        <v>-5</v>
      </c>
      <c r="BP132" s="1">
        <v>-16.5</v>
      </c>
      <c r="BQ132" s="1">
        <v>50</v>
      </c>
      <c r="BR132" s="1">
        <v>258</v>
      </c>
      <c r="BS132" s="1">
        <v>22106</v>
      </c>
      <c r="BT132" s="1">
        <v>1814.400000000001</v>
      </c>
      <c r="BU132" s="1">
        <v>-202.8</v>
      </c>
      <c r="BV132" s="1">
        <v>-102.2000000000001</v>
      </c>
      <c r="BW132" s="1">
        <v>-133.6</v>
      </c>
      <c r="BX132" s="1">
        <v>76.8</v>
      </c>
      <c r="BY132" s="1">
        <v>190.8</v>
      </c>
      <c r="BZ132" s="1">
        <v>-3.5999999999999939</v>
      </c>
      <c r="CA132" s="1">
        <v>-1348.8</v>
      </c>
      <c r="CB132" s="1">
        <v>200.4</v>
      </c>
      <c r="CC132" s="1">
        <v>136.5</v>
      </c>
      <c r="CD132" s="1">
        <v>-18</v>
      </c>
      <c r="CE132" s="1">
        <v>52.799999999999983</v>
      </c>
      <c r="CF132" s="1">
        <v>20.399999999999991</v>
      </c>
      <c r="CG132" s="1">
        <v>241.2</v>
      </c>
      <c r="CH132" s="1">
        <v>39</v>
      </c>
      <c r="CI132" s="1">
        <v>52.5</v>
      </c>
      <c r="CJ132" s="1">
        <v>6</v>
      </c>
      <c r="CK132" s="1">
        <v>15</v>
      </c>
      <c r="CL132" s="1">
        <v>-29</v>
      </c>
      <c r="CM132" s="1">
        <v>-206.6</v>
      </c>
      <c r="CN132" s="1">
        <v>-57.12</v>
      </c>
      <c r="CO132" s="1">
        <v>69.86</v>
      </c>
      <c r="CP132" s="1">
        <v>69.720000000000013</v>
      </c>
      <c r="CQ132" s="1">
        <v>66.5</v>
      </c>
      <c r="CR132" s="1">
        <v>-133</v>
      </c>
      <c r="CS132" s="1">
        <v>-1388.4</v>
      </c>
      <c r="CT132" s="1">
        <v>-1041.5999999999999</v>
      </c>
      <c r="CU132" s="1">
        <v>-1.2000000000000031</v>
      </c>
      <c r="CV132" s="1">
        <v>-126.56</v>
      </c>
      <c r="CW132" s="1">
        <v>13.19999999999999</v>
      </c>
      <c r="CX132" s="1">
        <v>-205.2</v>
      </c>
      <c r="CY132" s="1">
        <v>-128.80000000000001</v>
      </c>
      <c r="CZ132" s="1">
        <v>-728.75</v>
      </c>
      <c r="DA132" s="1">
        <v>24</v>
      </c>
      <c r="DB132" s="1">
        <v>-231</v>
      </c>
      <c r="DC132" s="1">
        <v>-1069.25</v>
      </c>
      <c r="DD132" s="1">
        <v>-1605</v>
      </c>
      <c r="DE132" s="1">
        <v>-60.19999999999996</v>
      </c>
      <c r="DF132" s="1">
        <v>-538.5</v>
      </c>
      <c r="DG132" s="1">
        <v>7.1999999999999957</v>
      </c>
      <c r="DH132" s="1">
        <v>-1644</v>
      </c>
      <c r="DI132" s="1">
        <v>-214.5</v>
      </c>
      <c r="DJ132" s="1">
        <v>-270</v>
      </c>
      <c r="DK132" s="1">
        <v>-876</v>
      </c>
      <c r="DL132" s="1">
        <v>323</v>
      </c>
      <c r="DM132" s="1">
        <v>-88</v>
      </c>
      <c r="DN132" s="1">
        <v>-187</v>
      </c>
      <c r="DO132" s="1">
        <v>-702</v>
      </c>
      <c r="DP132" s="1">
        <v>-66</v>
      </c>
      <c r="DQ132" s="1">
        <v>0</v>
      </c>
      <c r="DR132" s="1">
        <v>0</v>
      </c>
      <c r="DS132" s="1">
        <v>0</v>
      </c>
      <c r="DU132" s="1">
        <v>0</v>
      </c>
      <c r="DV132" s="1">
        <v>0</v>
      </c>
      <c r="DW132" s="1">
        <v>-24717.26999999999</v>
      </c>
      <c r="DX132" s="1" t="s">
        <v>455</v>
      </c>
    </row>
    <row r="133" spans="1:128" x14ac:dyDescent="0.35">
      <c r="A133" s="2"/>
    </row>
    <row r="134" spans="1:128" x14ac:dyDescent="0.35">
      <c r="A134" s="2" t="s">
        <v>456</v>
      </c>
      <c r="B134" s="1" t="s">
        <v>457</v>
      </c>
      <c r="G134" s="1" t="s">
        <v>458</v>
      </c>
      <c r="I134" s="1" t="s">
        <v>459</v>
      </c>
      <c r="AQ134" s="1" t="s">
        <v>460</v>
      </c>
      <c r="BQ134" s="1" t="s">
        <v>461</v>
      </c>
      <c r="CI134" s="1" t="s">
        <v>143</v>
      </c>
      <c r="CL134" s="1" t="s">
        <v>462</v>
      </c>
      <c r="CZ134" s="1" t="s">
        <v>146</v>
      </c>
      <c r="DJ134" s="1" t="s">
        <v>463</v>
      </c>
      <c r="DX134" s="1" t="s">
        <v>456</v>
      </c>
    </row>
    <row r="135" spans="1:128" x14ac:dyDescent="0.35">
      <c r="A135" s="2" t="s">
        <v>464</v>
      </c>
      <c r="B135" s="1">
        <v>1115.92</v>
      </c>
      <c r="G135" s="1">
        <v>518</v>
      </c>
      <c r="I135" s="1">
        <v>8081.98</v>
      </c>
      <c r="AQ135" s="1">
        <v>13193.6</v>
      </c>
      <c r="BQ135" s="1">
        <v>39613.399999999987</v>
      </c>
      <c r="CI135" s="1">
        <v>769.5</v>
      </c>
      <c r="CL135" s="1">
        <v>3106.44</v>
      </c>
      <c r="CZ135" s="1">
        <v>4363.8</v>
      </c>
      <c r="DJ135" s="1">
        <v>2904</v>
      </c>
      <c r="DW135" s="1">
        <v>73666.64</v>
      </c>
      <c r="DX135" s="1" t="s">
        <v>464</v>
      </c>
    </row>
    <row r="136" spans="1:128" x14ac:dyDescent="0.35">
      <c r="A136" s="2" t="s">
        <v>465</v>
      </c>
      <c r="B136" s="1">
        <v>1850.66</v>
      </c>
      <c r="G136" s="1">
        <v>476.56</v>
      </c>
      <c r="I136" s="1">
        <v>36471.149999999987</v>
      </c>
      <c r="AQ136" s="1">
        <v>21255</v>
      </c>
      <c r="BQ136" s="1">
        <v>16236.1</v>
      </c>
      <c r="CI136" s="1">
        <v>696</v>
      </c>
      <c r="CL136" s="1">
        <v>6204.6399999999994</v>
      </c>
      <c r="CZ136" s="1">
        <v>10423.799999999999</v>
      </c>
      <c r="DJ136" s="1">
        <v>4770</v>
      </c>
      <c r="DW136" s="1">
        <v>98383.91</v>
      </c>
      <c r="DX136" s="1" t="s">
        <v>465</v>
      </c>
    </row>
    <row r="137" spans="1:128" x14ac:dyDescent="0.35">
      <c r="A137" s="2" t="s">
        <v>430</v>
      </c>
      <c r="DX137" s="1" t="s">
        <v>430</v>
      </c>
    </row>
    <row r="138" spans="1:128" x14ac:dyDescent="0.35">
      <c r="A138" s="2" t="s">
        <v>466</v>
      </c>
      <c r="Q138" s="1">
        <v>17.8</v>
      </c>
      <c r="AM138" s="1">
        <v>27.3</v>
      </c>
      <c r="CZ138" s="1">
        <v>4233.3</v>
      </c>
      <c r="DJ138" s="1">
        <v>882</v>
      </c>
      <c r="DQ138" s="1">
        <v>0</v>
      </c>
      <c r="DW138" s="1">
        <v>5160.4000000000005</v>
      </c>
      <c r="DX138" s="1" t="s">
        <v>466</v>
      </c>
    </row>
    <row r="139" spans="1:128" x14ac:dyDescent="0.35">
      <c r="A139" s="2"/>
    </row>
    <row r="140" spans="1:128" x14ac:dyDescent="0.35">
      <c r="A140" s="2" t="s">
        <v>467</v>
      </c>
      <c r="Q140" s="1">
        <v>310.39999999999998</v>
      </c>
      <c r="AM140" s="1">
        <v>316.23428571428559</v>
      </c>
      <c r="CZ140" s="1">
        <v>11893.86428571429</v>
      </c>
      <c r="DJ140" s="1">
        <v>1297.238095238095</v>
      </c>
      <c r="DQ140" s="1">
        <v>0</v>
      </c>
      <c r="DW140" s="1">
        <v>13817.736666666669</v>
      </c>
      <c r="DX140" s="1" t="s">
        <v>467</v>
      </c>
    </row>
    <row r="141" spans="1:128" x14ac:dyDescent="0.35">
      <c r="A141" s="2"/>
    </row>
    <row r="142" spans="1:128" x14ac:dyDescent="0.35">
      <c r="A142" s="2" t="s">
        <v>468</v>
      </c>
      <c r="Q142" s="1">
        <v>-292.60000000000002</v>
      </c>
      <c r="AM142" s="1">
        <v>-288.93428571428558</v>
      </c>
      <c r="CZ142" s="1">
        <v>-7660.5642857142857</v>
      </c>
      <c r="DJ142" s="1">
        <v>-415.23809523809518</v>
      </c>
      <c r="DQ142" s="1">
        <v>0</v>
      </c>
      <c r="DX142" s="1" t="s">
        <v>468</v>
      </c>
    </row>
    <row r="143" spans="1:128" x14ac:dyDescent="0.35">
      <c r="A143" s="2"/>
    </row>
    <row r="144" spans="1:128" x14ac:dyDescent="0.35">
      <c r="A144" s="2"/>
      <c r="T144" s="1">
        <v>637.14</v>
      </c>
      <c r="AD144" s="1">
        <v>228.16</v>
      </c>
      <c r="AM144" s="1">
        <v>577.20000000000005</v>
      </c>
      <c r="AQ144" s="1">
        <v>4545</v>
      </c>
      <c r="AT144" s="1">
        <v>2049.25</v>
      </c>
      <c r="AU144" s="1">
        <v>1252.8</v>
      </c>
      <c r="BE144" s="1">
        <v>297.60000000000002</v>
      </c>
      <c r="BF144" s="1">
        <v>11529.5</v>
      </c>
      <c r="BI144" s="1">
        <v>5748.2000000000007</v>
      </c>
      <c r="CZ144" s="1">
        <v>2171.5</v>
      </c>
      <c r="DJ144" s="1">
        <v>1500</v>
      </c>
      <c r="DQ144" s="1">
        <v>0</v>
      </c>
      <c r="DW144" s="1">
        <v>30536.35</v>
      </c>
    </row>
    <row r="145" spans="1:128" x14ac:dyDescent="0.35">
      <c r="A145" s="2" t="s">
        <v>469</v>
      </c>
      <c r="B145" s="1">
        <v>4359.7342769256629</v>
      </c>
      <c r="C145" s="1">
        <v>479.03900000000021</v>
      </c>
      <c r="D145" s="1">
        <v>57.658333333333353</v>
      </c>
      <c r="E145" s="1">
        <v>335.36800000000011</v>
      </c>
      <c r="F145" s="1">
        <v>1650.5070047425479</v>
      </c>
      <c r="G145" s="1">
        <v>591.01707112605914</v>
      </c>
      <c r="H145" s="1">
        <v>164.02099999999999</v>
      </c>
      <c r="I145" s="1">
        <v>1039.9987964601769</v>
      </c>
      <c r="J145" s="1">
        <v>14600.992037028709</v>
      </c>
      <c r="K145" s="1">
        <v>699.93000000000018</v>
      </c>
      <c r="L145" s="1">
        <v>548.80000000000007</v>
      </c>
      <c r="M145" s="1">
        <v>769.38400000000024</v>
      </c>
      <c r="N145" s="1">
        <v>1367.212</v>
      </c>
      <c r="O145" s="1">
        <v>688.07946428571427</v>
      </c>
      <c r="P145" s="1">
        <v>1049.73992111696</v>
      </c>
      <c r="Q145" s="1">
        <v>1217.3</v>
      </c>
      <c r="R145" s="1">
        <v>150.64500000000001</v>
      </c>
      <c r="S145" s="1">
        <v>1695.375</v>
      </c>
      <c r="T145" s="1">
        <v>1271.0138390887621</v>
      </c>
      <c r="U145" s="1">
        <v>501.59999999999991</v>
      </c>
      <c r="V145" s="1">
        <v>1974.1694590886691</v>
      </c>
      <c r="W145" s="1">
        <v>810.88187500000049</v>
      </c>
      <c r="X145" s="1">
        <v>1103.7232231884061</v>
      </c>
      <c r="Y145" s="1">
        <v>1360.518</v>
      </c>
      <c r="Z145" s="1">
        <v>1061.4449999999999</v>
      </c>
      <c r="AA145" s="1">
        <v>2784.375</v>
      </c>
      <c r="AB145" s="1">
        <v>24.75</v>
      </c>
      <c r="AC145" s="1">
        <v>4373.1577017857144</v>
      </c>
      <c r="AD145" s="1">
        <v>471.13524474083681</v>
      </c>
      <c r="AE145" s="1">
        <v>9565.9182312157391</v>
      </c>
      <c r="AF145" s="1">
        <v>6950.5362604166667</v>
      </c>
      <c r="AG145" s="1">
        <v>106.26</v>
      </c>
      <c r="AH145" s="1">
        <v>346.80800000000022</v>
      </c>
      <c r="AI145" s="1">
        <v>161.47725000000059</v>
      </c>
      <c r="AJ145" s="1">
        <v>463.10684210526188</v>
      </c>
      <c r="AK145" s="1">
        <v>2245.8150000000001</v>
      </c>
      <c r="AL145" s="1">
        <v>544.12399038461535</v>
      </c>
      <c r="AM145" s="1">
        <v>383.63326645658282</v>
      </c>
      <c r="AN145" s="1">
        <v>49.793333333333322</v>
      </c>
      <c r="AO145" s="1">
        <v>0</v>
      </c>
      <c r="AP145" s="1">
        <v>0</v>
      </c>
      <c r="AQ145" s="1">
        <v>1712.276808037127</v>
      </c>
      <c r="AR145" s="1">
        <v>1458.026780141844</v>
      </c>
      <c r="AS145" s="1">
        <v>1368.094444444444</v>
      </c>
      <c r="AT145" s="1">
        <v>692.5986486486488</v>
      </c>
      <c r="AU145" s="1">
        <v>1200.67480903009</v>
      </c>
      <c r="AV145" s="1">
        <v>290.8125</v>
      </c>
      <c r="AW145" s="1">
        <v>473.51604420731712</v>
      </c>
      <c r="AX145" s="1">
        <v>116.875</v>
      </c>
      <c r="AY145" s="1">
        <v>565.48311111111127</v>
      </c>
      <c r="AZ145" s="1">
        <v>550.76999999999975</v>
      </c>
      <c r="BA145" s="1">
        <v>334.5127500000001</v>
      </c>
      <c r="BB145" s="1">
        <v>97.556250000000006</v>
      </c>
      <c r="BC145" s="1">
        <v>900</v>
      </c>
      <c r="BD145" s="1">
        <v>1031.25</v>
      </c>
      <c r="BE145" s="1">
        <v>171.37994957983199</v>
      </c>
      <c r="BF145" s="1">
        <v>4716.0371039405554</v>
      </c>
      <c r="BG145" s="1">
        <v>1153.1031250000001</v>
      </c>
      <c r="BH145" s="1">
        <v>41.525000000000013</v>
      </c>
      <c r="BI145" s="1">
        <v>5363.366325625143</v>
      </c>
      <c r="BJ145" s="1">
        <v>972.81295081967198</v>
      </c>
      <c r="BK145" s="1">
        <v>584.92499999999995</v>
      </c>
      <c r="BL145" s="1">
        <v>104.15625</v>
      </c>
      <c r="BM145" s="1">
        <v>708.17999999999938</v>
      </c>
      <c r="BN145" s="1">
        <v>608.57500000000005</v>
      </c>
      <c r="BO145" s="1">
        <v>130.07499999999999</v>
      </c>
      <c r="BP145" s="1">
        <v>532.35296052631588</v>
      </c>
      <c r="BQ145" s="1">
        <v>1473.4668669871801</v>
      </c>
      <c r="BR145" s="1">
        <v>412.09375</v>
      </c>
      <c r="BS145" s="1">
        <v>13604.298610268621</v>
      </c>
      <c r="BT145" s="1">
        <v>12636.537922404539</v>
      </c>
      <c r="BU145" s="1">
        <v>3412.6508491379309</v>
      </c>
      <c r="BV145" s="1">
        <v>2147.7289968071768</v>
      </c>
      <c r="BW145" s="1">
        <v>3088.3134</v>
      </c>
      <c r="BX145" s="1">
        <v>57.05864705882351</v>
      </c>
      <c r="BY145" s="1">
        <v>3318.8828448275858</v>
      </c>
      <c r="BZ145" s="1">
        <v>444.84</v>
      </c>
      <c r="CA145" s="1">
        <v>2100</v>
      </c>
      <c r="CB145" s="1">
        <v>686.73</v>
      </c>
      <c r="CC145" s="1">
        <v>18.356249999999999</v>
      </c>
      <c r="CD145" s="1">
        <v>93.224999999999994</v>
      </c>
      <c r="CE145" s="1">
        <v>100.485</v>
      </c>
      <c r="CF145" s="1">
        <v>235.95</v>
      </c>
      <c r="CG145" s="1">
        <v>351.45</v>
      </c>
      <c r="CH145" s="1">
        <v>66.825000000000003</v>
      </c>
      <c r="CI145" s="1">
        <v>373.17391304347831</v>
      </c>
      <c r="CJ145" s="1">
        <v>136.50361607142861</v>
      </c>
      <c r="CK145" s="1">
        <v>139.63124999999999</v>
      </c>
      <c r="CL145" s="1">
        <v>745.99249999999995</v>
      </c>
      <c r="CM145" s="1">
        <v>1018.0225</v>
      </c>
      <c r="CN145" s="1">
        <v>89.756333333333359</v>
      </c>
      <c r="CO145" s="1">
        <v>138.80533333333341</v>
      </c>
      <c r="CP145" s="1">
        <v>158.61615</v>
      </c>
      <c r="CQ145" s="1">
        <v>213.31108333333341</v>
      </c>
      <c r="CR145" s="1">
        <v>366.02603917050698</v>
      </c>
      <c r="CS145" s="1">
        <v>1500</v>
      </c>
      <c r="CT145" s="1">
        <v>1600</v>
      </c>
      <c r="CU145" s="1">
        <v>138.63982758620679</v>
      </c>
      <c r="CV145" s="1">
        <v>393.06275555555561</v>
      </c>
      <c r="CW145" s="1">
        <v>123.58499999999999</v>
      </c>
      <c r="CX145" s="1">
        <v>693.29359081458006</v>
      </c>
      <c r="CY145" s="1">
        <v>195.17138888888891</v>
      </c>
      <c r="CZ145" s="1">
        <v>1085.173168422182</v>
      </c>
      <c r="DA145" s="1">
        <v>70.340625000000003</v>
      </c>
      <c r="DB145" s="1">
        <v>498.78978337236521</v>
      </c>
      <c r="DC145" s="1">
        <v>4109.6474761745467</v>
      </c>
      <c r="DD145" s="1">
        <v>4702.969141986785</v>
      </c>
      <c r="DE145" s="1">
        <v>505.505450679109</v>
      </c>
      <c r="DF145" s="1">
        <v>784.33716216216226</v>
      </c>
      <c r="DG145" s="1">
        <v>93.224999999999994</v>
      </c>
      <c r="DH145" s="1">
        <v>1737.8539062499999</v>
      </c>
      <c r="DI145" s="1">
        <v>334.77674999999999</v>
      </c>
      <c r="DJ145" s="1">
        <v>921.4258744747159</v>
      </c>
      <c r="DK145" s="1">
        <v>1357.612797619048</v>
      </c>
      <c r="DL145" s="1">
        <v>250.17500000000001</v>
      </c>
      <c r="DM145" s="1">
        <v>166.92500000000001</v>
      </c>
      <c r="DN145" s="1">
        <v>207.9</v>
      </c>
      <c r="DO145" s="1">
        <v>1222.6500000000001</v>
      </c>
      <c r="DP145" s="1">
        <v>620.40000000000009</v>
      </c>
      <c r="DQ145" s="1">
        <v>0</v>
      </c>
      <c r="DR145" s="1">
        <v>0</v>
      </c>
      <c r="DS145" s="1">
        <v>0</v>
      </c>
      <c r="DU145" s="1">
        <v>0</v>
      </c>
      <c r="DV145" s="1">
        <v>0</v>
      </c>
      <c r="DW145" s="1">
        <v>164840.16978769921</v>
      </c>
      <c r="DX145" s="1" t="s">
        <v>469</v>
      </c>
    </row>
    <row r="146" spans="1:128" x14ac:dyDescent="0.35">
      <c r="A146" s="2" t="s">
        <v>470</v>
      </c>
      <c r="DW146" s="1">
        <v>0</v>
      </c>
      <c r="DX146" s="1" t="s">
        <v>470</v>
      </c>
    </row>
    <row r="147" spans="1:128" x14ac:dyDescent="0.35">
      <c r="A147" s="2" t="s">
        <v>471</v>
      </c>
      <c r="DW147" s="1">
        <v>0</v>
      </c>
      <c r="DX147" s="1" t="s">
        <v>471</v>
      </c>
    </row>
    <row r="148" spans="1:128" x14ac:dyDescent="0.35">
      <c r="A148" s="2" t="s">
        <v>472</v>
      </c>
      <c r="DW148" s="1">
        <v>0</v>
      </c>
      <c r="DX148" s="1" t="s">
        <v>472</v>
      </c>
    </row>
    <row r="149" spans="1:128" x14ac:dyDescent="0.35">
      <c r="A149" s="2" t="s">
        <v>473</v>
      </c>
      <c r="DW149" s="1">
        <v>0</v>
      </c>
    </row>
    <row r="150" spans="1:128" x14ac:dyDescent="0.35">
      <c r="A150" s="2" t="s">
        <v>473</v>
      </c>
      <c r="DW150" s="1">
        <v>0</v>
      </c>
    </row>
    <row r="151" spans="1:128" x14ac:dyDescent="0.35">
      <c r="A151" s="2" t="s">
        <v>474</v>
      </c>
      <c r="B151" s="1">
        <v>4359.7342769256629</v>
      </c>
      <c r="C151" s="1">
        <v>479.03900000000021</v>
      </c>
      <c r="D151" s="1">
        <v>57.658333333333353</v>
      </c>
      <c r="E151" s="1">
        <v>335.36800000000011</v>
      </c>
      <c r="F151" s="1">
        <v>1650.5070047425479</v>
      </c>
      <c r="G151" s="1">
        <v>591.01707112605914</v>
      </c>
      <c r="H151" s="1">
        <v>164.02099999999999</v>
      </c>
      <c r="I151" s="1">
        <v>1039.9987964601769</v>
      </c>
      <c r="J151" s="1">
        <v>14600.992037028709</v>
      </c>
      <c r="K151" s="1">
        <v>699.93000000000018</v>
      </c>
      <c r="L151" s="1">
        <v>548.80000000000007</v>
      </c>
      <c r="M151" s="1">
        <v>769.38400000000024</v>
      </c>
      <c r="N151" s="1">
        <v>1367.212</v>
      </c>
      <c r="O151" s="1">
        <v>688.07946428571427</v>
      </c>
      <c r="P151" s="1">
        <v>1049.73992111696</v>
      </c>
      <c r="Q151" s="1">
        <v>1217.3</v>
      </c>
      <c r="R151" s="1">
        <v>150.64500000000001</v>
      </c>
      <c r="S151" s="1">
        <v>1695.375</v>
      </c>
      <c r="T151" s="1">
        <v>1271.0138390887621</v>
      </c>
      <c r="U151" s="1">
        <v>501.59999999999991</v>
      </c>
      <c r="V151" s="1">
        <v>1974.1694590886691</v>
      </c>
      <c r="W151" s="1">
        <v>810.88187500000049</v>
      </c>
      <c r="X151" s="1">
        <v>1103.7232231884061</v>
      </c>
      <c r="Y151" s="1">
        <v>1360.518</v>
      </c>
      <c r="Z151" s="1">
        <v>1061.4449999999999</v>
      </c>
      <c r="AA151" s="1">
        <v>2784.375</v>
      </c>
      <c r="AB151" s="1">
        <v>24.75</v>
      </c>
      <c r="AC151" s="1">
        <v>4373.1577017857144</v>
      </c>
      <c r="AD151" s="1">
        <v>471.13524474083681</v>
      </c>
      <c r="AE151" s="1">
        <v>9565.9182312157391</v>
      </c>
      <c r="AF151" s="1">
        <v>6950.5362604166667</v>
      </c>
      <c r="AG151" s="1">
        <v>106.26</v>
      </c>
      <c r="AH151" s="1">
        <v>346.80800000000022</v>
      </c>
      <c r="AI151" s="1">
        <v>161.47725000000059</v>
      </c>
      <c r="AJ151" s="1">
        <v>463.10684210526188</v>
      </c>
      <c r="AK151" s="1">
        <v>2245.8150000000001</v>
      </c>
      <c r="AL151" s="1">
        <v>544.12399038461535</v>
      </c>
      <c r="AM151" s="1">
        <v>383.63326645658282</v>
      </c>
      <c r="AN151" s="1">
        <v>49.793333333333322</v>
      </c>
      <c r="AO151" s="1">
        <v>0</v>
      </c>
      <c r="AP151" s="1">
        <v>0</v>
      </c>
      <c r="AQ151" s="1">
        <v>1712.276808037127</v>
      </c>
      <c r="AR151" s="1">
        <v>1458.026780141844</v>
      </c>
      <c r="AS151" s="1">
        <v>1368.094444444444</v>
      </c>
      <c r="AT151" s="1">
        <v>692.5986486486488</v>
      </c>
      <c r="AU151" s="1">
        <v>1200.67480903009</v>
      </c>
      <c r="AV151" s="1">
        <v>290.8125</v>
      </c>
      <c r="AW151" s="1">
        <v>473.51604420731712</v>
      </c>
      <c r="AX151" s="1">
        <v>116.875</v>
      </c>
      <c r="AY151" s="1">
        <v>565.48311111111127</v>
      </c>
      <c r="AZ151" s="1">
        <v>550.76999999999975</v>
      </c>
      <c r="BA151" s="1">
        <v>334.5127500000001</v>
      </c>
      <c r="BB151" s="1">
        <v>97.556250000000006</v>
      </c>
      <c r="BC151" s="1">
        <v>900</v>
      </c>
      <c r="BD151" s="1">
        <v>1031.25</v>
      </c>
      <c r="BE151" s="1">
        <v>171.37994957983199</v>
      </c>
      <c r="BF151" s="1">
        <v>4716.0371039405554</v>
      </c>
      <c r="BG151" s="1">
        <v>1153.1031250000001</v>
      </c>
      <c r="BH151" s="1">
        <v>41.525000000000013</v>
      </c>
      <c r="BI151" s="1">
        <v>5363.366325625143</v>
      </c>
      <c r="BJ151" s="1">
        <v>972.81295081967198</v>
      </c>
      <c r="BK151" s="1">
        <v>584.92499999999995</v>
      </c>
      <c r="BL151" s="1">
        <v>104.15625</v>
      </c>
      <c r="BM151" s="1">
        <v>708.17999999999938</v>
      </c>
      <c r="BN151" s="1">
        <v>608.57500000000005</v>
      </c>
      <c r="BO151" s="1">
        <v>130.07499999999999</v>
      </c>
      <c r="BP151" s="1">
        <v>532.35296052631588</v>
      </c>
      <c r="BQ151" s="1">
        <v>1473.4668669871801</v>
      </c>
      <c r="BR151" s="1">
        <v>412.09375</v>
      </c>
      <c r="BS151" s="1">
        <v>13604.298610268621</v>
      </c>
      <c r="BT151" s="1">
        <v>12636.537922404539</v>
      </c>
      <c r="BU151" s="1">
        <v>3412.6508491379309</v>
      </c>
      <c r="BV151" s="1">
        <v>2147.7289968071768</v>
      </c>
      <c r="BW151" s="1">
        <v>3088.3134</v>
      </c>
      <c r="BX151" s="1">
        <v>57.05864705882351</v>
      </c>
      <c r="BY151" s="1">
        <v>3318.8828448275858</v>
      </c>
      <c r="BZ151" s="1">
        <v>444.84</v>
      </c>
      <c r="CA151" s="1">
        <v>2100</v>
      </c>
      <c r="CB151" s="1">
        <v>686.73</v>
      </c>
      <c r="CC151" s="1">
        <v>18.356249999999999</v>
      </c>
      <c r="CD151" s="1">
        <v>93.224999999999994</v>
      </c>
      <c r="CE151" s="1">
        <v>100.485</v>
      </c>
      <c r="CF151" s="1">
        <v>235.95</v>
      </c>
      <c r="CG151" s="1">
        <v>351.45</v>
      </c>
      <c r="CH151" s="1">
        <v>66.825000000000003</v>
      </c>
      <c r="CI151" s="1">
        <v>373.17391304347831</v>
      </c>
      <c r="CJ151" s="1">
        <v>136.50361607142861</v>
      </c>
      <c r="CK151" s="1">
        <v>139.63124999999999</v>
      </c>
      <c r="CL151" s="1">
        <v>745.99249999999995</v>
      </c>
      <c r="CM151" s="1">
        <v>1018.0225</v>
      </c>
      <c r="CN151" s="1">
        <v>89.756333333333359</v>
      </c>
      <c r="CO151" s="1">
        <v>138.80533333333341</v>
      </c>
      <c r="CP151" s="1">
        <v>158.61615</v>
      </c>
      <c r="CQ151" s="1">
        <v>213.31108333333341</v>
      </c>
      <c r="CR151" s="1">
        <v>366.02603917050698</v>
      </c>
      <c r="CS151" s="1">
        <v>1500</v>
      </c>
      <c r="CT151" s="1">
        <v>1600</v>
      </c>
      <c r="CU151" s="1">
        <v>138.63982758620679</v>
      </c>
      <c r="CV151" s="1">
        <v>393.06275555555561</v>
      </c>
      <c r="CW151" s="1">
        <v>123.58499999999999</v>
      </c>
      <c r="CX151" s="1">
        <v>693.29359081458006</v>
      </c>
      <c r="CY151" s="1">
        <v>195.17138888888891</v>
      </c>
      <c r="CZ151" s="1">
        <v>1085.173168422182</v>
      </c>
      <c r="DA151" s="1">
        <v>70.340625000000003</v>
      </c>
      <c r="DB151" s="1">
        <v>498.78978337236521</v>
      </c>
      <c r="DC151" s="1">
        <v>4109.6474761745467</v>
      </c>
      <c r="DD151" s="1">
        <v>4702.969141986785</v>
      </c>
      <c r="DE151" s="1">
        <v>505.505450679109</v>
      </c>
      <c r="DF151" s="1">
        <v>784.33716216216226</v>
      </c>
      <c r="DG151" s="1">
        <v>93.224999999999994</v>
      </c>
      <c r="DH151" s="1">
        <v>1737.8539062499999</v>
      </c>
      <c r="DI151" s="1">
        <v>334.77674999999999</v>
      </c>
      <c r="DJ151" s="1">
        <v>921.4258744747159</v>
      </c>
      <c r="DK151" s="1">
        <v>1357.612797619048</v>
      </c>
      <c r="DL151" s="1">
        <v>250.17500000000001</v>
      </c>
      <c r="DM151" s="1">
        <v>166.92500000000001</v>
      </c>
      <c r="DN151" s="1">
        <v>207.9</v>
      </c>
      <c r="DO151" s="1">
        <v>1222.6500000000001</v>
      </c>
      <c r="DP151" s="1">
        <v>620.40000000000009</v>
      </c>
      <c r="DW151" s="1">
        <v>164840.16978769921</v>
      </c>
      <c r="DX151" s="1" t="s">
        <v>474</v>
      </c>
    </row>
    <row r="152" spans="1:128" x14ac:dyDescent="0.35">
      <c r="A152" s="2" t="s">
        <v>475</v>
      </c>
      <c r="B152" s="1">
        <v>3653.2074014004811</v>
      </c>
      <c r="C152" s="1">
        <v>348.39200000000011</v>
      </c>
      <c r="D152" s="1">
        <v>300</v>
      </c>
      <c r="E152" s="1">
        <v>243.90400000000011</v>
      </c>
      <c r="F152" s="1">
        <v>1288.8354579945801</v>
      </c>
      <c r="G152" s="1">
        <v>429.83059718258841</v>
      </c>
      <c r="H152" s="1">
        <v>119.288</v>
      </c>
      <c r="I152" s="1">
        <v>756.36276106194657</v>
      </c>
      <c r="J152" s="1">
        <v>10869.114513067951</v>
      </c>
      <c r="K152" s="1">
        <v>509.04000000000008</v>
      </c>
      <c r="L152" s="1">
        <v>548.80000000000007</v>
      </c>
      <c r="M152" s="1">
        <v>559.55200000000013</v>
      </c>
      <c r="N152" s="1">
        <v>994.3359999999999</v>
      </c>
      <c r="O152" s="1">
        <v>500.42142857142869</v>
      </c>
      <c r="P152" s="1">
        <v>763.44721535778922</v>
      </c>
      <c r="Q152" s="1">
        <v>885.30909090909074</v>
      </c>
      <c r="R152" s="1">
        <v>109.56</v>
      </c>
      <c r="S152" s="1">
        <v>1233</v>
      </c>
      <c r="T152" s="1">
        <v>953.3781011554629</v>
      </c>
      <c r="U152" s="1">
        <v>364.8</v>
      </c>
      <c r="V152" s="1">
        <v>1795.45768453202</v>
      </c>
      <c r="W152" s="1">
        <v>618.09445454545471</v>
      </c>
      <c r="X152" s="1">
        <v>796.34416231884074</v>
      </c>
      <c r="Y152" s="1">
        <v>292.5047547169811</v>
      </c>
      <c r="Z152" s="1">
        <v>771.96000000000015</v>
      </c>
      <c r="AA152" s="1">
        <v>2025</v>
      </c>
      <c r="AB152" s="1">
        <v>18</v>
      </c>
      <c r="AC152" s="1">
        <v>3180.4783285714288</v>
      </c>
      <c r="AD152" s="1">
        <v>342.64381435697231</v>
      </c>
      <c r="AE152" s="1">
        <v>5836.1223499750831</v>
      </c>
      <c r="AF152" s="1">
        <v>2187.4809166666669</v>
      </c>
      <c r="AG152" s="1">
        <v>77.279999999999987</v>
      </c>
      <c r="AH152" s="1">
        <v>252.2240000000001</v>
      </c>
      <c r="AI152" s="1">
        <v>117.4380000000004</v>
      </c>
      <c r="AJ152" s="1">
        <v>336.80497607655411</v>
      </c>
      <c r="AK152" s="1">
        <v>1633.32</v>
      </c>
      <c r="AL152" s="1">
        <v>395.72653846153838</v>
      </c>
      <c r="AM152" s="1">
        <v>279.00601196842382</v>
      </c>
      <c r="AN152" s="1">
        <v>36.21333333333331</v>
      </c>
      <c r="AO152" s="1">
        <v>0</v>
      </c>
      <c r="AP152" s="1">
        <v>0</v>
      </c>
      <c r="AQ152" s="1">
        <v>2087.8825559173338</v>
      </c>
      <c r="AR152" s="1">
        <v>471.0619007092198</v>
      </c>
      <c r="AS152" s="1">
        <v>994.97777777777776</v>
      </c>
      <c r="AT152" s="1">
        <v>503.70810810810809</v>
      </c>
      <c r="AU152" s="1">
        <v>954.70620017913154</v>
      </c>
      <c r="AV152" s="1">
        <v>211.5</v>
      </c>
      <c r="AW152" s="1">
        <v>344.37530487804872</v>
      </c>
      <c r="AX152" s="1">
        <v>85</v>
      </c>
      <c r="AY152" s="1">
        <v>411.26044444444449</v>
      </c>
      <c r="AZ152" s="1">
        <v>400.55999999999977</v>
      </c>
      <c r="BA152" s="1">
        <v>243.2820000000001</v>
      </c>
      <c r="BB152" s="1">
        <v>70.95</v>
      </c>
      <c r="BC152" s="1">
        <v>900</v>
      </c>
      <c r="BD152" s="1">
        <v>750</v>
      </c>
      <c r="BE152" s="1">
        <v>172.82178151260501</v>
      </c>
      <c r="BF152" s="1">
        <v>5411.7178937749486</v>
      </c>
      <c r="BG152" s="1">
        <v>234.07499999999999</v>
      </c>
      <c r="BH152" s="1">
        <v>30.2</v>
      </c>
      <c r="BI152" s="1">
        <v>5796.7378327778852</v>
      </c>
      <c r="BJ152" s="1">
        <v>707.50032786885231</v>
      </c>
      <c r="BK152" s="1">
        <v>425.39999999999992</v>
      </c>
      <c r="BL152" s="1">
        <v>75.75</v>
      </c>
      <c r="BM152" s="1">
        <v>515.03999999999951</v>
      </c>
      <c r="BN152" s="1">
        <v>442.6</v>
      </c>
      <c r="BO152" s="1">
        <v>94.600000000000009</v>
      </c>
      <c r="BP152" s="1">
        <v>387.16578947368419</v>
      </c>
      <c r="BQ152" s="1">
        <v>1230.151660839161</v>
      </c>
      <c r="BR152" s="1">
        <v>251.25</v>
      </c>
      <c r="BS152" s="1">
        <v>14894.61497716184</v>
      </c>
      <c r="BT152" s="1">
        <v>7942.8839435669333</v>
      </c>
      <c r="BU152" s="1">
        <v>846.47334482758629</v>
      </c>
      <c r="BV152" s="1">
        <v>801.07563404158373</v>
      </c>
      <c r="BW152" s="1">
        <v>641.95519999999999</v>
      </c>
      <c r="BX152" s="1">
        <v>94.224470588235278</v>
      </c>
      <c r="BY152" s="1">
        <v>786.16206896551716</v>
      </c>
      <c r="BZ152" s="1">
        <v>323.52</v>
      </c>
      <c r="CA152" s="1">
        <v>2100</v>
      </c>
      <c r="CB152" s="1">
        <v>499.44</v>
      </c>
      <c r="CC152" s="1">
        <v>13.35</v>
      </c>
      <c r="CD152" s="1">
        <v>67.8</v>
      </c>
      <c r="CE152" s="1">
        <v>73.079999999999984</v>
      </c>
      <c r="CF152" s="1">
        <v>171.6</v>
      </c>
      <c r="CG152" s="1">
        <v>255.60000000000011</v>
      </c>
      <c r="CH152" s="1">
        <v>48.599999999999987</v>
      </c>
      <c r="CI152" s="1">
        <v>271.39920948616611</v>
      </c>
      <c r="CJ152" s="1">
        <v>99.275357142857146</v>
      </c>
      <c r="CK152" s="1">
        <v>101.55</v>
      </c>
      <c r="CL152" s="1">
        <v>542.54</v>
      </c>
      <c r="CM152" s="1">
        <v>780.38000000000011</v>
      </c>
      <c r="CN152" s="1">
        <v>65.277333333333331</v>
      </c>
      <c r="CO152" s="1">
        <v>100.9493333333333</v>
      </c>
      <c r="CP152" s="1">
        <v>115.35720000000001</v>
      </c>
      <c r="CQ152" s="1">
        <v>155.13533333333339</v>
      </c>
      <c r="CR152" s="1">
        <v>266.20075576036879</v>
      </c>
      <c r="CS152" s="1">
        <v>1500</v>
      </c>
      <c r="CT152" s="1">
        <v>900</v>
      </c>
      <c r="CU152" s="1">
        <v>100.8289655172413</v>
      </c>
      <c r="CV152" s="1">
        <v>285.86382222222221</v>
      </c>
      <c r="CW152" s="1">
        <v>89.88</v>
      </c>
      <c r="CX152" s="1">
        <v>504.21352059242139</v>
      </c>
      <c r="CY152" s="1">
        <v>164.67010101010101</v>
      </c>
      <c r="CZ152" s="1">
        <v>789.33088295061998</v>
      </c>
      <c r="DA152" s="1">
        <v>51.156818181818203</v>
      </c>
      <c r="DB152" s="1">
        <v>411.03571428571428</v>
      </c>
      <c r="DC152" s="1">
        <v>2948.4554372178509</v>
      </c>
      <c r="DD152" s="1">
        <v>3522.613921444934</v>
      </c>
      <c r="DE152" s="1">
        <v>426.7312368575337</v>
      </c>
      <c r="DF152" s="1">
        <v>570.42702702702707</v>
      </c>
      <c r="DG152" s="1">
        <v>67.8</v>
      </c>
      <c r="DH152" s="1">
        <v>1263.89375</v>
      </c>
      <c r="DI152" s="1">
        <v>243.47399999999999</v>
      </c>
      <c r="DJ152" s="1">
        <v>670.12790870888421</v>
      </c>
      <c r="DK152" s="1">
        <v>987.35476190476186</v>
      </c>
      <c r="DL152" s="1">
        <v>187.4</v>
      </c>
      <c r="DM152" s="1">
        <v>121.4</v>
      </c>
      <c r="DN152" s="1">
        <v>151.19999999999999</v>
      </c>
      <c r="DO152" s="1">
        <v>889.2</v>
      </c>
      <c r="DP152" s="1">
        <v>451.2</v>
      </c>
      <c r="DW152" s="1">
        <v>119983.654499948</v>
      </c>
      <c r="DX152" s="1" t="s">
        <v>475</v>
      </c>
    </row>
    <row r="153" spans="1:128" x14ac:dyDescent="0.35">
      <c r="A153" s="2" t="s">
        <v>476</v>
      </c>
      <c r="B153" s="1">
        <v>3867.358326575541</v>
      </c>
      <c r="C153" s="1">
        <v>391.94100000000009</v>
      </c>
      <c r="D153" s="1">
        <v>600</v>
      </c>
      <c r="E153" s="1">
        <v>274.39200000000011</v>
      </c>
      <c r="F153" s="1">
        <v>1448.689890243902</v>
      </c>
      <c r="G153" s="1">
        <v>483.55942183041202</v>
      </c>
      <c r="H153" s="1">
        <v>134.19900000000001</v>
      </c>
      <c r="I153" s="1">
        <v>850.90810619468994</v>
      </c>
      <c r="J153" s="1">
        <v>10767.897458521529</v>
      </c>
      <c r="K153" s="1">
        <v>572.67000000000007</v>
      </c>
      <c r="L153" s="1">
        <v>548.80000000000007</v>
      </c>
      <c r="M153" s="1">
        <v>629.49600000000021</v>
      </c>
      <c r="N153" s="1">
        <v>1118.6279999999999</v>
      </c>
      <c r="O153" s="1">
        <v>562.97410714285706</v>
      </c>
      <c r="P153" s="1">
        <v>858.87811727751239</v>
      </c>
      <c r="Q153" s="1">
        <v>995.97272727272696</v>
      </c>
      <c r="R153" s="1">
        <v>123.255</v>
      </c>
      <c r="S153" s="1">
        <v>1387.125</v>
      </c>
      <c r="T153" s="1">
        <v>1060.0503637998961</v>
      </c>
      <c r="U153" s="1">
        <v>410.4</v>
      </c>
      <c r="V153" s="1">
        <v>2363.6398950985208</v>
      </c>
      <c r="W153" s="1">
        <v>764.10626136363612</v>
      </c>
      <c r="X153" s="1">
        <v>902.1371826086953</v>
      </c>
      <c r="Y153" s="1">
        <v>316.5678490566039</v>
      </c>
      <c r="Z153" s="1">
        <v>868.45500000000004</v>
      </c>
      <c r="AA153" s="1">
        <v>2278.125</v>
      </c>
      <c r="AB153" s="1">
        <v>20.25</v>
      </c>
      <c r="AC153" s="1">
        <v>3578.0381196428561</v>
      </c>
      <c r="AD153" s="1">
        <v>385.47429115159372</v>
      </c>
      <c r="AE153" s="1">
        <v>7258.2021753246736</v>
      </c>
      <c r="AF153" s="1">
        <v>210.24603124999999</v>
      </c>
      <c r="AG153" s="1">
        <v>86.939999999999984</v>
      </c>
      <c r="AH153" s="1">
        <v>283.75200000000012</v>
      </c>
      <c r="AI153" s="1">
        <v>132.11775000000051</v>
      </c>
      <c r="AJ153" s="1">
        <v>378.90559808612329</v>
      </c>
      <c r="AK153" s="1">
        <v>1837.4849999999999</v>
      </c>
      <c r="AL153" s="1">
        <v>445.19235576923069</v>
      </c>
      <c r="AM153" s="1">
        <v>295.01900210084051</v>
      </c>
      <c r="AN153" s="1">
        <v>40.739999999999988</v>
      </c>
      <c r="AO153" s="1">
        <v>0</v>
      </c>
      <c r="AP153" s="1">
        <v>0</v>
      </c>
      <c r="AQ153" s="1">
        <v>5519.5196611212859</v>
      </c>
      <c r="AR153" s="1">
        <v>449.9446382978723</v>
      </c>
      <c r="AS153" s="1">
        <v>1119.3499999999999</v>
      </c>
      <c r="AT153" s="1">
        <v>566.67162162162151</v>
      </c>
      <c r="AU153" s="1">
        <v>1092.9900226467739</v>
      </c>
      <c r="AV153" s="1">
        <v>237.9375</v>
      </c>
      <c r="AW153" s="1">
        <v>387.42221798780491</v>
      </c>
      <c r="AX153" s="1">
        <v>95.625</v>
      </c>
      <c r="AY153" s="1">
        <v>462.66800000000012</v>
      </c>
      <c r="AZ153" s="1">
        <v>450.62999999999982</v>
      </c>
      <c r="BA153" s="1">
        <v>273.69225000000012</v>
      </c>
      <c r="BB153" s="1">
        <v>79.818750000000009</v>
      </c>
      <c r="BC153" s="1">
        <v>900</v>
      </c>
      <c r="BD153" s="1">
        <v>843.75</v>
      </c>
      <c r="BE153" s="1">
        <v>365.67450420168069</v>
      </c>
      <c r="BF153" s="1">
        <v>1930.5338253497589</v>
      </c>
      <c r="BG153" s="1">
        <v>237.08437499999999</v>
      </c>
      <c r="BH153" s="1">
        <v>33.975000000000001</v>
      </c>
      <c r="BI153" s="1">
        <v>4787.5800618751209</v>
      </c>
      <c r="BJ153" s="1">
        <v>795.93786885245891</v>
      </c>
      <c r="BK153" s="1">
        <v>478.57499999999982</v>
      </c>
      <c r="BL153" s="1">
        <v>85.21875</v>
      </c>
      <c r="BM153" s="1">
        <v>579.4199999999995</v>
      </c>
      <c r="BN153" s="1">
        <v>497.92500000000001</v>
      </c>
      <c r="BO153" s="1">
        <v>106.425</v>
      </c>
      <c r="BP153" s="1">
        <v>435.56151315789481</v>
      </c>
      <c r="BQ153" s="1">
        <v>1475.915810751748</v>
      </c>
      <c r="BR153" s="1">
        <v>282.65625000000011</v>
      </c>
      <c r="BS153" s="1">
        <v>7914.0068146640424</v>
      </c>
      <c r="BT153" s="1">
        <v>17063.244436512799</v>
      </c>
      <c r="BU153" s="1">
        <v>451.16569678753638</v>
      </c>
      <c r="BV153" s="1">
        <v>723.07475496344762</v>
      </c>
      <c r="BW153" s="1">
        <v>144.0746</v>
      </c>
      <c r="BX153" s="1">
        <v>93.502529411764726</v>
      </c>
      <c r="BY153" s="1">
        <v>314.21232758620692</v>
      </c>
      <c r="BZ153" s="1">
        <v>363.96</v>
      </c>
      <c r="CA153" s="1">
        <v>2100</v>
      </c>
      <c r="CB153" s="1">
        <v>561.87</v>
      </c>
      <c r="CC153" s="1">
        <v>15.018750000000001</v>
      </c>
      <c r="CD153" s="1">
        <v>76.275000000000006</v>
      </c>
      <c r="CE153" s="1">
        <v>82.214999999999975</v>
      </c>
      <c r="CF153" s="1">
        <v>193.05</v>
      </c>
      <c r="CG153" s="1">
        <v>287.55</v>
      </c>
      <c r="CH153" s="1">
        <v>54.674999999999997</v>
      </c>
      <c r="CI153" s="1">
        <v>305.32411067193681</v>
      </c>
      <c r="CJ153" s="1">
        <v>111.68477678571431</v>
      </c>
      <c r="CK153" s="1">
        <v>114.24375000000001</v>
      </c>
      <c r="CL153" s="1">
        <v>610.35749999999996</v>
      </c>
      <c r="CM153" s="1">
        <v>838.71477189781046</v>
      </c>
      <c r="CN153" s="1">
        <v>73.436999999999998</v>
      </c>
      <c r="CO153" s="1">
        <v>113.568</v>
      </c>
      <c r="CP153" s="1">
        <v>129.77685</v>
      </c>
      <c r="CQ153" s="1">
        <v>174.52725000000001</v>
      </c>
      <c r="CR153" s="1">
        <v>1549.4758502304151</v>
      </c>
      <c r="CS153" s="1">
        <v>1500</v>
      </c>
      <c r="CT153" s="1">
        <v>900</v>
      </c>
      <c r="CU153" s="1">
        <v>113.4325862068965</v>
      </c>
      <c r="CV153" s="1">
        <v>321.59679999999997</v>
      </c>
      <c r="CW153" s="1">
        <v>101.11499999999999</v>
      </c>
      <c r="CX153" s="1">
        <v>793.49521066647367</v>
      </c>
      <c r="CY153" s="1">
        <v>221.5038636363636</v>
      </c>
      <c r="CZ153" s="1">
        <v>1090.4972433194471</v>
      </c>
      <c r="DA153" s="1">
        <v>57.551420454545458</v>
      </c>
      <c r="DB153" s="1">
        <v>749.91517857142867</v>
      </c>
      <c r="DC153" s="1">
        <v>3809.6285582174778</v>
      </c>
      <c r="DD153" s="1">
        <v>3855.567208655254</v>
      </c>
      <c r="DE153" s="1">
        <v>466.32264146472562</v>
      </c>
      <c r="DF153" s="1">
        <v>641.73040540540546</v>
      </c>
      <c r="DG153" s="1">
        <v>76.274999999999991</v>
      </c>
      <c r="DH153" s="1">
        <v>1421.8804687500001</v>
      </c>
      <c r="DI153" s="1">
        <v>273.90825000000001</v>
      </c>
      <c r="DJ153" s="1">
        <v>753.89389729749473</v>
      </c>
      <c r="DK153" s="1">
        <v>1110.774107142857</v>
      </c>
      <c r="DL153" s="1">
        <v>203.51249999999999</v>
      </c>
      <c r="DM153" s="1">
        <v>136.57499999999999</v>
      </c>
      <c r="DN153" s="1">
        <v>170.1</v>
      </c>
      <c r="DO153" s="1">
        <v>1000.35</v>
      </c>
      <c r="DP153" s="1">
        <v>507.6</v>
      </c>
      <c r="DW153" s="1">
        <v>128841.32076047589</v>
      </c>
      <c r="DX153" s="1" t="s">
        <v>476</v>
      </c>
    </row>
    <row r="154" spans="1:128" x14ac:dyDescent="0.35">
      <c r="A154" s="2" t="s">
        <v>477</v>
      </c>
      <c r="B154" s="1">
        <v>4479.4092517506006</v>
      </c>
      <c r="C154" s="1">
        <v>435.49000000000012</v>
      </c>
      <c r="D154" s="1">
        <v>500</v>
      </c>
      <c r="E154" s="1">
        <v>304.88000000000011</v>
      </c>
      <c r="F154" s="1">
        <v>1588.5443224932251</v>
      </c>
      <c r="G154" s="1">
        <v>513.65824647823547</v>
      </c>
      <c r="H154" s="1">
        <v>149.11000000000001</v>
      </c>
      <c r="I154" s="1">
        <v>945.45345132743319</v>
      </c>
      <c r="J154" s="1">
        <v>15964.44559221069</v>
      </c>
      <c r="K154" s="1">
        <v>636.30000000000007</v>
      </c>
      <c r="L154" s="1">
        <v>548.80000000000007</v>
      </c>
      <c r="M154" s="1">
        <v>699.44000000000017</v>
      </c>
      <c r="N154" s="1">
        <v>1242.92</v>
      </c>
      <c r="O154" s="1">
        <v>625.52678571428578</v>
      </c>
      <c r="P154" s="1">
        <v>964.30901919723578</v>
      </c>
      <c r="Q154" s="1">
        <v>1106.636363636364</v>
      </c>
      <c r="R154" s="1">
        <v>136.94999999999999</v>
      </c>
      <c r="S154" s="1">
        <v>1541.25</v>
      </c>
      <c r="T154" s="1">
        <v>1155.4671264443291</v>
      </c>
      <c r="U154" s="1">
        <v>455.99999999999989</v>
      </c>
      <c r="V154" s="1">
        <v>2815.7415184210522</v>
      </c>
      <c r="W154" s="1">
        <v>1301.0430681818179</v>
      </c>
      <c r="X154" s="1">
        <v>967.93020289855087</v>
      </c>
      <c r="Y154" s="1">
        <v>323.23094339622628</v>
      </c>
      <c r="Z154" s="1">
        <v>964.95</v>
      </c>
      <c r="AA154" s="1">
        <v>2531.25</v>
      </c>
      <c r="AB154" s="1">
        <v>22.5</v>
      </c>
      <c r="AC154" s="1">
        <v>3975.5979107142848</v>
      </c>
      <c r="AD154" s="1">
        <v>428.30476794621518</v>
      </c>
      <c r="AE154" s="1">
        <v>4475.7801948051938</v>
      </c>
      <c r="AF154" s="1">
        <v>230.05114583333329</v>
      </c>
      <c r="AG154" s="1">
        <v>96.59999999999998</v>
      </c>
      <c r="AH154" s="1">
        <v>315.28000000000009</v>
      </c>
      <c r="AI154" s="1">
        <v>146.7975000000005</v>
      </c>
      <c r="AJ154" s="1">
        <v>421.00622009569258</v>
      </c>
      <c r="AK154" s="1">
        <v>2041.65</v>
      </c>
      <c r="AL154" s="1">
        <v>494.65817307692299</v>
      </c>
      <c r="AM154" s="1">
        <v>318.35444677871158</v>
      </c>
      <c r="AN154" s="1">
        <v>45.266666666666652</v>
      </c>
      <c r="AO154" s="1">
        <v>0</v>
      </c>
      <c r="AP154" s="1">
        <v>0</v>
      </c>
      <c r="AQ154" s="1">
        <v>5345.1607345792063</v>
      </c>
      <c r="AR154" s="1">
        <v>302.49569818233061</v>
      </c>
      <c r="AS154" s="1">
        <v>1243.7222222222219</v>
      </c>
      <c r="AT154" s="1">
        <v>629.6351351351351</v>
      </c>
      <c r="AU154" s="1">
        <v>1272.6827502239139</v>
      </c>
      <c r="AV154" s="1">
        <v>264.375</v>
      </c>
      <c r="AW154" s="1">
        <v>430.46913109756088</v>
      </c>
      <c r="AX154" s="1">
        <v>106.25</v>
      </c>
      <c r="AY154" s="1">
        <v>514.07555555555564</v>
      </c>
      <c r="AZ154" s="1">
        <v>500.6999999999997</v>
      </c>
      <c r="BA154" s="1">
        <v>304.10250000000008</v>
      </c>
      <c r="BB154" s="1">
        <v>88.6875</v>
      </c>
      <c r="BC154" s="1">
        <v>900</v>
      </c>
      <c r="BD154" s="1">
        <v>937.5</v>
      </c>
      <c r="BE154" s="1">
        <v>378.52722689075631</v>
      </c>
      <c r="BF154" s="1">
        <v>2285.57164606484</v>
      </c>
      <c r="BG154" s="1">
        <v>218.09375</v>
      </c>
      <c r="BH154" s="1">
        <v>37.75</v>
      </c>
      <c r="BI154" s="1">
        <v>4875.9875687501326</v>
      </c>
      <c r="BJ154" s="1">
        <v>884.37540983606539</v>
      </c>
      <c r="BK154" s="1">
        <v>531.74999999999977</v>
      </c>
      <c r="BL154" s="1">
        <v>94.6875</v>
      </c>
      <c r="BM154" s="1">
        <v>643.7999999999995</v>
      </c>
      <c r="BN154" s="1">
        <v>553.25</v>
      </c>
      <c r="BO154" s="1">
        <v>118.25</v>
      </c>
      <c r="BP154" s="1">
        <v>483.95723684210532</v>
      </c>
      <c r="BQ154" s="1">
        <v>1693.7953452797201</v>
      </c>
      <c r="BR154" s="1">
        <v>314.0625</v>
      </c>
      <c r="BS154" s="1">
        <v>17512.404735688251</v>
      </c>
      <c r="BT154" s="1">
        <v>10412.71229142186</v>
      </c>
      <c r="BU154" s="1">
        <v>446.13966309726283</v>
      </c>
      <c r="BV154" s="1">
        <v>676.9598864673228</v>
      </c>
      <c r="BW154" s="1">
        <v>130.8461739130434</v>
      </c>
      <c r="BX154" s="1">
        <v>57.780588235294111</v>
      </c>
      <c r="BY154" s="1">
        <v>301.90258620689661</v>
      </c>
      <c r="BZ154" s="1">
        <v>404.4</v>
      </c>
      <c r="CA154" s="1">
        <v>2100</v>
      </c>
      <c r="CB154" s="1">
        <v>624.29999999999995</v>
      </c>
      <c r="CC154" s="1">
        <v>16.6875</v>
      </c>
      <c r="CD154" s="1">
        <v>84.75</v>
      </c>
      <c r="CE154" s="1">
        <v>91.349999999999966</v>
      </c>
      <c r="CF154" s="1">
        <v>214.5</v>
      </c>
      <c r="CG154" s="1">
        <v>319.5</v>
      </c>
      <c r="CH154" s="1">
        <v>60.749999999999993</v>
      </c>
      <c r="CI154" s="1">
        <v>339.2490118577075</v>
      </c>
      <c r="CJ154" s="1">
        <v>124.09419642857139</v>
      </c>
      <c r="CK154" s="1">
        <v>126.9375</v>
      </c>
      <c r="CL154" s="1">
        <v>678.17499999999995</v>
      </c>
      <c r="CM154" s="1">
        <v>897.46085766423425</v>
      </c>
      <c r="CN154" s="1">
        <v>81.596666666666692</v>
      </c>
      <c r="CO154" s="1">
        <v>126.1866666666667</v>
      </c>
      <c r="CP154" s="1">
        <v>144.19649999999999</v>
      </c>
      <c r="CQ154" s="1">
        <v>193.9191666666666</v>
      </c>
      <c r="CR154" s="1">
        <v>1432.7509447004611</v>
      </c>
      <c r="CS154" s="1">
        <v>1500</v>
      </c>
      <c r="CT154" s="1">
        <v>900</v>
      </c>
      <c r="CU154" s="1">
        <v>126.0362068965517</v>
      </c>
      <c r="CV154" s="1">
        <v>357.32977777777768</v>
      </c>
      <c r="CW154" s="1">
        <v>112.35</v>
      </c>
      <c r="CX154" s="1">
        <v>837.21690074052663</v>
      </c>
      <c r="CY154" s="1">
        <v>238.33762626262629</v>
      </c>
      <c r="CZ154" s="1">
        <v>1087.083246545418</v>
      </c>
      <c r="DA154" s="1">
        <v>63.946022727272727</v>
      </c>
      <c r="DB154" s="1">
        <v>688.79464285714289</v>
      </c>
      <c r="DC154" s="1">
        <v>7132.9206202416417</v>
      </c>
      <c r="DD154" s="1">
        <v>4169.6408378997776</v>
      </c>
      <c r="DE154" s="1">
        <v>470.91404607191703</v>
      </c>
      <c r="DF154" s="1">
        <v>713.03378378378375</v>
      </c>
      <c r="DG154" s="1">
        <v>84.749999999999986</v>
      </c>
      <c r="DH154" s="1">
        <v>1579.8671875</v>
      </c>
      <c r="DI154" s="1">
        <v>304.34249999999997</v>
      </c>
      <c r="DJ154" s="1">
        <v>837.65988588610526</v>
      </c>
      <c r="DK154" s="1">
        <v>1234.1934523809521</v>
      </c>
      <c r="DL154" s="1">
        <v>226.125</v>
      </c>
      <c r="DM154" s="1">
        <v>151.75</v>
      </c>
      <c r="DN154" s="1">
        <v>189</v>
      </c>
      <c r="DO154" s="1">
        <v>1111.5</v>
      </c>
      <c r="DP154" s="1">
        <v>564</v>
      </c>
      <c r="DW154" s="1">
        <v>144144.639001979</v>
      </c>
      <c r="DX154" s="1" t="s">
        <v>477</v>
      </c>
    </row>
    <row r="155" spans="1:128" x14ac:dyDescent="0.35">
      <c r="A155" s="2" t="s">
        <v>478</v>
      </c>
      <c r="B155" s="1">
        <v>5009.4092517506006</v>
      </c>
      <c r="C155" s="1">
        <v>435.49000000000012</v>
      </c>
      <c r="D155" s="1">
        <v>300</v>
      </c>
      <c r="E155" s="1">
        <v>304.88000000000011</v>
      </c>
      <c r="F155" s="1">
        <v>1488.5443224932251</v>
      </c>
      <c r="G155" s="1">
        <v>533.65824647823547</v>
      </c>
      <c r="H155" s="1">
        <v>149.11000000000001</v>
      </c>
      <c r="I155" s="1">
        <v>945.45345132743319</v>
      </c>
      <c r="J155" s="1">
        <v>21214.44559221069</v>
      </c>
      <c r="K155" s="1">
        <v>636.30000000000007</v>
      </c>
      <c r="L155" s="1">
        <v>548.80000000000007</v>
      </c>
      <c r="M155" s="1">
        <v>699.44000000000017</v>
      </c>
      <c r="N155" s="1">
        <v>1242.92</v>
      </c>
      <c r="O155" s="1">
        <v>625.52678571428578</v>
      </c>
      <c r="P155" s="1">
        <v>1004.309019197236</v>
      </c>
      <c r="Q155" s="1">
        <v>1106.636363636364</v>
      </c>
      <c r="R155" s="1">
        <v>136.94999999999999</v>
      </c>
      <c r="S155" s="1">
        <v>1541.25</v>
      </c>
      <c r="T155" s="1">
        <v>1155.4671264443291</v>
      </c>
      <c r="U155" s="1">
        <v>455.99999999999989</v>
      </c>
      <c r="V155" s="1">
        <v>3215.7415184210522</v>
      </c>
      <c r="W155" s="1">
        <v>961.00973484848487</v>
      </c>
      <c r="X155" s="1">
        <v>974.0918028985509</v>
      </c>
      <c r="Y155" s="1">
        <v>323.23094339622628</v>
      </c>
      <c r="Z155" s="1">
        <v>964.95</v>
      </c>
      <c r="AA155" s="1">
        <v>2531.25</v>
      </c>
      <c r="AB155" s="1">
        <v>22.5</v>
      </c>
      <c r="AC155" s="1">
        <v>3975.5979107142848</v>
      </c>
      <c r="AD155" s="1">
        <v>428.30476794621518</v>
      </c>
      <c r="AE155" s="1">
        <v>4761.5279374688544</v>
      </c>
      <c r="AF155" s="1">
        <v>229.05114583333329</v>
      </c>
      <c r="AG155" s="1">
        <v>96.59999999999998</v>
      </c>
      <c r="AH155" s="1">
        <v>315.28000000000009</v>
      </c>
      <c r="AI155" s="1">
        <v>146.7975000000005</v>
      </c>
      <c r="AJ155" s="1">
        <v>421.00622009569258</v>
      </c>
      <c r="AK155" s="1">
        <v>2041.65</v>
      </c>
      <c r="AL155" s="1">
        <v>494.65817307692299</v>
      </c>
      <c r="AM155" s="1">
        <v>348.75751496052982</v>
      </c>
      <c r="AN155" s="1">
        <v>45.266666666666652</v>
      </c>
      <c r="AO155" s="1">
        <v>0</v>
      </c>
      <c r="AP155" s="1">
        <v>0</v>
      </c>
      <c r="AQ155" s="1">
        <v>3448.5336853988779</v>
      </c>
      <c r="AR155" s="1">
        <v>302.49569818233061</v>
      </c>
      <c r="AS155" s="1">
        <v>1243.7222222222219</v>
      </c>
      <c r="AT155" s="1">
        <v>629.6351351351351</v>
      </c>
      <c r="AU155" s="1">
        <v>1822.6827502239139</v>
      </c>
      <c r="AV155" s="1">
        <v>264.375</v>
      </c>
      <c r="AW155" s="1">
        <v>430.46913109756088</v>
      </c>
      <c r="AX155" s="1">
        <v>106.25</v>
      </c>
      <c r="AY155" s="1">
        <v>514.07555555555564</v>
      </c>
      <c r="AZ155" s="1">
        <v>500.6999999999997</v>
      </c>
      <c r="BA155" s="1">
        <v>304.10250000000008</v>
      </c>
      <c r="BB155" s="1">
        <v>88.6875</v>
      </c>
      <c r="BC155" s="1">
        <v>900</v>
      </c>
      <c r="BD155" s="1">
        <v>937.5</v>
      </c>
      <c r="BE155" s="1">
        <v>228.52722689075631</v>
      </c>
      <c r="BF155" s="1">
        <v>3529.3591460648399</v>
      </c>
      <c r="BG155" s="1">
        <v>168.09375</v>
      </c>
      <c r="BH155" s="1">
        <v>37.75</v>
      </c>
      <c r="BI155" s="1">
        <v>5155.9875687501326</v>
      </c>
      <c r="BJ155" s="1">
        <v>884.37540983606539</v>
      </c>
      <c r="BK155" s="1">
        <v>531.74999999999977</v>
      </c>
      <c r="BL155" s="1">
        <v>94.6875</v>
      </c>
      <c r="BM155" s="1">
        <v>643.7999999999995</v>
      </c>
      <c r="BN155" s="1">
        <v>553.25</v>
      </c>
      <c r="BO155" s="1">
        <v>118.25</v>
      </c>
      <c r="BP155" s="1">
        <v>483.95723684210532</v>
      </c>
      <c r="BQ155" s="1">
        <v>1423.7953452797201</v>
      </c>
      <c r="BR155" s="1">
        <v>314.0625</v>
      </c>
      <c r="BS155" s="1">
        <v>18357.36783673484</v>
      </c>
      <c r="BT155" s="1">
        <v>12583.33729142186</v>
      </c>
      <c r="BU155" s="1">
        <v>585.09966309726281</v>
      </c>
      <c r="BV155" s="1">
        <v>724.6102568376939</v>
      </c>
      <c r="BW155" s="1">
        <v>120.8461739130434</v>
      </c>
      <c r="BX155" s="1">
        <v>47.780588235294111</v>
      </c>
      <c r="BY155" s="1">
        <v>291.90258620689661</v>
      </c>
      <c r="BZ155" s="1">
        <v>404.4</v>
      </c>
      <c r="CA155" s="1">
        <v>2100</v>
      </c>
      <c r="CB155" s="1">
        <v>624.29999999999995</v>
      </c>
      <c r="CC155" s="1">
        <v>16.6875</v>
      </c>
      <c r="CD155" s="1">
        <v>84.75</v>
      </c>
      <c r="CE155" s="1">
        <v>91.349999999999966</v>
      </c>
      <c r="CF155" s="1">
        <v>214.5</v>
      </c>
      <c r="CG155" s="1">
        <v>319.5</v>
      </c>
      <c r="CH155" s="1">
        <v>60.749999999999993</v>
      </c>
      <c r="CI155" s="1">
        <v>339.2490118577075</v>
      </c>
      <c r="CJ155" s="1">
        <v>124.09419642857139</v>
      </c>
      <c r="CK155" s="1">
        <v>126.9375</v>
      </c>
      <c r="CL155" s="1">
        <v>678.17499999999995</v>
      </c>
      <c r="CM155" s="1">
        <v>1071.90625</v>
      </c>
      <c r="CN155" s="1">
        <v>81.596666666666692</v>
      </c>
      <c r="CO155" s="1">
        <v>126.1866666666667</v>
      </c>
      <c r="CP155" s="1">
        <v>144.19649999999999</v>
      </c>
      <c r="CQ155" s="1">
        <v>193.9191666666666</v>
      </c>
      <c r="CR155" s="1">
        <v>332.75094470046071</v>
      </c>
      <c r="CS155" s="1">
        <v>1500</v>
      </c>
      <c r="CT155" s="1">
        <v>900</v>
      </c>
      <c r="CU155" s="1">
        <v>126.0362068965517</v>
      </c>
      <c r="CV155" s="1">
        <v>357.32977777777768</v>
      </c>
      <c r="CW155" s="1">
        <v>112.35</v>
      </c>
      <c r="CX155" s="1">
        <v>837.21690074052663</v>
      </c>
      <c r="CY155" s="1">
        <v>188.33762626262629</v>
      </c>
      <c r="CZ155" s="1">
        <v>937.08324654541752</v>
      </c>
      <c r="DA155" s="1">
        <v>63.946022727272727</v>
      </c>
      <c r="DB155" s="1">
        <v>538.79464285714289</v>
      </c>
      <c r="DC155" s="1">
        <v>5751.4008182614434</v>
      </c>
      <c r="DD155" s="1">
        <v>4543.3477344515013</v>
      </c>
      <c r="DE155" s="1">
        <v>497.82118892905982</v>
      </c>
      <c r="DF155" s="1">
        <v>713.03378378378375</v>
      </c>
      <c r="DG155" s="1">
        <v>84.749999999999986</v>
      </c>
      <c r="DH155" s="1">
        <v>1579.8671875</v>
      </c>
      <c r="DI155" s="1">
        <v>304.34249999999997</v>
      </c>
      <c r="DJ155" s="1">
        <v>837.65988588610526</v>
      </c>
      <c r="DK155" s="1">
        <v>1234.1934523809521</v>
      </c>
      <c r="DL155" s="1">
        <v>226.125</v>
      </c>
      <c r="DM155" s="1">
        <v>151.75</v>
      </c>
      <c r="DN155" s="1">
        <v>189</v>
      </c>
      <c r="DO155" s="1">
        <v>1111.5</v>
      </c>
      <c r="DP155" s="1">
        <v>564</v>
      </c>
      <c r="DW155" s="1">
        <v>150688.8166314922</v>
      </c>
      <c r="DX155" s="1" t="s">
        <v>478</v>
      </c>
    </row>
    <row r="156" spans="1:128" x14ac:dyDescent="0.35">
      <c r="A156" s="2" t="s">
        <v>479</v>
      </c>
      <c r="B156" s="1">
        <v>3736.3224096453382</v>
      </c>
      <c r="C156" s="1">
        <v>435.49000000000012</v>
      </c>
      <c r="D156" s="1">
        <v>300</v>
      </c>
      <c r="E156" s="1">
        <v>304.88000000000011</v>
      </c>
      <c r="F156" s="1">
        <v>1479.3043224932251</v>
      </c>
      <c r="G156" s="1">
        <v>563.65824647823547</v>
      </c>
      <c r="H156" s="1">
        <v>149.11000000000001</v>
      </c>
      <c r="I156" s="1">
        <v>945.45345132743319</v>
      </c>
      <c r="J156" s="1">
        <v>20712.625342730429</v>
      </c>
      <c r="K156" s="1">
        <v>636.30000000000007</v>
      </c>
      <c r="L156" s="1">
        <v>548.80000000000007</v>
      </c>
      <c r="M156" s="1">
        <v>699.44000000000017</v>
      </c>
      <c r="N156" s="1">
        <v>1242.92</v>
      </c>
      <c r="O156" s="1">
        <v>625.52678571428578</v>
      </c>
      <c r="P156" s="1">
        <v>1004.309019197236</v>
      </c>
      <c r="Q156" s="1">
        <v>1106.636363636364</v>
      </c>
      <c r="R156" s="1">
        <v>136.94999999999999</v>
      </c>
      <c r="S156" s="1">
        <v>1541.25</v>
      </c>
      <c r="T156" s="1">
        <v>1381.6142693014719</v>
      </c>
      <c r="U156" s="1">
        <v>455.99999999999989</v>
      </c>
      <c r="V156" s="1">
        <v>2204.0865834610772</v>
      </c>
      <c r="W156" s="1">
        <v>728.84772697446874</v>
      </c>
      <c r="X156" s="1">
        <v>974.0918028985509</v>
      </c>
      <c r="Y156" s="1">
        <v>323.23094339622628</v>
      </c>
      <c r="Z156" s="1">
        <v>964.95</v>
      </c>
      <c r="AA156" s="1">
        <v>2531.25</v>
      </c>
      <c r="AB156" s="1">
        <v>22.5</v>
      </c>
      <c r="AC156" s="1">
        <v>4075.5979107142848</v>
      </c>
      <c r="AD156" s="1">
        <v>428.30476794621518</v>
      </c>
      <c r="AE156" s="1">
        <v>4741.5279374688544</v>
      </c>
      <c r="AF156" s="1">
        <v>228.35114583333331</v>
      </c>
      <c r="AG156" s="1">
        <v>96.59999999999998</v>
      </c>
      <c r="AH156" s="1">
        <v>315.28000000000009</v>
      </c>
      <c r="AI156" s="1">
        <v>146.7975000000005</v>
      </c>
      <c r="AJ156" s="1">
        <v>421.00622009569258</v>
      </c>
      <c r="AK156" s="1">
        <v>2041.65</v>
      </c>
      <c r="AL156" s="1">
        <v>494.65817307692299</v>
      </c>
      <c r="AM156" s="1">
        <v>348.75751496052982</v>
      </c>
      <c r="AN156" s="1">
        <v>45.266666666666652</v>
      </c>
      <c r="AO156" s="1">
        <v>0</v>
      </c>
      <c r="AP156" s="1">
        <v>0</v>
      </c>
      <c r="AQ156" s="1">
        <v>3488.183565306982</v>
      </c>
      <c r="AR156" s="1">
        <v>242.49569818233061</v>
      </c>
      <c r="AS156" s="1">
        <v>1243.7222222222219</v>
      </c>
      <c r="AT156" s="1">
        <v>629.6351351351351</v>
      </c>
      <c r="AU156" s="1">
        <v>1842.6827502239139</v>
      </c>
      <c r="AV156" s="1">
        <v>264.375</v>
      </c>
      <c r="AW156" s="1">
        <v>430.46913109756088</v>
      </c>
      <c r="AX156" s="1">
        <v>106.25</v>
      </c>
      <c r="AY156" s="1">
        <v>514.07555555555564</v>
      </c>
      <c r="AZ156" s="1">
        <v>500.6999999999997</v>
      </c>
      <c r="BA156" s="1">
        <v>304.10250000000008</v>
      </c>
      <c r="BB156" s="1">
        <v>88.6875</v>
      </c>
      <c r="BC156" s="1">
        <v>900</v>
      </c>
      <c r="BD156" s="1">
        <v>937.5</v>
      </c>
      <c r="BE156" s="1">
        <v>222.87008403361369</v>
      </c>
      <c r="BF156" s="1">
        <v>3703.1125977931629</v>
      </c>
      <c r="BG156" s="1">
        <v>197.20763095238101</v>
      </c>
      <c r="BH156" s="1">
        <v>37.75</v>
      </c>
      <c r="BI156" s="1">
        <v>5205.9875687501326</v>
      </c>
      <c r="BJ156" s="1">
        <v>884.37540983606539</v>
      </c>
      <c r="BK156" s="1">
        <v>531.74999999999977</v>
      </c>
      <c r="BL156" s="1">
        <v>94.6875</v>
      </c>
      <c r="BM156" s="1">
        <v>643.7999999999995</v>
      </c>
      <c r="BN156" s="1">
        <v>553.25</v>
      </c>
      <c r="BO156" s="1">
        <v>118.25</v>
      </c>
      <c r="BP156" s="1">
        <v>483.95723684210532</v>
      </c>
      <c r="BQ156" s="1">
        <v>1326.890484168609</v>
      </c>
      <c r="BR156" s="1">
        <v>314.0625</v>
      </c>
      <c r="BS156" s="1">
        <v>21498.038961683538</v>
      </c>
      <c r="BT156" s="1">
        <v>8855.439929458671</v>
      </c>
      <c r="BU156" s="1">
        <v>580.09966309726281</v>
      </c>
      <c r="BV156" s="1">
        <v>719.6102568376939</v>
      </c>
      <c r="BW156" s="1">
        <v>115.8461739130434</v>
      </c>
      <c r="BX156" s="1">
        <v>42.780588235294111</v>
      </c>
      <c r="BY156" s="1">
        <v>286.90258620689661</v>
      </c>
      <c r="BZ156" s="1">
        <v>404.4</v>
      </c>
      <c r="CA156" s="1">
        <v>2100</v>
      </c>
      <c r="CB156" s="1">
        <v>624.29999999999995</v>
      </c>
      <c r="CC156" s="1">
        <v>16.6875</v>
      </c>
      <c r="CD156" s="1">
        <v>84.75</v>
      </c>
      <c r="CE156" s="1">
        <v>91.349999999999966</v>
      </c>
      <c r="CF156" s="1">
        <v>214.5</v>
      </c>
      <c r="CG156" s="1">
        <v>319.5</v>
      </c>
      <c r="CH156" s="1">
        <v>60.749999999999993</v>
      </c>
      <c r="CI156" s="1">
        <v>339.2490118577075</v>
      </c>
      <c r="CJ156" s="1">
        <v>124.09419642857139</v>
      </c>
      <c r="CK156" s="1">
        <v>126.9375</v>
      </c>
      <c r="CL156" s="1">
        <v>678.17499999999995</v>
      </c>
      <c r="CM156" s="1">
        <v>1071.90625</v>
      </c>
      <c r="CN156" s="1">
        <v>93.476666666666688</v>
      </c>
      <c r="CO156" s="1">
        <v>126.1866666666667</v>
      </c>
      <c r="CP156" s="1">
        <v>144.19649999999999</v>
      </c>
      <c r="CQ156" s="1">
        <v>193.9191666666666</v>
      </c>
      <c r="CR156" s="1">
        <v>332.75094470046071</v>
      </c>
      <c r="CS156" s="1">
        <v>1500</v>
      </c>
      <c r="CT156" s="1">
        <v>900</v>
      </c>
      <c r="CU156" s="1">
        <v>126.0362068965517</v>
      </c>
      <c r="CV156" s="1">
        <v>357.32977777777768</v>
      </c>
      <c r="CW156" s="1">
        <v>112.35</v>
      </c>
      <c r="CX156" s="1">
        <v>837.21690074052663</v>
      </c>
      <c r="CY156" s="1">
        <v>187.31109160916091</v>
      </c>
      <c r="CZ156" s="1">
        <v>845.09574654541757</v>
      </c>
      <c r="DA156" s="1">
        <v>83.94602272727272</v>
      </c>
      <c r="DB156" s="1">
        <v>488.79464285714278</v>
      </c>
      <c r="DC156" s="1">
        <v>6029.2133182614434</v>
      </c>
      <c r="DD156" s="1">
        <v>5493.3477344515013</v>
      </c>
      <c r="DE156" s="1">
        <v>483.72118892905979</v>
      </c>
      <c r="DF156" s="1">
        <v>713.03378378378375</v>
      </c>
      <c r="DG156" s="1">
        <v>84.749999999999986</v>
      </c>
      <c r="DH156" s="1">
        <v>1579.8671875</v>
      </c>
      <c r="DI156" s="1">
        <v>304.34249999999997</v>
      </c>
      <c r="DJ156" s="1">
        <v>1545.093514204689</v>
      </c>
      <c r="DK156" s="1">
        <v>1234.1934523809521</v>
      </c>
      <c r="DL156" s="1">
        <v>226.125</v>
      </c>
      <c r="DM156" s="1">
        <v>151.75</v>
      </c>
      <c r="DN156" s="1">
        <v>189</v>
      </c>
      <c r="DO156" s="1">
        <v>1111.5</v>
      </c>
      <c r="DP156" s="1">
        <v>564</v>
      </c>
      <c r="DW156" s="1">
        <v>149344.04080520099</v>
      </c>
      <c r="DX156" s="1" t="s">
        <v>479</v>
      </c>
    </row>
    <row r="157" spans="1:128" x14ac:dyDescent="0.35">
      <c r="A157" s="2" t="s">
        <v>480</v>
      </c>
      <c r="B157" s="1">
        <v>3206.3224096453382</v>
      </c>
      <c r="C157" s="1">
        <v>435.49000000000012</v>
      </c>
      <c r="D157" s="1">
        <v>52.416666666666679</v>
      </c>
      <c r="E157" s="1">
        <v>304.88000000000011</v>
      </c>
      <c r="F157" s="1">
        <v>1470.311822493225</v>
      </c>
      <c r="G157" s="1">
        <v>713.65824647823547</v>
      </c>
      <c r="H157" s="1">
        <v>149.11000000000001</v>
      </c>
      <c r="I157" s="1">
        <v>945.45345132743319</v>
      </c>
      <c r="J157" s="1">
        <v>19008.226259260711</v>
      </c>
      <c r="K157" s="1">
        <v>636.30000000000007</v>
      </c>
      <c r="L157" s="1">
        <v>548.80000000000007</v>
      </c>
      <c r="M157" s="1">
        <v>699.44000000000017</v>
      </c>
      <c r="N157" s="1">
        <v>1242.92</v>
      </c>
      <c r="O157" s="1">
        <v>625.52678571428578</v>
      </c>
      <c r="P157" s="1">
        <v>974.30901919723578</v>
      </c>
      <c r="Q157" s="1">
        <v>1106.636363636364</v>
      </c>
      <c r="R157" s="1">
        <v>136.94999999999999</v>
      </c>
      <c r="S157" s="1">
        <v>1541.25</v>
      </c>
      <c r="T157" s="1">
        <v>3381.6142693014722</v>
      </c>
      <c r="U157" s="1">
        <v>455.99999999999989</v>
      </c>
      <c r="V157" s="1">
        <v>1921.5094406039341</v>
      </c>
      <c r="W157" s="1">
        <v>723.16772697446868</v>
      </c>
      <c r="X157" s="1">
        <v>974.0918028985509</v>
      </c>
      <c r="Y157" s="1">
        <v>323.23094339622628</v>
      </c>
      <c r="Z157" s="1">
        <v>964.95</v>
      </c>
      <c r="AA157" s="1">
        <v>2531.25</v>
      </c>
      <c r="AB157" s="1">
        <v>22.5</v>
      </c>
      <c r="AC157" s="1">
        <v>4275.5979107142848</v>
      </c>
      <c r="AD157" s="1">
        <v>428.30476794621518</v>
      </c>
      <c r="AE157" s="1">
        <v>10991.527937468851</v>
      </c>
      <c r="AF157" s="1">
        <v>228.35114583333331</v>
      </c>
      <c r="AG157" s="1">
        <v>96.59999999999998</v>
      </c>
      <c r="AH157" s="1">
        <v>315.28000000000009</v>
      </c>
      <c r="AI157" s="1">
        <v>146.7975000000005</v>
      </c>
      <c r="AJ157" s="1">
        <v>421.00622009569258</v>
      </c>
      <c r="AK157" s="1">
        <v>2041.65</v>
      </c>
      <c r="AL157" s="1">
        <v>494.65817307692299</v>
      </c>
      <c r="AM157" s="1">
        <v>348.75751496052982</v>
      </c>
      <c r="AN157" s="1">
        <v>45.266666666666652</v>
      </c>
      <c r="AO157" s="1">
        <v>0</v>
      </c>
      <c r="AP157" s="1">
        <v>0</v>
      </c>
      <c r="AQ157" s="1">
        <v>5675.092656216073</v>
      </c>
      <c r="AR157" s="1">
        <v>236.4540315156639</v>
      </c>
      <c r="AS157" s="1">
        <v>1243.7222222222219</v>
      </c>
      <c r="AT157" s="1">
        <v>629.6351351351351</v>
      </c>
      <c r="AU157" s="1">
        <v>1472.6827502239139</v>
      </c>
      <c r="AV157" s="1">
        <v>264.375</v>
      </c>
      <c r="AW157" s="1">
        <v>430.46913109756088</v>
      </c>
      <c r="AX157" s="1">
        <v>106.25</v>
      </c>
      <c r="AY157" s="1">
        <v>514.07555555555564</v>
      </c>
      <c r="AZ157" s="1">
        <v>500.6999999999997</v>
      </c>
      <c r="BA157" s="1">
        <v>304.10250000000008</v>
      </c>
      <c r="BB157" s="1">
        <v>88.6875</v>
      </c>
      <c r="BC157" s="1">
        <v>900</v>
      </c>
      <c r="BD157" s="1">
        <v>937.5</v>
      </c>
      <c r="BE157" s="1">
        <v>222.87008403361369</v>
      </c>
      <c r="BF157" s="1">
        <v>3658.1125977931629</v>
      </c>
      <c r="BG157" s="1">
        <v>317.20763095238101</v>
      </c>
      <c r="BH157" s="1">
        <v>37.75</v>
      </c>
      <c r="BI157" s="1">
        <v>5155.9875687501326</v>
      </c>
      <c r="BJ157" s="1">
        <v>884.37540983606539</v>
      </c>
      <c r="BK157" s="1">
        <v>531.74999999999977</v>
      </c>
      <c r="BL157" s="1">
        <v>94.6875</v>
      </c>
      <c r="BM157" s="1">
        <v>643.7999999999995</v>
      </c>
      <c r="BN157" s="1">
        <v>553.25</v>
      </c>
      <c r="BO157" s="1">
        <v>118.25</v>
      </c>
      <c r="BP157" s="1">
        <v>483.95723684210532</v>
      </c>
      <c r="BQ157" s="1">
        <v>1721.265484168609</v>
      </c>
      <c r="BR157" s="1">
        <v>314.0625</v>
      </c>
      <c r="BS157" s="1">
        <v>18813.868710852468</v>
      </c>
      <c r="BT157" s="1">
        <v>15455.439929458669</v>
      </c>
      <c r="BU157" s="1">
        <v>480.09966309726281</v>
      </c>
      <c r="BV157" s="1">
        <v>711.9598864673228</v>
      </c>
      <c r="BW157" s="1">
        <v>115.8461739130434</v>
      </c>
      <c r="BX157" s="1">
        <v>42.780588235294111</v>
      </c>
      <c r="BY157" s="1">
        <v>281.90258620689661</v>
      </c>
      <c r="BZ157" s="1">
        <v>404.4</v>
      </c>
      <c r="CA157" s="1">
        <v>2100</v>
      </c>
      <c r="CB157" s="1">
        <v>624.29999999999995</v>
      </c>
      <c r="CC157" s="1">
        <v>16.6875</v>
      </c>
      <c r="CD157" s="1">
        <v>84.75</v>
      </c>
      <c r="CE157" s="1">
        <v>91.349999999999966</v>
      </c>
      <c r="CF157" s="1">
        <v>214.5</v>
      </c>
      <c r="CG157" s="1">
        <v>319.5</v>
      </c>
      <c r="CH157" s="1">
        <v>60.749999999999993</v>
      </c>
      <c r="CI157" s="1">
        <v>339.2490118577075</v>
      </c>
      <c r="CJ157" s="1">
        <v>124.09419642857139</v>
      </c>
      <c r="CK157" s="1">
        <v>126.9375</v>
      </c>
      <c r="CL157" s="1">
        <v>678.17499999999995</v>
      </c>
      <c r="CM157" s="1">
        <v>915.1921076642343</v>
      </c>
      <c r="CN157" s="1">
        <v>123.4766666666667</v>
      </c>
      <c r="CO157" s="1">
        <v>126.1866666666667</v>
      </c>
      <c r="CP157" s="1">
        <v>144.19649999999999</v>
      </c>
      <c r="CQ157" s="1">
        <v>193.9191666666666</v>
      </c>
      <c r="CR157" s="1">
        <v>332.75094470046071</v>
      </c>
      <c r="CS157" s="1">
        <v>1500</v>
      </c>
      <c r="CT157" s="1">
        <v>900</v>
      </c>
      <c r="CU157" s="1">
        <v>126.0362068965517</v>
      </c>
      <c r="CV157" s="1">
        <v>357.32977777777768</v>
      </c>
      <c r="CW157" s="1">
        <v>112.35</v>
      </c>
      <c r="CX157" s="1">
        <v>837.21690074052663</v>
      </c>
      <c r="CY157" s="1">
        <v>187.31109160916091</v>
      </c>
      <c r="CZ157" s="1">
        <v>915.11310765652877</v>
      </c>
      <c r="DA157" s="1">
        <v>113.94602272727271</v>
      </c>
      <c r="DB157" s="1">
        <v>453.44525761124117</v>
      </c>
      <c r="DC157" s="1">
        <v>4129.2133182614434</v>
      </c>
      <c r="DD157" s="1">
        <v>5393.3477344515013</v>
      </c>
      <c r="DE157" s="1">
        <v>446.81404607191689</v>
      </c>
      <c r="DF157" s="1">
        <v>713.03378378378375</v>
      </c>
      <c r="DG157" s="1">
        <v>84.749999999999986</v>
      </c>
      <c r="DH157" s="1">
        <v>1579.8671875</v>
      </c>
      <c r="DI157" s="1">
        <v>304.34249999999997</v>
      </c>
      <c r="DJ157" s="1">
        <v>1545.093514204689</v>
      </c>
      <c r="DK157" s="1">
        <v>1234.1934523809521</v>
      </c>
      <c r="DL157" s="1">
        <v>226.125</v>
      </c>
      <c r="DM157" s="1">
        <v>151.75</v>
      </c>
      <c r="DN157" s="1">
        <v>189</v>
      </c>
      <c r="DO157" s="1">
        <v>1111.5</v>
      </c>
      <c r="DP157" s="1">
        <v>564</v>
      </c>
      <c r="DW157" s="1">
        <v>159069.27723925409</v>
      </c>
      <c r="DX157" s="1" t="s">
        <v>480</v>
      </c>
    </row>
    <row r="158" spans="1:128" x14ac:dyDescent="0.35">
      <c r="A158" s="2" t="s">
        <v>481</v>
      </c>
      <c r="B158" s="1">
        <v>2918.4224096453372</v>
      </c>
      <c r="C158" s="1">
        <v>435.49000000000012</v>
      </c>
      <c r="D158" s="1">
        <v>52.416666666666679</v>
      </c>
      <c r="E158" s="1">
        <v>304.88000000000011</v>
      </c>
      <c r="F158" s="1">
        <v>1470.311822493225</v>
      </c>
      <c r="G158" s="1">
        <v>663.65824647823547</v>
      </c>
      <c r="H158" s="1">
        <v>149.11000000000001</v>
      </c>
      <c r="I158" s="1">
        <v>945.45345132743319</v>
      </c>
      <c r="J158" s="1">
        <v>10608.226259260709</v>
      </c>
      <c r="K158" s="1">
        <v>636.30000000000007</v>
      </c>
      <c r="L158" s="1">
        <v>548.80000000000007</v>
      </c>
      <c r="M158" s="1">
        <v>699.44000000000017</v>
      </c>
      <c r="N158" s="1">
        <v>1242.92</v>
      </c>
      <c r="O158" s="1">
        <v>625.52678571428578</v>
      </c>
      <c r="P158" s="1">
        <v>954.30901919723578</v>
      </c>
      <c r="Q158" s="1">
        <v>1106.636363636364</v>
      </c>
      <c r="R158" s="1">
        <v>136.94999999999999</v>
      </c>
      <c r="S158" s="1">
        <v>1541.25</v>
      </c>
      <c r="T158" s="1">
        <v>2381.6142693014722</v>
      </c>
      <c r="U158" s="1">
        <v>455.99999999999989</v>
      </c>
      <c r="V158" s="1">
        <v>1897.1870721828809</v>
      </c>
      <c r="W158" s="1">
        <v>723.16772697446868</v>
      </c>
      <c r="X158" s="1">
        <v>974.0918028985509</v>
      </c>
      <c r="Y158" s="1">
        <v>323.23094339622628</v>
      </c>
      <c r="Z158" s="1">
        <v>964.95</v>
      </c>
      <c r="AA158" s="1">
        <v>2531.25</v>
      </c>
      <c r="AB158" s="1">
        <v>22.5</v>
      </c>
      <c r="AC158" s="1">
        <v>4225.5979107142848</v>
      </c>
      <c r="AD158" s="1">
        <v>428.30476794621518</v>
      </c>
      <c r="AE158" s="1">
        <v>3794.1529374688548</v>
      </c>
      <c r="AF158" s="1">
        <v>228.35114583333331</v>
      </c>
      <c r="AG158" s="1">
        <v>96.59999999999998</v>
      </c>
      <c r="AH158" s="1">
        <v>315.28000000000009</v>
      </c>
      <c r="AI158" s="1">
        <v>146.7975000000005</v>
      </c>
      <c r="AJ158" s="1">
        <v>421.00622009569258</v>
      </c>
      <c r="AK158" s="1">
        <v>2041.65</v>
      </c>
      <c r="AL158" s="1">
        <v>494.65817307692299</v>
      </c>
      <c r="AM158" s="1">
        <v>348.75751496052982</v>
      </c>
      <c r="AN158" s="1">
        <v>45.266666666666652</v>
      </c>
      <c r="AO158" s="1">
        <v>0</v>
      </c>
      <c r="AP158" s="1">
        <v>0</v>
      </c>
      <c r="AQ158" s="1">
        <v>2855.092656216073</v>
      </c>
      <c r="AR158" s="1">
        <v>236.4540315156639</v>
      </c>
      <c r="AS158" s="1">
        <v>1243.7222222222219</v>
      </c>
      <c r="AT158" s="1">
        <v>629.6351351351351</v>
      </c>
      <c r="AU158" s="1">
        <v>1391.5043718455361</v>
      </c>
      <c r="AV158" s="1">
        <v>264.375</v>
      </c>
      <c r="AW158" s="1">
        <v>430.46913109756088</v>
      </c>
      <c r="AX158" s="1">
        <v>106.25</v>
      </c>
      <c r="AY158" s="1">
        <v>514.07555555555564</v>
      </c>
      <c r="AZ158" s="1">
        <v>500.6999999999997</v>
      </c>
      <c r="BA158" s="1">
        <v>304.10250000000008</v>
      </c>
      <c r="BB158" s="1">
        <v>88.6875</v>
      </c>
      <c r="BC158" s="1">
        <v>900</v>
      </c>
      <c r="BD158" s="1">
        <v>937.5</v>
      </c>
      <c r="BE158" s="1">
        <v>222.87008403361369</v>
      </c>
      <c r="BF158" s="1">
        <v>2891.1125977931629</v>
      </c>
      <c r="BG158" s="1">
        <v>267.20763095238101</v>
      </c>
      <c r="BH158" s="1">
        <v>37.75</v>
      </c>
      <c r="BI158" s="1">
        <v>5069.587568750133</v>
      </c>
      <c r="BJ158" s="1">
        <v>884.37540983606539</v>
      </c>
      <c r="BK158" s="1">
        <v>531.74999999999977</v>
      </c>
      <c r="BL158" s="1">
        <v>94.6875</v>
      </c>
      <c r="BM158" s="1">
        <v>643.7999999999995</v>
      </c>
      <c r="BN158" s="1">
        <v>553.25</v>
      </c>
      <c r="BO158" s="1">
        <v>118.25</v>
      </c>
      <c r="BP158" s="1">
        <v>483.95723684210532</v>
      </c>
      <c r="BQ158" s="1">
        <v>1618.327984168609</v>
      </c>
      <c r="BR158" s="1">
        <v>314.0625</v>
      </c>
      <c r="BS158" s="1">
        <v>11668.72874207556</v>
      </c>
      <c r="BT158" s="1">
        <v>12555.439929458669</v>
      </c>
      <c r="BU158" s="1">
        <v>430.09966309726281</v>
      </c>
      <c r="BV158" s="1">
        <v>661.9598864673228</v>
      </c>
      <c r="BW158" s="1">
        <v>115.8461739130434</v>
      </c>
      <c r="BX158" s="1">
        <v>42.780588235294111</v>
      </c>
      <c r="BY158" s="1">
        <v>281.25258620689658</v>
      </c>
      <c r="BZ158" s="1">
        <v>404.4</v>
      </c>
      <c r="CA158" s="1">
        <v>2100</v>
      </c>
      <c r="CB158" s="1">
        <v>624.29999999999995</v>
      </c>
      <c r="CC158" s="1">
        <v>16.6875</v>
      </c>
      <c r="CD158" s="1">
        <v>84.75</v>
      </c>
      <c r="CE158" s="1">
        <v>91.349999999999966</v>
      </c>
      <c r="CF158" s="1">
        <v>214.5</v>
      </c>
      <c r="CG158" s="1">
        <v>319.5</v>
      </c>
      <c r="CH158" s="1">
        <v>60.749999999999993</v>
      </c>
      <c r="CI158" s="1">
        <v>339.2490118577075</v>
      </c>
      <c r="CJ158" s="1">
        <v>124.09419642857139</v>
      </c>
      <c r="CK158" s="1">
        <v>126.9375</v>
      </c>
      <c r="CL158" s="1">
        <v>678.17499999999995</v>
      </c>
      <c r="CM158" s="1">
        <v>915.1921076642343</v>
      </c>
      <c r="CN158" s="1">
        <v>123.4766666666667</v>
      </c>
      <c r="CO158" s="1">
        <v>126.1866666666667</v>
      </c>
      <c r="CP158" s="1">
        <v>144.19649999999999</v>
      </c>
      <c r="CQ158" s="1">
        <v>193.9191666666666</v>
      </c>
      <c r="CR158" s="1">
        <v>332.75094470046071</v>
      </c>
      <c r="CS158" s="1">
        <v>1500</v>
      </c>
      <c r="CT158" s="1">
        <v>900</v>
      </c>
      <c r="CU158" s="1">
        <v>126.0362068965517</v>
      </c>
      <c r="CV158" s="1">
        <v>357.32977777777768</v>
      </c>
      <c r="CW158" s="1">
        <v>112.35</v>
      </c>
      <c r="CX158" s="1">
        <v>630.26690074052658</v>
      </c>
      <c r="CY158" s="1">
        <v>187.31109160916091</v>
      </c>
      <c r="CZ158" s="1">
        <v>915.11310765652877</v>
      </c>
      <c r="DA158" s="1">
        <v>113.94602272727271</v>
      </c>
      <c r="DB158" s="1">
        <v>453.44525761124117</v>
      </c>
      <c r="DC158" s="1">
        <v>4013.3817965223129</v>
      </c>
      <c r="DD158" s="1">
        <v>5057.6704617242294</v>
      </c>
      <c r="DE158" s="1">
        <v>446.81404607191689</v>
      </c>
      <c r="DF158" s="1">
        <v>713.03378378378375</v>
      </c>
      <c r="DG158" s="1">
        <v>84.749999999999986</v>
      </c>
      <c r="DH158" s="1">
        <v>1579.8671875</v>
      </c>
      <c r="DI158" s="1">
        <v>304.34249999999997</v>
      </c>
      <c r="DJ158" s="1">
        <v>1545.093514204689</v>
      </c>
      <c r="DK158" s="1">
        <v>1234.1934523809521</v>
      </c>
      <c r="DL158" s="1">
        <v>226.125</v>
      </c>
      <c r="DM158" s="1">
        <v>151.75</v>
      </c>
      <c r="DN158" s="1">
        <v>189</v>
      </c>
      <c r="DO158" s="1">
        <v>1111.5</v>
      </c>
      <c r="DP158" s="1">
        <v>564</v>
      </c>
      <c r="DW158" s="1">
        <v>127327.9152292114</v>
      </c>
      <c r="DX158" s="1" t="s">
        <v>481</v>
      </c>
    </row>
    <row r="159" spans="1:128" x14ac:dyDescent="0.35">
      <c r="A159" s="2"/>
    </row>
    <row r="160" spans="1:128" x14ac:dyDescent="0.35">
      <c r="A160" s="2" t="s">
        <v>482</v>
      </c>
      <c r="DX160" s="1" t="s">
        <v>482</v>
      </c>
    </row>
    <row r="161" spans="1:128" x14ac:dyDescent="0.35">
      <c r="A161" s="2" t="s">
        <v>483</v>
      </c>
      <c r="B161" s="1">
        <v>50</v>
      </c>
      <c r="C161" s="1">
        <v>45</v>
      </c>
      <c r="D161" s="1">
        <v>50</v>
      </c>
      <c r="E161" s="1">
        <v>50</v>
      </c>
      <c r="F161" s="1">
        <v>50</v>
      </c>
      <c r="G161" s="1">
        <v>50</v>
      </c>
      <c r="H161" s="1">
        <v>50</v>
      </c>
      <c r="I161" s="1">
        <v>65</v>
      </c>
      <c r="J161" s="1">
        <v>50</v>
      </c>
      <c r="K161" s="1">
        <v>65</v>
      </c>
      <c r="L161" s="1">
        <v>65</v>
      </c>
      <c r="M161" s="1">
        <v>45</v>
      </c>
      <c r="N161" s="1">
        <v>60</v>
      </c>
      <c r="O161" s="1">
        <v>50</v>
      </c>
      <c r="P161" s="1">
        <v>50</v>
      </c>
      <c r="Q161" s="1">
        <v>45</v>
      </c>
      <c r="R161" s="1">
        <v>50</v>
      </c>
      <c r="S161" s="1">
        <v>30</v>
      </c>
      <c r="T161" s="1">
        <v>50</v>
      </c>
      <c r="U161" s="1">
        <v>50</v>
      </c>
      <c r="V161" s="1">
        <v>65</v>
      </c>
      <c r="W161" s="1">
        <v>65</v>
      </c>
      <c r="X161" s="1">
        <v>65</v>
      </c>
      <c r="Y161" s="1">
        <v>65</v>
      </c>
      <c r="Z161" s="1">
        <v>75</v>
      </c>
      <c r="AA161" s="1">
        <v>45</v>
      </c>
      <c r="AB161" s="1">
        <v>45</v>
      </c>
      <c r="AC161" s="1">
        <v>75</v>
      </c>
      <c r="AD161" s="1">
        <v>65</v>
      </c>
      <c r="AE161" s="1">
        <v>65</v>
      </c>
      <c r="AF161" s="1">
        <v>65</v>
      </c>
      <c r="AG161" s="1">
        <v>65</v>
      </c>
      <c r="AH161" s="1">
        <v>65</v>
      </c>
      <c r="AI161" s="1">
        <v>65</v>
      </c>
      <c r="AJ161" s="1">
        <v>75</v>
      </c>
      <c r="AK161" s="1">
        <v>35</v>
      </c>
      <c r="AL161" s="1">
        <v>65</v>
      </c>
      <c r="AM161" s="1">
        <v>120</v>
      </c>
      <c r="AN161" s="1">
        <v>120</v>
      </c>
      <c r="AO161" s="1">
        <v>20</v>
      </c>
      <c r="AP161" s="1">
        <v>20</v>
      </c>
      <c r="AQ161" s="1">
        <v>31</v>
      </c>
      <c r="AR161" s="1">
        <v>31</v>
      </c>
      <c r="AS161" s="1">
        <v>31</v>
      </c>
      <c r="AT161" s="1">
        <v>31</v>
      </c>
      <c r="AU161" s="1">
        <v>31</v>
      </c>
      <c r="AV161" s="1">
        <v>25</v>
      </c>
      <c r="AW161" s="1">
        <v>25</v>
      </c>
      <c r="AX161" s="1">
        <v>31</v>
      </c>
      <c r="AY161" s="1">
        <v>31</v>
      </c>
      <c r="AZ161" s="1">
        <v>31</v>
      </c>
      <c r="BA161" s="1">
        <v>31</v>
      </c>
      <c r="BB161" s="1">
        <v>31</v>
      </c>
      <c r="BC161" s="1">
        <v>25</v>
      </c>
      <c r="BD161" s="1">
        <v>25</v>
      </c>
      <c r="BE161" s="1">
        <v>31</v>
      </c>
      <c r="BF161" s="1">
        <v>31</v>
      </c>
      <c r="BG161" s="1">
        <v>31</v>
      </c>
      <c r="BH161" s="1">
        <v>31</v>
      </c>
      <c r="BI161" s="1">
        <v>31</v>
      </c>
      <c r="BJ161" s="1">
        <v>31</v>
      </c>
      <c r="BK161" s="1">
        <v>31</v>
      </c>
      <c r="BL161" s="1">
        <v>31</v>
      </c>
      <c r="BM161" s="1">
        <v>31</v>
      </c>
      <c r="BN161" s="1">
        <v>25</v>
      </c>
      <c r="BO161" s="1">
        <v>31</v>
      </c>
      <c r="BP161" s="1">
        <v>25</v>
      </c>
      <c r="BQ161" s="1">
        <v>90</v>
      </c>
      <c r="BR161" s="1">
        <v>90</v>
      </c>
      <c r="BS161" s="1">
        <v>120</v>
      </c>
      <c r="BT161" s="1">
        <v>120</v>
      </c>
      <c r="BU161" s="1">
        <v>90</v>
      </c>
      <c r="BV161" s="1">
        <v>90</v>
      </c>
      <c r="BW161" s="1">
        <v>90</v>
      </c>
      <c r="BX161" s="1">
        <v>90</v>
      </c>
      <c r="BY161" s="1">
        <v>90</v>
      </c>
      <c r="BZ161" s="1">
        <v>90</v>
      </c>
      <c r="CA161" s="1">
        <v>90</v>
      </c>
      <c r="CB161" s="1">
        <v>90</v>
      </c>
      <c r="CC161" s="1">
        <v>90</v>
      </c>
      <c r="CD161" s="1">
        <v>90</v>
      </c>
      <c r="CE161" s="1">
        <v>90</v>
      </c>
      <c r="CF161" s="1">
        <v>120</v>
      </c>
      <c r="CG161" s="1">
        <v>120</v>
      </c>
      <c r="CH161" s="1">
        <v>120</v>
      </c>
      <c r="CI161" s="1">
        <v>45</v>
      </c>
      <c r="CJ161" s="1">
        <v>45</v>
      </c>
      <c r="CK161" s="1">
        <v>45</v>
      </c>
      <c r="CL161" s="1">
        <v>120</v>
      </c>
      <c r="CM161" s="1">
        <v>120</v>
      </c>
      <c r="CN161" s="1">
        <v>120</v>
      </c>
      <c r="CO161" s="1">
        <v>120</v>
      </c>
      <c r="CP161" s="1">
        <v>120</v>
      </c>
      <c r="CQ161" s="1">
        <v>120</v>
      </c>
      <c r="CR161" s="1">
        <v>120</v>
      </c>
      <c r="CS161" s="1">
        <v>60</v>
      </c>
      <c r="CT161" s="1">
        <v>60</v>
      </c>
      <c r="CU161" s="1">
        <v>120</v>
      </c>
      <c r="CV161" s="1">
        <v>120</v>
      </c>
      <c r="CW161" s="1">
        <v>120</v>
      </c>
      <c r="CX161" s="1">
        <v>90</v>
      </c>
      <c r="CY161" s="1">
        <v>120</v>
      </c>
      <c r="CZ161" s="1">
        <v>120</v>
      </c>
      <c r="DA161" s="1">
        <v>120</v>
      </c>
      <c r="DB161" s="1">
        <v>120</v>
      </c>
      <c r="DC161" s="1">
        <v>120</v>
      </c>
      <c r="DD161" s="1">
        <v>120</v>
      </c>
      <c r="DE161" s="1">
        <v>90</v>
      </c>
      <c r="DF161" s="1">
        <v>90</v>
      </c>
      <c r="DG161" s="1">
        <v>120</v>
      </c>
      <c r="DH161" s="1">
        <v>90</v>
      </c>
      <c r="DI161" s="1">
        <v>120</v>
      </c>
      <c r="DJ161" s="1">
        <v>60</v>
      </c>
      <c r="DK161" s="1">
        <v>60</v>
      </c>
      <c r="DL161" s="1">
        <v>60</v>
      </c>
      <c r="DM161" s="1">
        <v>60</v>
      </c>
      <c r="DN161" s="1">
        <v>60</v>
      </c>
      <c r="DO161" s="1">
        <v>60</v>
      </c>
      <c r="DP161" s="1">
        <v>60</v>
      </c>
      <c r="DX161" s="1" t="s">
        <v>483</v>
      </c>
    </row>
    <row r="162" spans="1:128" x14ac:dyDescent="0.35">
      <c r="A162" s="2" t="s">
        <v>484</v>
      </c>
      <c r="B162" s="1">
        <v>10</v>
      </c>
      <c r="C162" s="1">
        <v>10</v>
      </c>
      <c r="D162" s="1">
        <v>10</v>
      </c>
      <c r="E162" s="1">
        <v>10</v>
      </c>
      <c r="F162" s="1">
        <v>10</v>
      </c>
      <c r="G162" s="1">
        <v>10</v>
      </c>
      <c r="H162" s="1">
        <v>10</v>
      </c>
      <c r="I162" s="1">
        <v>13</v>
      </c>
      <c r="J162" s="1">
        <v>10</v>
      </c>
      <c r="K162" s="1">
        <v>13</v>
      </c>
      <c r="L162" s="1">
        <v>13</v>
      </c>
      <c r="M162" s="1">
        <v>10</v>
      </c>
      <c r="N162" s="1">
        <v>12</v>
      </c>
      <c r="O162" s="1">
        <v>10</v>
      </c>
      <c r="P162" s="1">
        <v>10</v>
      </c>
      <c r="Q162" s="1">
        <v>10</v>
      </c>
      <c r="R162" s="1">
        <v>10</v>
      </c>
      <c r="S162" s="1">
        <v>3</v>
      </c>
      <c r="T162" s="1">
        <v>10</v>
      </c>
      <c r="U162" s="1">
        <v>10</v>
      </c>
      <c r="V162" s="1">
        <v>13</v>
      </c>
      <c r="W162" s="1">
        <v>13</v>
      </c>
      <c r="X162" s="1">
        <v>13</v>
      </c>
      <c r="Y162" s="1">
        <v>13</v>
      </c>
      <c r="Z162" s="1">
        <v>15</v>
      </c>
      <c r="AA162" s="1">
        <v>10</v>
      </c>
      <c r="AB162" s="1">
        <v>10</v>
      </c>
      <c r="AC162" s="1">
        <v>15</v>
      </c>
      <c r="AD162" s="1">
        <v>13</v>
      </c>
      <c r="AE162" s="1">
        <v>13</v>
      </c>
      <c r="AF162" s="1">
        <v>13</v>
      </c>
      <c r="AG162" s="1">
        <v>13</v>
      </c>
      <c r="AH162" s="1">
        <v>13</v>
      </c>
      <c r="AI162" s="1">
        <v>13</v>
      </c>
      <c r="AJ162" s="1">
        <v>15</v>
      </c>
      <c r="AK162" s="1">
        <v>7</v>
      </c>
      <c r="AL162" s="1">
        <v>13</v>
      </c>
      <c r="AM162" s="1">
        <v>24</v>
      </c>
      <c r="AN162" s="1">
        <v>24</v>
      </c>
      <c r="AO162" s="1">
        <v>4</v>
      </c>
      <c r="AP162" s="1">
        <v>4</v>
      </c>
      <c r="AQ162" s="1">
        <v>6</v>
      </c>
      <c r="AR162" s="1">
        <v>6</v>
      </c>
      <c r="AS162" s="1">
        <v>6</v>
      </c>
      <c r="AT162" s="1">
        <v>6</v>
      </c>
      <c r="AU162" s="1">
        <v>6</v>
      </c>
      <c r="AV162" s="1">
        <v>5</v>
      </c>
      <c r="AW162" s="1">
        <v>5</v>
      </c>
      <c r="AX162" s="1">
        <v>6</v>
      </c>
      <c r="AY162" s="1">
        <v>6</v>
      </c>
      <c r="AZ162" s="1">
        <v>6</v>
      </c>
      <c r="BA162" s="1">
        <v>6</v>
      </c>
      <c r="BB162" s="1">
        <v>6</v>
      </c>
      <c r="BC162" s="1">
        <v>3</v>
      </c>
      <c r="BD162" s="1">
        <v>3</v>
      </c>
      <c r="BE162" s="1">
        <v>6</v>
      </c>
      <c r="BF162" s="1">
        <v>6</v>
      </c>
      <c r="BG162" s="1">
        <v>6</v>
      </c>
      <c r="BH162" s="1">
        <v>6</v>
      </c>
      <c r="BI162" s="1">
        <v>6</v>
      </c>
      <c r="BJ162" s="1">
        <v>6</v>
      </c>
      <c r="BK162" s="1">
        <v>6</v>
      </c>
      <c r="BL162" s="1">
        <v>6</v>
      </c>
      <c r="BM162" s="1">
        <v>6</v>
      </c>
      <c r="BN162" s="1">
        <v>5</v>
      </c>
      <c r="BO162" s="1">
        <v>6</v>
      </c>
      <c r="BP162" s="1">
        <v>5</v>
      </c>
      <c r="BQ162" s="1">
        <v>18</v>
      </c>
      <c r="BR162" s="1">
        <v>18</v>
      </c>
      <c r="BS162" s="1">
        <v>24</v>
      </c>
      <c r="BT162" s="1">
        <v>24</v>
      </c>
      <c r="BU162" s="1">
        <v>18</v>
      </c>
      <c r="BV162" s="1">
        <v>18</v>
      </c>
      <c r="BW162" s="1">
        <v>18</v>
      </c>
      <c r="BX162" s="1">
        <v>18</v>
      </c>
      <c r="BY162" s="1">
        <v>18</v>
      </c>
      <c r="BZ162" s="1">
        <v>18</v>
      </c>
      <c r="CA162" s="1">
        <v>18</v>
      </c>
      <c r="CB162" s="1">
        <v>18</v>
      </c>
      <c r="CC162" s="1">
        <v>18</v>
      </c>
      <c r="CD162" s="1">
        <v>18</v>
      </c>
      <c r="CE162" s="1">
        <v>18</v>
      </c>
      <c r="CF162" s="1">
        <v>24</v>
      </c>
      <c r="CG162" s="1">
        <v>24</v>
      </c>
      <c r="CH162" s="1">
        <v>24</v>
      </c>
      <c r="CI162" s="1">
        <v>10</v>
      </c>
      <c r="CJ162" s="1">
        <v>10</v>
      </c>
      <c r="CK162" s="1">
        <v>10</v>
      </c>
      <c r="CL162" s="1">
        <v>24</v>
      </c>
      <c r="CM162" s="1">
        <v>24</v>
      </c>
      <c r="CN162" s="1">
        <v>24</v>
      </c>
      <c r="CO162" s="1">
        <v>24</v>
      </c>
      <c r="CP162" s="1">
        <v>24</v>
      </c>
      <c r="CQ162" s="1">
        <v>24</v>
      </c>
      <c r="CR162" s="1">
        <v>24</v>
      </c>
      <c r="CS162" s="1">
        <v>12</v>
      </c>
      <c r="CT162" s="1">
        <v>12</v>
      </c>
      <c r="CU162" s="1">
        <v>24</v>
      </c>
      <c r="CV162" s="1">
        <v>24</v>
      </c>
      <c r="CW162" s="1">
        <v>24</v>
      </c>
      <c r="CX162" s="1">
        <v>18</v>
      </c>
      <c r="CY162" s="1">
        <v>24</v>
      </c>
      <c r="CZ162" s="1">
        <v>24</v>
      </c>
      <c r="DA162" s="1">
        <v>24</v>
      </c>
      <c r="DB162" s="1">
        <v>24</v>
      </c>
      <c r="DC162" s="1">
        <v>24</v>
      </c>
      <c r="DD162" s="1">
        <v>24</v>
      </c>
      <c r="DE162" s="1">
        <v>18</v>
      </c>
      <c r="DF162" s="1">
        <v>18</v>
      </c>
      <c r="DG162" s="1">
        <v>24</v>
      </c>
      <c r="DH162" s="1">
        <v>18</v>
      </c>
      <c r="DI162" s="1">
        <v>24</v>
      </c>
      <c r="DJ162" s="1">
        <v>12</v>
      </c>
      <c r="DK162" s="1">
        <v>12</v>
      </c>
      <c r="DL162" s="1">
        <v>12</v>
      </c>
      <c r="DM162" s="1">
        <v>12</v>
      </c>
      <c r="DN162" s="1">
        <v>12</v>
      </c>
      <c r="DO162" s="1">
        <v>12</v>
      </c>
      <c r="DP162" s="1">
        <v>12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X162" s="1" t="s">
        <v>484</v>
      </c>
    </row>
    <row r="163" spans="1:128" x14ac:dyDescent="0.35">
      <c r="A163" s="2" t="s">
        <v>485</v>
      </c>
      <c r="B163" s="1">
        <v>2</v>
      </c>
      <c r="C163" s="1">
        <v>2</v>
      </c>
      <c r="D163" s="1">
        <v>2</v>
      </c>
      <c r="E163" s="1">
        <v>2</v>
      </c>
      <c r="F163" s="1">
        <v>2</v>
      </c>
      <c r="G163" s="1">
        <v>2</v>
      </c>
      <c r="H163" s="1">
        <v>2</v>
      </c>
      <c r="I163" s="1">
        <v>4</v>
      </c>
      <c r="J163" s="1">
        <v>2</v>
      </c>
      <c r="K163" s="1">
        <v>4</v>
      </c>
      <c r="L163" s="1">
        <v>4</v>
      </c>
      <c r="M163" s="1">
        <v>2</v>
      </c>
      <c r="N163" s="1">
        <v>3</v>
      </c>
      <c r="O163" s="1">
        <v>2</v>
      </c>
      <c r="P163" s="1">
        <v>2</v>
      </c>
      <c r="Q163" s="1">
        <v>2</v>
      </c>
      <c r="R163" s="1">
        <v>2</v>
      </c>
      <c r="S163" s="1">
        <v>0</v>
      </c>
      <c r="T163" s="1">
        <v>2</v>
      </c>
      <c r="U163" s="1">
        <v>2</v>
      </c>
      <c r="V163" s="1">
        <v>4</v>
      </c>
      <c r="W163" s="1">
        <v>4</v>
      </c>
      <c r="X163" s="1">
        <v>4</v>
      </c>
      <c r="Y163" s="1">
        <v>4</v>
      </c>
      <c r="Z163" s="1">
        <v>4</v>
      </c>
      <c r="AA163" s="1">
        <v>2</v>
      </c>
      <c r="AB163" s="1">
        <v>2</v>
      </c>
      <c r="AC163" s="1">
        <v>4</v>
      </c>
      <c r="AD163" s="1">
        <v>4</v>
      </c>
      <c r="AE163" s="1">
        <v>4</v>
      </c>
      <c r="AF163" s="1">
        <v>4</v>
      </c>
      <c r="AG163" s="1">
        <v>4</v>
      </c>
      <c r="AH163" s="1">
        <v>4</v>
      </c>
      <c r="AI163" s="1">
        <v>4</v>
      </c>
      <c r="AJ163" s="1">
        <v>4</v>
      </c>
      <c r="AK163" s="1">
        <v>2</v>
      </c>
      <c r="AL163" s="1">
        <v>4</v>
      </c>
      <c r="AM163" s="1">
        <v>6</v>
      </c>
      <c r="AN163" s="1">
        <v>6</v>
      </c>
      <c r="AO163" s="1">
        <v>2</v>
      </c>
      <c r="AP163" s="1">
        <v>2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6</v>
      </c>
      <c r="BR163" s="1">
        <v>6</v>
      </c>
      <c r="BS163" s="1">
        <v>6</v>
      </c>
      <c r="BT163" s="1">
        <v>6</v>
      </c>
      <c r="BU163" s="1">
        <v>6</v>
      </c>
      <c r="BV163" s="1">
        <v>6</v>
      </c>
      <c r="BW163" s="1">
        <v>6</v>
      </c>
      <c r="BX163" s="1">
        <v>6</v>
      </c>
      <c r="BY163" s="1">
        <v>6</v>
      </c>
      <c r="BZ163" s="1">
        <v>6</v>
      </c>
      <c r="CA163" s="1">
        <v>6</v>
      </c>
      <c r="CB163" s="1">
        <v>6</v>
      </c>
      <c r="CC163" s="1">
        <v>6</v>
      </c>
      <c r="CD163" s="1">
        <v>6</v>
      </c>
      <c r="CE163" s="1">
        <v>6</v>
      </c>
      <c r="CF163" s="1">
        <v>6</v>
      </c>
      <c r="CG163" s="1">
        <v>6</v>
      </c>
      <c r="CH163" s="1">
        <v>6</v>
      </c>
      <c r="CI163" s="1">
        <v>2</v>
      </c>
      <c r="CJ163" s="1">
        <v>2</v>
      </c>
      <c r="CK163" s="1">
        <v>2</v>
      </c>
      <c r="CL163" s="1">
        <v>6</v>
      </c>
      <c r="CM163" s="1">
        <v>6</v>
      </c>
      <c r="CN163" s="1">
        <v>6</v>
      </c>
      <c r="CO163" s="1">
        <v>6</v>
      </c>
      <c r="CP163" s="1">
        <v>6</v>
      </c>
      <c r="CQ163" s="1">
        <v>6</v>
      </c>
      <c r="CR163" s="1">
        <v>6</v>
      </c>
      <c r="CS163" s="1">
        <v>4</v>
      </c>
      <c r="CT163" s="1">
        <v>4</v>
      </c>
      <c r="CU163" s="1">
        <v>6</v>
      </c>
      <c r="CV163" s="1">
        <v>6</v>
      </c>
      <c r="CW163" s="1">
        <v>6</v>
      </c>
      <c r="CX163" s="1">
        <v>6</v>
      </c>
      <c r="CY163" s="1">
        <v>6</v>
      </c>
      <c r="CZ163" s="1">
        <v>6</v>
      </c>
      <c r="DA163" s="1">
        <v>6</v>
      </c>
      <c r="DB163" s="1">
        <v>6</v>
      </c>
      <c r="DC163" s="1">
        <v>6</v>
      </c>
      <c r="DD163" s="1">
        <v>6</v>
      </c>
      <c r="DE163" s="1">
        <v>6</v>
      </c>
      <c r="DF163" s="1">
        <v>6</v>
      </c>
      <c r="DG163" s="1">
        <v>6</v>
      </c>
      <c r="DH163" s="1">
        <v>6</v>
      </c>
      <c r="DI163" s="1">
        <v>6</v>
      </c>
      <c r="DJ163" s="1">
        <v>4</v>
      </c>
      <c r="DK163" s="1">
        <v>4</v>
      </c>
      <c r="DL163" s="1">
        <v>4</v>
      </c>
      <c r="DM163" s="1">
        <v>4</v>
      </c>
      <c r="DN163" s="1">
        <v>4</v>
      </c>
      <c r="DO163" s="1">
        <v>4</v>
      </c>
      <c r="DP163" s="1">
        <v>4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X163" s="1" t="s">
        <v>485</v>
      </c>
    </row>
    <row r="164" spans="1:128" x14ac:dyDescent="0.35">
      <c r="A164" s="2" t="s">
        <v>486</v>
      </c>
      <c r="DX164" s="1" t="s">
        <v>486</v>
      </c>
    </row>
    <row r="165" spans="1:128" x14ac:dyDescent="0.35">
      <c r="A165" s="2" t="s">
        <v>487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X165" s="1" t="s">
        <v>487</v>
      </c>
    </row>
    <row r="166" spans="1:128" x14ac:dyDescent="0.35">
      <c r="A166" s="2" t="s">
        <v>488</v>
      </c>
      <c r="B166" s="1" t="s">
        <v>308</v>
      </c>
      <c r="C166" s="1" t="s">
        <v>309</v>
      </c>
      <c r="D166" s="1" t="s">
        <v>310</v>
      </c>
      <c r="E166" s="1" t="s">
        <v>311</v>
      </c>
      <c r="F166" s="1" t="s">
        <v>312</v>
      </c>
      <c r="G166" s="1" t="s">
        <v>313</v>
      </c>
      <c r="H166" s="1" t="s">
        <v>314</v>
      </c>
      <c r="I166" s="1">
        <v>3503984</v>
      </c>
      <c r="J166" s="1" t="s">
        <v>315</v>
      </c>
      <c r="K166" s="1" t="s">
        <v>316</v>
      </c>
      <c r="L166" s="1" t="s">
        <v>317</v>
      </c>
      <c r="M166" s="1" t="s">
        <v>318</v>
      </c>
      <c r="N166" s="1" t="s">
        <v>319</v>
      </c>
      <c r="O166" s="1" t="s">
        <v>320</v>
      </c>
      <c r="P166" s="1" t="s">
        <v>321</v>
      </c>
      <c r="Q166" s="1" t="s">
        <v>322</v>
      </c>
      <c r="R166" s="1" t="s">
        <v>323</v>
      </c>
      <c r="S166" s="1" t="s">
        <v>324</v>
      </c>
      <c r="T166" s="1" t="s">
        <v>325</v>
      </c>
      <c r="U166" s="1" t="s">
        <v>326</v>
      </c>
      <c r="V166" s="1" t="s">
        <v>327</v>
      </c>
      <c r="W166" s="1" t="s">
        <v>328</v>
      </c>
      <c r="X166" s="1" t="s">
        <v>329</v>
      </c>
      <c r="Y166" s="1" t="s">
        <v>330</v>
      </c>
      <c r="Z166" s="1" t="s">
        <v>331</v>
      </c>
      <c r="AA166" s="1" t="s">
        <v>332</v>
      </c>
      <c r="AB166" s="1" t="s">
        <v>333</v>
      </c>
      <c r="AC166" s="1" t="s">
        <v>334</v>
      </c>
      <c r="AD166" s="1" t="s">
        <v>335</v>
      </c>
      <c r="AE166" s="1" t="s">
        <v>336</v>
      </c>
      <c r="AF166" s="1" t="s">
        <v>337</v>
      </c>
      <c r="AG166" s="1" t="s">
        <v>338</v>
      </c>
      <c r="AH166" s="1" t="s">
        <v>339</v>
      </c>
      <c r="AI166" s="1" t="s">
        <v>489</v>
      </c>
      <c r="AJ166" s="1" t="s">
        <v>490</v>
      </c>
      <c r="AK166" s="1" t="s">
        <v>342</v>
      </c>
      <c r="AL166" s="1" t="s">
        <v>491</v>
      </c>
      <c r="AM166" s="1" t="s">
        <v>344</v>
      </c>
      <c r="AN166" s="1" t="s">
        <v>345</v>
      </c>
      <c r="AO166" s="1" t="s">
        <v>346</v>
      </c>
      <c r="AP166" s="1" t="s">
        <v>347</v>
      </c>
      <c r="AQ166" s="1" t="s">
        <v>348</v>
      </c>
      <c r="AR166" s="1" t="s">
        <v>349</v>
      </c>
      <c r="AS166" s="1" t="s">
        <v>350</v>
      </c>
      <c r="AT166" s="1" t="s">
        <v>351</v>
      </c>
      <c r="AU166" s="1" t="s">
        <v>352</v>
      </c>
      <c r="AV166" s="1">
        <v>327193010</v>
      </c>
      <c r="AW166" s="1" t="s">
        <v>353</v>
      </c>
      <c r="AX166" s="1" t="s">
        <v>354</v>
      </c>
      <c r="AY166" s="1" t="s">
        <v>355</v>
      </c>
      <c r="AZ166" s="1" t="s">
        <v>356</v>
      </c>
      <c r="BA166" s="1" t="s">
        <v>357</v>
      </c>
      <c r="BB166" s="1" t="s">
        <v>358</v>
      </c>
      <c r="BC166" s="1" t="s">
        <v>359</v>
      </c>
      <c r="BD166" s="1" t="s">
        <v>360</v>
      </c>
      <c r="BE166" s="1" t="s">
        <v>361</v>
      </c>
      <c r="BF166" s="1" t="s">
        <v>362</v>
      </c>
      <c r="BG166" s="1" t="s">
        <v>363</v>
      </c>
      <c r="BH166" s="1" t="s">
        <v>364</v>
      </c>
      <c r="BI166" s="1" t="s">
        <v>365</v>
      </c>
      <c r="BJ166" s="1" t="s">
        <v>366</v>
      </c>
      <c r="BK166" s="1" t="s">
        <v>367</v>
      </c>
      <c r="BL166" s="1" t="s">
        <v>368</v>
      </c>
      <c r="BM166" s="1" t="s">
        <v>369</v>
      </c>
      <c r="BN166" s="1">
        <v>327192013</v>
      </c>
      <c r="BO166" s="1" t="s">
        <v>370</v>
      </c>
      <c r="BP166" s="1" t="s">
        <v>371</v>
      </c>
      <c r="BQ166" s="1" t="s">
        <v>372</v>
      </c>
      <c r="BR166" s="1" t="s">
        <v>373</v>
      </c>
      <c r="BS166" s="1" t="s">
        <v>374</v>
      </c>
      <c r="BT166" s="1" t="s">
        <v>375</v>
      </c>
      <c r="BU166" s="1" t="s">
        <v>376</v>
      </c>
      <c r="BV166" s="1" t="s">
        <v>377</v>
      </c>
      <c r="BW166" s="1" t="s">
        <v>378</v>
      </c>
      <c r="BX166" s="1" t="s">
        <v>379</v>
      </c>
      <c r="BY166" s="1" t="s">
        <v>380</v>
      </c>
      <c r="BZ166" s="1" t="s">
        <v>381</v>
      </c>
      <c r="CA166" s="1" t="s">
        <v>382</v>
      </c>
      <c r="CB166" s="1" t="s">
        <v>383</v>
      </c>
      <c r="CC166" s="1" t="s">
        <v>492</v>
      </c>
      <c r="CD166" s="1" t="s">
        <v>492</v>
      </c>
      <c r="CE166" s="1" t="s">
        <v>493</v>
      </c>
      <c r="CF166" s="1" t="s">
        <v>387</v>
      </c>
      <c r="CG166" s="1" t="s">
        <v>388</v>
      </c>
      <c r="CH166" s="1" t="s">
        <v>389</v>
      </c>
      <c r="CI166" s="1" t="s">
        <v>390</v>
      </c>
      <c r="CJ166" s="1" t="s">
        <v>391</v>
      </c>
      <c r="CK166" s="1" t="s">
        <v>392</v>
      </c>
      <c r="CL166" s="1" t="s">
        <v>393</v>
      </c>
      <c r="CM166" s="1" t="s">
        <v>494</v>
      </c>
      <c r="CN166" s="1" t="s">
        <v>395</v>
      </c>
      <c r="CO166" s="1" t="s">
        <v>396</v>
      </c>
      <c r="CP166" s="1" t="s">
        <v>397</v>
      </c>
      <c r="CQ166" s="1" t="s">
        <v>398</v>
      </c>
      <c r="CR166" s="1" t="s">
        <v>399</v>
      </c>
      <c r="CS166" s="1" t="s">
        <v>400</v>
      </c>
      <c r="CT166" s="1" t="s">
        <v>401</v>
      </c>
      <c r="CU166" s="1" t="s">
        <v>402</v>
      </c>
      <c r="CV166" s="1" t="s">
        <v>403</v>
      </c>
      <c r="CW166" s="1" t="s">
        <v>494</v>
      </c>
      <c r="CX166" s="1" t="s">
        <v>405</v>
      </c>
      <c r="CY166" s="1" t="s">
        <v>406</v>
      </c>
      <c r="CZ166" s="1" t="s">
        <v>407</v>
      </c>
      <c r="DA166" s="1" t="s">
        <v>408</v>
      </c>
      <c r="DB166" s="1" t="s">
        <v>409</v>
      </c>
      <c r="DC166" s="1" t="s">
        <v>410</v>
      </c>
      <c r="DD166" s="1" t="s">
        <v>411</v>
      </c>
      <c r="DE166" s="1" t="s">
        <v>412</v>
      </c>
      <c r="DF166" s="1" t="s">
        <v>413</v>
      </c>
      <c r="DG166" s="1" t="s">
        <v>495</v>
      </c>
      <c r="DH166" s="1" t="s">
        <v>415</v>
      </c>
      <c r="DI166" s="1" t="s">
        <v>416</v>
      </c>
      <c r="DJ166" s="1" t="s">
        <v>417</v>
      </c>
      <c r="DK166" s="1" t="s">
        <v>418</v>
      </c>
      <c r="DL166" s="1" t="s">
        <v>419</v>
      </c>
      <c r="DM166" s="1" t="s">
        <v>420</v>
      </c>
      <c r="DN166" s="1" t="s">
        <v>421</v>
      </c>
      <c r="DO166" s="1" t="s">
        <v>422</v>
      </c>
      <c r="DP166" s="1" t="s">
        <v>423</v>
      </c>
      <c r="DQ166" s="1">
        <v>0</v>
      </c>
      <c r="DR166" s="1" t="s">
        <v>424</v>
      </c>
      <c r="DS166" s="1" t="s">
        <v>425</v>
      </c>
      <c r="DU166" s="1" t="s">
        <v>426</v>
      </c>
      <c r="DV166" s="1" t="s">
        <v>426</v>
      </c>
      <c r="DX166" s="1" t="s">
        <v>488</v>
      </c>
    </row>
    <row r="167" spans="1:128" x14ac:dyDescent="0.35">
      <c r="A167" s="2"/>
    </row>
    <row r="168" spans="1:128" x14ac:dyDescent="0.35">
      <c r="A168" s="2" t="s">
        <v>496</v>
      </c>
      <c r="B168" s="1">
        <v>224.59</v>
      </c>
      <c r="C168" s="1">
        <v>47.36</v>
      </c>
      <c r="D168" s="1">
        <v>2.96</v>
      </c>
      <c r="E168" s="1">
        <v>2.96</v>
      </c>
      <c r="F168" s="1">
        <v>83.72</v>
      </c>
      <c r="G168" s="1">
        <v>187.96</v>
      </c>
      <c r="H168" s="1">
        <v>0</v>
      </c>
      <c r="I168" s="1">
        <v>262.08</v>
      </c>
      <c r="J168" s="1">
        <v>680.12</v>
      </c>
      <c r="K168" s="1">
        <v>-4.4800000000000004</v>
      </c>
      <c r="L168" s="1">
        <v>6.72</v>
      </c>
      <c r="M168" s="1">
        <v>2.2400000000000002</v>
      </c>
      <c r="N168" s="1">
        <v>107.52</v>
      </c>
      <c r="O168" s="1">
        <v>8</v>
      </c>
      <c r="P168" s="1">
        <v>32.4</v>
      </c>
      <c r="Q168" s="1">
        <v>58.92</v>
      </c>
      <c r="R168" s="1">
        <v>-19.2</v>
      </c>
      <c r="S168" s="1">
        <v>1.2</v>
      </c>
      <c r="T168" s="1">
        <v>151.33000000000001</v>
      </c>
      <c r="U168" s="1">
        <v>15.6</v>
      </c>
      <c r="V168" s="1">
        <v>146.74</v>
      </c>
      <c r="W168" s="1">
        <v>33.479999999999997</v>
      </c>
      <c r="X168" s="1">
        <v>64.12</v>
      </c>
      <c r="Y168" s="1">
        <v>267.39999999999998</v>
      </c>
      <c r="Z168" s="1">
        <v>-1.2</v>
      </c>
      <c r="AA168" s="1">
        <v>3</v>
      </c>
      <c r="AB168" s="1">
        <v>9</v>
      </c>
      <c r="AC168" s="1">
        <v>837.6</v>
      </c>
      <c r="AD168" s="1">
        <v>148.58000000000001</v>
      </c>
      <c r="AE168" s="1">
        <v>638.79999999999995</v>
      </c>
      <c r="AF168" s="1">
        <v>-10.92</v>
      </c>
      <c r="AG168" s="1">
        <v>20.399999999999999</v>
      </c>
      <c r="AH168" s="1">
        <v>4.4800000000000004</v>
      </c>
      <c r="AI168" s="1">
        <v>13.32</v>
      </c>
      <c r="AJ168" s="1">
        <v>86.4</v>
      </c>
      <c r="AK168" s="1">
        <v>1.2</v>
      </c>
      <c r="AL168" s="1">
        <v>7.2</v>
      </c>
      <c r="AM168" s="1">
        <v>94.639999999999986</v>
      </c>
      <c r="AN168" s="1">
        <v>194.4</v>
      </c>
      <c r="AO168" s="1">
        <v>0</v>
      </c>
      <c r="AP168" s="1">
        <v>0</v>
      </c>
      <c r="AQ168" s="1">
        <v>7.25</v>
      </c>
      <c r="AR168" s="1">
        <v>31.25</v>
      </c>
      <c r="AS168" s="1">
        <v>8</v>
      </c>
      <c r="AT168" s="1">
        <v>-37.375</v>
      </c>
      <c r="AU168" s="1">
        <v>82.1</v>
      </c>
      <c r="AV168" s="1">
        <v>1.2</v>
      </c>
      <c r="AW168" s="1">
        <v>0</v>
      </c>
      <c r="AX168" s="1">
        <v>3</v>
      </c>
      <c r="AY168" s="1">
        <v>0.8</v>
      </c>
      <c r="AZ168" s="1">
        <v>12.7</v>
      </c>
      <c r="BA168" s="1">
        <v>2.4</v>
      </c>
      <c r="BB168" s="1">
        <v>16.5</v>
      </c>
      <c r="BC168" s="1">
        <v>0</v>
      </c>
      <c r="BD168" s="1">
        <v>0</v>
      </c>
      <c r="BE168" s="1">
        <v>18.399999999999999</v>
      </c>
      <c r="BF168" s="1">
        <v>659.75</v>
      </c>
      <c r="BG168" s="1">
        <v>16.75</v>
      </c>
      <c r="BH168" s="1">
        <v>0</v>
      </c>
      <c r="BI168" s="1">
        <v>196.3</v>
      </c>
      <c r="BJ168" s="1">
        <v>-53.6</v>
      </c>
      <c r="BK168" s="1">
        <v>3.6</v>
      </c>
      <c r="BL168" s="1">
        <v>13.5</v>
      </c>
      <c r="BM168" s="1">
        <v>26.3</v>
      </c>
      <c r="BN168" s="1">
        <v>7.2</v>
      </c>
      <c r="BO168" s="1">
        <v>2</v>
      </c>
      <c r="BP168" s="1">
        <v>3</v>
      </c>
      <c r="BQ168" s="1">
        <v>345.75</v>
      </c>
      <c r="BR168" s="1">
        <v>631</v>
      </c>
      <c r="BS168" s="1">
        <v>30751.5</v>
      </c>
      <c r="BT168" s="1">
        <v>2851</v>
      </c>
      <c r="BU168" s="1">
        <v>397.4</v>
      </c>
      <c r="BV168" s="1">
        <v>140.80000000000001</v>
      </c>
      <c r="BW168" s="1">
        <v>227.6</v>
      </c>
      <c r="BX168" s="1">
        <v>86.6</v>
      </c>
      <c r="BY168" s="1">
        <v>11.8</v>
      </c>
      <c r="BZ168" s="1">
        <v>7.2</v>
      </c>
      <c r="CA168" s="1">
        <v>428.4</v>
      </c>
      <c r="CB168" s="1">
        <v>88.8</v>
      </c>
      <c r="CC168" s="1">
        <v>31.5</v>
      </c>
      <c r="CD168" s="1">
        <v>51.6</v>
      </c>
      <c r="CE168" s="1">
        <v>58.8</v>
      </c>
      <c r="CF168" s="1">
        <v>10.8</v>
      </c>
      <c r="CG168" s="1">
        <v>289.2</v>
      </c>
      <c r="CH168" s="1">
        <v>36</v>
      </c>
      <c r="CI168" s="1">
        <v>154.5</v>
      </c>
      <c r="CJ168" s="1">
        <v>51.5</v>
      </c>
      <c r="CK168" s="1">
        <v>49.5</v>
      </c>
      <c r="CL168" s="1">
        <v>17</v>
      </c>
      <c r="CM168" s="1">
        <v>4.8</v>
      </c>
      <c r="CN168" s="1">
        <v>7.56</v>
      </c>
      <c r="CO168" s="1">
        <v>140.97999999999999</v>
      </c>
      <c r="CP168" s="1">
        <v>130.9</v>
      </c>
      <c r="CQ168" s="1">
        <v>0</v>
      </c>
      <c r="CR168" s="1">
        <v>14.8</v>
      </c>
      <c r="CS168" s="1">
        <v>39.6</v>
      </c>
      <c r="CT168" s="1">
        <v>0</v>
      </c>
      <c r="CU168" s="1">
        <v>3.6</v>
      </c>
      <c r="CV168" s="1">
        <v>270.76</v>
      </c>
      <c r="CW168" s="1">
        <v>4.5999999999999996</v>
      </c>
      <c r="CX168" s="1">
        <v>196</v>
      </c>
      <c r="CY168" s="1">
        <v>78.820000000000007</v>
      </c>
      <c r="CZ168" s="1">
        <v>120.75</v>
      </c>
      <c r="DA168" s="1">
        <v>71.75</v>
      </c>
      <c r="DB168" s="1">
        <v>9</v>
      </c>
      <c r="DC168" s="1">
        <v>221.75</v>
      </c>
      <c r="DD168" s="1">
        <v>25.5</v>
      </c>
      <c r="DE168" s="1">
        <v>26.8</v>
      </c>
      <c r="DF168" s="1">
        <v>6</v>
      </c>
      <c r="DG168" s="1">
        <v>2.4</v>
      </c>
      <c r="DH168" s="1">
        <v>7.5</v>
      </c>
      <c r="DI168" s="1">
        <v>159</v>
      </c>
      <c r="DJ168" s="1">
        <v>-1.5</v>
      </c>
      <c r="DK168" s="1">
        <v>246</v>
      </c>
      <c r="DL168" s="1">
        <v>502</v>
      </c>
      <c r="DM168" s="1">
        <v>90</v>
      </c>
      <c r="DN168" s="1">
        <v>32</v>
      </c>
      <c r="DO168" s="1">
        <v>152</v>
      </c>
      <c r="DP168" s="1">
        <v>336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45049.285000000018</v>
      </c>
      <c r="DX168" s="1" t="s">
        <v>496</v>
      </c>
    </row>
    <row r="169" spans="1:128" x14ac:dyDescent="0.35">
      <c r="A169" s="2" t="s">
        <v>435</v>
      </c>
      <c r="B169" s="1">
        <v>180.19</v>
      </c>
      <c r="C169" s="1">
        <v>47.36</v>
      </c>
      <c r="D169" s="1">
        <v>2.96</v>
      </c>
      <c r="E169" s="1">
        <v>2.96</v>
      </c>
      <c r="F169" s="1">
        <v>74.760000000000005</v>
      </c>
      <c r="G169" s="1">
        <v>185</v>
      </c>
      <c r="I169" s="1">
        <v>262.08</v>
      </c>
      <c r="J169" s="1">
        <v>509.88</v>
      </c>
      <c r="K169" s="1">
        <v>-4.4800000000000004</v>
      </c>
      <c r="L169" s="1">
        <v>6.72</v>
      </c>
      <c r="M169" s="1">
        <v>2.2400000000000002</v>
      </c>
      <c r="N169" s="1">
        <v>107.52</v>
      </c>
      <c r="P169" s="1">
        <v>1.2</v>
      </c>
      <c r="Q169" s="1">
        <v>55.32</v>
      </c>
      <c r="R169" s="1">
        <v>-19.2</v>
      </c>
      <c r="S169" s="1">
        <v>1.2</v>
      </c>
      <c r="T169" s="1">
        <v>133.57</v>
      </c>
      <c r="U169" s="1">
        <v>15.6</v>
      </c>
      <c r="V169" s="1">
        <v>108.1</v>
      </c>
      <c r="W169" s="1">
        <v>-0.6</v>
      </c>
      <c r="X169" s="1">
        <v>51.8</v>
      </c>
      <c r="Y169" s="1">
        <v>253.96</v>
      </c>
      <c r="Z169" s="1">
        <v>-1.2</v>
      </c>
      <c r="AA169" s="1">
        <v>3</v>
      </c>
      <c r="AB169" s="1">
        <v>9</v>
      </c>
      <c r="AC169" s="1">
        <v>818.4</v>
      </c>
      <c r="AD169" s="1">
        <v>122.82</v>
      </c>
      <c r="AE169" s="1">
        <v>628</v>
      </c>
      <c r="AF169" s="1">
        <v>-13.32</v>
      </c>
      <c r="AG169" s="1">
        <v>20.399999999999999</v>
      </c>
      <c r="AH169" s="1">
        <v>4.4800000000000004</v>
      </c>
      <c r="AK169" s="1">
        <v>1.2</v>
      </c>
      <c r="AL169" s="1">
        <v>7.2</v>
      </c>
      <c r="AM169" s="1">
        <v>83.46</v>
      </c>
      <c r="AN169" s="1">
        <v>194.4</v>
      </c>
      <c r="AQ169" s="1">
        <v>-21</v>
      </c>
      <c r="AR169" s="1">
        <v>-3.75</v>
      </c>
      <c r="AS169" s="1">
        <v>8</v>
      </c>
      <c r="AT169" s="1">
        <v>-44.375</v>
      </c>
      <c r="AU169" s="1">
        <v>38.1</v>
      </c>
      <c r="AV169" s="1">
        <v>1.2</v>
      </c>
      <c r="AX169" s="1">
        <v>3</v>
      </c>
      <c r="AY169" s="1">
        <v>0.8</v>
      </c>
      <c r="AZ169" s="1">
        <v>-5.7</v>
      </c>
      <c r="BA169" s="1">
        <v>2.4</v>
      </c>
      <c r="BE169" s="1">
        <v>13.6</v>
      </c>
      <c r="BF169" s="1">
        <v>472.75</v>
      </c>
      <c r="BG169" s="1">
        <v>12.5</v>
      </c>
      <c r="BI169" s="1">
        <v>165.9</v>
      </c>
      <c r="BJ169" s="1">
        <v>-53.6</v>
      </c>
      <c r="BK169" s="1">
        <v>3.6</v>
      </c>
      <c r="BL169" s="1">
        <v>-1.5</v>
      </c>
      <c r="BM169" s="1">
        <v>1.5</v>
      </c>
      <c r="BN169" s="1">
        <v>7.2</v>
      </c>
      <c r="BO169" s="1">
        <v>2</v>
      </c>
      <c r="BP169" s="1">
        <v>3</v>
      </c>
      <c r="BQ169" s="1">
        <v>259.25</v>
      </c>
      <c r="BR169" s="1">
        <v>616</v>
      </c>
      <c r="BS169" s="1">
        <v>3217.5</v>
      </c>
      <c r="BT169" s="1">
        <v>2763.4</v>
      </c>
      <c r="BU169" s="1">
        <v>395.4</v>
      </c>
      <c r="BV169" s="1">
        <v>136.4</v>
      </c>
      <c r="BW169" s="1">
        <v>225.2</v>
      </c>
      <c r="BX169" s="1">
        <v>86.6</v>
      </c>
      <c r="BY169" s="1">
        <v>7</v>
      </c>
      <c r="BZ169" s="1">
        <v>7.2</v>
      </c>
      <c r="CA169" s="1">
        <v>428.4</v>
      </c>
      <c r="CB169" s="1">
        <v>88.8</v>
      </c>
      <c r="CC169" s="1">
        <v>31.5</v>
      </c>
      <c r="CD169" s="1">
        <v>51.6</v>
      </c>
      <c r="CE169" s="1">
        <v>58.8</v>
      </c>
      <c r="CF169" s="1">
        <v>10.8</v>
      </c>
      <c r="CG169" s="1">
        <v>289.2</v>
      </c>
      <c r="CH169" s="1">
        <v>18</v>
      </c>
      <c r="CI169" s="1">
        <v>153</v>
      </c>
      <c r="CJ169" s="1">
        <v>51.5</v>
      </c>
      <c r="CK169" s="1">
        <v>49.5</v>
      </c>
      <c r="CL169" s="1">
        <v>2</v>
      </c>
      <c r="CM169" s="1">
        <v>0.6</v>
      </c>
      <c r="CN169" s="1">
        <v>7.56</v>
      </c>
      <c r="CO169" s="1">
        <v>140.56</v>
      </c>
      <c r="CP169" s="1">
        <v>130.34</v>
      </c>
      <c r="CQ169" s="1">
        <v>-0.56000000000000005</v>
      </c>
      <c r="CR169" s="1">
        <v>2.8</v>
      </c>
      <c r="CS169" s="1">
        <v>39.6</v>
      </c>
      <c r="CU169" s="1">
        <v>3.6</v>
      </c>
      <c r="CV169" s="1">
        <v>83.72</v>
      </c>
      <c r="CW169" s="1">
        <v>4.5999999999999996</v>
      </c>
      <c r="CX169" s="1">
        <v>184</v>
      </c>
      <c r="CY169" s="1">
        <v>71.540000000000006</v>
      </c>
      <c r="CZ169" s="1">
        <v>118.5</v>
      </c>
      <c r="DA169" s="1">
        <v>71.75</v>
      </c>
      <c r="DB169" s="1">
        <v>3</v>
      </c>
      <c r="DC169" s="1">
        <v>208.25</v>
      </c>
      <c r="DD169" s="1">
        <v>4.5</v>
      </c>
      <c r="DE169" s="1">
        <v>19.600000000000001</v>
      </c>
      <c r="DF169" s="1">
        <v>6</v>
      </c>
      <c r="DG169" s="1">
        <v>2.4</v>
      </c>
      <c r="DH169" s="1">
        <v>7.5</v>
      </c>
      <c r="DI169" s="1">
        <v>130.5</v>
      </c>
      <c r="DJ169" s="1">
        <v>-25.5</v>
      </c>
      <c r="DK169" s="1">
        <v>246</v>
      </c>
      <c r="DL169" s="1">
        <v>493</v>
      </c>
      <c r="DM169" s="1">
        <v>90</v>
      </c>
      <c r="DN169" s="1">
        <v>32</v>
      </c>
      <c r="DO169" s="1">
        <v>152</v>
      </c>
      <c r="DP169" s="1">
        <v>336</v>
      </c>
      <c r="DW169" s="1">
        <v>15972.514999999999</v>
      </c>
      <c r="DX169" s="1" t="s">
        <v>440</v>
      </c>
    </row>
    <row r="170" spans="1:128" x14ac:dyDescent="0.35">
      <c r="A170" s="2" t="s">
        <v>436</v>
      </c>
      <c r="B170" s="1">
        <v>44.4</v>
      </c>
      <c r="F170" s="1">
        <v>8.9600000000000009</v>
      </c>
      <c r="G170" s="1">
        <v>2.96</v>
      </c>
      <c r="J170" s="1">
        <v>170.24</v>
      </c>
      <c r="O170" s="1">
        <v>8</v>
      </c>
      <c r="P170" s="1">
        <v>31.2</v>
      </c>
      <c r="Q170" s="1">
        <v>3.6</v>
      </c>
      <c r="T170" s="1">
        <v>17.760000000000002</v>
      </c>
      <c r="V170" s="1">
        <v>38.64</v>
      </c>
      <c r="W170" s="1">
        <v>34.08</v>
      </c>
      <c r="X170" s="1">
        <v>12.32</v>
      </c>
      <c r="Y170" s="1">
        <v>13.44</v>
      </c>
      <c r="AC170" s="1">
        <v>19.2</v>
      </c>
      <c r="AD170" s="1">
        <v>25.76</v>
      </c>
      <c r="AE170" s="1">
        <v>10.8</v>
      </c>
      <c r="AF170" s="1">
        <v>2.4</v>
      </c>
      <c r="AI170" s="1">
        <v>13.32</v>
      </c>
      <c r="AJ170" s="1">
        <v>86.4</v>
      </c>
      <c r="AM170" s="1">
        <v>11.18</v>
      </c>
      <c r="AQ170" s="1">
        <v>28.25</v>
      </c>
      <c r="AR170" s="1">
        <v>35</v>
      </c>
      <c r="AT170" s="1">
        <v>7</v>
      </c>
      <c r="AU170" s="1">
        <v>44</v>
      </c>
      <c r="AZ170" s="1">
        <v>18.399999999999999</v>
      </c>
      <c r="BB170" s="1">
        <v>16.5</v>
      </c>
      <c r="BE170" s="1">
        <v>4.8</v>
      </c>
      <c r="BF170" s="1">
        <v>187</v>
      </c>
      <c r="BG170" s="1">
        <v>4.25</v>
      </c>
      <c r="BI170" s="1">
        <v>30.4</v>
      </c>
      <c r="BL170" s="1">
        <v>15</v>
      </c>
      <c r="BM170" s="1">
        <v>24.8</v>
      </c>
      <c r="BQ170" s="1">
        <v>86.5</v>
      </c>
      <c r="BR170" s="1">
        <v>15</v>
      </c>
      <c r="BS170" s="1">
        <v>27534</v>
      </c>
      <c r="BT170" s="1">
        <v>87.6</v>
      </c>
      <c r="BU170" s="1">
        <v>2</v>
      </c>
      <c r="BV170" s="1">
        <v>4.4000000000000004</v>
      </c>
      <c r="BW170" s="1">
        <v>2.4</v>
      </c>
      <c r="BY170" s="1">
        <v>4.8</v>
      </c>
      <c r="CH170" s="1">
        <v>18</v>
      </c>
      <c r="CI170" s="1">
        <v>1.5</v>
      </c>
      <c r="CL170" s="1">
        <v>15</v>
      </c>
      <c r="CM170" s="1">
        <v>4.2</v>
      </c>
      <c r="CO170" s="1">
        <v>0.42</v>
      </c>
      <c r="CP170" s="1">
        <v>0.56000000000000005</v>
      </c>
      <c r="CQ170" s="1">
        <v>0.56000000000000005</v>
      </c>
      <c r="CR170" s="1">
        <v>12</v>
      </c>
      <c r="CV170" s="1">
        <v>187.04</v>
      </c>
      <c r="CX170" s="1">
        <v>12</v>
      </c>
      <c r="CY170" s="1">
        <v>7.28</v>
      </c>
      <c r="CZ170" s="1">
        <v>2.25</v>
      </c>
      <c r="DB170" s="1">
        <v>6</v>
      </c>
      <c r="DC170" s="1">
        <v>13.5</v>
      </c>
      <c r="DD170" s="1">
        <v>21</v>
      </c>
      <c r="DE170" s="1">
        <v>7.2</v>
      </c>
      <c r="DI170" s="1">
        <v>28.5</v>
      </c>
      <c r="DJ170" s="1">
        <v>24</v>
      </c>
      <c r="DL170" s="1">
        <v>9</v>
      </c>
      <c r="DW170" s="1">
        <v>29076.77</v>
      </c>
      <c r="DX170" s="1" t="s">
        <v>441</v>
      </c>
    </row>
    <row r="171" spans="1:128" x14ac:dyDescent="0.35">
      <c r="A171" s="2">
        <v>0</v>
      </c>
      <c r="I171" s="1">
        <v>0</v>
      </c>
      <c r="T171" s="1">
        <v>0</v>
      </c>
      <c r="BU171" s="1">
        <v>0</v>
      </c>
      <c r="DW171" s="1">
        <v>0</v>
      </c>
    </row>
    <row r="172" spans="1:128" x14ac:dyDescent="0.35">
      <c r="A172" s="2">
        <v>0</v>
      </c>
      <c r="I172" s="1">
        <v>0</v>
      </c>
      <c r="T172" s="1">
        <v>0</v>
      </c>
      <c r="DW172" s="1">
        <v>0</v>
      </c>
    </row>
    <row r="173" spans="1:128" x14ac:dyDescent="0.35">
      <c r="A173" s="2" t="s">
        <v>437</v>
      </c>
      <c r="I173" s="1">
        <v>0</v>
      </c>
      <c r="T173" s="1">
        <v>0</v>
      </c>
      <c r="DW173" s="1">
        <v>0</v>
      </c>
      <c r="DX173" s="1" t="s">
        <v>442</v>
      </c>
    </row>
    <row r="174" spans="1:128" x14ac:dyDescent="0.35">
      <c r="A174" s="2" t="s">
        <v>438</v>
      </c>
      <c r="DW174" s="1">
        <v>0</v>
      </c>
      <c r="DX174" s="1" t="s">
        <v>443</v>
      </c>
    </row>
    <row r="175" spans="1:128" x14ac:dyDescent="0.35">
      <c r="A175" s="2"/>
    </row>
    <row r="176" spans="1:128" x14ac:dyDescent="0.35">
      <c r="A176" s="2" t="s">
        <v>497</v>
      </c>
      <c r="B176" s="1">
        <v>308.20999999999998</v>
      </c>
      <c r="C176" s="1">
        <v>85.839999999999989</v>
      </c>
      <c r="D176" s="1">
        <v>20.72</v>
      </c>
      <c r="E176" s="1">
        <v>174.64</v>
      </c>
      <c r="F176" s="1">
        <v>164.92</v>
      </c>
      <c r="G176" s="1">
        <v>108.04</v>
      </c>
      <c r="H176" s="1">
        <v>222</v>
      </c>
      <c r="I176" s="1">
        <v>35.840000000000032</v>
      </c>
      <c r="J176" s="1">
        <v>5.32000000000005</v>
      </c>
      <c r="K176" s="1">
        <v>262.08</v>
      </c>
      <c r="L176" s="1">
        <v>0</v>
      </c>
      <c r="M176" s="1">
        <v>-2.2400000000000002</v>
      </c>
      <c r="N176" s="1">
        <v>0</v>
      </c>
      <c r="O176" s="1">
        <v>93.2</v>
      </c>
      <c r="P176" s="1">
        <v>116.4</v>
      </c>
      <c r="Q176" s="1">
        <v>-41.12</v>
      </c>
      <c r="R176" s="1">
        <v>91.2</v>
      </c>
      <c r="S176" s="1">
        <v>702</v>
      </c>
      <c r="T176" s="1">
        <v>496.17000000000007</v>
      </c>
      <c r="U176" s="1">
        <v>87.600000000000009</v>
      </c>
      <c r="V176" s="1">
        <v>112.7</v>
      </c>
      <c r="W176" s="1">
        <v>61.679999999999993</v>
      </c>
      <c r="X176" s="1">
        <v>440.16</v>
      </c>
      <c r="Y176" s="1">
        <v>-162.12</v>
      </c>
      <c r="Z176" s="1">
        <v>481.2</v>
      </c>
      <c r="AA176" s="1">
        <v>819</v>
      </c>
      <c r="AB176" s="1">
        <v>-9</v>
      </c>
      <c r="AC176" s="1">
        <v>-242.39999999999989</v>
      </c>
      <c r="AD176" s="1">
        <v>-23.45999999999999</v>
      </c>
      <c r="AE176" s="1">
        <v>111.8</v>
      </c>
      <c r="AF176" s="1">
        <v>64.919999999999987</v>
      </c>
      <c r="AG176" s="1">
        <v>19.2</v>
      </c>
      <c r="AH176" s="1">
        <v>159.04</v>
      </c>
      <c r="AI176" s="1">
        <v>6.66</v>
      </c>
      <c r="AJ176" s="1">
        <v>-48.000000000000007</v>
      </c>
      <c r="AK176" s="1">
        <v>852</v>
      </c>
      <c r="AL176" s="1">
        <v>-7.2</v>
      </c>
      <c r="AM176" s="1">
        <v>-67.34</v>
      </c>
      <c r="AN176" s="1">
        <v>-194.4</v>
      </c>
      <c r="AO176" s="1">
        <v>0</v>
      </c>
      <c r="AP176" s="1">
        <v>0</v>
      </c>
      <c r="AQ176" s="1">
        <v>1420.75</v>
      </c>
      <c r="AR176" s="1">
        <v>128.75</v>
      </c>
      <c r="AS176" s="1">
        <v>382</v>
      </c>
      <c r="AT176" s="1">
        <v>859.375</v>
      </c>
      <c r="AU176" s="1">
        <v>591.5</v>
      </c>
      <c r="AV176" s="1">
        <v>170.4</v>
      </c>
      <c r="AW176" s="1">
        <v>271.5</v>
      </c>
      <c r="AX176" s="1">
        <v>60</v>
      </c>
      <c r="AY176" s="1">
        <v>140</v>
      </c>
      <c r="AZ176" s="1">
        <v>712.90000000000009</v>
      </c>
      <c r="BA176" s="1">
        <v>189.6</v>
      </c>
      <c r="BB176" s="1">
        <v>103.5</v>
      </c>
      <c r="BC176" s="1">
        <v>20</v>
      </c>
      <c r="BD176" s="1">
        <v>545</v>
      </c>
      <c r="BE176" s="1">
        <v>84</v>
      </c>
      <c r="BF176" s="1">
        <v>1535.25</v>
      </c>
      <c r="BG176" s="1">
        <v>191.25</v>
      </c>
      <c r="BH176" s="1">
        <v>0</v>
      </c>
      <c r="BI176" s="1">
        <v>2190.1</v>
      </c>
      <c r="BJ176" s="1">
        <v>284.8</v>
      </c>
      <c r="BK176" s="1">
        <v>331.19999999999987</v>
      </c>
      <c r="BL176" s="1">
        <v>87</v>
      </c>
      <c r="BM176" s="1">
        <v>980.1</v>
      </c>
      <c r="BN176" s="1">
        <v>453.6</v>
      </c>
      <c r="BO176" s="1">
        <v>95</v>
      </c>
      <c r="BP176" s="1">
        <v>345</v>
      </c>
      <c r="BQ176" s="1">
        <v>1023.75</v>
      </c>
      <c r="BR176" s="1">
        <v>-16</v>
      </c>
      <c r="BS176" s="1">
        <v>-7727.5</v>
      </c>
      <c r="BT176" s="1">
        <v>6997.4000000000005</v>
      </c>
      <c r="BU176" s="1">
        <v>1201</v>
      </c>
      <c r="BV176" s="1">
        <v>334.4</v>
      </c>
      <c r="BW176" s="1">
        <v>-5.599999999999989</v>
      </c>
      <c r="BX176" s="1">
        <v>-2.5999999999999939</v>
      </c>
      <c r="BY176" s="1">
        <v>300.2</v>
      </c>
      <c r="BZ176" s="1">
        <v>55.2</v>
      </c>
      <c r="CA176" s="1">
        <v>-1.1999999999999891</v>
      </c>
      <c r="CB176" s="1">
        <v>459.6</v>
      </c>
      <c r="CC176" s="1">
        <v>285</v>
      </c>
      <c r="CD176" s="1">
        <v>0</v>
      </c>
      <c r="CE176" s="1">
        <v>62.399999999999991</v>
      </c>
      <c r="CF176" s="1">
        <v>105.6</v>
      </c>
      <c r="CG176" s="1">
        <v>0</v>
      </c>
      <c r="CH176" s="1">
        <v>96</v>
      </c>
      <c r="CI176" s="1">
        <v>427.5</v>
      </c>
      <c r="CJ176" s="1">
        <v>62.5</v>
      </c>
      <c r="CK176" s="1">
        <v>24</v>
      </c>
      <c r="CL176" s="1">
        <v>658</v>
      </c>
      <c r="CM176" s="1">
        <v>375.6</v>
      </c>
      <c r="CN176" s="1">
        <v>-1.96</v>
      </c>
      <c r="CO176" s="1">
        <v>-0.9800000000000022</v>
      </c>
      <c r="CP176" s="1">
        <v>-2.0999999999999921</v>
      </c>
      <c r="CQ176" s="1">
        <v>122.08</v>
      </c>
      <c r="CR176" s="1">
        <v>86</v>
      </c>
      <c r="CS176" s="1">
        <v>59.999999999999993</v>
      </c>
      <c r="CT176" s="1">
        <v>621.6</v>
      </c>
      <c r="CU176" s="1">
        <v>85.2</v>
      </c>
      <c r="CV176" s="1">
        <v>14.84000000000003</v>
      </c>
      <c r="CW176" s="1">
        <v>200.6</v>
      </c>
      <c r="CX176" s="1">
        <v>-13.599999999999991</v>
      </c>
      <c r="CY176" s="1">
        <v>-8.2600000000000051</v>
      </c>
      <c r="CZ176" s="1">
        <v>236.25</v>
      </c>
      <c r="DA176" s="1">
        <v>1.75</v>
      </c>
      <c r="DB176" s="1">
        <v>96</v>
      </c>
      <c r="DC176" s="1">
        <v>222.25</v>
      </c>
      <c r="DD176" s="1">
        <v>2833.5</v>
      </c>
      <c r="DE176" s="1">
        <v>214.4</v>
      </c>
      <c r="DF176" s="1">
        <v>25.5</v>
      </c>
      <c r="DG176" s="1">
        <v>61.2</v>
      </c>
      <c r="DH176" s="1">
        <v>51</v>
      </c>
      <c r="DI176" s="1">
        <v>-28.5</v>
      </c>
      <c r="DJ176" s="1">
        <v>481.5</v>
      </c>
      <c r="DK176" s="1">
        <v>156</v>
      </c>
      <c r="DL176" s="1">
        <v>-85</v>
      </c>
      <c r="DM176" s="1">
        <v>-39</v>
      </c>
      <c r="DN176" s="1">
        <v>-32</v>
      </c>
      <c r="DO176" s="1">
        <v>1198</v>
      </c>
      <c r="DP176" s="1">
        <v>-132</v>
      </c>
      <c r="DQ176" s="1">
        <v>0</v>
      </c>
      <c r="DR176" s="1">
        <v>0</v>
      </c>
      <c r="DV176" s="1">
        <v>0</v>
      </c>
      <c r="DW176" s="1">
        <v>28617.354999999981</v>
      </c>
      <c r="DX176" s="1" t="s">
        <v>497</v>
      </c>
    </row>
    <row r="177" spans="1:128" x14ac:dyDescent="0.35">
      <c r="A177" s="2" t="s">
        <v>498</v>
      </c>
      <c r="B177" s="1">
        <v>352.61</v>
      </c>
      <c r="C177" s="1">
        <v>85.839999999999989</v>
      </c>
      <c r="D177" s="1">
        <v>20.72</v>
      </c>
      <c r="E177" s="1">
        <v>174.64</v>
      </c>
      <c r="F177" s="1">
        <v>173.88</v>
      </c>
      <c r="G177" s="1">
        <v>111</v>
      </c>
      <c r="H177" s="1">
        <v>222</v>
      </c>
      <c r="I177" s="1">
        <v>35.840000000000032</v>
      </c>
      <c r="J177" s="1">
        <v>175.56000000000009</v>
      </c>
      <c r="K177" s="1">
        <v>262.08</v>
      </c>
      <c r="L177" s="1">
        <v>0</v>
      </c>
      <c r="M177" s="1">
        <v>-2.2400000000000002</v>
      </c>
      <c r="N177" s="1">
        <v>0</v>
      </c>
      <c r="O177" s="1">
        <v>101.2</v>
      </c>
      <c r="P177" s="1">
        <v>147.6</v>
      </c>
      <c r="Q177" s="1">
        <v>-37.520000000000003</v>
      </c>
      <c r="R177" s="1">
        <v>91.2</v>
      </c>
      <c r="S177" s="1">
        <v>702</v>
      </c>
      <c r="T177" s="1">
        <v>513.93000000000006</v>
      </c>
      <c r="U177" s="1">
        <v>87.600000000000009</v>
      </c>
      <c r="V177" s="1">
        <v>151.34</v>
      </c>
      <c r="W177" s="1">
        <v>95.759999999999991</v>
      </c>
      <c r="X177" s="1">
        <v>452.48</v>
      </c>
      <c r="Y177" s="1">
        <v>-148.68</v>
      </c>
      <c r="Z177" s="1">
        <v>481.2</v>
      </c>
      <c r="AA177" s="1">
        <v>819</v>
      </c>
      <c r="AB177" s="1">
        <v>-9</v>
      </c>
      <c r="AC177" s="1">
        <v>-223.1999999999999</v>
      </c>
      <c r="AD177" s="1">
        <v>2.3000000000000109</v>
      </c>
      <c r="AE177" s="1">
        <v>122.6</v>
      </c>
      <c r="AF177" s="1">
        <v>67.319999999999993</v>
      </c>
      <c r="AG177" s="1">
        <v>19.2</v>
      </c>
      <c r="AH177" s="1">
        <v>159.04</v>
      </c>
      <c r="AI177" s="1">
        <v>19.98</v>
      </c>
      <c r="AJ177" s="1">
        <v>38.4</v>
      </c>
      <c r="AK177" s="1">
        <v>852</v>
      </c>
      <c r="AL177" s="1">
        <v>-7.2</v>
      </c>
      <c r="AM177" s="1">
        <v>-56.16</v>
      </c>
      <c r="AN177" s="1">
        <v>-194.4</v>
      </c>
      <c r="AO177" s="1">
        <v>0</v>
      </c>
      <c r="AP177" s="1">
        <v>0</v>
      </c>
      <c r="AQ177" s="1">
        <v>1449</v>
      </c>
      <c r="AR177" s="1">
        <v>163.75</v>
      </c>
      <c r="AS177" s="1">
        <v>382</v>
      </c>
      <c r="AT177" s="1">
        <v>866.375</v>
      </c>
      <c r="AU177" s="1">
        <v>635.5</v>
      </c>
      <c r="AV177" s="1">
        <v>170.4</v>
      </c>
      <c r="AW177" s="1">
        <v>271.5</v>
      </c>
      <c r="AX177" s="1">
        <v>60</v>
      </c>
      <c r="AY177" s="1">
        <v>140</v>
      </c>
      <c r="AZ177" s="1">
        <v>731.30000000000007</v>
      </c>
      <c r="BA177" s="1">
        <v>189.6</v>
      </c>
      <c r="BB177" s="1">
        <v>120</v>
      </c>
      <c r="BC177" s="1">
        <v>20</v>
      </c>
      <c r="BD177" s="1">
        <v>545</v>
      </c>
      <c r="BE177" s="1">
        <v>88.8</v>
      </c>
      <c r="BF177" s="1">
        <v>1722.25</v>
      </c>
      <c r="BG177" s="1">
        <v>195.5</v>
      </c>
      <c r="BH177" s="1">
        <v>0</v>
      </c>
      <c r="BI177" s="1">
        <v>2220.5</v>
      </c>
      <c r="BJ177" s="1">
        <v>284.8</v>
      </c>
      <c r="BK177" s="1">
        <v>331.19999999999987</v>
      </c>
      <c r="BL177" s="1">
        <v>102</v>
      </c>
      <c r="BM177" s="1">
        <v>1004.9</v>
      </c>
      <c r="BN177" s="1">
        <v>453.6</v>
      </c>
      <c r="BO177" s="1">
        <v>95</v>
      </c>
      <c r="BP177" s="1">
        <v>345</v>
      </c>
      <c r="BQ177" s="1">
        <v>1110.25</v>
      </c>
      <c r="BR177" s="1">
        <v>-1</v>
      </c>
      <c r="BS177" s="1">
        <v>7278.5</v>
      </c>
      <c r="BT177" s="1">
        <v>7085.0000000000018</v>
      </c>
      <c r="BU177" s="1">
        <v>1203</v>
      </c>
      <c r="BV177" s="1">
        <v>338.8</v>
      </c>
      <c r="BW177" s="1">
        <v>-3.1999999999999891</v>
      </c>
      <c r="BX177" s="1">
        <v>-2.5999999999999939</v>
      </c>
      <c r="BY177" s="1">
        <v>305</v>
      </c>
      <c r="BZ177" s="1">
        <v>55.2</v>
      </c>
      <c r="CA177" s="1">
        <v>-1.1999999999999891</v>
      </c>
      <c r="CB177" s="1">
        <v>459.6</v>
      </c>
      <c r="CC177" s="1">
        <v>285</v>
      </c>
      <c r="CD177" s="1">
        <v>0</v>
      </c>
      <c r="CE177" s="1">
        <v>62.399999999999991</v>
      </c>
      <c r="CF177" s="1">
        <v>105.6</v>
      </c>
      <c r="CG177" s="1">
        <v>0</v>
      </c>
      <c r="CH177" s="1">
        <v>114</v>
      </c>
      <c r="CI177" s="1">
        <v>429</v>
      </c>
      <c r="CJ177" s="1">
        <v>62.5</v>
      </c>
      <c r="CK177" s="1">
        <v>24</v>
      </c>
      <c r="CL177" s="1">
        <v>673</v>
      </c>
      <c r="CM177" s="1">
        <v>379.8</v>
      </c>
      <c r="CN177" s="1">
        <v>-1.96</v>
      </c>
      <c r="CO177" s="1">
        <v>-0.56000000000000227</v>
      </c>
      <c r="CP177" s="1">
        <v>-1.539999999999992</v>
      </c>
      <c r="CQ177" s="1">
        <v>122.64</v>
      </c>
      <c r="CR177" s="1">
        <v>98</v>
      </c>
      <c r="CS177" s="1">
        <v>59.999999999999993</v>
      </c>
      <c r="CT177" s="1">
        <v>621.6</v>
      </c>
      <c r="CU177" s="1">
        <v>85.2</v>
      </c>
      <c r="CV177" s="1">
        <v>201.88</v>
      </c>
      <c r="CW177" s="1">
        <v>200.6</v>
      </c>
      <c r="CX177" s="1">
        <v>-1.5999999999999941</v>
      </c>
      <c r="CY177" s="1">
        <v>-0.98000000000000398</v>
      </c>
      <c r="CZ177" s="1">
        <v>238.5</v>
      </c>
      <c r="DA177" s="1">
        <v>1.75</v>
      </c>
      <c r="DB177" s="1">
        <v>102</v>
      </c>
      <c r="DC177" s="1">
        <v>235.75</v>
      </c>
      <c r="DD177" s="1">
        <v>2854.5</v>
      </c>
      <c r="DE177" s="1">
        <v>221.6</v>
      </c>
      <c r="DF177" s="1">
        <v>25.5</v>
      </c>
      <c r="DG177" s="1">
        <v>61.2</v>
      </c>
      <c r="DH177" s="1">
        <v>51</v>
      </c>
      <c r="DI177" s="1">
        <v>0</v>
      </c>
      <c r="DJ177" s="1">
        <v>505.5</v>
      </c>
      <c r="DK177" s="1">
        <v>156</v>
      </c>
      <c r="DL177" s="1">
        <v>-76</v>
      </c>
      <c r="DM177" s="1">
        <v>-39</v>
      </c>
      <c r="DN177" s="1">
        <v>-32</v>
      </c>
      <c r="DO177" s="1">
        <v>1198</v>
      </c>
      <c r="DP177" s="1">
        <v>-132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45166.124999999993</v>
      </c>
      <c r="DX177" s="1" t="s">
        <v>498</v>
      </c>
    </row>
    <row r="178" spans="1:128" x14ac:dyDescent="0.35">
      <c r="A178" s="2" t="s">
        <v>499</v>
      </c>
      <c r="B178" s="1">
        <v>-44.4</v>
      </c>
      <c r="C178" s="1">
        <v>0</v>
      </c>
      <c r="D178" s="1">
        <v>0</v>
      </c>
      <c r="E178" s="1">
        <v>0</v>
      </c>
      <c r="F178" s="1">
        <v>-8.9600000000000009</v>
      </c>
      <c r="G178" s="1">
        <v>-2.96</v>
      </c>
      <c r="H178" s="1">
        <v>0</v>
      </c>
      <c r="I178" s="1">
        <v>0</v>
      </c>
      <c r="J178" s="1">
        <v>-170.24</v>
      </c>
      <c r="K178" s="1">
        <v>0</v>
      </c>
      <c r="L178" s="1">
        <v>0</v>
      </c>
      <c r="M178" s="1">
        <v>0</v>
      </c>
      <c r="N178" s="1">
        <v>0</v>
      </c>
      <c r="O178" s="1">
        <v>-8</v>
      </c>
      <c r="P178" s="1">
        <v>-31.2</v>
      </c>
      <c r="Q178" s="1">
        <v>-3.6</v>
      </c>
      <c r="R178" s="1">
        <v>0</v>
      </c>
      <c r="S178" s="1">
        <v>0</v>
      </c>
      <c r="T178" s="1">
        <v>-17.760000000000002</v>
      </c>
      <c r="U178" s="1">
        <v>0</v>
      </c>
      <c r="V178" s="1">
        <v>-38.64</v>
      </c>
      <c r="W178" s="1">
        <v>-34.08</v>
      </c>
      <c r="X178" s="1">
        <v>-12.32</v>
      </c>
      <c r="Y178" s="1">
        <v>-13.44</v>
      </c>
      <c r="Z178" s="1">
        <v>0</v>
      </c>
      <c r="AA178" s="1">
        <v>0</v>
      </c>
      <c r="AB178" s="1">
        <v>0</v>
      </c>
      <c r="AC178" s="1">
        <v>-19.2</v>
      </c>
      <c r="AD178" s="1">
        <v>-25.76</v>
      </c>
      <c r="AE178" s="1">
        <v>-10.8</v>
      </c>
      <c r="AF178" s="1">
        <v>-2.4</v>
      </c>
      <c r="AG178" s="1">
        <v>0</v>
      </c>
      <c r="AH178" s="1">
        <v>0</v>
      </c>
      <c r="AI178" s="1">
        <v>-13.32</v>
      </c>
      <c r="AJ178" s="1">
        <v>-86.4</v>
      </c>
      <c r="AK178" s="1">
        <v>0</v>
      </c>
      <c r="AL178" s="1">
        <v>0</v>
      </c>
      <c r="AM178" s="1">
        <v>-11.18</v>
      </c>
      <c r="AN178" s="1">
        <v>0</v>
      </c>
      <c r="AO178" s="1">
        <v>0</v>
      </c>
      <c r="AP178" s="1">
        <v>0</v>
      </c>
      <c r="AQ178" s="1">
        <v>-28.25</v>
      </c>
      <c r="AR178" s="1">
        <v>-35</v>
      </c>
      <c r="AS178" s="1">
        <v>0</v>
      </c>
      <c r="AT178" s="1">
        <v>-7</v>
      </c>
      <c r="AU178" s="1">
        <v>-44</v>
      </c>
      <c r="AV178" s="1">
        <v>0</v>
      </c>
      <c r="AW178" s="1">
        <v>0</v>
      </c>
      <c r="AX178" s="1">
        <v>0</v>
      </c>
      <c r="AY178" s="1">
        <v>0</v>
      </c>
      <c r="AZ178" s="1">
        <v>-18.399999999999999</v>
      </c>
      <c r="BA178" s="1">
        <v>0</v>
      </c>
      <c r="BB178" s="1">
        <v>-16.5</v>
      </c>
      <c r="BC178" s="1">
        <v>0</v>
      </c>
      <c r="BD178" s="1">
        <v>0</v>
      </c>
      <c r="BE178" s="1">
        <v>-4.8</v>
      </c>
      <c r="BF178" s="1">
        <v>-187</v>
      </c>
      <c r="BG178" s="1">
        <v>-4.25</v>
      </c>
      <c r="BH178" s="1">
        <v>0</v>
      </c>
      <c r="BI178" s="1">
        <v>-30.4</v>
      </c>
      <c r="BJ178" s="1">
        <v>0</v>
      </c>
      <c r="BK178" s="1">
        <v>0</v>
      </c>
      <c r="BL178" s="1">
        <v>-15</v>
      </c>
      <c r="BM178" s="1">
        <v>-24.8</v>
      </c>
      <c r="BN178" s="1">
        <v>0</v>
      </c>
      <c r="BO178" s="1">
        <v>0</v>
      </c>
      <c r="BP178" s="1">
        <v>0</v>
      </c>
      <c r="BQ178" s="1">
        <v>-86.5</v>
      </c>
      <c r="BR178" s="1">
        <v>-15</v>
      </c>
      <c r="BS178" s="1">
        <v>-15006</v>
      </c>
      <c r="BT178" s="1">
        <v>-87.6</v>
      </c>
      <c r="BU178" s="1">
        <v>-2</v>
      </c>
      <c r="BV178" s="1">
        <v>-4.4000000000000004</v>
      </c>
      <c r="BW178" s="1">
        <v>-2.4</v>
      </c>
      <c r="BX178" s="1">
        <v>0</v>
      </c>
      <c r="BY178" s="1">
        <v>-4.8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-18</v>
      </c>
      <c r="CI178" s="1">
        <v>-1.5</v>
      </c>
      <c r="CJ178" s="1">
        <v>0</v>
      </c>
      <c r="CK178" s="1">
        <v>0</v>
      </c>
      <c r="CL178" s="1">
        <v>-15</v>
      </c>
      <c r="CM178" s="1">
        <v>-4.2</v>
      </c>
      <c r="CN178" s="1">
        <v>0</v>
      </c>
      <c r="CO178" s="1">
        <v>-0.42</v>
      </c>
      <c r="CP178" s="1">
        <v>-0.56000000000000005</v>
      </c>
      <c r="CQ178" s="1">
        <v>-0.56000000000000005</v>
      </c>
      <c r="CR178" s="1">
        <v>-12</v>
      </c>
      <c r="CS178" s="1">
        <v>0</v>
      </c>
      <c r="CT178" s="1">
        <v>0</v>
      </c>
      <c r="CU178" s="1">
        <v>0</v>
      </c>
      <c r="CV178" s="1">
        <v>-187.04</v>
      </c>
      <c r="CW178" s="1">
        <v>0</v>
      </c>
      <c r="CX178" s="1">
        <v>-12</v>
      </c>
      <c r="CY178" s="1">
        <v>-7.28</v>
      </c>
      <c r="CZ178" s="1">
        <v>-2.25</v>
      </c>
      <c r="DA178" s="1">
        <v>0</v>
      </c>
      <c r="DB178" s="1">
        <v>-6</v>
      </c>
      <c r="DC178" s="1">
        <v>-13.5</v>
      </c>
      <c r="DD178" s="1">
        <v>-21</v>
      </c>
      <c r="DE178" s="1">
        <v>-7.2</v>
      </c>
      <c r="DF178" s="1">
        <v>0</v>
      </c>
      <c r="DG178" s="1">
        <v>0</v>
      </c>
      <c r="DH178" s="1">
        <v>0</v>
      </c>
      <c r="DI178" s="1">
        <v>-28.5</v>
      </c>
      <c r="DJ178" s="1">
        <v>-24</v>
      </c>
      <c r="DK178" s="1">
        <v>0</v>
      </c>
      <c r="DL178" s="1">
        <v>-9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-16548.77</v>
      </c>
      <c r="DX178" s="1" t="s">
        <v>499</v>
      </c>
    </row>
    <row r="179" spans="1:128" x14ac:dyDescent="0.35">
      <c r="A179" s="2" t="s">
        <v>500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V179" s="1">
        <v>0</v>
      </c>
      <c r="DW179" s="1">
        <v>0</v>
      </c>
      <c r="DX179" s="1" t="s">
        <v>500</v>
      </c>
    </row>
    <row r="180" spans="1:128" x14ac:dyDescent="0.35">
      <c r="A180" s="2" t="s">
        <v>501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V180" s="1">
        <v>0</v>
      </c>
      <c r="DW180" s="1">
        <v>0</v>
      </c>
      <c r="DX180" s="1" t="s">
        <v>501</v>
      </c>
    </row>
    <row r="181" spans="1:128" x14ac:dyDescent="0.35">
      <c r="A181" s="2" t="s">
        <v>502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V181" s="1">
        <v>0</v>
      </c>
      <c r="DW181" s="1">
        <v>0</v>
      </c>
      <c r="DX181" s="1" t="s">
        <v>502</v>
      </c>
    </row>
    <row r="182" spans="1:128" x14ac:dyDescent="0.35">
      <c r="A182" s="2" t="s">
        <v>503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V182" s="1">
        <v>0</v>
      </c>
      <c r="DW182" s="1">
        <v>0</v>
      </c>
      <c r="DX182" s="1" t="s">
        <v>503</v>
      </c>
    </row>
    <row r="183" spans="1:128" x14ac:dyDescent="0.35">
      <c r="A183" s="2"/>
    </row>
    <row r="184" spans="1:128" x14ac:dyDescent="0.35">
      <c r="A184" s="2"/>
    </row>
    <row r="185" spans="1:128" x14ac:dyDescent="0.35">
      <c r="A185" s="2" t="s">
        <v>504</v>
      </c>
      <c r="B185" s="1" t="s">
        <v>185</v>
      </c>
      <c r="C185" s="1" t="s">
        <v>186</v>
      </c>
      <c r="D185" s="1" t="s">
        <v>187</v>
      </c>
      <c r="E185" s="1" t="s">
        <v>188</v>
      </c>
      <c r="F185" s="1" t="s">
        <v>189</v>
      </c>
      <c r="G185" s="1" t="s">
        <v>190</v>
      </c>
      <c r="H185" s="1" t="s">
        <v>191</v>
      </c>
      <c r="I185" s="1" t="s">
        <v>192</v>
      </c>
      <c r="J185" s="1" t="s">
        <v>193</v>
      </c>
      <c r="K185" s="1" t="s">
        <v>194</v>
      </c>
      <c r="L185" s="1" t="s">
        <v>195</v>
      </c>
      <c r="M185" s="1" t="s">
        <v>196</v>
      </c>
      <c r="N185" s="1" t="s">
        <v>197</v>
      </c>
      <c r="O185" s="1" t="s">
        <v>198</v>
      </c>
      <c r="P185" s="1" t="s">
        <v>199</v>
      </c>
      <c r="Q185" s="1" t="s">
        <v>200</v>
      </c>
      <c r="R185" s="1" t="s">
        <v>201</v>
      </c>
      <c r="S185" s="1" t="s">
        <v>202</v>
      </c>
      <c r="T185" s="1" t="s">
        <v>203</v>
      </c>
      <c r="U185" s="1" t="s">
        <v>204</v>
      </c>
      <c r="V185" s="1" t="s">
        <v>205</v>
      </c>
      <c r="W185" s="1" t="s">
        <v>206</v>
      </c>
      <c r="X185" s="1" t="s">
        <v>207</v>
      </c>
      <c r="Y185" s="1" t="s">
        <v>208</v>
      </c>
      <c r="Z185" s="1" t="s">
        <v>209</v>
      </c>
      <c r="AA185" s="1" t="s">
        <v>210</v>
      </c>
      <c r="AB185" s="1" t="s">
        <v>211</v>
      </c>
      <c r="AC185" s="1" t="s">
        <v>212</v>
      </c>
      <c r="AD185" s="1" t="s">
        <v>213</v>
      </c>
      <c r="AE185" s="1" t="s">
        <v>214</v>
      </c>
      <c r="AF185" s="1" t="s">
        <v>215</v>
      </c>
      <c r="AG185" s="1" t="s">
        <v>216</v>
      </c>
      <c r="AH185" s="1" t="s">
        <v>217</v>
      </c>
      <c r="AI185" s="1" t="s">
        <v>218</v>
      </c>
      <c r="AJ185" s="1" t="s">
        <v>219</v>
      </c>
      <c r="AK185" s="1" t="s">
        <v>220</v>
      </c>
      <c r="AL185" s="1" t="s">
        <v>221</v>
      </c>
      <c r="AM185" s="1" t="s">
        <v>222</v>
      </c>
      <c r="AN185" s="1" t="s">
        <v>223</v>
      </c>
      <c r="AO185" s="1" t="s">
        <v>224</v>
      </c>
      <c r="AP185" s="1" t="s">
        <v>225</v>
      </c>
      <c r="AQ185" s="1" t="s">
        <v>226</v>
      </c>
      <c r="AR185" s="1" t="s">
        <v>227</v>
      </c>
      <c r="AS185" s="1" t="s">
        <v>228</v>
      </c>
      <c r="AT185" s="1" t="s">
        <v>229</v>
      </c>
      <c r="AU185" s="1" t="s">
        <v>230</v>
      </c>
      <c r="AV185" s="1" t="s">
        <v>231</v>
      </c>
      <c r="AW185" s="1" t="s">
        <v>232</v>
      </c>
      <c r="AX185" s="1" t="s">
        <v>233</v>
      </c>
      <c r="AY185" s="1" t="s">
        <v>234</v>
      </c>
      <c r="AZ185" s="1" t="s">
        <v>235</v>
      </c>
      <c r="BA185" s="1" t="s">
        <v>236</v>
      </c>
      <c r="BB185" s="1" t="s">
        <v>237</v>
      </c>
      <c r="BC185" s="1" t="s">
        <v>238</v>
      </c>
      <c r="BD185" s="1" t="s">
        <v>239</v>
      </c>
      <c r="BE185" s="1" t="s">
        <v>240</v>
      </c>
      <c r="BF185" s="1" t="s">
        <v>241</v>
      </c>
      <c r="BG185" s="1" t="s">
        <v>242</v>
      </c>
      <c r="BH185" s="1" t="s">
        <v>243</v>
      </c>
      <c r="BI185" s="1" t="s">
        <v>244</v>
      </c>
      <c r="BJ185" s="1" t="s">
        <v>245</v>
      </c>
      <c r="BK185" s="1" t="s">
        <v>246</v>
      </c>
      <c r="BL185" s="1" t="s">
        <v>247</v>
      </c>
      <c r="BM185" s="1" t="s">
        <v>248</v>
      </c>
      <c r="BN185" s="1" t="s">
        <v>249</v>
      </c>
      <c r="BO185" s="1" t="s">
        <v>250</v>
      </c>
      <c r="BP185" s="1" t="s">
        <v>251</v>
      </c>
      <c r="BQ185" s="1" t="s">
        <v>252</v>
      </c>
      <c r="BR185" s="1" t="s">
        <v>253</v>
      </c>
      <c r="BS185" s="1" t="s">
        <v>254</v>
      </c>
      <c r="BT185" s="1" t="s">
        <v>255</v>
      </c>
      <c r="BU185" s="1" t="s">
        <v>256</v>
      </c>
      <c r="BV185" s="1" t="s">
        <v>257</v>
      </c>
      <c r="BW185" s="1" t="s">
        <v>258</v>
      </c>
      <c r="BX185" s="1" t="s">
        <v>259</v>
      </c>
      <c r="BY185" s="1" t="s">
        <v>260</v>
      </c>
      <c r="BZ185" s="1" t="s">
        <v>261</v>
      </c>
      <c r="CA185" s="1" t="s">
        <v>262</v>
      </c>
      <c r="CB185" s="1" t="s">
        <v>263</v>
      </c>
      <c r="CC185" s="1" t="s">
        <v>264</v>
      </c>
      <c r="CD185" s="1" t="s">
        <v>265</v>
      </c>
      <c r="CE185" s="1" t="s">
        <v>266</v>
      </c>
      <c r="CF185" s="1" t="s">
        <v>267</v>
      </c>
      <c r="CG185" s="1" t="s">
        <v>268</v>
      </c>
      <c r="CH185" s="1" t="s">
        <v>269</v>
      </c>
      <c r="CI185" s="1" t="s">
        <v>270</v>
      </c>
      <c r="CJ185" s="1" t="s">
        <v>271</v>
      </c>
      <c r="CK185" s="1" t="s">
        <v>272</v>
      </c>
      <c r="CL185" s="1" t="s">
        <v>273</v>
      </c>
      <c r="CM185" s="1" t="s">
        <v>274</v>
      </c>
      <c r="CN185" s="1" t="s">
        <v>275</v>
      </c>
      <c r="CO185" s="1" t="s">
        <v>276</v>
      </c>
      <c r="CP185" s="1" t="s">
        <v>277</v>
      </c>
      <c r="CQ185" s="1" t="s">
        <v>278</v>
      </c>
      <c r="CR185" s="1" t="s">
        <v>279</v>
      </c>
      <c r="CS185" s="1" t="s">
        <v>280</v>
      </c>
      <c r="CT185" s="1" t="s">
        <v>281</v>
      </c>
      <c r="CU185" s="1" t="s">
        <v>282</v>
      </c>
      <c r="CV185" s="1" t="s">
        <v>283</v>
      </c>
      <c r="CW185" s="1" t="s">
        <v>284</v>
      </c>
      <c r="CX185" s="1" t="s">
        <v>285</v>
      </c>
      <c r="CY185" s="1" t="s">
        <v>286</v>
      </c>
      <c r="CZ185" s="1" t="s">
        <v>287</v>
      </c>
      <c r="DA185" s="1" t="s">
        <v>288</v>
      </c>
      <c r="DB185" s="1" t="s">
        <v>289</v>
      </c>
      <c r="DC185" s="1" t="s">
        <v>290</v>
      </c>
      <c r="DD185" s="1" t="s">
        <v>291</v>
      </c>
      <c r="DE185" s="1" t="s">
        <v>292</v>
      </c>
      <c r="DF185" s="1" t="s">
        <v>293</v>
      </c>
      <c r="DG185" s="1" t="s">
        <v>294</v>
      </c>
      <c r="DH185" s="1" t="s">
        <v>295</v>
      </c>
      <c r="DI185" s="1" t="s">
        <v>505</v>
      </c>
      <c r="DJ185" s="1" t="s">
        <v>297</v>
      </c>
      <c r="DK185" s="1" t="s">
        <v>298</v>
      </c>
      <c r="DL185" s="1" t="s">
        <v>299</v>
      </c>
      <c r="DM185" s="1" t="s">
        <v>300</v>
      </c>
      <c r="DN185" s="1" t="s">
        <v>301</v>
      </c>
      <c r="DO185" s="1" t="s">
        <v>302</v>
      </c>
      <c r="DP185" s="1" t="s">
        <v>303</v>
      </c>
    </row>
    <row r="186" spans="1:128" x14ac:dyDescent="0.35">
      <c r="A186" s="2" t="s">
        <v>506</v>
      </c>
      <c r="B186" s="1" t="s">
        <v>308</v>
      </c>
      <c r="C186" s="1" t="s">
        <v>309</v>
      </c>
      <c r="D186" s="1" t="s">
        <v>310</v>
      </c>
      <c r="E186" s="1" t="s">
        <v>311</v>
      </c>
      <c r="F186" s="1" t="s">
        <v>312</v>
      </c>
      <c r="G186" s="1" t="s">
        <v>313</v>
      </c>
      <c r="H186" s="1" t="s">
        <v>314</v>
      </c>
      <c r="I186" s="1">
        <v>3503984</v>
      </c>
      <c r="J186" s="1" t="s">
        <v>315</v>
      </c>
      <c r="K186" s="1" t="s">
        <v>316</v>
      </c>
      <c r="L186" s="1" t="s">
        <v>317</v>
      </c>
      <c r="M186" s="1" t="s">
        <v>318</v>
      </c>
      <c r="N186" s="1" t="s">
        <v>319</v>
      </c>
      <c r="O186" s="1" t="s">
        <v>320</v>
      </c>
      <c r="P186" s="1" t="s">
        <v>321</v>
      </c>
      <c r="Q186" s="1" t="s">
        <v>322</v>
      </c>
      <c r="R186" s="1" t="s">
        <v>323</v>
      </c>
      <c r="S186" s="1" t="s">
        <v>324</v>
      </c>
      <c r="T186" s="1" t="s">
        <v>325</v>
      </c>
      <c r="U186" s="1" t="s">
        <v>326</v>
      </c>
      <c r="V186" s="1" t="s">
        <v>327</v>
      </c>
      <c r="W186" s="1" t="s">
        <v>328</v>
      </c>
      <c r="X186" s="1" t="s">
        <v>329</v>
      </c>
      <c r="Y186" s="1" t="s">
        <v>330</v>
      </c>
      <c r="Z186" s="1" t="s">
        <v>331</v>
      </c>
      <c r="AA186" s="1" t="s">
        <v>332</v>
      </c>
      <c r="AB186" s="1" t="s">
        <v>333</v>
      </c>
      <c r="AC186" s="1" t="s">
        <v>334</v>
      </c>
      <c r="AD186" s="1" t="s">
        <v>335</v>
      </c>
      <c r="AE186" s="1" t="s">
        <v>336</v>
      </c>
      <c r="AF186" s="1" t="s">
        <v>337</v>
      </c>
      <c r="AG186" s="1" t="s">
        <v>338</v>
      </c>
      <c r="AH186" s="1" t="s">
        <v>339</v>
      </c>
      <c r="AI186" s="1" t="s">
        <v>340</v>
      </c>
      <c r="AJ186" s="1" t="s">
        <v>341</v>
      </c>
      <c r="AK186" s="1" t="s">
        <v>342</v>
      </c>
      <c r="AL186" s="1" t="s">
        <v>343</v>
      </c>
      <c r="AM186" s="1" t="s">
        <v>344</v>
      </c>
      <c r="AN186" s="1" t="s">
        <v>345</v>
      </c>
      <c r="AO186" s="1" t="s">
        <v>346</v>
      </c>
      <c r="AP186" s="1" t="s">
        <v>347</v>
      </c>
      <c r="AQ186" s="1" t="s">
        <v>348</v>
      </c>
      <c r="AR186" s="1" t="s">
        <v>349</v>
      </c>
      <c r="AS186" s="1" t="s">
        <v>350</v>
      </c>
      <c r="AT186" s="1" t="s">
        <v>351</v>
      </c>
      <c r="AU186" s="1" t="s">
        <v>352</v>
      </c>
      <c r="AV186" s="1">
        <v>327193010</v>
      </c>
      <c r="AW186" s="1" t="s">
        <v>353</v>
      </c>
      <c r="AX186" s="1" t="s">
        <v>354</v>
      </c>
      <c r="AY186" s="1" t="s">
        <v>355</v>
      </c>
      <c r="AZ186" s="1" t="s">
        <v>356</v>
      </c>
      <c r="BA186" s="1" t="s">
        <v>357</v>
      </c>
      <c r="BB186" s="1" t="s">
        <v>358</v>
      </c>
      <c r="BC186" s="1" t="s">
        <v>359</v>
      </c>
      <c r="BD186" s="1" t="s">
        <v>360</v>
      </c>
      <c r="BE186" s="1" t="s">
        <v>361</v>
      </c>
      <c r="BF186" s="1" t="s">
        <v>362</v>
      </c>
      <c r="BG186" s="1" t="s">
        <v>363</v>
      </c>
      <c r="BH186" s="1" t="s">
        <v>364</v>
      </c>
      <c r="BI186" s="1" t="s">
        <v>365</v>
      </c>
      <c r="BJ186" s="1" t="s">
        <v>366</v>
      </c>
      <c r="BK186" s="1" t="s">
        <v>367</v>
      </c>
      <c r="BL186" s="1" t="s">
        <v>368</v>
      </c>
      <c r="BM186" s="1" t="s">
        <v>369</v>
      </c>
      <c r="BN186" s="1">
        <v>327192013</v>
      </c>
      <c r="BO186" s="1" t="s">
        <v>370</v>
      </c>
      <c r="BP186" s="1" t="s">
        <v>371</v>
      </c>
      <c r="BQ186" s="1" t="s">
        <v>372</v>
      </c>
      <c r="BR186" s="1" t="s">
        <v>373</v>
      </c>
      <c r="BS186" s="1" t="s">
        <v>374</v>
      </c>
      <c r="BT186" s="1" t="s">
        <v>375</v>
      </c>
      <c r="BU186" s="1" t="s">
        <v>376</v>
      </c>
      <c r="BV186" s="1" t="s">
        <v>377</v>
      </c>
      <c r="BW186" s="1" t="s">
        <v>378</v>
      </c>
      <c r="BX186" s="1" t="s">
        <v>379</v>
      </c>
      <c r="BY186" s="1" t="s">
        <v>380</v>
      </c>
      <c r="BZ186" s="1" t="s">
        <v>381</v>
      </c>
      <c r="CA186" s="1" t="s">
        <v>382</v>
      </c>
      <c r="CB186" s="1" t="s">
        <v>383</v>
      </c>
      <c r="CC186" s="1" t="s">
        <v>384</v>
      </c>
      <c r="CD186" s="1" t="s">
        <v>385</v>
      </c>
      <c r="CE186" s="1" t="s">
        <v>386</v>
      </c>
      <c r="CF186" s="1" t="s">
        <v>387</v>
      </c>
      <c r="CG186" s="1" t="s">
        <v>388</v>
      </c>
      <c r="CH186" s="1" t="s">
        <v>389</v>
      </c>
      <c r="CI186" s="1" t="s">
        <v>390</v>
      </c>
      <c r="CJ186" s="1" t="s">
        <v>391</v>
      </c>
      <c r="CK186" s="1" t="s">
        <v>392</v>
      </c>
      <c r="CL186" s="1" t="s">
        <v>393</v>
      </c>
      <c r="CM186" s="1" t="s">
        <v>394</v>
      </c>
      <c r="CN186" s="1" t="s">
        <v>395</v>
      </c>
      <c r="CO186" s="1" t="s">
        <v>396</v>
      </c>
      <c r="CP186" s="1" t="s">
        <v>397</v>
      </c>
      <c r="CQ186" s="1" t="s">
        <v>398</v>
      </c>
      <c r="CR186" s="1" t="s">
        <v>399</v>
      </c>
      <c r="CS186" s="1" t="s">
        <v>400</v>
      </c>
      <c r="CT186" s="1" t="s">
        <v>401</v>
      </c>
      <c r="CU186" s="1" t="s">
        <v>402</v>
      </c>
      <c r="CV186" s="1" t="s">
        <v>403</v>
      </c>
      <c r="CW186" s="1" t="s">
        <v>404</v>
      </c>
      <c r="CX186" s="1" t="s">
        <v>405</v>
      </c>
      <c r="CY186" s="1" t="s">
        <v>406</v>
      </c>
      <c r="CZ186" s="1" t="s">
        <v>407</v>
      </c>
      <c r="DA186" s="1" t="s">
        <v>408</v>
      </c>
      <c r="DB186" s="1" t="s">
        <v>409</v>
      </c>
      <c r="DC186" s="1" t="s">
        <v>410</v>
      </c>
      <c r="DD186" s="1" t="s">
        <v>411</v>
      </c>
      <c r="DE186" s="1" t="s">
        <v>412</v>
      </c>
      <c r="DF186" s="1" t="s">
        <v>413</v>
      </c>
      <c r="DG186" s="1" t="s">
        <v>414</v>
      </c>
      <c r="DH186" s="1" t="s">
        <v>415</v>
      </c>
      <c r="DI186" s="1" t="s">
        <v>416</v>
      </c>
      <c r="DJ186" s="1" t="s">
        <v>417</v>
      </c>
      <c r="DK186" s="1" t="s">
        <v>418</v>
      </c>
      <c r="DL186" s="1" t="s">
        <v>419</v>
      </c>
      <c r="DM186" s="1" t="s">
        <v>420</v>
      </c>
      <c r="DN186" s="1" t="s">
        <v>421</v>
      </c>
      <c r="DO186" s="1" t="s">
        <v>422</v>
      </c>
      <c r="DP186" s="1" t="s">
        <v>423</v>
      </c>
    </row>
    <row r="187" spans="1:128" x14ac:dyDescent="0.35">
      <c r="A187" s="2" t="s">
        <v>507</v>
      </c>
      <c r="B187" s="1">
        <v>2983.68</v>
      </c>
      <c r="C187" s="1">
        <v>334.48</v>
      </c>
      <c r="D187" s="1">
        <v>53.28</v>
      </c>
      <c r="E187" s="1">
        <v>322.64</v>
      </c>
      <c r="F187" s="1">
        <v>1415.68</v>
      </c>
      <c r="G187" s="1">
        <v>680.8</v>
      </c>
      <c r="H187" s="1">
        <v>0</v>
      </c>
      <c r="I187" s="1">
        <v>927.36</v>
      </c>
      <c r="J187" s="1">
        <v>16795.52</v>
      </c>
      <c r="K187" s="1">
        <v>1948.8</v>
      </c>
      <c r="L187" s="1">
        <v>0</v>
      </c>
      <c r="M187" s="1">
        <v>725.76</v>
      </c>
      <c r="N187" s="1">
        <v>2101.12</v>
      </c>
      <c r="O187" s="1">
        <v>808</v>
      </c>
      <c r="P187" s="1">
        <v>1020</v>
      </c>
      <c r="Q187" s="1">
        <v>340.8</v>
      </c>
      <c r="R187" s="1">
        <v>139.19999999999999</v>
      </c>
      <c r="S187" s="1">
        <v>1764</v>
      </c>
      <c r="T187" s="1">
        <v>1154.4000000000001</v>
      </c>
      <c r="U187" s="1">
        <v>211.2</v>
      </c>
      <c r="V187" s="1">
        <v>1923.72</v>
      </c>
      <c r="W187" s="1">
        <v>537.6</v>
      </c>
      <c r="X187" s="1">
        <v>934.08</v>
      </c>
      <c r="Y187" s="1">
        <v>692.16</v>
      </c>
      <c r="Z187" s="1">
        <v>969.6</v>
      </c>
      <c r="AA187" s="1">
        <v>1752</v>
      </c>
      <c r="AB187" s="1">
        <v>26.4</v>
      </c>
      <c r="AC187" s="1">
        <v>4406.3999999999996</v>
      </c>
      <c r="AD187" s="1">
        <v>577.76</v>
      </c>
      <c r="AE187" s="1">
        <v>7909.2</v>
      </c>
      <c r="AF187" s="1">
        <v>244.8</v>
      </c>
      <c r="AG187" s="1">
        <v>96</v>
      </c>
      <c r="AH187" s="1">
        <v>302.39999999999998</v>
      </c>
      <c r="AI187" s="1">
        <v>184.26</v>
      </c>
      <c r="AJ187" s="1">
        <v>844.8</v>
      </c>
      <c r="AK187" s="1">
        <v>2317.1999999999998</v>
      </c>
      <c r="AL187" s="1">
        <v>457.2</v>
      </c>
      <c r="AM187" s="1">
        <v>251.42</v>
      </c>
      <c r="AN187" s="1">
        <v>43.2</v>
      </c>
      <c r="AO187" s="1">
        <v>0</v>
      </c>
      <c r="AP187" s="1">
        <v>0</v>
      </c>
      <c r="AQ187" s="1">
        <v>3206.875</v>
      </c>
      <c r="AR187" s="1">
        <v>504</v>
      </c>
      <c r="AS187" s="1">
        <v>585</v>
      </c>
      <c r="AT187" s="1">
        <v>552</v>
      </c>
      <c r="AU187" s="1">
        <v>1416.6</v>
      </c>
      <c r="AV187" s="1">
        <v>212.4</v>
      </c>
      <c r="AW187" s="1">
        <v>358.5</v>
      </c>
      <c r="AX187" s="1">
        <v>106</v>
      </c>
      <c r="AY187" s="1">
        <v>1116</v>
      </c>
      <c r="AZ187" s="1">
        <v>239.2</v>
      </c>
      <c r="BA187" s="1">
        <v>312</v>
      </c>
      <c r="BB187" s="1">
        <v>117</v>
      </c>
      <c r="BD187" s="1">
        <v>1060</v>
      </c>
      <c r="BE187" s="1">
        <v>270.39999999999998</v>
      </c>
      <c r="BF187" s="1">
        <v>4190</v>
      </c>
      <c r="BG187" s="1">
        <v>441</v>
      </c>
      <c r="BH187" s="1">
        <v>2</v>
      </c>
      <c r="BI187" s="1">
        <v>5292</v>
      </c>
      <c r="BJ187" s="1">
        <v>712.8</v>
      </c>
      <c r="BK187" s="1">
        <v>553.20000000000005</v>
      </c>
      <c r="BL187" s="1">
        <v>150</v>
      </c>
      <c r="BM187" s="1">
        <v>255.2</v>
      </c>
      <c r="BN187" s="1">
        <v>568.79999999999995</v>
      </c>
      <c r="BO187" s="1">
        <v>125</v>
      </c>
      <c r="BP187" s="1">
        <v>484.5</v>
      </c>
      <c r="BQ187" s="1">
        <v>1183.5</v>
      </c>
      <c r="BR187" s="1">
        <v>265.5</v>
      </c>
      <c r="BS187" s="1">
        <v>22917</v>
      </c>
      <c r="BT187" s="1">
        <v>10592.4</v>
      </c>
      <c r="BU187" s="1">
        <v>723.6</v>
      </c>
      <c r="BV187" s="1">
        <v>694.8</v>
      </c>
      <c r="BW187" s="1">
        <v>106.8</v>
      </c>
      <c r="BX187" s="1">
        <v>226.8</v>
      </c>
      <c r="BY187" s="1">
        <v>484.8</v>
      </c>
      <c r="BZ187" s="1">
        <v>1050</v>
      </c>
      <c r="CA187" s="1">
        <v>0</v>
      </c>
      <c r="CB187" s="1">
        <v>816</v>
      </c>
      <c r="CC187" s="1">
        <v>0</v>
      </c>
      <c r="CD187" s="1">
        <v>82.8</v>
      </c>
      <c r="CE187" s="1">
        <v>94.8</v>
      </c>
      <c r="CF187" s="1">
        <v>192</v>
      </c>
      <c r="CG187" s="1">
        <v>240</v>
      </c>
      <c r="CH187" s="1">
        <v>141</v>
      </c>
      <c r="CI187" s="1">
        <v>252</v>
      </c>
      <c r="CJ187" s="1">
        <v>132</v>
      </c>
      <c r="CK187" s="1">
        <v>112.5</v>
      </c>
      <c r="CL187" s="1">
        <v>855</v>
      </c>
      <c r="CM187" s="1">
        <v>824.4</v>
      </c>
      <c r="CN187" s="1">
        <v>113.12</v>
      </c>
      <c r="CO187" s="1">
        <v>140</v>
      </c>
      <c r="CP187" s="1">
        <v>137.76</v>
      </c>
      <c r="CQ187" s="1">
        <v>2845.92</v>
      </c>
      <c r="CR187" s="1">
        <v>1159.2</v>
      </c>
      <c r="CS187" s="1">
        <v>0</v>
      </c>
      <c r="CU187" s="1">
        <v>124.8</v>
      </c>
      <c r="CV187" s="1">
        <v>533.12</v>
      </c>
      <c r="CW187" s="1">
        <v>94.8</v>
      </c>
      <c r="CX187" s="1">
        <v>472.8</v>
      </c>
      <c r="CY187" s="1">
        <v>235.2</v>
      </c>
      <c r="CZ187" s="1">
        <v>885</v>
      </c>
      <c r="DA187" s="1">
        <v>126</v>
      </c>
      <c r="DB187" s="1">
        <v>345</v>
      </c>
      <c r="DC187" s="1">
        <v>7690.5</v>
      </c>
      <c r="DD187" s="1">
        <v>5754</v>
      </c>
      <c r="DE187" s="1">
        <v>756</v>
      </c>
      <c r="DF187" s="1">
        <v>624</v>
      </c>
      <c r="DG187" s="1">
        <v>58.8</v>
      </c>
      <c r="DH187" s="1">
        <v>2130</v>
      </c>
      <c r="DI187" s="1">
        <v>543</v>
      </c>
      <c r="DJ187" s="1">
        <v>924</v>
      </c>
      <c r="DK187" s="1">
        <v>1304</v>
      </c>
      <c r="DL187" s="1">
        <v>198</v>
      </c>
      <c r="DM187" s="1">
        <v>123</v>
      </c>
      <c r="DN187" s="1">
        <v>138</v>
      </c>
      <c r="DO187" s="1">
        <v>714</v>
      </c>
      <c r="DP187" s="1">
        <v>300</v>
      </c>
    </row>
    <row r="188" spans="1:128" x14ac:dyDescent="0.35">
      <c r="A188" s="2" t="s">
        <v>508</v>
      </c>
      <c r="B188" s="1">
        <v>3351.83</v>
      </c>
      <c r="C188" s="1">
        <v>449.92</v>
      </c>
      <c r="D188" s="1">
        <v>512.08000000000004</v>
      </c>
      <c r="E188" s="1">
        <v>375.92</v>
      </c>
      <c r="F188" s="1">
        <v>2255.6799999999998</v>
      </c>
      <c r="G188" s="1">
        <v>586.08000000000004</v>
      </c>
      <c r="H188" s="1">
        <v>355.2</v>
      </c>
      <c r="I188" s="1">
        <v>741.44</v>
      </c>
      <c r="J188" s="1">
        <v>30861.32</v>
      </c>
      <c r="K188" s="1">
        <v>568.96</v>
      </c>
      <c r="L188" s="1">
        <v>0</v>
      </c>
      <c r="M188" s="1">
        <v>725.76</v>
      </c>
      <c r="N188" s="1">
        <v>2999.36</v>
      </c>
      <c r="O188" s="1">
        <v>743.4</v>
      </c>
      <c r="P188" s="1">
        <v>894.48</v>
      </c>
      <c r="Q188" s="1">
        <v>924</v>
      </c>
      <c r="R188" s="1">
        <v>157.19999999999999</v>
      </c>
      <c r="S188" s="1">
        <v>1542</v>
      </c>
      <c r="T188" s="1">
        <v>800.68</v>
      </c>
      <c r="U188" s="1">
        <v>566.4</v>
      </c>
      <c r="V188" s="1">
        <v>2368.08</v>
      </c>
      <c r="W188" s="1">
        <v>873.72</v>
      </c>
      <c r="X188" s="1">
        <v>862.4</v>
      </c>
      <c r="Y188" s="1">
        <v>291.2</v>
      </c>
      <c r="Z188" s="1">
        <v>316.8</v>
      </c>
      <c r="AA188" s="1">
        <v>1680</v>
      </c>
      <c r="AB188" s="1">
        <v>22.8</v>
      </c>
      <c r="AC188" s="1">
        <v>2060.4</v>
      </c>
      <c r="AD188" s="1">
        <v>497.72</v>
      </c>
      <c r="AE188" s="1">
        <v>6415.4</v>
      </c>
      <c r="AF188" s="1">
        <v>208.8</v>
      </c>
      <c r="AG188" s="1">
        <v>120</v>
      </c>
      <c r="AH188" s="1">
        <v>331.52</v>
      </c>
      <c r="AI188" s="1">
        <v>35.520000000000003</v>
      </c>
      <c r="AJ188" s="1">
        <v>297.60000000000002</v>
      </c>
      <c r="AK188" s="1">
        <v>1818</v>
      </c>
      <c r="AL188" s="1">
        <v>176.4</v>
      </c>
      <c r="AM188" s="1">
        <v>327.33999999999997</v>
      </c>
      <c r="AN188" s="1">
        <v>41.6</v>
      </c>
      <c r="AO188" s="1">
        <v>0</v>
      </c>
      <c r="AP188" s="1">
        <v>0</v>
      </c>
      <c r="AQ188" s="1">
        <v>1515.875</v>
      </c>
      <c r="AR188" s="1">
        <v>280</v>
      </c>
      <c r="AS188" s="1">
        <v>799</v>
      </c>
      <c r="AT188" s="1">
        <v>293</v>
      </c>
      <c r="AU188" s="1">
        <v>1564.8</v>
      </c>
      <c r="AV188" s="1">
        <v>902.4</v>
      </c>
      <c r="AW188" s="1">
        <v>496.5</v>
      </c>
      <c r="AX188" s="1">
        <v>131</v>
      </c>
      <c r="AY188" s="1">
        <v>199.2</v>
      </c>
      <c r="AZ188" s="1">
        <v>613.6</v>
      </c>
      <c r="BA188" s="1">
        <v>345.6</v>
      </c>
      <c r="BB188" s="1">
        <v>42</v>
      </c>
      <c r="BD188" s="1">
        <v>915</v>
      </c>
      <c r="BE188" s="1">
        <v>395.2</v>
      </c>
      <c r="BF188" s="1">
        <v>4763.75</v>
      </c>
      <c r="BG188" s="1">
        <v>245</v>
      </c>
      <c r="BH188" s="1">
        <v>4</v>
      </c>
      <c r="BI188" s="1">
        <v>6401.1</v>
      </c>
      <c r="BJ188" s="1">
        <v>1284</v>
      </c>
      <c r="BK188" s="1">
        <v>552</v>
      </c>
      <c r="BL188" s="1">
        <v>30</v>
      </c>
      <c r="BM188" s="1">
        <v>856</v>
      </c>
      <c r="BN188" s="1">
        <v>498</v>
      </c>
      <c r="BO188" s="1">
        <v>133</v>
      </c>
      <c r="BP188" s="1">
        <v>532.5</v>
      </c>
      <c r="BQ188" s="1">
        <v>1609</v>
      </c>
      <c r="BR188" s="1">
        <v>276</v>
      </c>
      <c r="BS188" s="1">
        <v>5596.5</v>
      </c>
      <c r="BT188" s="1">
        <v>16074</v>
      </c>
      <c r="BU188" s="1">
        <v>589.79999999999995</v>
      </c>
      <c r="BV188" s="1">
        <v>860.2</v>
      </c>
      <c r="BW188" s="1">
        <v>131</v>
      </c>
      <c r="BX188" s="1">
        <v>146.4</v>
      </c>
      <c r="BY188" s="1">
        <v>337.6</v>
      </c>
      <c r="BZ188" s="1">
        <v>79.2</v>
      </c>
      <c r="CA188" s="1">
        <v>2310</v>
      </c>
      <c r="CB188" s="1">
        <v>696</v>
      </c>
      <c r="CC188" s="1">
        <v>0</v>
      </c>
      <c r="CD188" s="1">
        <v>90</v>
      </c>
      <c r="CE188" s="1">
        <v>87.6</v>
      </c>
      <c r="CF188" s="1">
        <v>708</v>
      </c>
      <c r="CG188" s="1">
        <v>68.400000000000006</v>
      </c>
      <c r="CH188" s="1">
        <v>27</v>
      </c>
      <c r="CI188" s="1">
        <v>175</v>
      </c>
      <c r="CJ188" s="1">
        <v>96</v>
      </c>
      <c r="CK188" s="1">
        <v>99</v>
      </c>
      <c r="CL188" s="1">
        <v>768</v>
      </c>
      <c r="CM188" s="1">
        <v>924</v>
      </c>
      <c r="CN188" s="1">
        <v>89.6</v>
      </c>
      <c r="CO188" s="1">
        <v>116.9</v>
      </c>
      <c r="CP188" s="1">
        <v>107.1</v>
      </c>
      <c r="CQ188" s="1">
        <v>586.88</v>
      </c>
      <c r="CR188" s="1">
        <v>2107.6</v>
      </c>
      <c r="CS188" s="1">
        <v>2310</v>
      </c>
      <c r="CU188" s="1">
        <v>153.6</v>
      </c>
      <c r="CV188" s="1">
        <v>265.44</v>
      </c>
      <c r="CW188" s="1">
        <v>324</v>
      </c>
      <c r="CX188" s="1">
        <v>789.8</v>
      </c>
      <c r="CY188" s="1">
        <v>198.52</v>
      </c>
      <c r="CZ188" s="1">
        <v>1192.5</v>
      </c>
      <c r="DA188" s="1">
        <v>96</v>
      </c>
      <c r="DB188" s="1">
        <v>207</v>
      </c>
      <c r="DC188" s="1">
        <v>3367.5</v>
      </c>
      <c r="DD188" s="1">
        <v>5988.5</v>
      </c>
      <c r="DE188" s="1">
        <v>769.8</v>
      </c>
      <c r="DF188" s="1">
        <v>777</v>
      </c>
      <c r="DG188" s="1">
        <v>133.19999999999999</v>
      </c>
      <c r="DH188" s="1">
        <v>2040</v>
      </c>
      <c r="DI188" s="1">
        <v>225</v>
      </c>
      <c r="DJ188" s="1">
        <v>687</v>
      </c>
      <c r="DK188" s="1">
        <v>1144</v>
      </c>
      <c r="DL188" s="1">
        <v>69</v>
      </c>
      <c r="DM188" s="1">
        <v>51</v>
      </c>
      <c r="DN188" s="1">
        <v>234</v>
      </c>
      <c r="DO188" s="1">
        <v>1022</v>
      </c>
      <c r="DP188" s="1">
        <v>492</v>
      </c>
    </row>
    <row r="189" spans="1:128" x14ac:dyDescent="0.35">
      <c r="A189" s="2" t="s">
        <v>509</v>
      </c>
      <c r="B189" s="1">
        <v>6310.35</v>
      </c>
      <c r="C189" s="1">
        <v>183.52</v>
      </c>
      <c r="D189" s="1">
        <v>627.52</v>
      </c>
      <c r="E189" s="1">
        <v>325.60000000000002</v>
      </c>
      <c r="F189" s="1">
        <v>4567.3599999999997</v>
      </c>
      <c r="G189" s="1">
        <v>1000.11</v>
      </c>
      <c r="H189" s="1">
        <v>171.68</v>
      </c>
      <c r="I189" s="1">
        <v>978.88</v>
      </c>
      <c r="J189" s="1">
        <v>13492.36</v>
      </c>
      <c r="K189" s="1">
        <v>1491.84</v>
      </c>
      <c r="L189" s="1">
        <v>0</v>
      </c>
      <c r="M189" s="1">
        <v>775.04</v>
      </c>
      <c r="N189" s="1">
        <v>2600.64</v>
      </c>
      <c r="O189" s="1">
        <v>792</v>
      </c>
      <c r="P189" s="1">
        <v>841.2</v>
      </c>
      <c r="Q189" s="1">
        <v>954</v>
      </c>
      <c r="R189" s="1">
        <v>156</v>
      </c>
      <c r="S189" s="1">
        <v>1674</v>
      </c>
      <c r="T189" s="1">
        <v>692.64</v>
      </c>
      <c r="U189" s="1">
        <v>297.60000000000002</v>
      </c>
      <c r="V189" s="1">
        <v>3883.32</v>
      </c>
      <c r="W189" s="1">
        <v>621.48</v>
      </c>
      <c r="X189" s="1">
        <v>815.36</v>
      </c>
      <c r="Y189" s="1">
        <v>226.24</v>
      </c>
      <c r="Z189" s="1">
        <v>1507.2</v>
      </c>
      <c r="AA189" s="1">
        <v>2910</v>
      </c>
      <c r="AB189" s="1">
        <v>21.6</v>
      </c>
      <c r="AC189" s="1">
        <v>1861.2</v>
      </c>
      <c r="AD189" s="1">
        <v>511.52</v>
      </c>
      <c r="AE189" s="1">
        <v>6395.4</v>
      </c>
      <c r="AF189" s="1">
        <v>151.08000000000001</v>
      </c>
      <c r="AG189" s="1">
        <v>104.4</v>
      </c>
      <c r="AH189" s="1">
        <v>425.6</v>
      </c>
      <c r="AI189" s="1">
        <v>0</v>
      </c>
      <c r="AJ189" s="1">
        <v>-3.6</v>
      </c>
      <c r="AK189" s="1">
        <v>1686</v>
      </c>
      <c r="AL189" s="1">
        <v>840.6</v>
      </c>
      <c r="AM189" s="1">
        <v>343.2</v>
      </c>
      <c r="AN189" s="1">
        <v>51.2</v>
      </c>
      <c r="AO189" s="1">
        <v>2527</v>
      </c>
      <c r="AP189" s="1">
        <v>0</v>
      </c>
      <c r="AQ189" s="1">
        <v>3108.75</v>
      </c>
      <c r="AR189" s="1">
        <v>149.25</v>
      </c>
      <c r="AS189" s="1">
        <v>760</v>
      </c>
      <c r="AT189" s="1">
        <v>465</v>
      </c>
      <c r="AU189" s="1">
        <v>1353.6</v>
      </c>
      <c r="AV189" s="1">
        <v>877.2</v>
      </c>
      <c r="AW189" s="1">
        <v>555</v>
      </c>
      <c r="AX189" s="1">
        <v>124</v>
      </c>
      <c r="AY189" s="1">
        <v>476</v>
      </c>
      <c r="AZ189" s="1">
        <v>651.20000000000005</v>
      </c>
      <c r="BA189" s="1">
        <v>337.2</v>
      </c>
      <c r="BB189" s="1">
        <v>0</v>
      </c>
      <c r="BD189" s="1">
        <v>1050</v>
      </c>
      <c r="BE189" s="1">
        <v>320</v>
      </c>
      <c r="BF189" s="1">
        <v>3651</v>
      </c>
      <c r="BG189" s="1">
        <v>194</v>
      </c>
      <c r="BH189" s="1">
        <v>0</v>
      </c>
      <c r="BI189" s="1">
        <v>6638.4</v>
      </c>
      <c r="BJ189" s="1">
        <v>364.8</v>
      </c>
      <c r="BK189" s="1">
        <v>602.4</v>
      </c>
      <c r="BL189" s="1">
        <v>0</v>
      </c>
      <c r="BM189" s="1">
        <v>975.2</v>
      </c>
      <c r="BN189" s="1">
        <v>645.6</v>
      </c>
      <c r="BO189" s="1">
        <v>130</v>
      </c>
      <c r="BP189" s="1">
        <v>526.5</v>
      </c>
      <c r="BQ189" s="1">
        <v>1078.75</v>
      </c>
      <c r="BR189" s="1">
        <v>174</v>
      </c>
      <c r="BS189" s="1">
        <v>15423</v>
      </c>
      <c r="BT189" s="1">
        <v>9691.2000000000007</v>
      </c>
      <c r="BU189" s="1">
        <v>400.4</v>
      </c>
      <c r="BV189" s="1">
        <v>1146.8</v>
      </c>
      <c r="BW189" s="1">
        <v>9994.4</v>
      </c>
      <c r="BX189" s="1">
        <v>79.2</v>
      </c>
      <c r="BY189" s="1">
        <v>359.2</v>
      </c>
      <c r="BZ189" s="1">
        <v>160.80000000000001</v>
      </c>
      <c r="CA189" s="1">
        <v>3072</v>
      </c>
      <c r="CB189" s="1">
        <v>552</v>
      </c>
      <c r="CC189" s="1">
        <v>0</v>
      </c>
      <c r="CD189" s="1">
        <v>114</v>
      </c>
      <c r="CE189" s="1">
        <v>118.8</v>
      </c>
      <c r="CF189" s="1">
        <v>180</v>
      </c>
      <c r="CG189" s="1">
        <v>217.2</v>
      </c>
      <c r="CH189" s="1">
        <v>0</v>
      </c>
      <c r="CI189" s="1">
        <v>309</v>
      </c>
      <c r="CJ189" s="1">
        <v>135</v>
      </c>
      <c r="CK189" s="1">
        <v>265.5</v>
      </c>
      <c r="CL189" s="1">
        <v>259.5</v>
      </c>
      <c r="CM189" s="1">
        <v>1093.2</v>
      </c>
      <c r="CN189" s="1">
        <v>133.28</v>
      </c>
      <c r="CO189" s="1">
        <v>106.4</v>
      </c>
      <c r="CP189" s="1">
        <v>106.82</v>
      </c>
      <c r="CQ189" s="1">
        <v>204.96</v>
      </c>
      <c r="CR189" s="1">
        <v>235.2</v>
      </c>
      <c r="CS189" s="1">
        <v>2292</v>
      </c>
      <c r="CU189" s="1">
        <v>153.6</v>
      </c>
      <c r="CV189" s="1">
        <v>460.32</v>
      </c>
      <c r="CW189" s="1">
        <v>96</v>
      </c>
      <c r="CX189" s="1">
        <v>388.6</v>
      </c>
      <c r="CY189" s="1">
        <v>142.52000000000001</v>
      </c>
      <c r="CZ189" s="1">
        <v>869</v>
      </c>
      <c r="DA189" s="1">
        <v>3234</v>
      </c>
      <c r="DB189" s="1">
        <v>588</v>
      </c>
      <c r="DC189" s="1">
        <v>3774.5</v>
      </c>
      <c r="DD189" s="1">
        <v>3771</v>
      </c>
      <c r="DE189" s="1">
        <v>372</v>
      </c>
      <c r="DF189" s="1">
        <v>691.5</v>
      </c>
      <c r="DG189" s="1">
        <v>79.2</v>
      </c>
      <c r="DH189" s="1">
        <v>2197.5</v>
      </c>
      <c r="DI189" s="1">
        <v>412.5</v>
      </c>
      <c r="DJ189" s="1">
        <v>282</v>
      </c>
      <c r="DK189" s="1">
        <v>750</v>
      </c>
      <c r="DL189" s="1">
        <v>192</v>
      </c>
      <c r="DM189" s="1">
        <v>93</v>
      </c>
      <c r="DN189" s="1">
        <v>246</v>
      </c>
      <c r="DO189" s="1">
        <v>1056</v>
      </c>
      <c r="DP189" s="1">
        <v>768</v>
      </c>
    </row>
    <row r="190" spans="1:128" x14ac:dyDescent="0.35">
      <c r="A190" s="2" t="s">
        <v>510</v>
      </c>
      <c r="B190" s="1">
        <v>3546.45</v>
      </c>
      <c r="C190" s="1">
        <v>139.12</v>
      </c>
      <c r="D190" s="1">
        <v>100.64</v>
      </c>
      <c r="E190" s="1">
        <v>370</v>
      </c>
      <c r="F190" s="1">
        <v>2506.56</v>
      </c>
      <c r="G190" s="1">
        <v>686.72</v>
      </c>
      <c r="H190" s="1">
        <v>177.6</v>
      </c>
      <c r="I190" s="1">
        <v>819.84</v>
      </c>
      <c r="J190" s="1">
        <v>15370.88</v>
      </c>
      <c r="K190" s="1">
        <v>1182.72</v>
      </c>
      <c r="L190" s="1">
        <v>0</v>
      </c>
      <c r="M190" s="1">
        <v>685.44</v>
      </c>
      <c r="N190" s="1">
        <v>0</v>
      </c>
      <c r="O190" s="1">
        <v>682.2</v>
      </c>
      <c r="P190" s="1">
        <v>933.6</v>
      </c>
      <c r="Q190" s="1">
        <v>1430.4</v>
      </c>
      <c r="R190" s="1">
        <v>139.19999999999999</v>
      </c>
      <c r="S190" s="1">
        <v>1668</v>
      </c>
      <c r="T190" s="1">
        <v>828.8</v>
      </c>
      <c r="U190" s="1">
        <v>921.6</v>
      </c>
      <c r="V190" s="1">
        <v>3342.36</v>
      </c>
      <c r="W190" s="1">
        <v>1180.8</v>
      </c>
      <c r="X190" s="1">
        <v>1382.08</v>
      </c>
      <c r="Y190" s="1">
        <v>194.88</v>
      </c>
      <c r="Z190" s="1">
        <v>1306.8</v>
      </c>
      <c r="AA190" s="1">
        <v>2490</v>
      </c>
      <c r="AB190" s="1">
        <v>20.399999999999999</v>
      </c>
      <c r="AC190" s="1">
        <v>4840.8</v>
      </c>
      <c r="AD190" s="1">
        <v>511.52</v>
      </c>
      <c r="AE190" s="1">
        <v>3461.4</v>
      </c>
      <c r="AF190" s="1">
        <v>150</v>
      </c>
      <c r="AG190" s="1">
        <v>103.2</v>
      </c>
      <c r="AH190" s="1">
        <v>331.52</v>
      </c>
      <c r="AI190" s="1">
        <v>0</v>
      </c>
      <c r="AJ190" s="1">
        <v>0</v>
      </c>
      <c r="AK190" s="1">
        <v>2256</v>
      </c>
      <c r="AL190" s="1">
        <v>361.8</v>
      </c>
      <c r="AM190" s="1">
        <v>409.76</v>
      </c>
      <c r="AN190" s="1">
        <v>64</v>
      </c>
      <c r="AO190" s="1">
        <v>0</v>
      </c>
      <c r="AP190" s="1">
        <v>0</v>
      </c>
      <c r="AQ190" s="1">
        <v>6344</v>
      </c>
      <c r="AR190" s="1">
        <v>242</v>
      </c>
      <c r="AS190" s="1">
        <v>1286</v>
      </c>
      <c r="AT190" s="1">
        <v>702</v>
      </c>
      <c r="AU190" s="1">
        <v>1076.8</v>
      </c>
      <c r="AV190" s="1">
        <v>532.79999999999995</v>
      </c>
      <c r="AW190" s="1">
        <v>433.5</v>
      </c>
      <c r="AX190" s="1">
        <v>110</v>
      </c>
      <c r="AY190" s="1">
        <v>856.8</v>
      </c>
      <c r="AZ190" s="1">
        <v>507.2</v>
      </c>
      <c r="BA190" s="1">
        <v>343.2</v>
      </c>
      <c r="BB190" s="1">
        <v>0</v>
      </c>
      <c r="BD190" s="1">
        <v>885</v>
      </c>
      <c r="BE190" s="1">
        <v>238.4</v>
      </c>
      <c r="BF190" s="1">
        <v>1341.875</v>
      </c>
      <c r="BG190" s="1">
        <v>223</v>
      </c>
      <c r="BH190" s="1">
        <v>16</v>
      </c>
      <c r="BI190" s="1">
        <v>8566.2999999999993</v>
      </c>
      <c r="BJ190" s="1">
        <v>1178.4000000000001</v>
      </c>
      <c r="BK190" s="1">
        <v>610.79999999999995</v>
      </c>
      <c r="BL190" s="1">
        <v>0</v>
      </c>
      <c r="BM190" s="1">
        <v>558.4</v>
      </c>
      <c r="BN190" s="1">
        <v>450</v>
      </c>
      <c r="BO190" s="1">
        <v>113</v>
      </c>
      <c r="BP190" s="1">
        <v>553.5</v>
      </c>
      <c r="BQ190" s="1">
        <v>1317.5</v>
      </c>
      <c r="BR190" s="1">
        <v>216</v>
      </c>
      <c r="BS190" s="1">
        <v>22753.5</v>
      </c>
      <c r="BT190" s="1">
        <v>15031.2</v>
      </c>
      <c r="BU190" s="1">
        <v>319.2</v>
      </c>
      <c r="BV190" s="1">
        <v>916.6</v>
      </c>
      <c r="BW190" s="1">
        <v>4671.3999999999996</v>
      </c>
      <c r="BX190" s="1">
        <v>80.400000000000006</v>
      </c>
      <c r="BY190" s="1">
        <v>433.2</v>
      </c>
      <c r="BZ190" s="1">
        <v>955.2</v>
      </c>
      <c r="CA190" s="1">
        <v>2022</v>
      </c>
      <c r="CB190" s="1">
        <v>408</v>
      </c>
      <c r="CC190" s="1">
        <v>114</v>
      </c>
      <c r="CD190" s="1">
        <v>98.4</v>
      </c>
      <c r="CE190" s="1">
        <v>94.8</v>
      </c>
      <c r="CF190" s="1">
        <v>0</v>
      </c>
      <c r="CG190" s="1">
        <v>666</v>
      </c>
      <c r="CH190" s="1">
        <v>0</v>
      </c>
      <c r="CI190" s="1">
        <v>440</v>
      </c>
      <c r="CJ190" s="1">
        <v>121.5</v>
      </c>
      <c r="CK190" s="1">
        <v>118.5</v>
      </c>
      <c r="CL190" s="1">
        <v>258</v>
      </c>
      <c r="CM190" s="1">
        <v>1488</v>
      </c>
      <c r="CN190" s="1">
        <v>78.400000000000006</v>
      </c>
      <c r="CO190" s="1">
        <v>158.06</v>
      </c>
      <c r="CP190" s="1">
        <v>162.4</v>
      </c>
      <c r="CQ190" s="1">
        <v>214.06</v>
      </c>
      <c r="CR190" s="1">
        <v>483.6</v>
      </c>
      <c r="CS190" s="1">
        <v>882</v>
      </c>
      <c r="CU190" s="1">
        <v>135.6</v>
      </c>
      <c r="CV190" s="1">
        <v>367.36</v>
      </c>
      <c r="CW190" s="1">
        <v>0</v>
      </c>
      <c r="CX190" s="1">
        <v>959.2</v>
      </c>
      <c r="CY190" s="1">
        <v>133.28</v>
      </c>
      <c r="CZ190" s="1">
        <v>1162.5</v>
      </c>
      <c r="DA190" s="1">
        <v>1257</v>
      </c>
      <c r="DB190" s="1">
        <v>435</v>
      </c>
      <c r="DC190" s="1">
        <v>5644.5</v>
      </c>
      <c r="DD190" s="1">
        <v>5349</v>
      </c>
      <c r="DE190" s="1">
        <v>535.20000000000005</v>
      </c>
      <c r="DF190" s="1">
        <v>930</v>
      </c>
      <c r="DG190" s="1">
        <v>76.8</v>
      </c>
      <c r="DH190" s="1">
        <v>1371</v>
      </c>
      <c r="DI190" s="1">
        <v>405</v>
      </c>
      <c r="DJ190" s="1">
        <v>774</v>
      </c>
      <c r="DK190" s="1">
        <v>1168</v>
      </c>
      <c r="DL190" s="1">
        <v>264</v>
      </c>
      <c r="DM190" s="1">
        <v>195</v>
      </c>
      <c r="DN190" s="1">
        <v>156</v>
      </c>
      <c r="DO190" s="1">
        <v>966</v>
      </c>
      <c r="DP190" s="1">
        <v>408</v>
      </c>
    </row>
    <row r="191" spans="1:128" x14ac:dyDescent="0.35">
      <c r="A191" s="2" t="s">
        <v>511</v>
      </c>
      <c r="B191" s="1">
        <v>2691.38</v>
      </c>
      <c r="C191" s="1">
        <v>156.88</v>
      </c>
      <c r="D191" s="1">
        <v>201.28</v>
      </c>
      <c r="E191" s="1">
        <v>340.4</v>
      </c>
      <c r="F191" s="1">
        <v>1395.52</v>
      </c>
      <c r="G191" s="1">
        <v>775.52</v>
      </c>
      <c r="H191" s="1">
        <v>88.8</v>
      </c>
      <c r="I191" s="1">
        <v>808.64</v>
      </c>
      <c r="J191" s="1">
        <v>16419.2</v>
      </c>
      <c r="K191" s="1">
        <v>1386.28</v>
      </c>
      <c r="L191" s="1">
        <v>0</v>
      </c>
      <c r="M191" s="1">
        <v>766.08</v>
      </c>
      <c r="N191" s="1">
        <v>0</v>
      </c>
      <c r="O191" s="1">
        <v>534.6</v>
      </c>
      <c r="P191" s="1">
        <v>1213.92</v>
      </c>
      <c r="Q191" s="1">
        <v>1500</v>
      </c>
      <c r="R191" s="1">
        <v>133.19999999999999</v>
      </c>
      <c r="S191" s="1">
        <v>1566</v>
      </c>
      <c r="T191" s="1">
        <v>1518.48</v>
      </c>
      <c r="U191" s="1">
        <v>422.4</v>
      </c>
      <c r="V191" s="1">
        <v>2238.36</v>
      </c>
      <c r="W191" s="1">
        <v>897.12</v>
      </c>
      <c r="X191" s="1">
        <v>981.12</v>
      </c>
      <c r="Y191" s="1">
        <v>824.32</v>
      </c>
      <c r="Z191" s="1">
        <v>691.2</v>
      </c>
      <c r="AA191" s="1">
        <v>2460</v>
      </c>
      <c r="AB191" s="1">
        <v>13.2</v>
      </c>
      <c r="AC191" s="1">
        <v>4617.6000000000004</v>
      </c>
      <c r="AD191" s="1">
        <v>1186.8</v>
      </c>
      <c r="AE191" s="1">
        <v>8757</v>
      </c>
      <c r="AF191" s="1">
        <v>356.4</v>
      </c>
      <c r="AG191" s="1">
        <v>99.6</v>
      </c>
      <c r="AH191" s="1">
        <v>315.83999999999997</v>
      </c>
      <c r="AI191" s="1">
        <v>574.98</v>
      </c>
      <c r="AJ191" s="1">
        <v>57.6</v>
      </c>
      <c r="AK191" s="1">
        <v>2244</v>
      </c>
      <c r="AL191" s="1">
        <v>273.60000000000002</v>
      </c>
      <c r="AM191" s="1">
        <v>374.4</v>
      </c>
      <c r="AN191" s="1">
        <v>35.200000000000003</v>
      </c>
      <c r="AO191" s="1">
        <v>0</v>
      </c>
      <c r="AP191" s="1">
        <v>0</v>
      </c>
      <c r="AQ191" s="1">
        <v>4878</v>
      </c>
      <c r="AR191" s="1">
        <v>609</v>
      </c>
      <c r="AS191" s="1">
        <v>1352</v>
      </c>
      <c r="AT191" s="1">
        <v>545</v>
      </c>
      <c r="AU191" s="1">
        <v>1277.5999999999999</v>
      </c>
      <c r="AV191" s="1">
        <v>502.8</v>
      </c>
      <c r="AW191" s="1">
        <v>451.5</v>
      </c>
      <c r="AX191" s="1">
        <v>100</v>
      </c>
      <c r="AY191" s="1">
        <v>192.8</v>
      </c>
      <c r="AZ191" s="1">
        <v>517.6</v>
      </c>
      <c r="BA191" s="1">
        <v>368.4</v>
      </c>
      <c r="BB191" s="1">
        <v>276</v>
      </c>
      <c r="BD191" s="1">
        <v>980</v>
      </c>
      <c r="BE191" s="1">
        <v>172.4</v>
      </c>
      <c r="BF191" s="1">
        <v>1844</v>
      </c>
      <c r="BG191" s="1">
        <v>449</v>
      </c>
      <c r="BH191" s="1">
        <v>82</v>
      </c>
      <c r="BI191" s="1">
        <v>5246.3</v>
      </c>
      <c r="BJ191" s="1">
        <v>963.2</v>
      </c>
      <c r="BK191" s="1">
        <v>562.79999999999995</v>
      </c>
      <c r="BL191" s="1">
        <v>4.5</v>
      </c>
      <c r="BM191" s="1">
        <v>744.8</v>
      </c>
      <c r="BN191" s="1">
        <v>493.2</v>
      </c>
      <c r="BO191" s="1">
        <v>118</v>
      </c>
      <c r="BP191" s="1">
        <v>555</v>
      </c>
      <c r="BQ191" s="1">
        <v>2127</v>
      </c>
      <c r="BR191" s="1">
        <v>1059</v>
      </c>
      <c r="BS191" s="1">
        <v>13011</v>
      </c>
      <c r="BT191" s="1">
        <v>16702.8</v>
      </c>
      <c r="BU191" s="1">
        <v>697.2</v>
      </c>
      <c r="BV191" s="1">
        <v>775.4</v>
      </c>
      <c r="BW191" s="1">
        <v>415.4</v>
      </c>
      <c r="BX191" s="1">
        <v>144.4</v>
      </c>
      <c r="BY191" s="1">
        <v>367.6</v>
      </c>
      <c r="BZ191" s="1">
        <v>520.79999999999995</v>
      </c>
      <c r="CA191" s="1">
        <v>1932</v>
      </c>
      <c r="CB191" s="1">
        <v>480</v>
      </c>
      <c r="CC191" s="1">
        <v>19.5</v>
      </c>
      <c r="CD191" s="1">
        <v>104.4</v>
      </c>
      <c r="CE191" s="1">
        <v>96</v>
      </c>
      <c r="CF191" s="1">
        <v>96</v>
      </c>
      <c r="CG191" s="1">
        <v>360</v>
      </c>
      <c r="CH191" s="1">
        <v>0</v>
      </c>
      <c r="CI191" s="1">
        <v>391</v>
      </c>
      <c r="CJ191" s="1">
        <v>192.5</v>
      </c>
      <c r="CK191" s="1">
        <v>120</v>
      </c>
      <c r="CL191" s="1">
        <v>738</v>
      </c>
      <c r="CM191" s="1">
        <v>1047.5999999999999</v>
      </c>
      <c r="CN191" s="1">
        <v>91</v>
      </c>
      <c r="CO191" s="1">
        <v>51.52</v>
      </c>
      <c r="CP191" s="1">
        <v>159.04</v>
      </c>
      <c r="CQ191" s="1">
        <v>200.76</v>
      </c>
      <c r="CR191" s="1">
        <v>321.2</v>
      </c>
      <c r="CS191" s="1">
        <v>1434</v>
      </c>
      <c r="CU191" s="1">
        <v>130.80000000000001</v>
      </c>
      <c r="CV191" s="1">
        <v>461.44</v>
      </c>
      <c r="CW191" s="1">
        <v>96</v>
      </c>
      <c r="CX191" s="1">
        <v>433.2</v>
      </c>
      <c r="CY191" s="1">
        <v>208.04</v>
      </c>
      <c r="CZ191" s="1">
        <v>903.75</v>
      </c>
      <c r="DA191" s="1">
        <v>4.5</v>
      </c>
      <c r="DB191" s="1">
        <v>561</v>
      </c>
      <c r="DC191" s="1">
        <v>10572</v>
      </c>
      <c r="DD191" s="1">
        <v>3306</v>
      </c>
      <c r="DE191" s="1">
        <v>754.6</v>
      </c>
      <c r="DF191" s="1">
        <v>774</v>
      </c>
      <c r="DG191" s="1">
        <v>88.8</v>
      </c>
      <c r="DH191" s="1">
        <v>832.5</v>
      </c>
      <c r="DI191" s="1">
        <v>352.5</v>
      </c>
      <c r="DJ191" s="1">
        <v>1491</v>
      </c>
      <c r="DK191" s="1">
        <v>2086</v>
      </c>
      <c r="DL191" s="1">
        <v>414</v>
      </c>
      <c r="DM191" s="1">
        <v>184</v>
      </c>
      <c r="DN191" s="1">
        <v>282</v>
      </c>
      <c r="DO191" s="1">
        <v>1602</v>
      </c>
      <c r="DP191" s="1">
        <v>726</v>
      </c>
    </row>
    <row r="192" spans="1:128" x14ac:dyDescent="0.35">
      <c r="A192" s="2" t="s">
        <v>512</v>
      </c>
      <c r="B192" s="1">
        <v>2844.56</v>
      </c>
      <c r="C192" s="1">
        <v>233.84</v>
      </c>
      <c r="D192" s="1">
        <v>2.96</v>
      </c>
      <c r="E192" s="1">
        <v>444</v>
      </c>
      <c r="F192" s="1">
        <v>1019.48</v>
      </c>
      <c r="G192" s="1">
        <v>577.20000000000005</v>
      </c>
      <c r="H192" s="1">
        <v>310.8</v>
      </c>
      <c r="I192" s="1">
        <v>904.96</v>
      </c>
      <c r="J192" s="1">
        <v>35459.199999999997</v>
      </c>
      <c r="K192" s="1">
        <v>1023.68</v>
      </c>
      <c r="L192" s="1">
        <v>1680</v>
      </c>
      <c r="M192" s="1">
        <v>618.24</v>
      </c>
      <c r="N192" s="1">
        <v>0</v>
      </c>
      <c r="O192" s="1">
        <v>865.8</v>
      </c>
      <c r="P192" s="1">
        <v>1320.84</v>
      </c>
      <c r="Q192" s="1">
        <v>1369.2</v>
      </c>
      <c r="R192" s="1">
        <v>201.6</v>
      </c>
      <c r="S192" s="1">
        <v>1476</v>
      </c>
      <c r="T192" s="1">
        <v>1609.5</v>
      </c>
      <c r="U192" s="1">
        <v>1152</v>
      </c>
      <c r="V192" s="1">
        <v>2279.7600000000002</v>
      </c>
      <c r="W192" s="1">
        <v>834</v>
      </c>
      <c r="X192" s="1">
        <v>1061.76</v>
      </c>
      <c r="Y192" s="1">
        <v>773.92</v>
      </c>
      <c r="Z192" s="1">
        <v>1785.6</v>
      </c>
      <c r="AA192" s="1">
        <v>3246</v>
      </c>
      <c r="AB192" s="1">
        <v>31.2</v>
      </c>
      <c r="AC192" s="1">
        <v>5878.8</v>
      </c>
      <c r="AD192" s="1">
        <v>1041.44</v>
      </c>
      <c r="AE192" s="1">
        <v>9325.7999999999993</v>
      </c>
      <c r="AF192" s="1">
        <v>358.8</v>
      </c>
      <c r="AG192" s="1">
        <v>112.8</v>
      </c>
      <c r="AH192" s="1">
        <v>400.96</v>
      </c>
      <c r="AI192" s="1">
        <v>357.42</v>
      </c>
      <c r="AJ192" s="1">
        <v>2208</v>
      </c>
      <c r="AK192" s="1">
        <v>1986</v>
      </c>
      <c r="AL192" s="1">
        <v>466.2</v>
      </c>
      <c r="AM192" s="1">
        <v>507.52</v>
      </c>
      <c r="AN192" s="1">
        <v>59.2</v>
      </c>
      <c r="AO192" s="1">
        <v>0</v>
      </c>
      <c r="AP192" s="1">
        <v>0</v>
      </c>
      <c r="AQ192" s="1">
        <v>3152</v>
      </c>
      <c r="AR192" s="1">
        <v>734</v>
      </c>
      <c r="AS192" s="1">
        <v>1228</v>
      </c>
      <c r="AT192" s="1">
        <v>608</v>
      </c>
      <c r="AU192" s="1">
        <v>1071.2</v>
      </c>
      <c r="AV192" s="1">
        <v>249.6</v>
      </c>
      <c r="AW192" s="1">
        <v>516</v>
      </c>
      <c r="AX192" s="1">
        <v>158</v>
      </c>
      <c r="AY192" s="1">
        <v>392</v>
      </c>
      <c r="AZ192" s="1">
        <v>818.4</v>
      </c>
      <c r="BA192" s="1">
        <v>403.2</v>
      </c>
      <c r="BB192" s="1">
        <v>237</v>
      </c>
      <c r="BD192" s="1">
        <v>870</v>
      </c>
      <c r="BE192" s="1">
        <v>265.60000000000002</v>
      </c>
      <c r="BF192" s="1">
        <v>7158</v>
      </c>
      <c r="BG192" s="1">
        <v>646</v>
      </c>
      <c r="BH192" s="1">
        <v>62</v>
      </c>
      <c r="BI192" s="1">
        <v>6272</v>
      </c>
      <c r="BJ192" s="1">
        <v>514.4</v>
      </c>
      <c r="BK192" s="1">
        <v>722.4</v>
      </c>
      <c r="BL192" s="1">
        <v>285</v>
      </c>
      <c r="BM192" s="1">
        <v>1061.5999999999999</v>
      </c>
      <c r="BN192" s="1">
        <v>571.20000000000005</v>
      </c>
      <c r="BO192" s="1">
        <v>146</v>
      </c>
      <c r="BP192" s="1">
        <v>655.5</v>
      </c>
      <c r="BQ192" s="1">
        <v>2088.75</v>
      </c>
      <c r="BR192" s="1">
        <v>972</v>
      </c>
      <c r="BS192" s="1">
        <v>31614</v>
      </c>
      <c r="BT192" s="1">
        <v>16422</v>
      </c>
      <c r="BU192" s="1">
        <v>980.4</v>
      </c>
      <c r="BV192" s="1">
        <v>1104</v>
      </c>
      <c r="BW192" s="1">
        <v>177.6</v>
      </c>
      <c r="BX192" s="1">
        <v>121.2</v>
      </c>
      <c r="BY192" s="1">
        <v>607.20000000000005</v>
      </c>
      <c r="BZ192" s="1">
        <v>115.2</v>
      </c>
      <c r="CA192" s="1">
        <v>2022</v>
      </c>
      <c r="CB192" s="1">
        <v>481.2</v>
      </c>
      <c r="CC192" s="1">
        <v>0</v>
      </c>
      <c r="CD192" s="1">
        <v>111.6</v>
      </c>
      <c r="CE192" s="1">
        <v>109.2</v>
      </c>
      <c r="CF192" s="1">
        <v>480</v>
      </c>
      <c r="CG192" s="1">
        <v>528</v>
      </c>
      <c r="CH192" s="1">
        <v>567</v>
      </c>
      <c r="CI192" s="1">
        <v>215.5</v>
      </c>
      <c r="CJ192" s="1">
        <v>369</v>
      </c>
      <c r="CK192" s="1">
        <v>106.5</v>
      </c>
      <c r="CL192" s="1">
        <v>1266</v>
      </c>
      <c r="CM192" s="1">
        <v>1018.8</v>
      </c>
      <c r="CN192" s="1">
        <v>134.68</v>
      </c>
      <c r="CO192" s="1">
        <v>280</v>
      </c>
      <c r="CP192" s="1">
        <v>308</v>
      </c>
      <c r="CQ192" s="1">
        <v>402.08</v>
      </c>
      <c r="CR192" s="1">
        <v>561.6</v>
      </c>
      <c r="CS192" s="1">
        <v>1578</v>
      </c>
      <c r="CU192" s="1">
        <v>151.19999999999999</v>
      </c>
      <c r="CV192" s="1">
        <v>866.88</v>
      </c>
      <c r="CW192" s="1">
        <v>288</v>
      </c>
      <c r="CX192" s="1">
        <v>610.79999999999995</v>
      </c>
      <c r="CY192" s="1">
        <v>296.8</v>
      </c>
      <c r="CZ192" s="1">
        <v>1320</v>
      </c>
      <c r="DA192" s="1">
        <v>393.5</v>
      </c>
      <c r="DB192" s="1">
        <v>1098</v>
      </c>
      <c r="DC192" s="1">
        <v>3507</v>
      </c>
      <c r="DD192" s="1">
        <v>5742</v>
      </c>
      <c r="DE192" s="1">
        <v>925.2</v>
      </c>
      <c r="DF192" s="1">
        <v>1183.5</v>
      </c>
      <c r="DG192" s="1">
        <v>98.4</v>
      </c>
      <c r="DH192" s="1">
        <v>1590</v>
      </c>
      <c r="DI192" s="1">
        <v>411</v>
      </c>
      <c r="DJ192" s="1">
        <v>1053</v>
      </c>
      <c r="DK192" s="1">
        <v>1958</v>
      </c>
      <c r="DL192" s="1">
        <v>294</v>
      </c>
      <c r="DM192" s="1">
        <v>210</v>
      </c>
      <c r="DN192" s="1">
        <v>126</v>
      </c>
      <c r="DO192" s="1">
        <v>1770</v>
      </c>
      <c r="DP192" s="1">
        <v>780</v>
      </c>
    </row>
    <row r="193" spans="1:120" x14ac:dyDescent="0.35">
      <c r="A193" s="2"/>
    </row>
    <row r="194" spans="1:120" x14ac:dyDescent="0.35">
      <c r="A194" s="2"/>
      <c r="B194" s="1" t="b">
        <v>1</v>
      </c>
      <c r="C194" s="1" t="b">
        <v>1</v>
      </c>
      <c r="D194" s="1" t="b">
        <v>1</v>
      </c>
      <c r="E194" s="1" t="b">
        <v>1</v>
      </c>
      <c r="F194" s="1" t="b">
        <v>1</v>
      </c>
      <c r="G194" s="1" t="b">
        <v>1</v>
      </c>
      <c r="H194" s="1" t="b">
        <v>1</v>
      </c>
      <c r="I194" s="1" t="b">
        <v>1</v>
      </c>
      <c r="J194" s="1" t="b">
        <v>1</v>
      </c>
      <c r="K194" s="1" t="b">
        <v>1</v>
      </c>
      <c r="L194" s="1" t="b">
        <v>1</v>
      </c>
      <c r="M194" s="1" t="b">
        <v>1</v>
      </c>
      <c r="N194" s="1" t="b">
        <v>1</v>
      </c>
      <c r="O194" s="1" t="b">
        <v>1</v>
      </c>
      <c r="P194" s="1" t="b">
        <v>1</v>
      </c>
      <c r="Q194" s="1" t="b">
        <v>1</v>
      </c>
      <c r="R194" s="1" t="b">
        <v>1</v>
      </c>
      <c r="S194" s="1" t="b">
        <v>1</v>
      </c>
      <c r="T194" s="1" t="b">
        <v>1</v>
      </c>
      <c r="U194" s="1" t="b">
        <v>1</v>
      </c>
      <c r="V194" s="1" t="b">
        <v>1</v>
      </c>
      <c r="W194" s="1" t="b">
        <v>1</v>
      </c>
      <c r="X194" s="1" t="b">
        <v>1</v>
      </c>
      <c r="Y194" s="1" t="b">
        <v>1</v>
      </c>
      <c r="Z194" s="1" t="b">
        <v>1</v>
      </c>
      <c r="AA194" s="1" t="b">
        <v>1</v>
      </c>
      <c r="AB194" s="1" t="b">
        <v>1</v>
      </c>
      <c r="AC194" s="1" t="b">
        <v>1</v>
      </c>
      <c r="AD194" s="1" t="b">
        <v>1</v>
      </c>
      <c r="AE194" s="1" t="b">
        <v>1</v>
      </c>
      <c r="AF194" s="1" t="b">
        <v>1</v>
      </c>
      <c r="AG194" s="1" t="b">
        <v>1</v>
      </c>
      <c r="AH194" s="1" t="b">
        <v>1</v>
      </c>
      <c r="AI194" s="1" t="b">
        <v>1</v>
      </c>
      <c r="AJ194" s="1" t="b">
        <v>1</v>
      </c>
      <c r="AK194" s="1" t="b">
        <v>1</v>
      </c>
      <c r="AL194" s="1" t="b">
        <v>1</v>
      </c>
      <c r="AM194" s="1" t="b">
        <v>1</v>
      </c>
      <c r="AN194" s="1" t="b">
        <v>1</v>
      </c>
      <c r="AO194" s="1" t="b">
        <v>1</v>
      </c>
      <c r="AP194" s="1" t="b">
        <v>1</v>
      </c>
      <c r="AQ194" s="1">
        <v>1</v>
      </c>
      <c r="AR194" s="1">
        <v>1</v>
      </c>
      <c r="AS194" s="1" t="b">
        <v>1</v>
      </c>
      <c r="AT194" s="1">
        <v>1</v>
      </c>
      <c r="AU194" s="1" t="b">
        <v>1</v>
      </c>
      <c r="AV194" s="1" t="b">
        <v>1</v>
      </c>
      <c r="AW194" s="1" t="b">
        <v>1</v>
      </c>
      <c r="AX194" s="1">
        <v>1</v>
      </c>
      <c r="AY194" s="1" t="b">
        <v>1</v>
      </c>
      <c r="AZ194" s="1" t="b">
        <v>1</v>
      </c>
      <c r="BA194" s="1" t="b">
        <v>1</v>
      </c>
      <c r="BB194" s="1" t="b">
        <v>1</v>
      </c>
      <c r="BC194" s="1" t="b">
        <v>1</v>
      </c>
      <c r="BD194" s="1">
        <v>1</v>
      </c>
      <c r="BE194" s="1" t="b">
        <v>1</v>
      </c>
      <c r="BF194" s="1">
        <v>1</v>
      </c>
      <c r="BG194" s="1">
        <v>1</v>
      </c>
      <c r="BH194" s="1" t="b">
        <v>1</v>
      </c>
      <c r="BI194" s="1" t="b">
        <v>1</v>
      </c>
      <c r="BJ194" s="1" t="b">
        <v>1</v>
      </c>
      <c r="BK194" s="1" t="b">
        <v>1</v>
      </c>
      <c r="BL194" s="1" t="b">
        <v>1</v>
      </c>
      <c r="BM194" s="1" t="b">
        <v>1</v>
      </c>
      <c r="BN194" s="1" t="b">
        <v>1</v>
      </c>
      <c r="BO194" s="1" t="b">
        <v>1</v>
      </c>
      <c r="BP194" s="1" t="b">
        <v>1</v>
      </c>
      <c r="BQ194" s="1" t="b">
        <v>1</v>
      </c>
      <c r="BR194" s="1" t="b">
        <v>1</v>
      </c>
      <c r="BS194" s="1" t="b">
        <v>1</v>
      </c>
      <c r="BT194" s="1" t="b">
        <v>1</v>
      </c>
      <c r="BU194" s="1" t="b">
        <v>1</v>
      </c>
      <c r="BV194" s="1" t="b">
        <v>1</v>
      </c>
      <c r="BW194" s="1" t="b">
        <v>1</v>
      </c>
      <c r="BX194" s="1" t="b">
        <v>1</v>
      </c>
      <c r="BY194" s="1" t="b">
        <v>1</v>
      </c>
      <c r="BZ194" s="1" t="b">
        <v>1</v>
      </c>
      <c r="CA194" s="1" t="b">
        <v>1</v>
      </c>
      <c r="CB194" s="1" t="b">
        <v>1</v>
      </c>
      <c r="CC194" s="1" t="b">
        <v>1</v>
      </c>
      <c r="CD194" s="1" t="b">
        <v>1</v>
      </c>
      <c r="CE194" s="1" t="b">
        <v>1</v>
      </c>
      <c r="CF194" s="1" t="b">
        <v>1</v>
      </c>
      <c r="CG194" s="1" t="b">
        <v>1</v>
      </c>
      <c r="CH194" s="1" t="b">
        <v>1</v>
      </c>
      <c r="CI194" s="1" t="b">
        <v>1</v>
      </c>
      <c r="CJ194" s="1" t="b">
        <v>1</v>
      </c>
      <c r="CK194" s="1" t="b">
        <v>1</v>
      </c>
      <c r="CL194" s="1" t="b">
        <v>1</v>
      </c>
      <c r="CM194" s="1" t="b">
        <v>1</v>
      </c>
      <c r="CN194" s="1" t="b">
        <v>1</v>
      </c>
      <c r="CO194" s="1" t="b">
        <v>1</v>
      </c>
      <c r="CP194" s="1" t="b">
        <v>1</v>
      </c>
      <c r="CQ194" s="1" t="b">
        <v>1</v>
      </c>
      <c r="CR194" s="1" t="b">
        <v>1</v>
      </c>
      <c r="CS194" s="1" t="b">
        <v>1</v>
      </c>
      <c r="CT194" s="1" t="b">
        <v>1</v>
      </c>
      <c r="CU194" s="1" t="b">
        <v>1</v>
      </c>
      <c r="CV194" s="1" t="b">
        <v>1</v>
      </c>
      <c r="CW194" s="1" t="b">
        <v>1</v>
      </c>
      <c r="CX194" s="1" t="b">
        <v>1</v>
      </c>
      <c r="CY194" s="1" t="b">
        <v>1</v>
      </c>
      <c r="CZ194" s="1" t="b">
        <v>1</v>
      </c>
      <c r="DA194" s="1" t="b">
        <v>1</v>
      </c>
      <c r="DB194" s="1" t="b">
        <v>1</v>
      </c>
      <c r="DC194" s="1" t="b">
        <v>1</v>
      </c>
      <c r="DD194" s="1" t="b">
        <v>1</v>
      </c>
      <c r="DE194" s="1" t="b">
        <v>1</v>
      </c>
      <c r="DF194" s="1" t="b">
        <v>1</v>
      </c>
      <c r="DG194" s="1" t="b">
        <v>1</v>
      </c>
      <c r="DH194" s="1" t="b">
        <v>1</v>
      </c>
      <c r="DI194" s="1" t="b">
        <v>1</v>
      </c>
      <c r="DJ194" s="1" t="b">
        <v>1</v>
      </c>
      <c r="DK194" s="1" t="b">
        <v>1</v>
      </c>
      <c r="DL194" s="1" t="b">
        <v>1</v>
      </c>
      <c r="DM194" s="1" t="b">
        <v>1</v>
      </c>
      <c r="DN194" s="1" t="b">
        <v>1</v>
      </c>
      <c r="DO194" s="1" t="b">
        <v>1</v>
      </c>
      <c r="DP194" s="1" t="b">
        <v>1</v>
      </c>
    </row>
    <row r="195" spans="1:120" x14ac:dyDescent="0.35">
      <c r="A195" s="2"/>
    </row>
    <row r="196" spans="1:120" x14ac:dyDescent="0.35">
      <c r="A196" s="2"/>
    </row>
    <row r="197" spans="1:120" x14ac:dyDescent="0.35">
      <c r="A197" s="2"/>
    </row>
    <row r="198" spans="1:120" x14ac:dyDescent="0.35">
      <c r="A198" s="2"/>
    </row>
    <row r="199" spans="1:120" x14ac:dyDescent="0.35">
      <c r="A199" s="2"/>
    </row>
    <row r="200" spans="1:120" x14ac:dyDescent="0.35">
      <c r="A200" s="2"/>
    </row>
    <row r="201" spans="1:120" x14ac:dyDescent="0.35">
      <c r="A201" s="2"/>
    </row>
    <row r="202" spans="1:120" x14ac:dyDescent="0.35">
      <c r="A202" s="2"/>
    </row>
    <row r="203" spans="1:120" x14ac:dyDescent="0.35">
      <c r="A203" s="2"/>
    </row>
    <row r="204" spans="1:120" x14ac:dyDescent="0.35">
      <c r="A204" s="2"/>
    </row>
    <row r="205" spans="1:120" x14ac:dyDescent="0.35">
      <c r="A205" s="2"/>
    </row>
    <row r="206" spans="1:120" x14ac:dyDescent="0.35">
      <c r="A206" s="2"/>
    </row>
    <row r="207" spans="1:120" x14ac:dyDescent="0.35">
      <c r="A207" s="2"/>
    </row>
    <row r="208" spans="1:120" x14ac:dyDescent="0.35">
      <c r="A208" s="2"/>
    </row>
    <row r="209" spans="1:128" x14ac:dyDescent="0.35">
      <c r="A209" s="2"/>
    </row>
    <row r="210" spans="1:128" x14ac:dyDescent="0.35">
      <c r="A210" s="2"/>
    </row>
    <row r="211" spans="1:128" x14ac:dyDescent="0.35">
      <c r="A211" s="2"/>
    </row>
    <row r="212" spans="1:128" x14ac:dyDescent="0.35">
      <c r="A212" s="2"/>
      <c r="B212" s="1" t="s">
        <v>513</v>
      </c>
      <c r="G212" s="1" t="s">
        <v>514</v>
      </c>
      <c r="I212" s="1" t="s">
        <v>515</v>
      </c>
      <c r="T212" s="1" t="s">
        <v>516</v>
      </c>
      <c r="AD212" s="1" t="s">
        <v>517</v>
      </c>
      <c r="AM212" s="1" t="s">
        <v>518</v>
      </c>
      <c r="AQ212" s="1" t="s">
        <v>519</v>
      </c>
      <c r="AT212" s="1" t="s">
        <v>520</v>
      </c>
      <c r="AU212" s="1" t="s">
        <v>521</v>
      </c>
      <c r="AV212" s="1" t="s">
        <v>522</v>
      </c>
      <c r="BE212" s="1" t="s">
        <v>523</v>
      </c>
      <c r="BF212" s="1" t="s">
        <v>523</v>
      </c>
      <c r="BI212" s="1" t="s">
        <v>524</v>
      </c>
      <c r="BN212" s="1" t="s">
        <v>525</v>
      </c>
      <c r="BS212" s="1" t="s">
        <v>526</v>
      </c>
      <c r="BT212" s="1" t="s">
        <v>527</v>
      </c>
      <c r="CL212" s="1" t="s">
        <v>528</v>
      </c>
      <c r="CZ212" s="1" t="s">
        <v>529</v>
      </c>
      <c r="DB212" s="1" t="s">
        <v>530</v>
      </c>
      <c r="DC212" s="1" t="s">
        <v>531</v>
      </c>
      <c r="DD212" s="1" t="s">
        <v>532</v>
      </c>
      <c r="DJ212" s="1" t="s">
        <v>533</v>
      </c>
      <c r="DK212" s="1" t="s">
        <v>192</v>
      </c>
      <c r="DQ212" s="1" t="s">
        <v>190</v>
      </c>
      <c r="DR212" s="1" t="s">
        <v>534</v>
      </c>
      <c r="DV212" s="1" t="s">
        <v>535</v>
      </c>
      <c r="DW212" s="1" t="s">
        <v>536</v>
      </c>
    </row>
    <row r="213" spans="1:128" x14ac:dyDescent="0.35">
      <c r="A213" s="2" t="s">
        <v>537</v>
      </c>
      <c r="B213" s="1">
        <v>6</v>
      </c>
      <c r="G213" s="1">
        <v>130.4</v>
      </c>
      <c r="I213" s="1">
        <v>551</v>
      </c>
      <c r="T213" s="1">
        <v>12</v>
      </c>
      <c r="AD213" s="1">
        <v>392</v>
      </c>
      <c r="AM213" s="1">
        <v>40</v>
      </c>
      <c r="AQ213" s="1">
        <v>25.9</v>
      </c>
      <c r="AT213" s="1">
        <v>83.72</v>
      </c>
      <c r="AU213" s="1">
        <v>929.2</v>
      </c>
      <c r="AV213" s="1">
        <v>432.4</v>
      </c>
      <c r="BE213" s="1">
        <v>42</v>
      </c>
      <c r="BF213" s="1">
        <v>42</v>
      </c>
      <c r="BI213" s="1">
        <v>-1.5</v>
      </c>
      <c r="BN213" s="1">
        <v>3</v>
      </c>
      <c r="BS213" s="1">
        <v>-45</v>
      </c>
      <c r="BT213" s="1">
        <v>168</v>
      </c>
      <c r="CL213" s="1">
        <v>2776</v>
      </c>
      <c r="CZ213" s="1">
        <v>7.5</v>
      </c>
      <c r="DB213" s="1">
        <v>-4.25</v>
      </c>
      <c r="DC213" s="1">
        <v>954.5</v>
      </c>
      <c r="DD213" s="1">
        <v>16.84</v>
      </c>
      <c r="DJ213" s="1">
        <v>409.28</v>
      </c>
      <c r="DK213" s="1">
        <v>120.96</v>
      </c>
      <c r="DQ213" s="1">
        <v>136.6</v>
      </c>
      <c r="DR213" s="1">
        <v>121.41</v>
      </c>
      <c r="DV213" s="1">
        <v>429.40499999999997</v>
      </c>
      <c r="DW213" s="1">
        <v>46756.084999999999</v>
      </c>
      <c r="DX213" s="1">
        <v>-30783.57</v>
      </c>
    </row>
    <row r="214" spans="1:128" x14ac:dyDescent="0.35">
      <c r="A214" s="2" t="s">
        <v>538</v>
      </c>
      <c r="B214" s="1">
        <v>6</v>
      </c>
      <c r="AQ214" s="1">
        <v>3.7</v>
      </c>
      <c r="AT214" s="1">
        <v>5.52</v>
      </c>
      <c r="BI214" s="1">
        <v>3</v>
      </c>
      <c r="BN214" s="1">
        <v>1.5</v>
      </c>
      <c r="CL214" s="1">
        <v>1.2</v>
      </c>
      <c r="DC214" s="1">
        <v>132</v>
      </c>
      <c r="DJ214" s="1">
        <v>110.88</v>
      </c>
      <c r="DR214" s="1">
        <v>2.2799999999999998</v>
      </c>
      <c r="DV214" s="1">
        <v>2.2200000000000002</v>
      </c>
      <c r="DW214" s="1">
        <v>1521.7840000000001</v>
      </c>
      <c r="DX214" s="1">
        <v>27554.986000000001</v>
      </c>
    </row>
    <row r="215" spans="1:128" x14ac:dyDescent="0.35">
      <c r="A215" s="2"/>
      <c r="DK215" s="1" t="s">
        <v>192</v>
      </c>
      <c r="DQ215" s="1" t="s">
        <v>190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1" width="13.08984375" style="1" customWidth="1"/>
    <col min="2" max="2" width="11.26953125" style="1" customWidth="1"/>
    <col min="3" max="3" width="9.08984375" style="1" customWidth="1"/>
    <col min="4" max="4" width="62.1796875" style="1" customWidth="1"/>
    <col min="5" max="5" width="10.26953125" style="1" customWidth="1"/>
    <col min="6" max="8" width="10.26953125" style="3" customWidth="1"/>
    <col min="9" max="9" width="10.26953125" style="1" customWidth="1"/>
    <col min="10" max="10" width="18.1796875" style="1" customWidth="1"/>
    <col min="11" max="11" width="9.08984375" style="1" customWidth="1"/>
    <col min="12" max="12" width="9.08984375" style="3" customWidth="1"/>
    <col min="13" max="13" width="9.08984375" style="4" customWidth="1"/>
    <col min="14" max="17" width="9.08984375" style="1" customWidth="1"/>
    <col min="18" max="23" width="9.08984375" style="1" hidden="1" customWidth="1"/>
    <col min="24" max="1025" width="9.08984375" style="1" customWidth="1"/>
  </cols>
  <sheetData>
    <row r="1" spans="1:19" s="5" customFormat="1" ht="30" customHeight="1" x14ac:dyDescent="0.35">
      <c r="A1" s="6" t="s">
        <v>539</v>
      </c>
      <c r="B1" s="6" t="s">
        <v>540</v>
      </c>
      <c r="C1" s="6" t="s">
        <v>161</v>
      </c>
      <c r="D1" s="6" t="s">
        <v>541</v>
      </c>
      <c r="E1" s="6" t="s">
        <v>542</v>
      </c>
      <c r="F1" s="7" t="s">
        <v>543</v>
      </c>
      <c r="G1" s="8" t="s">
        <v>544</v>
      </c>
      <c r="H1" s="7" t="s">
        <v>545</v>
      </c>
      <c r="I1" s="6" t="s">
        <v>546</v>
      </c>
      <c r="J1" s="6"/>
      <c r="K1" s="6" t="s">
        <v>547</v>
      </c>
      <c r="L1" s="7" t="s">
        <v>548</v>
      </c>
      <c r="M1" s="9" t="s">
        <v>549</v>
      </c>
      <c r="N1" s="6" t="s">
        <v>550</v>
      </c>
      <c r="P1" s="10" t="s">
        <v>455</v>
      </c>
    </row>
    <row r="2" spans="1:19" ht="13.75" customHeight="1" x14ac:dyDescent="0.35">
      <c r="A2" s="44" t="s">
        <v>551</v>
      </c>
      <c r="B2" s="49" t="s">
        <v>146</v>
      </c>
      <c r="C2" s="28" t="s">
        <v>170</v>
      </c>
      <c r="D2" s="28" t="s">
        <v>287</v>
      </c>
      <c r="E2" s="28">
        <f>IFERROR(INDEX('файл остатки'!$A$5:$FG$265,MATCH($P$1,'файл остатки'!$A$5:$A$228,0),MATCH(D2,'файл остатки'!$A$5:$FG$5,0)), 0)</f>
        <v>-728.75</v>
      </c>
      <c r="F2" s="28">
        <f>IFERROR(INDEX('файл остатки'!$A$5:$FG$265,MATCH($P$2,'файл остатки'!$A$5:$A$228,0),MATCH(D2,'файл остатки'!$A$5:$FG$5,0)), 0)</f>
        <v>904.67857142857133</v>
      </c>
      <c r="G2" s="28">
        <v>0</v>
      </c>
      <c r="H2" s="28">
        <f t="shared" ref="H2:H7" si="0">MIN(E2 - G2, 0)</f>
        <v>-728.75</v>
      </c>
      <c r="I2" s="28">
        <v>0</v>
      </c>
      <c r="K2" s="29">
        <v>255</v>
      </c>
      <c r="L2" s="29">
        <f>-(H2 + H3 + H4 + H5 + H6 + H7) / K2</f>
        <v>22.809803921568626</v>
      </c>
      <c r="M2" s="29">
        <f>ROUND(L2, 0)</f>
        <v>23</v>
      </c>
      <c r="P2" s="11" t="s">
        <v>447</v>
      </c>
      <c r="R2" s="29" t="s">
        <v>552</v>
      </c>
      <c r="S2" s="29">
        <v>30</v>
      </c>
    </row>
    <row r="3" spans="1:19" x14ac:dyDescent="0.35">
      <c r="A3" s="46"/>
      <c r="B3" s="46"/>
      <c r="C3" s="28" t="s">
        <v>553</v>
      </c>
      <c r="D3" s="28" t="s">
        <v>289</v>
      </c>
      <c r="E3" s="28">
        <f>IFERROR(INDEX('файл остатки'!$A$5:$FG$265,MATCH($P$1,'файл остатки'!$A$5:$A$228,0),MATCH(D3,'файл остатки'!$A$5:$FG$5,0)), 0)</f>
        <v>-231</v>
      </c>
      <c r="F3" s="28">
        <f>IFERROR(INDEX('файл остатки'!$A$5:$FG$265,MATCH($P$2,'файл остатки'!$A$5:$A$228,0),MATCH(D3,'файл остатки'!$A$5:$FG$5,0)), 0)</f>
        <v>462</v>
      </c>
      <c r="G3" s="28">
        <v>0</v>
      </c>
      <c r="H3" s="28">
        <f t="shared" si="0"/>
        <v>-231</v>
      </c>
      <c r="I3" s="28">
        <v>0</v>
      </c>
    </row>
    <row r="4" spans="1:19" x14ac:dyDescent="0.35">
      <c r="A4" s="46"/>
      <c r="B4" s="46"/>
      <c r="C4" s="28" t="s">
        <v>171</v>
      </c>
      <c r="D4" s="28" t="s">
        <v>290</v>
      </c>
      <c r="E4" s="28">
        <f>IFERROR(INDEX('файл остатки'!$A$5:$FG$265,MATCH($P$1,'файл остатки'!$A$5:$A$228,0),MATCH(D4,'файл остатки'!$A$5:$FG$5,0)), 0)</f>
        <v>-1069.25</v>
      </c>
      <c r="F4" s="28">
        <f>IFERROR(INDEX('файл остатки'!$A$5:$FG$265,MATCH($P$2,'файл остатки'!$A$5:$A$228,0),MATCH(D4,'файл остатки'!$A$5:$FG$5,0)), 0)</f>
        <v>4936.5714285714294</v>
      </c>
      <c r="G4" s="28">
        <v>0</v>
      </c>
      <c r="H4" s="28">
        <f t="shared" si="0"/>
        <v>-1069.25</v>
      </c>
      <c r="I4" s="28">
        <v>0</v>
      </c>
    </row>
    <row r="5" spans="1:19" x14ac:dyDescent="0.35">
      <c r="A5" s="46"/>
      <c r="B5" s="46"/>
      <c r="C5" s="28" t="s">
        <v>171</v>
      </c>
      <c r="D5" s="28" t="s">
        <v>291</v>
      </c>
      <c r="E5" s="28">
        <f>IFERROR(INDEX('файл остатки'!$A$5:$FG$265,MATCH($P$1,'файл остатки'!$A$5:$A$228,0),MATCH(D5,'файл остатки'!$A$5:$FG$5,0)), 0)</f>
        <v>-1605</v>
      </c>
      <c r="F5" s="28">
        <f>IFERROR(INDEX('файл остатки'!$A$5:$FG$265,MATCH($P$2,'файл остатки'!$A$5:$A$228,0),MATCH(D5,'файл остатки'!$A$5:$FG$5,0)), 0)</f>
        <v>4272.9285714285716</v>
      </c>
      <c r="G5" s="28">
        <v>0</v>
      </c>
      <c r="H5" s="28">
        <f t="shared" si="0"/>
        <v>-1605</v>
      </c>
      <c r="I5" s="28">
        <v>0</v>
      </c>
    </row>
    <row r="6" spans="1:19" x14ac:dyDescent="0.35">
      <c r="A6" s="46"/>
      <c r="B6" s="46"/>
      <c r="C6" s="28" t="s">
        <v>165</v>
      </c>
      <c r="D6" s="28" t="s">
        <v>293</v>
      </c>
      <c r="E6" s="28">
        <f>IFERROR(INDEX('файл остатки'!$A$5:$FG$265,MATCH($P$1,'файл остатки'!$A$5:$A$228,0),MATCH(D6,'файл остатки'!$A$5:$FG$5,0)), 0)</f>
        <v>-538.5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-538.5</v>
      </c>
      <c r="I6" s="28">
        <v>0</v>
      </c>
    </row>
    <row r="7" spans="1:19" x14ac:dyDescent="0.35">
      <c r="A7" s="47"/>
      <c r="B7" s="47"/>
      <c r="C7" s="28" t="s">
        <v>163</v>
      </c>
      <c r="D7" s="28" t="s">
        <v>295</v>
      </c>
      <c r="E7" s="28">
        <f>IFERROR(INDEX('файл остатки'!$A$5:$FG$265,MATCH($P$1,'файл остатки'!$A$5:$A$228,0),MATCH(D7,'файл остатки'!$A$5:$FG$5,0)), 0)</f>
        <v>-1644</v>
      </c>
      <c r="F7" s="28">
        <f>IFERROR(INDEX('файл остатки'!$A$5:$FG$265,MATCH($P$2,'файл остатки'!$A$5:$A$228,0),MATCH(D7,'файл остатки'!$A$5:$FG$5,0)), 0)</f>
        <v>0</v>
      </c>
      <c r="G7" s="28">
        <v>0</v>
      </c>
      <c r="H7" s="28">
        <f t="shared" si="0"/>
        <v>-1644</v>
      </c>
      <c r="I7" s="28">
        <v>0</v>
      </c>
    </row>
    <row r="10" spans="1:19" x14ac:dyDescent="0.35">
      <c r="A10" s="44" t="s">
        <v>554</v>
      </c>
      <c r="B10" s="49" t="s">
        <v>146</v>
      </c>
      <c r="C10" s="28" t="s">
        <v>172</v>
      </c>
      <c r="D10" s="28" t="s">
        <v>292</v>
      </c>
      <c r="E10" s="28">
        <f>IFERROR(INDEX('файл остатки'!$A$5:$FG$265,MATCH($P$1,'файл остатки'!$A$5:$A$228,0),MATCH(D10,'файл остатки'!$A$5:$FG$5,0)), 0)</f>
        <v>-60.19999999999996</v>
      </c>
      <c r="F10" s="28">
        <f>IFERROR(INDEX('файл остатки'!$A$5:$FG$265,MATCH($P$2,'файл остатки'!$A$5:$A$228,0),MATCH(D10,'файл остатки'!$A$5:$FG$5,0)), 0)</f>
        <v>587.5428571428572</v>
      </c>
      <c r="G10" s="28">
        <v>0</v>
      </c>
      <c r="H10" s="28">
        <f>MIN(E10 - G10, 0)</f>
        <v>-60.19999999999996</v>
      </c>
      <c r="I10" s="28">
        <v>0</v>
      </c>
      <c r="K10" s="29">
        <v>255</v>
      </c>
      <c r="L10" s="29">
        <f>-(H10 + H11) / K10</f>
        <v>0.23607843137254886</v>
      </c>
      <c r="M10" s="29">
        <f>ROUND(L10, 0)</f>
        <v>0</v>
      </c>
      <c r="R10" s="29" t="s">
        <v>555</v>
      </c>
      <c r="S10" s="29">
        <v>31</v>
      </c>
    </row>
    <row r="11" spans="1:19" x14ac:dyDescent="0.35">
      <c r="A11" s="47"/>
      <c r="B11" s="47"/>
      <c r="C11" s="28" t="s">
        <v>165</v>
      </c>
      <c r="D11" s="28" t="s">
        <v>294</v>
      </c>
      <c r="E11" s="28">
        <f>IFERROR(INDEX('файл остатки'!$A$5:$FG$265,MATCH($P$1,'файл остатки'!$A$5:$A$228,0),MATCH(D11,'файл остатки'!$A$5:$FG$5,0)), 0)</f>
        <v>7.1999999999999957</v>
      </c>
      <c r="F11" s="28">
        <f>IFERROR(INDEX('файл остатки'!$A$5:$FG$265,MATCH($P$2,'файл остатки'!$A$5:$A$228,0),MATCH(D11,'файл остатки'!$A$5:$FG$5,0)), 0)</f>
        <v>0</v>
      </c>
      <c r="G11" s="28">
        <v>0</v>
      </c>
      <c r="H11" s="28">
        <f>MIN(E11 - G11, 0)</f>
        <v>0</v>
      </c>
      <c r="I11" s="28">
        <v>0</v>
      </c>
    </row>
    <row r="14" spans="1:19" x14ac:dyDescent="0.35">
      <c r="A14" s="44" t="s">
        <v>556</v>
      </c>
      <c r="B14" s="50" t="s">
        <v>143</v>
      </c>
      <c r="C14" s="30" t="s">
        <v>553</v>
      </c>
      <c r="D14" s="30" t="s">
        <v>270</v>
      </c>
      <c r="E14" s="30">
        <f>IFERROR(INDEX('файл остатки'!$A$5:$FG$265,MATCH($P$1,'файл остатки'!$A$5:$A$228,0),MATCH(D14,'файл остатки'!$A$5:$FG$5,0)), 0)</f>
        <v>52.5</v>
      </c>
      <c r="F14" s="30">
        <f>IFERROR(INDEX('файл остатки'!$A$5:$FG$265,MATCH($P$2,'файл остатки'!$A$5:$A$228,0),MATCH(D14,'файл остатки'!$A$5:$FG$5,0)), 0)</f>
        <v>84.88095238095238</v>
      </c>
      <c r="G14" s="30">
        <v>0</v>
      </c>
      <c r="H14" s="30">
        <f>MIN(E14 - G14, 0)</f>
        <v>0</v>
      </c>
      <c r="I14" s="30">
        <v>0</v>
      </c>
      <c r="K14" s="29">
        <v>250</v>
      </c>
      <c r="L14" s="29">
        <f>-(H14 + H15 + H16) / K14</f>
        <v>0</v>
      </c>
      <c r="M14" s="29">
        <f>ROUND(L14, 0)</f>
        <v>0</v>
      </c>
      <c r="R14" s="29" t="s">
        <v>557</v>
      </c>
      <c r="S14" s="29">
        <v>32</v>
      </c>
    </row>
    <row r="15" spans="1:19" x14ac:dyDescent="0.35">
      <c r="A15" s="46"/>
      <c r="B15" s="46"/>
      <c r="C15" s="30" t="s">
        <v>553</v>
      </c>
      <c r="D15" s="30" t="s">
        <v>271</v>
      </c>
      <c r="E15" s="30">
        <f>IFERROR(INDEX('файл остатки'!$A$5:$FG$265,MATCH($P$1,'файл остатки'!$A$5:$A$228,0),MATCH(D15,'файл остатки'!$A$5:$FG$5,0)), 0)</f>
        <v>6</v>
      </c>
      <c r="F15" s="30">
        <f>IFERROR(INDEX('файл остатки'!$A$5:$FG$265,MATCH($P$2,'файл остатки'!$A$5:$A$228,0),MATCH(D15,'файл остатки'!$A$5:$FG$5,0)), 0)</f>
        <v>49.80952380952381</v>
      </c>
      <c r="G15" s="30">
        <v>0</v>
      </c>
      <c r="H15" s="30">
        <f>MIN(E15 - G15, 0)</f>
        <v>0</v>
      </c>
      <c r="I15" s="30">
        <v>0</v>
      </c>
    </row>
    <row r="16" spans="1:19" x14ac:dyDescent="0.35">
      <c r="A16" s="47"/>
      <c r="B16" s="47"/>
      <c r="C16" s="30" t="s">
        <v>165</v>
      </c>
      <c r="D16" s="30" t="s">
        <v>272</v>
      </c>
      <c r="E16" s="30">
        <f>IFERROR(INDEX('файл остатки'!$A$5:$FG$265,MATCH($P$1,'файл остатки'!$A$5:$A$228,0),MATCH(D16,'файл остатки'!$A$5:$FG$5,0)), 0)</f>
        <v>15</v>
      </c>
      <c r="F16" s="30">
        <f>IFERROR(INDEX('файл остатки'!$A$5:$FG$265,MATCH($P$2,'файл остатки'!$A$5:$A$228,0),MATCH(D16,'файл остатки'!$A$5:$FG$5,0)), 0)</f>
        <v>0</v>
      </c>
      <c r="G16" s="30">
        <v>0</v>
      </c>
      <c r="H16" s="30">
        <f>MIN(E16 - G16, 0)</f>
        <v>0</v>
      </c>
      <c r="I16" s="30">
        <v>0</v>
      </c>
    </row>
    <row r="19" spans="1:19" x14ac:dyDescent="0.35">
      <c r="A19" s="44" t="s">
        <v>551</v>
      </c>
      <c r="B19" s="49" t="s">
        <v>146</v>
      </c>
      <c r="C19" s="28" t="s">
        <v>170</v>
      </c>
      <c r="D19" s="28" t="s">
        <v>288</v>
      </c>
      <c r="E19" s="28">
        <f>IFERROR(INDEX('файл остатки'!$A$5:$FG$265,MATCH($P$1,'файл остатки'!$A$5:$A$228,0),MATCH(D19,'файл остатки'!$A$5:$FG$5,0)), 0)</f>
        <v>24</v>
      </c>
      <c r="F19" s="28">
        <f>IFERROR(INDEX('файл остатки'!$A$5:$FG$265,MATCH($P$2,'файл остатки'!$A$5:$A$228,0),MATCH(D19,'файл остатки'!$A$5:$FG$5,0)), 0)</f>
        <v>730.14285714285711</v>
      </c>
      <c r="G19" s="28">
        <v>0</v>
      </c>
      <c r="H19" s="28">
        <f>MIN(E19 - G19, 0)</f>
        <v>0</v>
      </c>
      <c r="I19" s="28">
        <v>0</v>
      </c>
      <c r="K19" s="29">
        <v>255</v>
      </c>
      <c r="L19" s="29">
        <f>-(H19 + H20) / K19</f>
        <v>0.8411764705882353</v>
      </c>
      <c r="M19" s="29">
        <f>ROUND(L19, 0)</f>
        <v>1</v>
      </c>
      <c r="R19" s="29" t="s">
        <v>558</v>
      </c>
      <c r="S19" s="29">
        <v>33</v>
      </c>
    </row>
    <row r="20" spans="1:19" x14ac:dyDescent="0.35">
      <c r="A20" s="47"/>
      <c r="B20" s="47"/>
      <c r="C20" s="28" t="s">
        <v>167</v>
      </c>
      <c r="D20" s="28" t="s">
        <v>296</v>
      </c>
      <c r="E20" s="28">
        <f>IFERROR(INDEX('файл остатки'!$A$5:$FG$265,MATCH($P$1,'файл остатки'!$A$5:$A$228,0),MATCH(D20,'файл остатки'!$A$5:$FG$5,0)), 0)</f>
        <v>-214.5</v>
      </c>
      <c r="F20" s="28">
        <f>IFERROR(INDEX('файл остатки'!$A$5:$FG$265,MATCH($P$2,'файл остатки'!$A$5:$A$228,0),MATCH(D20,'файл остатки'!$A$5:$FG$5,0)), 0)</f>
        <v>0</v>
      </c>
      <c r="G20" s="28">
        <v>0</v>
      </c>
      <c r="H20" s="28">
        <f>MIN(E20 - G20, 0)</f>
        <v>-214.5</v>
      </c>
      <c r="I20" s="28">
        <v>0</v>
      </c>
    </row>
    <row r="23" spans="1:19" x14ac:dyDescent="0.35">
      <c r="A23" s="44" t="s">
        <v>559</v>
      </c>
      <c r="B23" s="45" t="s">
        <v>560</v>
      </c>
      <c r="C23" s="31" t="s">
        <v>170</v>
      </c>
      <c r="D23" s="31" t="s">
        <v>273</v>
      </c>
      <c r="E23" s="31">
        <f>IFERROR(INDEX('файл остатки'!$A$5:$FG$265,MATCH($P$1,'файл остатки'!$A$5:$A$228,0),MATCH(D23,'файл остатки'!$A$5:$FG$5,0)), 0)</f>
        <v>-29</v>
      </c>
      <c r="F23" s="31">
        <f>IFERROR(INDEX('файл остатки'!$A$5:$FG$265,MATCH($P$2,'файл остатки'!$A$5:$A$228,0),MATCH(D23,'файл остатки'!$A$5:$FG$5,0)), 0)</f>
        <v>592.07142857142856</v>
      </c>
      <c r="G23" s="31">
        <v>0</v>
      </c>
      <c r="H23" s="31">
        <f>MIN(E23 - G23, 0)</f>
        <v>-29</v>
      </c>
      <c r="I23" s="31">
        <v>0</v>
      </c>
      <c r="K23" s="29">
        <v>450</v>
      </c>
      <c r="L23" s="29">
        <f>-(H23) / K23</f>
        <v>6.4444444444444443E-2</v>
      </c>
      <c r="M23" s="29">
        <f>ROUND(L23, 0)</f>
        <v>0</v>
      </c>
      <c r="R23" s="29" t="s">
        <v>561</v>
      </c>
      <c r="S23" s="29">
        <v>34</v>
      </c>
    </row>
    <row r="26" spans="1:19" x14ac:dyDescent="0.35">
      <c r="A26" s="44" t="s">
        <v>562</v>
      </c>
      <c r="B26" s="45" t="s">
        <v>560</v>
      </c>
      <c r="C26" s="31" t="s">
        <v>165</v>
      </c>
      <c r="D26" s="31" t="s">
        <v>282</v>
      </c>
      <c r="E26" s="31">
        <f>IFERROR(INDEX('файл остатки'!$A$5:$FG$265,MATCH($P$1,'файл остатки'!$A$5:$A$228,0),MATCH(D26,'файл остатки'!$A$5:$FG$5,0)), 0)</f>
        <v>-1.2000000000000031</v>
      </c>
      <c r="F26" s="31">
        <f>IFERROR(INDEX('файл остатки'!$A$5:$FG$265,MATCH($P$2,'файл остатки'!$A$5:$A$228,0),MATCH(D26,'файл остатки'!$A$5:$FG$5,0)), 0)</f>
        <v>0</v>
      </c>
      <c r="G26" s="31">
        <v>0</v>
      </c>
      <c r="H26" s="31">
        <f>MIN(E26 - G26, 0)</f>
        <v>-1.2000000000000031</v>
      </c>
      <c r="I26" s="31">
        <v>0</v>
      </c>
      <c r="K26" s="29">
        <v>450</v>
      </c>
      <c r="L26" s="29">
        <f>-(H26) / K26</f>
        <v>2.6666666666666735E-3</v>
      </c>
      <c r="M26" s="29">
        <f>ROUND(L26, 0)</f>
        <v>0</v>
      </c>
      <c r="R26" s="29" t="s">
        <v>563</v>
      </c>
      <c r="S26" s="29">
        <v>35</v>
      </c>
    </row>
    <row r="29" spans="1:19" x14ac:dyDescent="0.35">
      <c r="A29" s="44" t="s">
        <v>559</v>
      </c>
      <c r="B29" s="45" t="s">
        <v>560</v>
      </c>
      <c r="C29" s="31" t="s">
        <v>170</v>
      </c>
      <c r="D29" s="31" t="s">
        <v>274</v>
      </c>
      <c r="E29" s="31">
        <f>IFERROR(INDEX('файл остатки'!$A$5:$FG$265,MATCH($P$1,'файл остатки'!$A$5:$A$228,0),MATCH(D29,'файл остатки'!$A$5:$FG$5,0)), 0)</f>
        <v>-206.6</v>
      </c>
      <c r="F29" s="31">
        <f>IFERROR(INDEX('файл остатки'!$A$5:$FG$265,MATCH($P$2,'файл остатки'!$A$5:$A$228,0),MATCH(D29,'файл остатки'!$A$5:$FG$5,0)), 0)</f>
        <v>913.71428571428578</v>
      </c>
      <c r="G29" s="31">
        <v>0</v>
      </c>
      <c r="H29" s="31">
        <f>MIN(E29 - G29, 0)</f>
        <v>-206.6</v>
      </c>
      <c r="I29" s="31">
        <v>0</v>
      </c>
      <c r="K29" s="29">
        <v>450</v>
      </c>
      <c r="L29" s="29">
        <f>-(H29 + H30 + H31 + H32) / K29</f>
        <v>3.84</v>
      </c>
      <c r="M29" s="29">
        <f>ROUND(L29, 0)</f>
        <v>4</v>
      </c>
      <c r="R29" s="29" t="s">
        <v>564</v>
      </c>
      <c r="S29" s="29">
        <v>39</v>
      </c>
    </row>
    <row r="30" spans="1:19" x14ac:dyDescent="0.35">
      <c r="A30" s="46"/>
      <c r="B30" s="46"/>
      <c r="C30" s="31" t="s">
        <v>171</v>
      </c>
      <c r="D30" s="31" t="s">
        <v>279</v>
      </c>
      <c r="E30" s="31">
        <f>IFERROR(INDEX('файл остатки'!$A$5:$FG$265,MATCH($P$1,'файл остатки'!$A$5:$A$228,0),MATCH(D30,'файл остатки'!$A$5:$FG$5,0)), 0)</f>
        <v>-133</v>
      </c>
      <c r="F30" s="31">
        <f>IFERROR(INDEX('файл остатки'!$A$5:$FG$265,MATCH($P$2,'файл остатки'!$A$5:$A$228,0),MATCH(D30,'файл остатки'!$A$5:$FG$5,0)), 0)</f>
        <v>695.48571428571438</v>
      </c>
      <c r="G30" s="31">
        <v>0</v>
      </c>
      <c r="H30" s="31">
        <f>MIN(E30 - G30, 0)</f>
        <v>-133</v>
      </c>
      <c r="I30" s="31">
        <v>0</v>
      </c>
    </row>
    <row r="31" spans="1:19" x14ac:dyDescent="0.35">
      <c r="A31" s="46"/>
      <c r="B31" s="46"/>
      <c r="C31" s="31" t="s">
        <v>163</v>
      </c>
      <c r="D31" s="31" t="s">
        <v>280</v>
      </c>
      <c r="E31" s="31">
        <f>IFERROR(INDEX('файл остатки'!$A$5:$FG$265,MATCH($P$1,'файл остатки'!$A$5:$A$228,0),MATCH(D31,'файл остатки'!$A$5:$FG$5,0)), 0)</f>
        <v>-1388.4</v>
      </c>
      <c r="F31" s="31">
        <f>IFERROR(INDEX('файл остатки'!$A$5:$FG$265,MATCH($P$2,'файл остатки'!$A$5:$A$228,0),MATCH(D31,'файл остатки'!$A$5:$FG$5,0)), 0)</f>
        <v>0</v>
      </c>
      <c r="G31" s="31">
        <v>0</v>
      </c>
      <c r="H31" s="31">
        <f>MIN(E31 - G31, 0)</f>
        <v>-1388.4</v>
      </c>
      <c r="I31" s="31">
        <v>0</v>
      </c>
    </row>
    <row r="32" spans="1:19" x14ac:dyDescent="0.35">
      <c r="A32" s="47"/>
      <c r="B32" s="47"/>
      <c r="C32" s="31" t="s">
        <v>179</v>
      </c>
      <c r="D32" s="31" t="s">
        <v>284</v>
      </c>
      <c r="E32" s="31">
        <f>IFERROR(INDEX('файл остатки'!$A$5:$FG$265,MATCH($P$1,'файл остатки'!$A$5:$A$228,0),MATCH(D32,'файл остатки'!$A$5:$FG$5,0)), 0)</f>
        <v>13.19999999999999</v>
      </c>
      <c r="F32" s="31">
        <f>IFERROR(INDEX('файл остатки'!$A$5:$FG$265,MATCH($P$2,'файл остатки'!$A$5:$A$228,0),MATCH(D32,'файл остатки'!$A$5:$FG$5,0)), 0)</f>
        <v>0</v>
      </c>
      <c r="G32" s="31">
        <v>0</v>
      </c>
      <c r="H32" s="31">
        <f>MIN(E32 - G32, 0)</f>
        <v>0</v>
      </c>
      <c r="I32" s="31">
        <v>0</v>
      </c>
    </row>
    <row r="35" spans="1:19" x14ac:dyDescent="0.35">
      <c r="A35" s="44" t="s">
        <v>565</v>
      </c>
      <c r="B35" s="48" t="s">
        <v>566</v>
      </c>
      <c r="C35" s="32" t="s">
        <v>170</v>
      </c>
      <c r="D35" s="32" t="s">
        <v>286</v>
      </c>
      <c r="E35" s="32">
        <f>IFERROR(INDEX('файл остатки'!$A$5:$FG$265,MATCH($P$1,'файл остатки'!$A$5:$A$228,0),MATCH(D35,'файл остатки'!$A$5:$FG$5,0)), 0)</f>
        <v>-128.80000000000001</v>
      </c>
      <c r="F35" s="32">
        <f>IFERROR(INDEX('файл остатки'!$A$5:$FG$265,MATCH($P$2,'файл остатки'!$A$5:$A$228,0),MATCH(D35,'файл остатки'!$A$5:$FG$5,0)), 0)</f>
        <v>173.48</v>
      </c>
      <c r="G35" s="32">
        <v>0</v>
      </c>
      <c r="H35" s="32">
        <f>MIN(E35 - G35, 0)</f>
        <v>-128.80000000000001</v>
      </c>
      <c r="I35" s="32">
        <v>0</v>
      </c>
      <c r="K35" s="29">
        <v>450</v>
      </c>
      <c r="L35" s="29">
        <f>-(H35) / K35</f>
        <v>0.28622222222222227</v>
      </c>
      <c r="M35" s="29">
        <f>ROUND(L35, 0)</f>
        <v>0</v>
      </c>
      <c r="R35" s="29" t="s">
        <v>567</v>
      </c>
      <c r="S35" s="29">
        <v>40</v>
      </c>
    </row>
    <row r="38" spans="1:19" x14ac:dyDescent="0.35">
      <c r="A38" s="44" t="s">
        <v>559</v>
      </c>
      <c r="B38" s="45" t="s">
        <v>560</v>
      </c>
      <c r="C38" s="31" t="s">
        <v>171</v>
      </c>
      <c r="D38" s="31" t="s">
        <v>276</v>
      </c>
      <c r="E38" s="31">
        <f>IFERROR(INDEX('файл остатки'!$A$5:$FG$265,MATCH($P$1,'файл остатки'!$A$5:$A$228,0),MATCH(D38,'файл остатки'!$A$5:$FG$5,0)), 0)</f>
        <v>69.86</v>
      </c>
      <c r="F38" s="31">
        <f>IFERROR(INDEX('файл остатки'!$A$5:$FG$265,MATCH($P$2,'файл остатки'!$A$5:$A$228,0),MATCH(D38,'файл остатки'!$A$5:$FG$5,0)), 0)</f>
        <v>121.84</v>
      </c>
      <c r="G38" s="31">
        <v>0</v>
      </c>
      <c r="H38" s="31">
        <f>MIN(E38 - G38, 0)</f>
        <v>0</v>
      </c>
      <c r="I38" s="31">
        <v>0</v>
      </c>
      <c r="K38" s="29">
        <v>450</v>
      </c>
      <c r="L38" s="29">
        <f>-(H38 + H39) / K38</f>
        <v>2.3146666666666667</v>
      </c>
      <c r="M38" s="29">
        <f>ROUND(L38, 0)</f>
        <v>2</v>
      </c>
      <c r="R38" s="29" t="s">
        <v>568</v>
      </c>
      <c r="S38" s="29">
        <v>41</v>
      </c>
    </row>
    <row r="39" spans="1:19" x14ac:dyDescent="0.35">
      <c r="A39" s="47"/>
      <c r="B39" s="47"/>
      <c r="C39" s="31" t="s">
        <v>163</v>
      </c>
      <c r="D39" s="31" t="s">
        <v>281</v>
      </c>
      <c r="E39" s="31">
        <f>IFERROR(INDEX('файл остатки'!$A$5:$FG$265,MATCH($P$1,'файл остатки'!$A$5:$A$228,0),MATCH(D39,'файл остатки'!$A$5:$FG$5,0)), 0)</f>
        <v>-1041.5999999999999</v>
      </c>
      <c r="F39" s="31">
        <f>IFERROR(INDEX('файл остатки'!$A$5:$FG$265,MATCH($P$2,'файл остатки'!$A$5:$A$228,0),MATCH(D39,'файл остатки'!$A$5:$FG$5,0)), 0)</f>
        <v>0</v>
      </c>
      <c r="G39" s="31">
        <v>0</v>
      </c>
      <c r="H39" s="31">
        <f>MIN(E39 - G39, 0)</f>
        <v>-1041.5999999999999</v>
      </c>
      <c r="I39" s="31">
        <v>0</v>
      </c>
    </row>
    <row r="42" spans="1:19" x14ac:dyDescent="0.35">
      <c r="A42" s="44" t="s">
        <v>559</v>
      </c>
      <c r="B42" s="45" t="s">
        <v>560</v>
      </c>
      <c r="C42" s="31" t="s">
        <v>171</v>
      </c>
      <c r="D42" s="31" t="s">
        <v>277</v>
      </c>
      <c r="E42" s="31">
        <f>IFERROR(INDEX('файл остатки'!$A$5:$FG$265,MATCH($P$1,'файл остатки'!$A$5:$A$228,0),MATCH(D42,'файл остатки'!$A$5:$FG$5,0)), 0)</f>
        <v>69.720000000000013</v>
      </c>
      <c r="F42" s="31">
        <f>IFERROR(INDEX('файл остатки'!$A$5:$FG$265,MATCH($P$2,'файл остатки'!$A$5:$A$228,0),MATCH(D42,'файл остатки'!$A$5:$FG$5,0)), 0)</f>
        <v>140.16</v>
      </c>
      <c r="G42" s="31">
        <v>0</v>
      </c>
      <c r="H42" s="31">
        <f>MIN(E42 - G42, 0)</f>
        <v>0</v>
      </c>
      <c r="I42" s="31">
        <v>0</v>
      </c>
      <c r="K42" s="29">
        <v>450</v>
      </c>
      <c r="L42" s="29">
        <f>-(H42) / K42</f>
        <v>0</v>
      </c>
      <c r="M42" s="29">
        <f>ROUND(L42, 0)</f>
        <v>0</v>
      </c>
      <c r="R42" s="29" t="s">
        <v>569</v>
      </c>
      <c r="S42" s="29">
        <v>42</v>
      </c>
    </row>
    <row r="45" spans="1:19" x14ac:dyDescent="0.35">
      <c r="A45" s="44" t="s">
        <v>559</v>
      </c>
      <c r="B45" s="45" t="s">
        <v>560</v>
      </c>
      <c r="C45" s="31" t="s">
        <v>171</v>
      </c>
      <c r="D45" s="31" t="s">
        <v>278</v>
      </c>
      <c r="E45" s="31">
        <f>IFERROR(INDEX('файл остатки'!$A$5:$FG$265,MATCH($P$1,'файл остатки'!$A$5:$A$228,0),MATCH(D45,'файл остатки'!$A$5:$FG$5,0)), 0)</f>
        <v>66.5</v>
      </c>
      <c r="F45" s="31">
        <f>IFERROR(INDEX('файл остатки'!$A$5:$FG$265,MATCH($P$2,'файл остатки'!$A$5:$A$228,0),MATCH(D45,'файл остатки'!$A$5:$FG$5,0)), 0)</f>
        <v>636.38</v>
      </c>
      <c r="G45" s="31">
        <v>0</v>
      </c>
      <c r="H45" s="31">
        <f>MIN(E45 - G45, 0)</f>
        <v>0</v>
      </c>
      <c r="I45" s="31">
        <v>0</v>
      </c>
      <c r="K45" s="29">
        <v>450</v>
      </c>
      <c r="L45" s="29">
        <f>-(H45) / K45</f>
        <v>0</v>
      </c>
      <c r="M45" s="29">
        <f>ROUND(L45, 0)</f>
        <v>0</v>
      </c>
      <c r="R45" s="29" t="s">
        <v>570</v>
      </c>
      <c r="S45" s="29">
        <v>43</v>
      </c>
    </row>
    <row r="48" spans="1:19" x14ac:dyDescent="0.35">
      <c r="A48" s="44" t="s">
        <v>559</v>
      </c>
      <c r="B48" s="45" t="s">
        <v>560</v>
      </c>
      <c r="C48" s="31" t="s">
        <v>170</v>
      </c>
      <c r="D48" s="31" t="s">
        <v>275</v>
      </c>
      <c r="E48" s="31">
        <f>IFERROR(INDEX('файл остатки'!$A$5:$FG$265,MATCH($P$1,'файл остатки'!$A$5:$A$228,0),MATCH(D48,'файл остатки'!$A$5:$FG$5,0)), 0)</f>
        <v>-57.12</v>
      </c>
      <c r="F48" s="31">
        <f>IFERROR(INDEX('файл остатки'!$A$5:$FG$265,MATCH($P$2,'файл остатки'!$A$5:$A$228,0),MATCH(D48,'файл остатки'!$A$5:$FG$5,0)), 0)</f>
        <v>91.44</v>
      </c>
      <c r="G48" s="31">
        <v>0</v>
      </c>
      <c r="H48" s="31">
        <f>MIN(E48 - G48, 0)</f>
        <v>-57.12</v>
      </c>
      <c r="I48" s="31">
        <v>0</v>
      </c>
      <c r="K48" s="29">
        <v>450</v>
      </c>
      <c r="L48" s="29">
        <f>-(H48) / K48</f>
        <v>0.12693333333333331</v>
      </c>
      <c r="M48" s="29">
        <f>ROUND(L48, 0)</f>
        <v>0</v>
      </c>
      <c r="R48" s="29" t="s">
        <v>571</v>
      </c>
      <c r="S48" s="29">
        <v>44</v>
      </c>
    </row>
    <row r="51" spans="1:19" x14ac:dyDescent="0.35">
      <c r="A51" s="44" t="s">
        <v>565</v>
      </c>
      <c r="B51" s="43" t="s">
        <v>145</v>
      </c>
      <c r="C51" s="33" t="s">
        <v>171</v>
      </c>
      <c r="D51" s="33" t="s">
        <v>285</v>
      </c>
      <c r="E51" s="33">
        <f>IFERROR(INDEX('файл остатки'!$A$5:$FG$265,MATCH($P$1,'файл остатки'!$A$5:$A$228,0),MATCH(D51,'файл остатки'!$A$5:$FG$5,0)), 0)</f>
        <v>-205.2</v>
      </c>
      <c r="F51" s="33">
        <f>IFERROR(INDEX('файл остатки'!$A$5:$FG$265,MATCH($P$2,'файл остатки'!$A$5:$A$228,0),MATCH(D51,'файл остатки'!$A$5:$FG$5,0)), 0)</f>
        <v>522.05714285714282</v>
      </c>
      <c r="G51" s="33">
        <v>0</v>
      </c>
      <c r="H51" s="33">
        <f>MIN(E51 - G51, 0)</f>
        <v>-205.2</v>
      </c>
      <c r="I51" s="33">
        <v>0</v>
      </c>
      <c r="K51" s="29">
        <v>600</v>
      </c>
      <c r="L51" s="29">
        <f>-(H51) / K51</f>
        <v>0.34199999999999997</v>
      </c>
      <c r="M51" s="29">
        <f>ROUND(L51, 0)</f>
        <v>0</v>
      </c>
      <c r="R51" s="29" t="s">
        <v>572</v>
      </c>
      <c r="S51" s="29">
        <v>45</v>
      </c>
    </row>
    <row r="54" spans="1:19" x14ac:dyDescent="0.35">
      <c r="A54" s="44" t="s">
        <v>559</v>
      </c>
      <c r="B54" s="45" t="s">
        <v>560</v>
      </c>
      <c r="C54" s="31" t="s">
        <v>170</v>
      </c>
      <c r="D54" s="31" t="s">
        <v>283</v>
      </c>
      <c r="E54" s="31">
        <f>IFERROR(INDEX('файл остатки'!$A$5:$FG$265,MATCH($P$1,'файл остатки'!$A$5:$A$228,0),MATCH(D54,'файл остатки'!$A$5:$FG$5,0)), 0)</f>
        <v>-126.56</v>
      </c>
      <c r="F54" s="31">
        <f>IFERROR(INDEX('файл остатки'!$A$5:$FG$265,MATCH($P$2,'файл остатки'!$A$5:$A$228,0),MATCH(D54,'файл остатки'!$A$5:$FG$5,0)), 0)</f>
        <v>0</v>
      </c>
      <c r="G54" s="31">
        <v>0</v>
      </c>
      <c r="H54" s="31">
        <f>MIN(E54 - G54, 0)</f>
        <v>-126.56</v>
      </c>
      <c r="I54" s="31">
        <v>0</v>
      </c>
      <c r="K54" s="29">
        <v>450</v>
      </c>
      <c r="L54" s="29">
        <f>-(H54) / K54</f>
        <v>0.28124444444444446</v>
      </c>
      <c r="M54" s="29">
        <f>ROUND(L54, 0)</f>
        <v>0</v>
      </c>
      <c r="R54" s="29" t="s">
        <v>573</v>
      </c>
      <c r="S54" s="29">
        <v>46</v>
      </c>
    </row>
  </sheetData>
  <mergeCells count="28">
    <mergeCell ref="B2:B7"/>
    <mergeCell ref="A2:A7"/>
    <mergeCell ref="B10:B11"/>
    <mergeCell ref="A10:A11"/>
    <mergeCell ref="B14:B16"/>
    <mergeCell ref="A14:A16"/>
    <mergeCell ref="B19:B20"/>
    <mergeCell ref="A19:A20"/>
    <mergeCell ref="B23"/>
    <mergeCell ref="A23"/>
    <mergeCell ref="B26"/>
    <mergeCell ref="A26"/>
    <mergeCell ref="B29:B32"/>
    <mergeCell ref="A29:A32"/>
    <mergeCell ref="B35"/>
    <mergeCell ref="A35"/>
    <mergeCell ref="B38:B39"/>
    <mergeCell ref="A38:A39"/>
    <mergeCell ref="B51"/>
    <mergeCell ref="A51"/>
    <mergeCell ref="B54"/>
    <mergeCell ref="A54"/>
    <mergeCell ref="B42"/>
    <mergeCell ref="A42"/>
    <mergeCell ref="B45"/>
    <mergeCell ref="A45"/>
    <mergeCell ref="B48"/>
    <mergeCell ref="A4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1"/>
  <sheetViews>
    <sheetView tabSelected="1" zoomScaleNormal="100" workbookViewId="0">
      <selection activeCell="C7" sqref="C7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4" width="10.36328125" style="1" customWidth="1"/>
    <col min="5" max="5" width="43.1796875" style="1" customWidth="1"/>
    <col min="6" max="6" width="7.81640625" style="1" customWidth="1"/>
    <col min="7" max="8" width="7.1796875" style="1" customWidth="1"/>
    <col min="9" max="9" width="8.36328125" style="12" hidden="1" customWidth="1"/>
    <col min="10" max="10" width="6.81640625" style="12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81640625" style="1" hidden="1" customWidth="1"/>
    <col min="15" max="15" width="8.26953125" style="1" hidden="1" customWidth="1"/>
    <col min="16" max="17" width="8.54296875" style="1" hidden="1" customWidth="1"/>
    <col min="18" max="18" width="5.90625" style="1" hidden="1" customWidth="1"/>
    <col min="19" max="19" width="5.7265625" style="1" hidden="1" customWidth="1"/>
    <col min="20" max="20" width="5.08984375" style="1" hidden="1" customWidth="1"/>
    <col min="21" max="1025" width="9.08984375" style="1" customWidth="1"/>
  </cols>
  <sheetData>
    <row r="1" spans="1:20" ht="13.75" customHeight="1" x14ac:dyDescent="0.35">
      <c r="A1" s="56" t="s">
        <v>574</v>
      </c>
      <c r="B1" s="53" t="s">
        <v>539</v>
      </c>
      <c r="C1" s="53" t="s">
        <v>575</v>
      </c>
      <c r="D1" s="53" t="s">
        <v>576</v>
      </c>
      <c r="E1" s="53" t="s">
        <v>577</v>
      </c>
      <c r="F1" s="53" t="s">
        <v>578</v>
      </c>
      <c r="G1" s="53" t="s">
        <v>579</v>
      </c>
      <c r="H1" s="53" t="s">
        <v>580</v>
      </c>
      <c r="I1" s="54"/>
      <c r="J1" s="54" t="s">
        <v>581</v>
      </c>
      <c r="K1" s="13"/>
      <c r="M1" s="13"/>
      <c r="N1" s="13"/>
      <c r="O1" s="13"/>
      <c r="R1" s="51"/>
      <c r="S1" s="51"/>
      <c r="T1" s="51"/>
    </row>
    <row r="2" spans="1:20" ht="31.5" customHeight="1" x14ac:dyDescent="0.35">
      <c r="A2" s="52"/>
      <c r="B2" s="52"/>
      <c r="C2" s="52"/>
      <c r="D2" s="52"/>
      <c r="E2" s="52"/>
      <c r="F2" s="52"/>
      <c r="G2" s="52"/>
      <c r="H2" s="52"/>
      <c r="I2" s="55"/>
      <c r="J2" s="55"/>
      <c r="K2" s="13" t="s">
        <v>582</v>
      </c>
      <c r="M2" s="13" t="s">
        <v>583</v>
      </c>
      <c r="N2" s="13" t="s">
        <v>584</v>
      </c>
      <c r="O2" s="13">
        <v>0</v>
      </c>
      <c r="R2" s="52"/>
      <c r="S2" s="52"/>
      <c r="T2" s="52"/>
    </row>
    <row r="3" spans="1:20" s="14" customFormat="1" ht="13.75" customHeight="1" x14ac:dyDescent="0.35">
      <c r="A3" s="38">
        <f t="shared" ref="A3:A10" ca="1" si="0">IF(K3="-", "", 1 + SUM(INDIRECT(ADDRESS(2,COLUMN(N3)) &amp; ":" &amp; ADDRESS(ROW(),COLUMN(N3)))))</f>
        <v>1</v>
      </c>
      <c r="B3" s="39" t="str">
        <f>IF(E3="","",VLOOKUP(E3, 'SKU Маскарпоне'!$A$1:$B$50, 2, 0))</f>
        <v>70</v>
      </c>
      <c r="C3" s="39">
        <v>230</v>
      </c>
      <c r="D3" s="40">
        <v>5</v>
      </c>
      <c r="E3" s="38" t="s">
        <v>275</v>
      </c>
      <c r="F3" s="41">
        <f>IF(E3="-", "-", IF(E3="", "", G3*VLOOKUP(E3, 'SKU Маскарпоне'!$A$1:$C$50, 3, 0)))</f>
        <v>230</v>
      </c>
      <c r="G3" s="42">
        <v>230</v>
      </c>
      <c r="H3" s="19" t="str">
        <f t="shared" ref="H3:H10" ca="1" si="1">IF(K3="","",(INDIRECT("O" &amp; ROW() - 1) - O3))</f>
        <v/>
      </c>
      <c r="I3" s="15" t="str">
        <f t="shared" ref="I3:I10" ca="1" si="2">IF(K3 = "-", INDIRECT("D" &amp; ROW() - 1) * 1890,"")</f>
        <v/>
      </c>
      <c r="J3" s="15" t="str">
        <f t="shared" ref="J3:J10" ca="1" si="3">IF(K3 = "-", INDIRECT("C" &amp; ROW() - 1),"")</f>
        <v/>
      </c>
      <c r="L3" s="18">
        <f t="shared" ref="L3:L10" ca="1" si="4">IF(K3 = "-", -INDIRECT("C" &amp; ROW() - 1),G3)</f>
        <v>230</v>
      </c>
      <c r="M3" s="14">
        <f t="shared" ref="M3:M10" ca="1" si="5">IF(K3 = "-", SUM(INDIRECT(ADDRESS(2,COLUMN(L3)) &amp; ":" &amp; ADDRESS(ROW(),COLUMN(L3)))), 0)</f>
        <v>0</v>
      </c>
      <c r="N3" s="14">
        <f t="shared" ref="N3:N10" si="6">IF(K3="-",1,0)</f>
        <v>0</v>
      </c>
      <c r="O3" s="14">
        <f t="shared" ref="O3:O10" ca="1" si="7">IF(M3 = 0, INDIRECT("O" &amp; ROW() - 1), M3)</f>
        <v>0</v>
      </c>
      <c r="S3" s="15" t="str">
        <f t="shared" ref="S3:S10" ca="1" si="8">IF(R3 = "", "", R3 / INDIRECT("D" &amp; ROW() - 1) )</f>
        <v/>
      </c>
      <c r="T3" s="15" t="str">
        <f t="shared" ref="T3:T10" ca="1" si="9">IF(K3="-",IF(ISNUMBER(SEARCH(",", INDIRECT("B" &amp; ROW() - 1) )),1,""), "")</f>
        <v/>
      </c>
    </row>
    <row r="4" spans="1:20" s="14" customFormat="1" ht="18" customHeight="1" x14ac:dyDescent="0.35">
      <c r="A4" s="34" t="str">
        <f t="shared" ca="1" si="0"/>
        <v/>
      </c>
      <c r="B4" s="35" t="str">
        <f>IF(E4="","",VLOOKUP(E4, 'SKU Маскарпоне'!$A$1:$B$50, 2, 0))</f>
        <v>-</v>
      </c>
      <c r="C4" s="36" t="s">
        <v>586</v>
      </c>
      <c r="D4" s="16"/>
      <c r="E4" s="34" t="s">
        <v>586</v>
      </c>
      <c r="F4" s="37" t="str">
        <f>IF(E4="-", "-", IF(E4="", "", G4*VLOOKUP(E4, 'SKU Маскарпоне'!$A$1:$C$50, 3, 0)))</f>
        <v>-</v>
      </c>
      <c r="G4" s="18"/>
      <c r="H4" s="19">
        <f t="shared" ca="1" si="1"/>
        <v>0</v>
      </c>
      <c r="I4" s="15">
        <f t="shared" ca="1" si="2"/>
        <v>9450</v>
      </c>
      <c r="J4" s="15">
        <f t="shared" ca="1" si="3"/>
        <v>230</v>
      </c>
      <c r="K4" s="34" t="s">
        <v>586</v>
      </c>
      <c r="L4" s="18">
        <f t="shared" ca="1" si="4"/>
        <v>-230</v>
      </c>
      <c r="M4" s="14">
        <f t="shared" ca="1" si="5"/>
        <v>0</v>
      </c>
      <c r="N4" s="14">
        <f t="shared" si="6"/>
        <v>1</v>
      </c>
      <c r="O4" s="14">
        <f t="shared" ca="1" si="7"/>
        <v>0</v>
      </c>
      <c r="S4" s="15" t="str">
        <f t="shared" ca="1" si="8"/>
        <v/>
      </c>
      <c r="T4" s="15" t="str">
        <f t="shared" ca="1" si="9"/>
        <v/>
      </c>
    </row>
    <row r="5" spans="1:20" s="14" customFormat="1" ht="13.75" customHeight="1" x14ac:dyDescent="0.35">
      <c r="A5" s="38">
        <f t="shared" ca="1" si="0"/>
        <v>2</v>
      </c>
      <c r="B5" s="39" t="str">
        <f>IF(E5="","",VLOOKUP(E5, 'SKU Маскарпоне'!$A$1:$B$50, 2, 0))</f>
        <v>70</v>
      </c>
      <c r="C5" s="39">
        <v>450</v>
      </c>
      <c r="D5" s="40">
        <v>6</v>
      </c>
      <c r="E5" s="38" t="s">
        <v>273</v>
      </c>
      <c r="F5" s="41">
        <f>IF(E5="-", "-", IF(E5="", "", G5*VLOOKUP(E5, 'SKU Маскарпоне'!$A$1:$C$50, 3, 0)))</f>
        <v>200</v>
      </c>
      <c r="G5" s="42">
        <v>200</v>
      </c>
      <c r="H5" s="19" t="str">
        <f t="shared" ca="1" si="1"/>
        <v/>
      </c>
      <c r="I5" s="15" t="str">
        <f t="shared" ca="1" si="2"/>
        <v/>
      </c>
      <c r="J5" s="15" t="str">
        <f t="shared" ca="1" si="3"/>
        <v/>
      </c>
      <c r="L5" s="18">
        <f t="shared" ca="1" si="4"/>
        <v>200</v>
      </c>
      <c r="M5" s="14">
        <f t="shared" ca="1" si="5"/>
        <v>0</v>
      </c>
      <c r="N5" s="14">
        <f t="shared" si="6"/>
        <v>0</v>
      </c>
      <c r="O5" s="14">
        <f t="shared" ca="1" si="7"/>
        <v>0</v>
      </c>
      <c r="S5" s="15" t="str">
        <f t="shared" ca="1" si="8"/>
        <v/>
      </c>
      <c r="T5" s="15" t="str">
        <f t="shared" ca="1" si="9"/>
        <v/>
      </c>
    </row>
    <row r="6" spans="1:20" s="14" customFormat="1" ht="13.75" customHeight="1" x14ac:dyDescent="0.35">
      <c r="A6" s="38">
        <f t="shared" ref="A6" ca="1" si="10">IF(K6="-", "", 1 + SUM(INDIRECT(ADDRESS(2,COLUMN(N6)) &amp; ":" &amp; ADDRESS(ROW(),COLUMN(N6)))))</f>
        <v>2</v>
      </c>
      <c r="B6" s="39" t="str">
        <f>IF(E6="","",VLOOKUP(E6, 'SKU Маскарпоне'!$A$1:$B$50, 2, 0))</f>
        <v>70</v>
      </c>
      <c r="C6" s="39">
        <v>450</v>
      </c>
      <c r="D6" s="40">
        <v>6</v>
      </c>
      <c r="E6" s="38" t="s">
        <v>274</v>
      </c>
      <c r="F6" s="41">
        <f>IF(E6="-", "-", IF(E6="", "", G6*VLOOKUP(E6, 'SKU Маскарпоне'!$A$1:$C$50, 3, 0)))</f>
        <v>250</v>
      </c>
      <c r="G6" s="42">
        <v>250</v>
      </c>
      <c r="H6" s="19" t="str">
        <f t="shared" ref="H6" ca="1" si="11">IF(K6="","",(INDIRECT("O" &amp; ROW() - 1) - O6))</f>
        <v/>
      </c>
      <c r="I6" s="15" t="str">
        <f t="shared" ref="I6" ca="1" si="12">IF(K6 = "-", INDIRECT("D" &amp; ROW() - 1) * 1890,"")</f>
        <v/>
      </c>
      <c r="J6" s="15" t="str">
        <f t="shared" ref="J6" ca="1" si="13">IF(K6 = "-", INDIRECT("C" &amp; ROW() - 1),"")</f>
        <v/>
      </c>
      <c r="L6" s="18">
        <f t="shared" ref="L6" ca="1" si="14">IF(K6 = "-", -INDIRECT("C" &amp; ROW() - 1),G6)</f>
        <v>250</v>
      </c>
      <c r="M6" s="14">
        <f t="shared" ref="M6" ca="1" si="15">IF(K6 = "-", SUM(INDIRECT(ADDRESS(2,COLUMN(L6)) &amp; ":" &amp; ADDRESS(ROW(),COLUMN(L6)))), 0)</f>
        <v>0</v>
      </c>
      <c r="N6" s="14">
        <f t="shared" ref="N6" si="16">IF(K6="-",1,0)</f>
        <v>0</v>
      </c>
      <c r="O6" s="14">
        <f t="shared" ref="O6" ca="1" si="17">IF(M6 = 0, INDIRECT("O" &amp; ROW() - 1), M6)</f>
        <v>0</v>
      </c>
      <c r="S6" s="15" t="str">
        <f t="shared" ref="S6" ca="1" si="18">IF(R6 = "", "", R6 / INDIRECT("D" &amp; ROW() - 1) )</f>
        <v/>
      </c>
      <c r="T6" s="15" t="str">
        <f t="shared" ref="T6" ca="1" si="19">IF(K6="-",IF(ISNUMBER(SEARCH(",", INDIRECT("B" &amp; ROW() - 1) )),1,""), "")</f>
        <v/>
      </c>
    </row>
    <row r="7" spans="1:20" s="14" customFormat="1" ht="14.5" customHeight="1" x14ac:dyDescent="0.35">
      <c r="A7" s="34" t="str">
        <f t="shared" ca="1" si="0"/>
        <v/>
      </c>
      <c r="B7" s="35" t="str">
        <f>IF(E7="","",VLOOKUP(E7, 'SKU Маскарпоне'!$A$1:$B$50, 2, 0))</f>
        <v>-</v>
      </c>
      <c r="C7" s="36" t="s">
        <v>586</v>
      </c>
      <c r="D7" s="16"/>
      <c r="E7" s="34" t="s">
        <v>586</v>
      </c>
      <c r="F7" s="37" t="str">
        <f>IF(E7="-", "-", IF(E7="", "", G7*VLOOKUP(E7, 'SKU Маскарпоне'!$A$1:$C$50, 3, 0)))</f>
        <v>-</v>
      </c>
      <c r="G7" s="18"/>
      <c r="H7" s="19">
        <f t="shared" ca="1" si="1"/>
        <v>0</v>
      </c>
      <c r="I7" s="15">
        <f t="shared" ca="1" si="2"/>
        <v>11340</v>
      </c>
      <c r="J7" s="15">
        <f t="shared" ca="1" si="3"/>
        <v>450</v>
      </c>
      <c r="K7" s="34" t="s">
        <v>586</v>
      </c>
      <c r="L7" s="18">
        <f t="shared" ca="1" si="4"/>
        <v>-450</v>
      </c>
      <c r="M7" s="14">
        <f t="shared" ca="1" si="5"/>
        <v>0</v>
      </c>
      <c r="N7" s="14">
        <f t="shared" si="6"/>
        <v>1</v>
      </c>
      <c r="O7" s="14">
        <f t="shared" ca="1" si="7"/>
        <v>0</v>
      </c>
      <c r="S7" s="15" t="str">
        <f t="shared" ca="1" si="8"/>
        <v/>
      </c>
      <c r="T7" s="15" t="str">
        <f t="shared" ca="1" si="9"/>
        <v/>
      </c>
    </row>
    <row r="8" spans="1:20" s="14" customFormat="1" ht="13.75" customHeight="1" x14ac:dyDescent="0.35">
      <c r="A8" s="38">
        <f t="shared" ca="1" si="0"/>
        <v>3</v>
      </c>
      <c r="B8" s="39" t="str">
        <f>IF(E8="","",VLOOKUP(E8, 'SKU Маскарпоне'!$A$1:$B$50, 2, 0))</f>
        <v>70</v>
      </c>
      <c r="C8" s="39">
        <v>500</v>
      </c>
      <c r="D8" s="40">
        <v>7</v>
      </c>
      <c r="E8" s="38" t="s">
        <v>279</v>
      </c>
      <c r="F8" s="41">
        <v>400</v>
      </c>
      <c r="G8" s="42">
        <v>250</v>
      </c>
      <c r="H8" s="19" t="str">
        <f t="shared" ca="1" si="1"/>
        <v/>
      </c>
      <c r="I8" s="15" t="str">
        <f t="shared" ca="1" si="2"/>
        <v/>
      </c>
      <c r="J8" s="15" t="str">
        <f t="shared" ca="1" si="3"/>
        <v/>
      </c>
      <c r="L8" s="18">
        <f t="shared" ca="1" si="4"/>
        <v>250</v>
      </c>
      <c r="M8" s="14">
        <f t="shared" ca="1" si="5"/>
        <v>0</v>
      </c>
      <c r="N8" s="14">
        <f t="shared" si="6"/>
        <v>0</v>
      </c>
      <c r="O8" s="14">
        <f t="shared" ca="1" si="7"/>
        <v>0</v>
      </c>
      <c r="S8" s="15" t="str">
        <f t="shared" ca="1" si="8"/>
        <v/>
      </c>
      <c r="T8" s="15" t="str">
        <f t="shared" ca="1" si="9"/>
        <v/>
      </c>
    </row>
    <row r="9" spans="1:20" s="14" customFormat="1" ht="13.75" customHeight="1" x14ac:dyDescent="0.35">
      <c r="A9" s="38">
        <f t="shared" ref="A9" ca="1" si="20">IF(K9="-", "", 1 + SUM(INDIRECT(ADDRESS(2,COLUMN(N9)) &amp; ":" &amp; ADDRESS(ROW(),COLUMN(N9)))))</f>
        <v>3</v>
      </c>
      <c r="B9" s="39" t="str">
        <f>IF(E9="","",VLOOKUP(E9, 'SKU Маскарпоне'!$A$1:$B$50, 2, 0))</f>
        <v>70</v>
      </c>
      <c r="C9" s="39">
        <v>500</v>
      </c>
      <c r="D9" s="40">
        <v>7</v>
      </c>
      <c r="E9" s="38" t="s">
        <v>280</v>
      </c>
      <c r="F9" s="41">
        <v>400</v>
      </c>
      <c r="G9" s="42">
        <v>250</v>
      </c>
      <c r="H9" s="19" t="str">
        <f t="shared" ref="H9" ca="1" si="21">IF(K9="","",(INDIRECT("O" &amp; ROW() - 1) - O9))</f>
        <v/>
      </c>
      <c r="I9" s="15" t="str">
        <f t="shared" ref="I9" ca="1" si="22">IF(K9 = "-", INDIRECT("D" &amp; ROW() - 1) * 1890,"")</f>
        <v/>
      </c>
      <c r="J9" s="15" t="str">
        <f t="shared" ref="J9" ca="1" si="23">IF(K9 = "-", INDIRECT("C" &amp; ROW() - 1),"")</f>
        <v/>
      </c>
      <c r="L9" s="18">
        <f t="shared" ref="L9" ca="1" si="24">IF(K9 = "-", -INDIRECT("C" &amp; ROW() - 1),G9)</f>
        <v>250</v>
      </c>
      <c r="M9" s="14">
        <f t="shared" ref="M9" ca="1" si="25">IF(K9 = "-", SUM(INDIRECT(ADDRESS(2,COLUMN(L9)) &amp; ":" &amp; ADDRESS(ROW(),COLUMN(L9)))), 0)</f>
        <v>0</v>
      </c>
      <c r="N9" s="14">
        <f t="shared" ref="N9" si="26">IF(K9="-",1,0)</f>
        <v>0</v>
      </c>
      <c r="O9" s="14">
        <f t="shared" ref="O9" ca="1" si="27">IF(M9 = 0, INDIRECT("O" &amp; ROW() - 1), M9)</f>
        <v>0</v>
      </c>
      <c r="S9" s="15" t="str">
        <f t="shared" ref="S9" ca="1" si="28">IF(R9 = "", "", R9 / INDIRECT("D" &amp; ROW() - 1) )</f>
        <v/>
      </c>
      <c r="T9" s="15" t="str">
        <f t="shared" ref="T9" ca="1" si="29">IF(K9="-",IF(ISNUMBER(SEARCH(",", INDIRECT("B" &amp; ROW() - 1) )),1,""), "")</f>
        <v/>
      </c>
    </row>
    <row r="10" spans="1:20" s="14" customFormat="1" ht="13.75" customHeight="1" x14ac:dyDescent="0.35">
      <c r="A10" s="34" t="str">
        <f t="shared" ca="1" si="0"/>
        <v/>
      </c>
      <c r="B10" s="35" t="str">
        <f>IF(E10="","",VLOOKUP(E10, 'SKU Маскарпоне'!$A$1:$B$50, 2, 0))</f>
        <v>-</v>
      </c>
      <c r="C10" s="36" t="s">
        <v>586</v>
      </c>
      <c r="D10" s="16"/>
      <c r="E10" s="34" t="s">
        <v>586</v>
      </c>
      <c r="F10" s="37" t="str">
        <f>IF(E10="-", "-", IF(E10="", "", G10*VLOOKUP(E10, 'SKU Маскарпоне'!$A$1:$C$50, 3, 0)))</f>
        <v>-</v>
      </c>
      <c r="G10" s="18"/>
      <c r="H10" s="19">
        <f t="shared" ca="1" si="1"/>
        <v>0</v>
      </c>
      <c r="I10" s="15">
        <f t="shared" ca="1" si="2"/>
        <v>13230</v>
      </c>
      <c r="J10" s="15">
        <f t="shared" ca="1" si="3"/>
        <v>500</v>
      </c>
      <c r="K10" s="34" t="s">
        <v>586</v>
      </c>
      <c r="L10" s="18">
        <f t="shared" ca="1" si="4"/>
        <v>-500</v>
      </c>
      <c r="M10" s="14">
        <f t="shared" ca="1" si="5"/>
        <v>0</v>
      </c>
      <c r="N10" s="14">
        <f t="shared" si="6"/>
        <v>1</v>
      </c>
      <c r="O10" s="14">
        <f t="shared" ca="1" si="7"/>
        <v>0</v>
      </c>
      <c r="S10" s="15" t="str">
        <f t="shared" ca="1" si="8"/>
        <v/>
      </c>
      <c r="T10" s="15" t="str">
        <f t="shared" ca="1" si="9"/>
        <v/>
      </c>
    </row>
    <row r="11" spans="1:20" s="14" customFormat="1" ht="13.75" customHeight="1" x14ac:dyDescent="0.35">
      <c r="B11" s="15" t="str">
        <f>IF(E11="","",VLOOKUP(E11, 'SKU Маскарпоне'!$A$1:$B$50, 2, 0))</f>
        <v/>
      </c>
      <c r="C11" s="15" t="str">
        <f>IF(E11="","",VLOOKUP(E11, 'SKU заквасочник'!$A$1:$Z$80, IF(D11="-", 11, IF(D11="", 11,  MATCH(D11&amp;"", 'SKU заквасочник'!$A$1:$Z$1, 0))), 0))</f>
        <v/>
      </c>
      <c r="D11" s="16"/>
      <c r="F11" s="17" t="str">
        <f>IF(E11="-", "-", IF(E11="", "", G11*VLOOKUP(E11, 'SKU Маскарпоне'!$A$1:$C$50, 3, 0)))</f>
        <v/>
      </c>
      <c r="G11" s="18"/>
      <c r="H11" s="19" t="str">
        <f t="shared" ref="H11:H41" ca="1" si="30">IF(K11="","",(INDIRECT("O" &amp; ROW() - 1) - O11))</f>
        <v/>
      </c>
      <c r="I11" s="15" t="str">
        <f t="shared" ref="I11:I41" ca="1" si="31">IF(K11 = "-", INDIRECT("D" &amp; ROW() - 1) * 1890,"")</f>
        <v/>
      </c>
      <c r="J11" s="15" t="str">
        <f t="shared" ref="J11:J73" ca="1" si="32">IF(K11 = "-", INDIRECT("C" &amp; ROW() - 1),"")</f>
        <v/>
      </c>
      <c r="L11" s="18">
        <f t="shared" ref="L11:L41" ca="1" si="33">IF(K11 = "-", -INDIRECT("C" &amp; ROW() - 1),G11)</f>
        <v>0</v>
      </c>
      <c r="M11" s="14">
        <f t="shared" ref="M11:M17" ca="1" si="34">IF(K11 = "-", SUM(INDIRECT(ADDRESS(2,COLUMN(L11)) &amp; ":" &amp; ADDRESS(ROW(),COLUMN(L11)))), 0)</f>
        <v>0</v>
      </c>
      <c r="N11" s="14">
        <f t="shared" ref="N11:N41" si="35">IF(K11="-",1,0)</f>
        <v>0</v>
      </c>
      <c r="O11" s="14">
        <f t="shared" ref="O11:O41" ca="1" si="36">IF(M11 = 0, INDIRECT("O" &amp; ROW() - 1), M11)</f>
        <v>0</v>
      </c>
      <c r="S11" s="15" t="str">
        <f t="shared" ref="S11:S41" ca="1" si="37">IF(R11 = "", "", R11 / INDIRECT("D" &amp; ROW() - 1) )</f>
        <v/>
      </c>
      <c r="T11" s="15" t="str">
        <f t="shared" ref="T11:T73" ca="1" si="38">IF(K11="-",IF(ISNUMBER(SEARCH(",", INDIRECT("B" &amp; ROW() - 1) )),1,""), "")</f>
        <v/>
      </c>
    </row>
    <row r="12" spans="1:20" s="14" customFormat="1" ht="13.75" customHeight="1" x14ac:dyDescent="0.35">
      <c r="B12" s="15" t="str">
        <f>IF(E12="","",VLOOKUP(E12, 'SKU Маскарпоне'!$A$1:$B$50, 2, 0))</f>
        <v/>
      </c>
      <c r="C12" s="15" t="str">
        <f>IF(E12="","",VLOOKUP(E12, 'SKU заквасочник'!$A$1:$Z$80, IF(D12="-", 11, IF(D12="", 11,  MATCH(D12&amp;"", 'SKU заквасочник'!$A$1:$Z$1, 0))), 0))</f>
        <v/>
      </c>
      <c r="D12" s="16"/>
      <c r="F12" s="17" t="str">
        <f>IF(E12="-", "-", IF(E12="", "", G12*VLOOKUP(E12, 'SKU Маскарпоне'!$A$1:$C$50, 3, 0)))</f>
        <v/>
      </c>
      <c r="G12" s="18"/>
      <c r="H12" s="19" t="str">
        <f t="shared" ca="1" si="30"/>
        <v/>
      </c>
      <c r="I12" s="15" t="str">
        <f t="shared" ca="1" si="31"/>
        <v/>
      </c>
      <c r="J12" s="15" t="str">
        <f t="shared" ca="1" si="32"/>
        <v/>
      </c>
      <c r="L12" s="18">
        <f t="shared" ca="1" si="33"/>
        <v>0</v>
      </c>
      <c r="M12" s="14">
        <f t="shared" ca="1" si="34"/>
        <v>0</v>
      </c>
      <c r="N12" s="14">
        <f t="shared" si="35"/>
        <v>0</v>
      </c>
      <c r="O12" s="14">
        <f t="shared" ca="1" si="36"/>
        <v>0</v>
      </c>
      <c r="S12" s="15" t="str">
        <f t="shared" ca="1" si="37"/>
        <v/>
      </c>
      <c r="T12" s="15" t="str">
        <f t="shared" ca="1" si="38"/>
        <v/>
      </c>
    </row>
    <row r="13" spans="1:20" s="14" customFormat="1" ht="13.75" customHeight="1" x14ac:dyDescent="0.35">
      <c r="B13" s="15" t="str">
        <f>IF(E13="","",VLOOKUP(E13, 'SKU Маскарпоне'!$A$1:$B$50, 2, 0))</f>
        <v/>
      </c>
      <c r="C13" s="15" t="str">
        <f>IF(E13="","",VLOOKUP(E13, 'SKU заквасочник'!$A$1:$Z$80, IF(D13="-", 11, IF(D13="", 11,  MATCH(D13&amp;"", 'SKU заквасочник'!$A$1:$Z$1, 0))), 0))</f>
        <v/>
      </c>
      <c r="D13" s="16"/>
      <c r="F13" s="17" t="str">
        <f>IF(E13="-", "-", IF(E13="", "", G13*VLOOKUP(E13, 'SKU Маскарпоне'!$A$1:$C$50, 3, 0)))</f>
        <v/>
      </c>
      <c r="G13" s="18"/>
      <c r="H13" s="19" t="str">
        <f t="shared" ca="1" si="30"/>
        <v/>
      </c>
      <c r="I13" s="15" t="str">
        <f t="shared" ca="1" si="31"/>
        <v/>
      </c>
      <c r="J13" s="15" t="str">
        <f t="shared" ca="1" si="32"/>
        <v/>
      </c>
      <c r="L13" s="18">
        <f t="shared" ca="1" si="33"/>
        <v>0</v>
      </c>
      <c r="M13" s="14">
        <f t="shared" ca="1" si="34"/>
        <v>0</v>
      </c>
      <c r="N13" s="14">
        <f t="shared" si="35"/>
        <v>0</v>
      </c>
      <c r="O13" s="14">
        <f t="shared" ca="1" si="36"/>
        <v>0</v>
      </c>
      <c r="S13" s="15" t="str">
        <f t="shared" ca="1" si="37"/>
        <v/>
      </c>
      <c r="T13" s="15" t="str">
        <f t="shared" ca="1" si="38"/>
        <v/>
      </c>
    </row>
    <row r="14" spans="1:20" s="14" customFormat="1" ht="13.75" customHeight="1" x14ac:dyDescent="0.35">
      <c r="B14" s="15" t="str">
        <f>IF(E14="","",VLOOKUP(E14, 'SKU Маскарпоне'!$A$1:$B$50, 2, 0))</f>
        <v/>
      </c>
      <c r="C14" s="15" t="str">
        <f>IF(E14="","",VLOOKUP(E14, 'SKU заквасочник'!$A$1:$Z$80, IF(D14="-", 11, IF(D14="", 11,  MATCH(D14&amp;"", 'SKU заквасочник'!$A$1:$Z$1, 0))), 0))</f>
        <v/>
      </c>
      <c r="D14" s="16"/>
      <c r="F14" s="17" t="str">
        <f>IF(E14="-", "-", IF(E14="", "", G14*VLOOKUP(E14, 'SKU Маскарпоне'!$A$1:$C$50, 3, 0)))</f>
        <v/>
      </c>
      <c r="G14" s="18"/>
      <c r="H14" s="19" t="str">
        <f t="shared" ca="1" si="30"/>
        <v/>
      </c>
      <c r="I14" s="15" t="str">
        <f t="shared" ca="1" si="31"/>
        <v/>
      </c>
      <c r="J14" s="15" t="str">
        <f t="shared" ca="1" si="32"/>
        <v/>
      </c>
      <c r="L14" s="18">
        <f t="shared" ca="1" si="33"/>
        <v>0</v>
      </c>
      <c r="M14" s="14">
        <f t="shared" ca="1" si="34"/>
        <v>0</v>
      </c>
      <c r="N14" s="14">
        <f t="shared" si="35"/>
        <v>0</v>
      </c>
      <c r="O14" s="14">
        <f t="shared" ca="1" si="36"/>
        <v>0</v>
      </c>
      <c r="S14" s="15" t="str">
        <f t="shared" ca="1" si="37"/>
        <v/>
      </c>
      <c r="T14" s="15" t="str">
        <f t="shared" ca="1" si="38"/>
        <v/>
      </c>
    </row>
    <row r="15" spans="1:20" s="14" customFormat="1" ht="13.75" customHeight="1" x14ac:dyDescent="0.35">
      <c r="B15" s="15" t="str">
        <f>IF(E15="","",VLOOKUP(E15, 'SKU Маскарпоне'!$A$1:$B$50, 2, 0))</f>
        <v/>
      </c>
      <c r="C15" s="15" t="str">
        <f>IF(E15="","",VLOOKUP(E15, 'SKU заквасочник'!$A$1:$Z$80, IF(D15="-", 11, IF(D15="", 11,  MATCH(D15&amp;"", 'SKU заквасочник'!$A$1:$Z$1, 0))), 0))</f>
        <v/>
      </c>
      <c r="D15" s="16"/>
      <c r="F15" s="17" t="str">
        <f>IF(E15="-", "-", IF(E15="", "", G15*VLOOKUP(E15, 'SKU Маскарпоне'!$A$1:$C$50, 3, 0)))</f>
        <v/>
      </c>
      <c r="G15" s="18"/>
      <c r="H15" s="19" t="str">
        <f t="shared" ca="1" si="30"/>
        <v/>
      </c>
      <c r="I15" s="15" t="str">
        <f t="shared" ca="1" si="31"/>
        <v/>
      </c>
      <c r="J15" s="15" t="str">
        <f t="shared" ca="1" si="32"/>
        <v/>
      </c>
      <c r="L15" s="18">
        <f t="shared" ca="1" si="33"/>
        <v>0</v>
      </c>
      <c r="M15" s="14">
        <f t="shared" ca="1" si="34"/>
        <v>0</v>
      </c>
      <c r="N15" s="14">
        <f t="shared" si="35"/>
        <v>0</v>
      </c>
      <c r="O15" s="14">
        <f t="shared" ca="1" si="36"/>
        <v>0</v>
      </c>
      <c r="S15" s="15" t="str">
        <f t="shared" ca="1" si="37"/>
        <v/>
      </c>
      <c r="T15" s="15" t="str">
        <f t="shared" ca="1" si="38"/>
        <v/>
      </c>
    </row>
    <row r="16" spans="1:20" s="14" customFormat="1" ht="13.75" customHeight="1" x14ac:dyDescent="0.35">
      <c r="B16" s="15" t="str">
        <f>IF(E16="","",VLOOKUP(E16, 'SKU Маскарпоне'!$A$1:$B$50, 2, 0))</f>
        <v/>
      </c>
      <c r="C16" s="15" t="str">
        <f>IF(E16="","",VLOOKUP(E16, 'SKU заквасочник'!$A$1:$Z$80, IF(D16="-", 11, IF(D16="", 11,  MATCH(D16&amp;"", 'SKU заквасочник'!$A$1:$Z$1, 0))), 0))</f>
        <v/>
      </c>
      <c r="D16" s="16"/>
      <c r="F16" s="17" t="str">
        <f>IF(E16="-", "-", IF(E16="", "", G16*VLOOKUP(E16, 'SKU Маскарпоне'!$A$1:$C$50, 3, 0)))</f>
        <v/>
      </c>
      <c r="G16" s="18"/>
      <c r="H16" s="19" t="str">
        <f t="shared" ca="1" si="30"/>
        <v/>
      </c>
      <c r="I16" s="15" t="str">
        <f t="shared" ca="1" si="31"/>
        <v/>
      </c>
      <c r="J16" s="15" t="str">
        <f t="shared" ca="1" si="32"/>
        <v/>
      </c>
      <c r="L16" s="18">
        <f t="shared" ca="1" si="33"/>
        <v>0</v>
      </c>
      <c r="M16" s="14">
        <f t="shared" ca="1" si="34"/>
        <v>0</v>
      </c>
      <c r="N16" s="14">
        <f t="shared" si="35"/>
        <v>0</v>
      </c>
      <c r="O16" s="14">
        <f t="shared" ca="1" si="36"/>
        <v>0</v>
      </c>
      <c r="S16" s="15" t="str">
        <f t="shared" ca="1" si="37"/>
        <v/>
      </c>
      <c r="T16" s="15" t="str">
        <f t="shared" ca="1" si="38"/>
        <v/>
      </c>
    </row>
    <row r="17" spans="2:20" s="14" customFormat="1" ht="13.75" customHeight="1" x14ac:dyDescent="0.35">
      <c r="B17" s="15" t="str">
        <f>IF(E17="","",VLOOKUP(E17, 'SKU Маскарпоне'!$A$1:$B$50, 2, 0))</f>
        <v/>
      </c>
      <c r="C17" s="15" t="str">
        <f>IF(E17="","",VLOOKUP(E17, 'SKU заквасочник'!$A$1:$Z$80, IF(D17="-", 11, IF(D17="", 11,  MATCH(D17&amp;"", 'SKU заквасочник'!$A$1:$Z$1, 0))), 0))</f>
        <v/>
      </c>
      <c r="D17" s="16"/>
      <c r="F17" s="17" t="str">
        <f>IF(E17="-", "-", IF(E17="", "", G17*VLOOKUP(E17, 'SKU Маскарпоне'!$A$1:$C$50, 3, 0)))</f>
        <v/>
      </c>
      <c r="G17" s="18"/>
      <c r="H17" s="19" t="str">
        <f t="shared" ca="1" si="30"/>
        <v/>
      </c>
      <c r="I17" s="15" t="str">
        <f t="shared" ca="1" si="31"/>
        <v/>
      </c>
      <c r="J17" s="15" t="str">
        <f t="shared" ca="1" si="32"/>
        <v/>
      </c>
      <c r="L17" s="18">
        <f t="shared" ca="1" si="33"/>
        <v>0</v>
      </c>
      <c r="M17" s="14">
        <f t="shared" ca="1" si="34"/>
        <v>0</v>
      </c>
      <c r="N17" s="14">
        <f t="shared" si="35"/>
        <v>0</v>
      </c>
      <c r="O17" s="14">
        <f t="shared" ca="1" si="36"/>
        <v>0</v>
      </c>
      <c r="S17" s="15" t="str">
        <f t="shared" ca="1" si="37"/>
        <v/>
      </c>
      <c r="T17" s="15" t="str">
        <f t="shared" ca="1" si="38"/>
        <v/>
      </c>
    </row>
    <row r="18" spans="2:20" s="14" customFormat="1" ht="13.75" customHeight="1" x14ac:dyDescent="0.35">
      <c r="B18" s="15" t="str">
        <f>IF(E18="","",VLOOKUP(E18, 'SKU Маскарпоне'!$A$1:$B$50, 2, 0))</f>
        <v/>
      </c>
      <c r="C18" s="15" t="str">
        <f>IF(E18="","",VLOOKUP(E18, 'SKU заквасочник'!$A$1:$Z$80, IF(D18="-", 11, IF(D18="", 11,  MATCH(D18&amp;"", 'SKU заквасочник'!$A$1:$Z$1, 0))), 0))</f>
        <v/>
      </c>
      <c r="D18" s="16"/>
      <c r="F18" s="17" t="str">
        <f>IF(E18="-", "-", IF(E18="", "", G18*VLOOKUP(E18, 'SKU Маскарпоне'!$A$1:$C$50, 3, 0)))</f>
        <v/>
      </c>
      <c r="G18" s="18"/>
      <c r="H18" s="19" t="str">
        <f t="shared" ca="1" si="30"/>
        <v/>
      </c>
      <c r="I18" s="15" t="str">
        <f t="shared" ca="1" si="31"/>
        <v/>
      </c>
      <c r="J18" s="15" t="str">
        <f t="shared" ca="1" si="32"/>
        <v/>
      </c>
      <c r="L18" s="18">
        <f t="shared" ca="1" si="33"/>
        <v>0</v>
      </c>
      <c r="M18" s="14">
        <f t="shared" ref="M18:M43" ca="1" si="39">IF(K18="-",SUM(INDIRECT(ADDRESS(2,COLUMN(L18))&amp;":"&amp;ADDRESS(ROW(),COLUMN(L18)))),0)</f>
        <v>0</v>
      </c>
      <c r="N18" s="14">
        <f t="shared" si="35"/>
        <v>0</v>
      </c>
      <c r="O18" s="14">
        <f t="shared" ca="1" si="36"/>
        <v>0</v>
      </c>
      <c r="S18" s="15" t="str">
        <f t="shared" ca="1" si="37"/>
        <v/>
      </c>
      <c r="T18" s="15" t="str">
        <f t="shared" ca="1" si="38"/>
        <v/>
      </c>
    </row>
    <row r="19" spans="2:20" s="14" customFormat="1" ht="13.75" customHeight="1" x14ac:dyDescent="0.35">
      <c r="B19" s="15" t="str">
        <f>IF(E19="","",VLOOKUP(E19, 'SKU Маскарпоне'!$A$1:$B$50, 2, 0))</f>
        <v/>
      </c>
      <c r="C19" s="15" t="str">
        <f>IF(E19="","",VLOOKUP(E19, 'SKU заквасочник'!$A$1:$Z$80, IF(D19="-", 11, IF(D19="", 11,  MATCH(D19&amp;"", 'SKU заквасочник'!$A$1:$Z$1, 0))), 0))</f>
        <v/>
      </c>
      <c r="D19" s="16"/>
      <c r="F19" s="17" t="str">
        <f>IF(E19="-", "-", IF(E19="", "", G19*VLOOKUP(E19, 'SKU Маскарпоне'!$A$1:$C$50, 3, 0)))</f>
        <v/>
      </c>
      <c r="G19" s="18"/>
      <c r="H19" s="19" t="str">
        <f t="shared" ca="1" si="30"/>
        <v/>
      </c>
      <c r="I19" s="15" t="str">
        <f t="shared" ca="1" si="31"/>
        <v/>
      </c>
      <c r="J19" s="15" t="str">
        <f t="shared" ca="1" si="32"/>
        <v/>
      </c>
      <c r="L19" s="18">
        <f t="shared" ca="1" si="33"/>
        <v>0</v>
      </c>
      <c r="M19" s="14">
        <f t="shared" ca="1" si="39"/>
        <v>0</v>
      </c>
      <c r="N19" s="14">
        <f t="shared" si="35"/>
        <v>0</v>
      </c>
      <c r="O19" s="14">
        <f t="shared" ca="1" si="36"/>
        <v>0</v>
      </c>
      <c r="S19" s="15" t="str">
        <f t="shared" ca="1" si="37"/>
        <v/>
      </c>
      <c r="T19" s="15" t="str">
        <f t="shared" ca="1" si="38"/>
        <v/>
      </c>
    </row>
    <row r="20" spans="2:20" s="14" customFormat="1" ht="13.75" customHeight="1" x14ac:dyDescent="0.35">
      <c r="B20" s="15" t="str">
        <f>IF(E20="","",VLOOKUP(E20, 'SKU Маскарпоне'!$A$1:$B$50, 2, 0))</f>
        <v/>
      </c>
      <c r="C20" s="15" t="str">
        <f>IF(E20="","",VLOOKUP(E20, 'SKU заквасочник'!$A$1:$Z$80, IF(D20="-", 11, IF(D20="", 11,  MATCH(D20&amp;"", 'SKU заквасочник'!$A$1:$Z$1, 0))), 0))</f>
        <v/>
      </c>
      <c r="D20" s="16"/>
      <c r="F20" s="17" t="str">
        <f>IF(E20="-", "-", IF(E20="", "", G20*VLOOKUP(E20, 'SKU Маскарпоне'!$A$1:$C$50, 3, 0)))</f>
        <v/>
      </c>
      <c r="G20" s="18"/>
      <c r="H20" s="19" t="str">
        <f t="shared" ca="1" si="30"/>
        <v/>
      </c>
      <c r="I20" s="15" t="str">
        <f t="shared" ca="1" si="31"/>
        <v/>
      </c>
      <c r="J20" s="15" t="str">
        <f t="shared" ca="1" si="32"/>
        <v/>
      </c>
      <c r="L20" s="18">
        <f t="shared" ca="1" si="33"/>
        <v>0</v>
      </c>
      <c r="M20" s="14">
        <f t="shared" ca="1" si="39"/>
        <v>0</v>
      </c>
      <c r="N20" s="14">
        <f t="shared" si="35"/>
        <v>0</v>
      </c>
      <c r="O20" s="14">
        <f t="shared" ca="1" si="36"/>
        <v>0</v>
      </c>
      <c r="S20" s="15" t="str">
        <f t="shared" ca="1" si="37"/>
        <v/>
      </c>
      <c r="T20" s="15" t="str">
        <f t="shared" ca="1" si="38"/>
        <v/>
      </c>
    </row>
    <row r="21" spans="2:20" s="14" customFormat="1" ht="13.75" customHeight="1" x14ac:dyDescent="0.35">
      <c r="B21" s="15" t="str">
        <f>IF(E21="","",VLOOKUP(E21, 'SKU Маскарпоне'!$A$1:$B$50, 2, 0))</f>
        <v/>
      </c>
      <c r="C21" s="15" t="str">
        <f>IF(E21="","",VLOOKUP(E21, 'SKU заквасочник'!$A$1:$Z$80, IF(D21="-", 11, IF(D21="", 11,  MATCH(D21&amp;"", 'SKU заквасочник'!$A$1:$Z$1, 0))), 0))</f>
        <v/>
      </c>
      <c r="D21" s="16"/>
      <c r="F21" s="17" t="str">
        <f>IF(E21="-", "-", IF(E21="", "", G21*VLOOKUP(E21, 'SKU Маскарпоне'!$A$1:$C$50, 3, 0)))</f>
        <v/>
      </c>
      <c r="G21" s="18"/>
      <c r="H21" s="19" t="str">
        <f t="shared" ca="1" si="30"/>
        <v/>
      </c>
      <c r="I21" s="15" t="str">
        <f t="shared" ca="1" si="31"/>
        <v/>
      </c>
      <c r="J21" s="15" t="str">
        <f t="shared" ca="1" si="32"/>
        <v/>
      </c>
      <c r="L21" s="18">
        <f t="shared" ca="1" si="33"/>
        <v>0</v>
      </c>
      <c r="M21" s="14">
        <f t="shared" ca="1" si="39"/>
        <v>0</v>
      </c>
      <c r="N21" s="14">
        <f t="shared" si="35"/>
        <v>0</v>
      </c>
      <c r="O21" s="14">
        <f t="shared" ca="1" si="36"/>
        <v>0</v>
      </c>
      <c r="S21" s="15" t="str">
        <f t="shared" ca="1" si="37"/>
        <v/>
      </c>
      <c r="T21" s="15" t="str">
        <f t="shared" ca="1" si="38"/>
        <v/>
      </c>
    </row>
    <row r="22" spans="2:20" s="14" customFormat="1" ht="13.75" customHeight="1" x14ac:dyDescent="0.35">
      <c r="B22" s="15" t="str">
        <f>IF(E22="","",VLOOKUP(E22, 'SKU Маскарпоне'!$A$1:$B$50, 2, 0))</f>
        <v/>
      </c>
      <c r="C22" s="15" t="str">
        <f>IF(E22="","",VLOOKUP(E22, 'SKU заквасочник'!$A$1:$Z$80, IF(D22="-", 11, IF(D22="", 11,  MATCH(D22&amp;"", 'SKU заквасочник'!$A$1:$Z$1, 0))), 0))</f>
        <v/>
      </c>
      <c r="D22" s="16"/>
      <c r="F22" s="17" t="str">
        <f>IF(E22="-", "-", IF(E22="", "", G22*VLOOKUP(E22, 'SKU Маскарпоне'!$A$1:$C$50, 3, 0)))</f>
        <v/>
      </c>
      <c r="G22" s="18"/>
      <c r="H22" s="19" t="str">
        <f t="shared" ca="1" si="30"/>
        <v/>
      </c>
      <c r="I22" s="15" t="str">
        <f t="shared" ca="1" si="31"/>
        <v/>
      </c>
      <c r="J22" s="15" t="str">
        <f t="shared" ca="1" si="32"/>
        <v/>
      </c>
      <c r="L22" s="18">
        <f t="shared" ca="1" si="33"/>
        <v>0</v>
      </c>
      <c r="M22" s="14">
        <f t="shared" ca="1" si="39"/>
        <v>0</v>
      </c>
      <c r="N22" s="14">
        <f t="shared" si="35"/>
        <v>0</v>
      </c>
      <c r="O22" s="14">
        <f t="shared" ca="1" si="36"/>
        <v>0</v>
      </c>
      <c r="S22" s="15" t="str">
        <f t="shared" ca="1" si="37"/>
        <v/>
      </c>
      <c r="T22" s="15" t="str">
        <f t="shared" ca="1" si="38"/>
        <v/>
      </c>
    </row>
    <row r="23" spans="2:20" s="14" customFormat="1" ht="13.75" customHeight="1" x14ac:dyDescent="0.35">
      <c r="B23" s="15" t="str">
        <f>IF(E23="","",VLOOKUP(E23, 'SKU Маскарпоне'!$A$1:$B$50, 2, 0))</f>
        <v/>
      </c>
      <c r="C23" s="15" t="str">
        <f>IF(E23="","",VLOOKUP(E23, 'SKU заквасочник'!$A$1:$Z$80, IF(D23="-", 11, IF(D23="", 11,  MATCH(D23&amp;"", 'SKU заквасочник'!$A$1:$Z$1, 0))), 0))</f>
        <v/>
      </c>
      <c r="D23" s="16"/>
      <c r="F23" s="17" t="str">
        <f>IF(E23="-", "-", IF(E23="", "", G23*VLOOKUP(E23, 'SKU Маскарпоне'!$A$1:$C$50, 3, 0)))</f>
        <v/>
      </c>
      <c r="G23" s="18"/>
      <c r="H23" s="19" t="str">
        <f t="shared" ca="1" si="30"/>
        <v/>
      </c>
      <c r="I23" s="15" t="str">
        <f t="shared" ca="1" si="31"/>
        <v/>
      </c>
      <c r="J23" s="15" t="str">
        <f t="shared" ca="1" si="32"/>
        <v/>
      </c>
      <c r="L23" s="18">
        <f t="shared" ca="1" si="33"/>
        <v>0</v>
      </c>
      <c r="M23" s="14">
        <f t="shared" ca="1" si="39"/>
        <v>0</v>
      </c>
      <c r="N23" s="14">
        <f t="shared" si="35"/>
        <v>0</v>
      </c>
      <c r="O23" s="14">
        <f t="shared" ca="1" si="36"/>
        <v>0</v>
      </c>
      <c r="S23" s="15" t="str">
        <f t="shared" ca="1" si="37"/>
        <v/>
      </c>
      <c r="T23" s="15" t="str">
        <f t="shared" ca="1" si="38"/>
        <v/>
      </c>
    </row>
    <row r="24" spans="2:20" s="14" customFormat="1" ht="13.75" customHeight="1" x14ac:dyDescent="0.35">
      <c r="B24" s="15" t="str">
        <f>IF(E24="","",VLOOKUP(E24, 'SKU Маскарпоне'!$A$1:$B$50, 2, 0))</f>
        <v/>
      </c>
      <c r="C24" s="15" t="str">
        <f>IF(E24="","",VLOOKUP(E24, 'SKU заквасочник'!$A$1:$Z$80, IF(D24="-", 11, IF(D24="", 11,  MATCH(D24&amp;"", 'SKU заквасочник'!$A$1:$Z$1, 0))), 0))</f>
        <v/>
      </c>
      <c r="D24" s="16"/>
      <c r="F24" s="17" t="str">
        <f>IF(E24="-", "-", IF(E24="", "", G24*VLOOKUP(E24, 'SKU Маскарпоне'!$A$1:$C$50, 3, 0)))</f>
        <v/>
      </c>
      <c r="G24" s="18"/>
      <c r="H24" s="19" t="str">
        <f t="shared" ca="1" si="30"/>
        <v/>
      </c>
      <c r="I24" s="15" t="str">
        <f t="shared" ca="1" si="31"/>
        <v/>
      </c>
      <c r="J24" s="15" t="str">
        <f t="shared" ca="1" si="32"/>
        <v/>
      </c>
      <c r="L24" s="18">
        <f t="shared" ca="1" si="33"/>
        <v>0</v>
      </c>
      <c r="M24" s="14">
        <f t="shared" ca="1" si="39"/>
        <v>0</v>
      </c>
      <c r="N24" s="14">
        <f t="shared" si="35"/>
        <v>0</v>
      </c>
      <c r="O24" s="14">
        <f t="shared" ca="1" si="36"/>
        <v>0</v>
      </c>
      <c r="S24" s="15" t="str">
        <f t="shared" ca="1" si="37"/>
        <v/>
      </c>
      <c r="T24" s="15" t="str">
        <f t="shared" ca="1" si="38"/>
        <v/>
      </c>
    </row>
    <row r="25" spans="2:20" s="14" customFormat="1" ht="13.75" customHeight="1" x14ac:dyDescent="0.35">
      <c r="B25" s="15" t="str">
        <f>IF(E25="","",VLOOKUP(E25, 'SKU Маскарпоне'!$A$1:$B$50, 2, 0))</f>
        <v/>
      </c>
      <c r="C25" s="15" t="str">
        <f>IF(E25="","",VLOOKUP(E25, 'SKU заквасочник'!$A$1:$Z$80, IF(D25="-", 11, IF(D25="", 11,  MATCH(D25&amp;"", 'SKU заквасочник'!$A$1:$Z$1, 0))), 0))</f>
        <v/>
      </c>
      <c r="D25" s="16"/>
      <c r="F25" s="17" t="str">
        <f>IF(E25="-", "-", IF(E25="", "", G25*VLOOKUP(E25, 'SKU Маскарпоне'!$A$1:$C$50, 3, 0)))</f>
        <v/>
      </c>
      <c r="G25" s="18"/>
      <c r="H25" s="19" t="str">
        <f t="shared" ca="1" si="30"/>
        <v/>
      </c>
      <c r="I25" s="15" t="str">
        <f t="shared" ca="1" si="31"/>
        <v/>
      </c>
      <c r="J25" s="15" t="str">
        <f t="shared" ca="1" si="32"/>
        <v/>
      </c>
      <c r="L25" s="18">
        <f t="shared" ca="1" si="33"/>
        <v>0</v>
      </c>
      <c r="M25" s="14">
        <f t="shared" ca="1" si="39"/>
        <v>0</v>
      </c>
      <c r="N25" s="14">
        <f t="shared" si="35"/>
        <v>0</v>
      </c>
      <c r="O25" s="14">
        <f t="shared" ca="1" si="36"/>
        <v>0</v>
      </c>
      <c r="S25" s="15" t="str">
        <f t="shared" ca="1" si="37"/>
        <v/>
      </c>
      <c r="T25" s="15" t="str">
        <f t="shared" ca="1" si="38"/>
        <v/>
      </c>
    </row>
    <row r="26" spans="2:20" s="14" customFormat="1" ht="13.75" customHeight="1" x14ac:dyDescent="0.35">
      <c r="B26" s="15" t="str">
        <f>IF(E26="","",VLOOKUP(E26, 'SKU Маскарпоне'!$A$1:$B$50, 2, 0))</f>
        <v/>
      </c>
      <c r="C26" s="15" t="str">
        <f>IF(E26="","",VLOOKUP(E26, 'SKU заквасочник'!$A$1:$Z$80, IF(D26="-", 11, IF(D26="", 11,  MATCH(D26&amp;"", 'SKU заквасочник'!$A$1:$Z$1, 0))), 0))</f>
        <v/>
      </c>
      <c r="D26" s="16"/>
      <c r="F26" s="17" t="str">
        <f>IF(E26="-", "-", IF(E26="", "", G26*VLOOKUP(E26, 'SKU Маскарпоне'!$A$1:$C$50, 3, 0)))</f>
        <v/>
      </c>
      <c r="G26" s="18"/>
      <c r="H26" s="19" t="str">
        <f t="shared" ca="1" si="30"/>
        <v/>
      </c>
      <c r="I26" s="15" t="str">
        <f t="shared" ca="1" si="31"/>
        <v/>
      </c>
      <c r="J26" s="15" t="str">
        <f t="shared" ca="1" si="32"/>
        <v/>
      </c>
      <c r="L26" s="18">
        <f t="shared" ca="1" si="33"/>
        <v>0</v>
      </c>
      <c r="M26" s="14">
        <f t="shared" ca="1" si="39"/>
        <v>0</v>
      </c>
      <c r="N26" s="14">
        <f t="shared" si="35"/>
        <v>0</v>
      </c>
      <c r="O26" s="14">
        <f t="shared" ca="1" si="36"/>
        <v>0</v>
      </c>
      <c r="S26" s="15" t="str">
        <f t="shared" ca="1" si="37"/>
        <v/>
      </c>
      <c r="T26" s="15" t="str">
        <f t="shared" ca="1" si="38"/>
        <v/>
      </c>
    </row>
    <row r="27" spans="2:20" s="14" customFormat="1" ht="13.75" customHeight="1" x14ac:dyDescent="0.35">
      <c r="B27" s="15" t="str">
        <f>IF(E27="","",VLOOKUP(E27, 'SKU Маскарпоне'!$A$1:$B$50, 2, 0))</f>
        <v/>
      </c>
      <c r="C27" s="15" t="str">
        <f>IF(E27="","",VLOOKUP(E27, 'SKU заквасочник'!$A$1:$Z$80, IF(D27="-", 11, IF(D27="", 11,  MATCH(D27&amp;"", 'SKU заквасочник'!$A$1:$Z$1, 0))), 0))</f>
        <v/>
      </c>
      <c r="D27" s="16"/>
      <c r="F27" s="17" t="str">
        <f>IF(E27="-", "-", IF(E27="", "", G27*VLOOKUP(E27, 'SKU Маскарпоне'!$A$1:$C$50, 3, 0)))</f>
        <v/>
      </c>
      <c r="G27" s="18"/>
      <c r="H27" s="19" t="str">
        <f t="shared" ca="1" si="30"/>
        <v/>
      </c>
      <c r="I27" s="15" t="str">
        <f t="shared" ca="1" si="31"/>
        <v/>
      </c>
      <c r="J27" s="15" t="str">
        <f t="shared" ca="1" si="32"/>
        <v/>
      </c>
      <c r="L27" s="18">
        <f t="shared" ca="1" si="33"/>
        <v>0</v>
      </c>
      <c r="M27" s="14">
        <f t="shared" ca="1" si="39"/>
        <v>0</v>
      </c>
      <c r="N27" s="14">
        <f t="shared" si="35"/>
        <v>0</v>
      </c>
      <c r="O27" s="14">
        <f t="shared" ca="1" si="36"/>
        <v>0</v>
      </c>
      <c r="S27" s="15" t="str">
        <f t="shared" ca="1" si="37"/>
        <v/>
      </c>
      <c r="T27" s="15" t="str">
        <f t="shared" ca="1" si="38"/>
        <v/>
      </c>
    </row>
    <row r="28" spans="2:20" s="14" customFormat="1" ht="13.75" customHeight="1" x14ac:dyDescent="0.35">
      <c r="B28" s="15" t="str">
        <f>IF(E28="","",VLOOKUP(E28, 'SKU Маскарпоне'!$A$1:$B$50, 2, 0))</f>
        <v/>
      </c>
      <c r="C28" s="15" t="str">
        <f>IF(E28="","",VLOOKUP(E28, 'SKU заквасочник'!$A$1:$Z$80, IF(D28="-", 11, IF(D28="", 11,  MATCH(D28&amp;"", 'SKU заквасочник'!$A$1:$Z$1, 0))), 0))</f>
        <v/>
      </c>
      <c r="D28" s="16"/>
      <c r="F28" s="17" t="str">
        <f>IF(E28="-", "-", IF(E28="", "", G28*VLOOKUP(E28, 'SKU Маскарпоне'!$A$1:$C$50, 3, 0)))</f>
        <v/>
      </c>
      <c r="G28" s="18"/>
      <c r="H28" s="19" t="str">
        <f t="shared" ca="1" si="30"/>
        <v/>
      </c>
      <c r="I28" s="15" t="str">
        <f t="shared" ca="1" si="31"/>
        <v/>
      </c>
      <c r="J28" s="15" t="str">
        <f t="shared" ca="1" si="32"/>
        <v/>
      </c>
      <c r="L28" s="18">
        <f t="shared" ca="1" si="33"/>
        <v>0</v>
      </c>
      <c r="M28" s="14">
        <f t="shared" ca="1" si="39"/>
        <v>0</v>
      </c>
      <c r="N28" s="14">
        <f t="shared" si="35"/>
        <v>0</v>
      </c>
      <c r="O28" s="14">
        <f t="shared" ca="1" si="36"/>
        <v>0</v>
      </c>
      <c r="S28" s="15" t="str">
        <f t="shared" ca="1" si="37"/>
        <v/>
      </c>
      <c r="T28" s="15" t="str">
        <f t="shared" ca="1" si="38"/>
        <v/>
      </c>
    </row>
    <row r="29" spans="2:20" s="14" customFormat="1" ht="13.75" customHeight="1" x14ac:dyDescent="0.35">
      <c r="B29" s="15" t="str">
        <f>IF(E29="","",VLOOKUP(E29, 'SKU Маскарпоне'!$A$1:$B$50, 2, 0))</f>
        <v/>
      </c>
      <c r="C29" s="15" t="str">
        <f>IF(E29="","",VLOOKUP(E29, 'SKU заквасочник'!$A$1:$Z$80, IF(D29="-", 11, IF(D29="", 11,  MATCH(D29&amp;"", 'SKU заквасочник'!$A$1:$Z$1, 0))), 0))</f>
        <v/>
      </c>
      <c r="D29" s="16"/>
      <c r="F29" s="17" t="str">
        <f>IF(E29="-", "-", IF(E29="", "", G29*VLOOKUP(E29, 'SKU Маскарпоне'!$A$1:$C$50, 3, 0)))</f>
        <v/>
      </c>
      <c r="G29" s="18"/>
      <c r="H29" s="19" t="str">
        <f t="shared" ca="1" si="30"/>
        <v/>
      </c>
      <c r="I29" s="15" t="str">
        <f t="shared" ca="1" si="31"/>
        <v/>
      </c>
      <c r="J29" s="15" t="str">
        <f t="shared" ca="1" si="32"/>
        <v/>
      </c>
      <c r="L29" s="18">
        <f t="shared" ca="1" si="33"/>
        <v>0</v>
      </c>
      <c r="M29" s="14">
        <f t="shared" ca="1" si="39"/>
        <v>0</v>
      </c>
      <c r="N29" s="14">
        <f t="shared" si="35"/>
        <v>0</v>
      </c>
      <c r="O29" s="14">
        <f t="shared" ca="1" si="36"/>
        <v>0</v>
      </c>
      <c r="S29" s="15" t="str">
        <f t="shared" ca="1" si="37"/>
        <v/>
      </c>
      <c r="T29" s="15" t="str">
        <f t="shared" ca="1" si="38"/>
        <v/>
      </c>
    </row>
    <row r="30" spans="2:20" s="14" customFormat="1" ht="13.75" customHeight="1" x14ac:dyDescent="0.35">
      <c r="B30" s="15" t="str">
        <f>IF(E30="","",VLOOKUP(E30, 'SKU Маскарпоне'!$A$1:$B$50, 2, 0))</f>
        <v/>
      </c>
      <c r="C30" s="15" t="str">
        <f>IF(E30="","",VLOOKUP(E30, 'SKU заквасочник'!$A$1:$Z$80, IF(D30="-", 11, IF(D30="", 11,  MATCH(D30&amp;"", 'SKU заквасочник'!$A$1:$Z$1, 0))), 0))</f>
        <v/>
      </c>
      <c r="D30" s="16"/>
      <c r="F30" s="17" t="str">
        <f>IF(E30="-", "-", IF(E30="", "", G30*VLOOKUP(E30, 'SKU Маскарпоне'!$A$1:$C$50, 3, 0)))</f>
        <v/>
      </c>
      <c r="G30" s="18"/>
      <c r="H30" s="19" t="str">
        <f t="shared" ca="1" si="30"/>
        <v/>
      </c>
      <c r="I30" s="15" t="str">
        <f t="shared" ca="1" si="31"/>
        <v/>
      </c>
      <c r="J30" s="15" t="str">
        <f t="shared" ca="1" si="32"/>
        <v/>
      </c>
      <c r="L30" s="18">
        <f t="shared" ca="1" si="33"/>
        <v>0</v>
      </c>
      <c r="M30" s="14">
        <f t="shared" ca="1" si="39"/>
        <v>0</v>
      </c>
      <c r="N30" s="14">
        <f t="shared" si="35"/>
        <v>0</v>
      </c>
      <c r="O30" s="14">
        <f t="shared" ca="1" si="36"/>
        <v>0</v>
      </c>
      <c r="S30" s="15" t="str">
        <f t="shared" ca="1" si="37"/>
        <v/>
      </c>
      <c r="T30" s="15" t="str">
        <f t="shared" ca="1" si="38"/>
        <v/>
      </c>
    </row>
    <row r="31" spans="2:20" s="14" customFormat="1" ht="13.75" customHeight="1" x14ac:dyDescent="0.35">
      <c r="B31" s="15" t="str">
        <f>IF(E31="","",VLOOKUP(E31, 'SKU Маскарпоне'!$A$1:$B$50, 2, 0))</f>
        <v/>
      </c>
      <c r="C31" s="15" t="str">
        <f>IF(E31="","",VLOOKUP(E31, 'SKU заквасочник'!$A$1:$Z$80, IF(D31="-", 11, IF(D31="", 11,  MATCH(D31&amp;"", 'SKU заквасочник'!$A$1:$Z$1, 0))), 0))</f>
        <v/>
      </c>
      <c r="D31" s="16"/>
      <c r="F31" s="17" t="str">
        <f>IF(E31="-", "-", IF(E31="", "", G31*VLOOKUP(E31, 'SKU Маскарпоне'!$A$1:$C$50, 3, 0)))</f>
        <v/>
      </c>
      <c r="G31" s="18"/>
      <c r="H31" s="19" t="str">
        <f t="shared" ca="1" si="30"/>
        <v/>
      </c>
      <c r="I31" s="15" t="str">
        <f t="shared" ca="1" si="31"/>
        <v/>
      </c>
      <c r="J31" s="15" t="str">
        <f t="shared" ca="1" si="32"/>
        <v/>
      </c>
      <c r="L31" s="18">
        <f t="shared" ca="1" si="33"/>
        <v>0</v>
      </c>
      <c r="M31" s="14">
        <f t="shared" ca="1" si="39"/>
        <v>0</v>
      </c>
      <c r="N31" s="14">
        <f t="shared" si="35"/>
        <v>0</v>
      </c>
      <c r="O31" s="14">
        <f t="shared" ca="1" si="36"/>
        <v>0</v>
      </c>
      <c r="S31" s="15" t="str">
        <f t="shared" ca="1" si="37"/>
        <v/>
      </c>
      <c r="T31" s="15" t="str">
        <f t="shared" ca="1" si="38"/>
        <v/>
      </c>
    </row>
    <row r="32" spans="2:20" s="14" customFormat="1" ht="13.75" customHeight="1" x14ac:dyDescent="0.35">
      <c r="B32" s="15" t="str">
        <f>IF(E32="","",VLOOKUP(E32, 'SKU Маскарпоне'!$A$1:$B$50, 2, 0))</f>
        <v/>
      </c>
      <c r="C32" s="15" t="str">
        <f>IF(E32="","",VLOOKUP(E32, 'SKU заквасочник'!$A$1:$Z$80, IF(D32="-", 11, IF(D32="", 11,  MATCH(D32&amp;"", 'SKU заквасочник'!$A$1:$Z$1, 0))), 0))</f>
        <v/>
      </c>
      <c r="D32" s="16"/>
      <c r="F32" s="17" t="str">
        <f>IF(E32="-", "-", IF(E32="", "", G32*VLOOKUP(E32, 'SKU Маскарпоне'!$A$1:$C$50, 3, 0)))</f>
        <v/>
      </c>
      <c r="G32" s="18"/>
      <c r="H32" s="19" t="str">
        <f t="shared" ca="1" si="30"/>
        <v/>
      </c>
      <c r="I32" s="15" t="str">
        <f t="shared" ca="1" si="31"/>
        <v/>
      </c>
      <c r="J32" s="15" t="str">
        <f t="shared" ca="1" si="32"/>
        <v/>
      </c>
      <c r="L32" s="18">
        <f t="shared" ca="1" si="33"/>
        <v>0</v>
      </c>
      <c r="M32" s="14">
        <f t="shared" ca="1" si="39"/>
        <v>0</v>
      </c>
      <c r="N32" s="14">
        <f t="shared" si="35"/>
        <v>0</v>
      </c>
      <c r="O32" s="14">
        <f t="shared" ca="1" si="36"/>
        <v>0</v>
      </c>
      <c r="S32" s="15" t="str">
        <f t="shared" ca="1" si="37"/>
        <v/>
      </c>
      <c r="T32" s="15" t="str">
        <f t="shared" ca="1" si="38"/>
        <v/>
      </c>
    </row>
    <row r="33" spans="2:20" s="14" customFormat="1" ht="13.75" customHeight="1" x14ac:dyDescent="0.35">
      <c r="B33" s="15" t="str">
        <f>IF(E33="","",VLOOKUP(E33, 'SKU Маскарпоне'!$A$1:$B$50, 2, 0))</f>
        <v/>
      </c>
      <c r="C33" s="15" t="str">
        <f>IF(E33="","",VLOOKUP(E33, 'SKU заквасочник'!$A$1:$Z$80, IF(D33="-", 11, IF(D33="", 11,  MATCH(D33&amp;"", 'SKU заквасочник'!$A$1:$Z$1, 0))), 0))</f>
        <v/>
      </c>
      <c r="D33" s="16"/>
      <c r="F33" s="17" t="str">
        <f>IF(E33="-", "-", IF(E33="", "", G33*VLOOKUP(E33, 'SKU Маскарпоне'!$A$1:$C$50, 3, 0)))</f>
        <v/>
      </c>
      <c r="G33" s="18"/>
      <c r="H33" s="19" t="str">
        <f t="shared" ca="1" si="30"/>
        <v/>
      </c>
      <c r="I33" s="15" t="str">
        <f t="shared" ca="1" si="31"/>
        <v/>
      </c>
      <c r="J33" s="15" t="str">
        <f t="shared" ca="1" si="32"/>
        <v/>
      </c>
      <c r="L33" s="18">
        <f t="shared" ca="1" si="33"/>
        <v>0</v>
      </c>
      <c r="M33" s="14">
        <f t="shared" ca="1" si="39"/>
        <v>0</v>
      </c>
      <c r="N33" s="14">
        <f t="shared" si="35"/>
        <v>0</v>
      </c>
      <c r="O33" s="14">
        <f t="shared" ca="1" si="36"/>
        <v>0</v>
      </c>
      <c r="S33" s="15" t="str">
        <f t="shared" ca="1" si="37"/>
        <v/>
      </c>
      <c r="T33" s="15" t="str">
        <f t="shared" ca="1" si="38"/>
        <v/>
      </c>
    </row>
    <row r="34" spans="2:20" s="14" customFormat="1" ht="13.75" customHeight="1" x14ac:dyDescent="0.35">
      <c r="B34" s="15" t="str">
        <f>IF(E34="","",VLOOKUP(E34, 'SKU Маскарпоне'!$A$1:$B$50, 2, 0))</f>
        <v/>
      </c>
      <c r="C34" s="15" t="str">
        <f>IF(E34="","",VLOOKUP(E34, 'SKU заквасочник'!$A$1:$Z$80, IF(D34="-", 11, IF(D34="", 11,  MATCH(D34&amp;"", 'SKU заквасочник'!$A$1:$Z$1, 0))), 0))</f>
        <v/>
      </c>
      <c r="D34" s="15"/>
      <c r="F34" s="17" t="str">
        <f>IF(E34="-", "-", IF(E34="", "", G34*VLOOKUP(E34, 'SKU Маскарпоне'!$A$1:$C$50, 3, 0)))</f>
        <v/>
      </c>
      <c r="G34" s="18"/>
      <c r="H34" s="19" t="str">
        <f t="shared" ca="1" si="30"/>
        <v/>
      </c>
      <c r="I34" s="15" t="str">
        <f t="shared" ca="1" si="31"/>
        <v/>
      </c>
      <c r="J34" s="15" t="str">
        <f t="shared" ca="1" si="32"/>
        <v/>
      </c>
      <c r="L34" s="18">
        <f t="shared" ca="1" si="33"/>
        <v>0</v>
      </c>
      <c r="M34" s="14">
        <f t="shared" ca="1" si="39"/>
        <v>0</v>
      </c>
      <c r="N34" s="14">
        <f t="shared" si="35"/>
        <v>0</v>
      </c>
      <c r="O34" s="14">
        <f t="shared" ca="1" si="36"/>
        <v>0</v>
      </c>
      <c r="S34" s="15" t="str">
        <f t="shared" ca="1" si="37"/>
        <v/>
      </c>
      <c r="T34" s="15" t="str">
        <f t="shared" ca="1" si="38"/>
        <v/>
      </c>
    </row>
    <row r="35" spans="2:20" s="14" customFormat="1" ht="13.75" customHeight="1" x14ac:dyDescent="0.35">
      <c r="B35" s="15" t="str">
        <f>IF(E35="","",VLOOKUP(E35, 'SKU Маскарпоне'!$A$1:$B$50, 2, 0))</f>
        <v/>
      </c>
      <c r="C35" s="15" t="str">
        <f>IF(E35="","",VLOOKUP(E35, 'SKU заквасочник'!$A$1:$Z$80, IF(D35="-", 11, IF(D35="", 11,  MATCH(D35&amp;"", 'SKU заквасочник'!$A$1:$Z$1, 0))), 0))</f>
        <v/>
      </c>
      <c r="D35" s="15"/>
      <c r="F35" s="17" t="str">
        <f>IF(E35="-", "-", IF(E35="", "", G35*VLOOKUP(E35, 'SKU Маскарпоне'!$A$1:$C$50, 3, 0)))</f>
        <v/>
      </c>
      <c r="G35" s="18"/>
      <c r="H35" s="19" t="str">
        <f t="shared" ca="1" si="30"/>
        <v/>
      </c>
      <c r="I35" s="15" t="str">
        <f t="shared" ca="1" si="31"/>
        <v/>
      </c>
      <c r="J35" s="15" t="str">
        <f t="shared" ca="1" si="32"/>
        <v/>
      </c>
      <c r="L35" s="18">
        <f t="shared" ca="1" si="33"/>
        <v>0</v>
      </c>
      <c r="M35" s="14">
        <f t="shared" ca="1" si="39"/>
        <v>0</v>
      </c>
      <c r="N35" s="14">
        <f t="shared" si="35"/>
        <v>0</v>
      </c>
      <c r="O35" s="14">
        <f t="shared" ca="1" si="36"/>
        <v>0</v>
      </c>
      <c r="S35" s="15" t="str">
        <f t="shared" ca="1" si="37"/>
        <v/>
      </c>
      <c r="T35" s="15" t="str">
        <f t="shared" ca="1" si="38"/>
        <v/>
      </c>
    </row>
    <row r="36" spans="2:20" s="14" customFormat="1" ht="13.75" customHeight="1" x14ac:dyDescent="0.35">
      <c r="B36" s="15" t="str">
        <f>IF(E36="","",VLOOKUP(E36, 'SKU Маскарпоне'!$A$1:$B$50, 2, 0))</f>
        <v/>
      </c>
      <c r="C36" s="15" t="str">
        <f>IF(E36="","",VLOOKUP(E36, 'SKU заквасочник'!$A$1:$Z$80, IF(D36="-", 11, IF(D36="", 11,  MATCH(D36&amp;"", 'SKU заквасочник'!$A$1:$Z$1, 0))), 0))</f>
        <v/>
      </c>
      <c r="D36" s="15"/>
      <c r="F36" s="17" t="str">
        <f>IF(E36="-", "-", IF(E36="", "", G36*VLOOKUP(E36, 'SKU Маскарпоне'!$A$1:$C$50, 3, 0)))</f>
        <v/>
      </c>
      <c r="G36" s="18"/>
      <c r="H36" s="19" t="str">
        <f t="shared" ca="1" si="30"/>
        <v/>
      </c>
      <c r="I36" s="15" t="str">
        <f t="shared" ca="1" si="31"/>
        <v/>
      </c>
      <c r="J36" s="15" t="str">
        <f t="shared" ca="1" si="32"/>
        <v/>
      </c>
      <c r="L36" s="18">
        <f t="shared" ca="1" si="33"/>
        <v>0</v>
      </c>
      <c r="M36" s="14">
        <f t="shared" ca="1" si="39"/>
        <v>0</v>
      </c>
      <c r="N36" s="14">
        <f t="shared" si="35"/>
        <v>0</v>
      </c>
      <c r="O36" s="14">
        <f t="shared" ca="1" si="36"/>
        <v>0</v>
      </c>
      <c r="S36" s="15" t="str">
        <f t="shared" ca="1" si="37"/>
        <v/>
      </c>
      <c r="T36" s="15" t="str">
        <f t="shared" ca="1" si="38"/>
        <v/>
      </c>
    </row>
    <row r="37" spans="2:20" s="14" customFormat="1" ht="13.75" customHeight="1" x14ac:dyDescent="0.35">
      <c r="B37" s="15" t="str">
        <f>IF(E37="","",VLOOKUP(E37, 'SKU Маскарпоне'!$A$1:$B$50, 2, 0))</f>
        <v/>
      </c>
      <c r="C37" s="15" t="str">
        <f>IF(E37="","",VLOOKUP(E37, 'SKU заквасочник'!$A$1:$Z$80, IF(D37="-", 11, IF(D37="", 11,  MATCH(D37&amp;"", 'SKU заквасочник'!$A$1:$Z$1, 0))), 0))</f>
        <v/>
      </c>
      <c r="D37" s="15"/>
      <c r="F37" s="17" t="str">
        <f>IF(E37="-", "-", IF(E37="", "", G37*VLOOKUP(E37, 'SKU Маскарпоне'!$A$1:$C$50, 3, 0)))</f>
        <v/>
      </c>
      <c r="G37" s="18"/>
      <c r="H37" s="19" t="str">
        <f t="shared" ca="1" si="30"/>
        <v/>
      </c>
      <c r="I37" s="15" t="str">
        <f t="shared" ca="1" si="31"/>
        <v/>
      </c>
      <c r="J37" s="15" t="str">
        <f t="shared" ca="1" si="32"/>
        <v/>
      </c>
      <c r="L37" s="18">
        <f t="shared" ca="1" si="33"/>
        <v>0</v>
      </c>
      <c r="M37" s="14">
        <f t="shared" ca="1" si="39"/>
        <v>0</v>
      </c>
      <c r="N37" s="14">
        <f t="shared" si="35"/>
        <v>0</v>
      </c>
      <c r="O37" s="14">
        <f t="shared" ca="1" si="36"/>
        <v>0</v>
      </c>
      <c r="S37" s="15" t="str">
        <f t="shared" ca="1" si="37"/>
        <v/>
      </c>
      <c r="T37" s="15" t="str">
        <f t="shared" ca="1" si="38"/>
        <v/>
      </c>
    </row>
    <row r="38" spans="2:20" s="14" customFormat="1" ht="13.75" customHeight="1" x14ac:dyDescent="0.35">
      <c r="B38" s="15" t="str">
        <f>IF(E38="","",VLOOKUP(E38, 'SKU Маскарпоне'!$A$1:$B$50, 2, 0))</f>
        <v/>
      </c>
      <c r="C38" s="15" t="str">
        <f>IF(E38="","",VLOOKUP(E38, 'SKU заквасочник'!$A$1:$Z$80, IF(D38="-", 11, IF(D38="", 11,  MATCH(D38&amp;"", 'SKU заквасочник'!$A$1:$Z$1, 0))), 0))</f>
        <v/>
      </c>
      <c r="D38" s="15"/>
      <c r="F38" s="17" t="str">
        <f>IF(E38="-", "-", IF(E38="", "", G38*VLOOKUP(E38, 'SKU Маскарпоне'!$A$1:$C$50, 3, 0)))</f>
        <v/>
      </c>
      <c r="G38" s="18"/>
      <c r="H38" s="19" t="str">
        <f t="shared" ca="1" si="30"/>
        <v/>
      </c>
      <c r="I38" s="15" t="str">
        <f t="shared" ca="1" si="31"/>
        <v/>
      </c>
      <c r="J38" s="15" t="str">
        <f t="shared" ca="1" si="32"/>
        <v/>
      </c>
      <c r="L38" s="18">
        <f t="shared" ca="1" si="33"/>
        <v>0</v>
      </c>
      <c r="M38" s="14">
        <f t="shared" ca="1" si="39"/>
        <v>0</v>
      </c>
      <c r="N38" s="14">
        <f t="shared" si="35"/>
        <v>0</v>
      </c>
      <c r="O38" s="14">
        <f t="shared" ca="1" si="36"/>
        <v>0</v>
      </c>
      <c r="S38" s="15" t="str">
        <f t="shared" ca="1" si="37"/>
        <v/>
      </c>
      <c r="T38" s="15" t="str">
        <f t="shared" ca="1" si="38"/>
        <v/>
      </c>
    </row>
    <row r="39" spans="2:20" s="14" customFormat="1" ht="13.75" customHeight="1" x14ac:dyDescent="0.35">
      <c r="B39" s="15" t="str">
        <f>IF(E39="","",VLOOKUP(E39, 'SKU Маскарпоне'!$A$1:$B$50, 2, 0))</f>
        <v/>
      </c>
      <c r="C39" s="15" t="str">
        <f>IF(E39="","",VLOOKUP(E39, 'SKU заквасочник'!$A$1:$Z$80, IF(D39="-", 11, IF(D39="", 11,  MATCH(D39&amp;"", 'SKU заквасочник'!$A$1:$Z$1, 0))), 0))</f>
        <v/>
      </c>
      <c r="D39" s="15"/>
      <c r="F39" s="17" t="str">
        <f>IF(E39="-", "-", IF(E39="", "", G39*VLOOKUP(E39, 'SKU Маскарпоне'!$A$1:$C$50, 3, 0)))</f>
        <v/>
      </c>
      <c r="G39" s="18"/>
      <c r="H39" s="19" t="str">
        <f t="shared" ca="1" si="30"/>
        <v/>
      </c>
      <c r="I39" s="15" t="str">
        <f t="shared" ca="1" si="31"/>
        <v/>
      </c>
      <c r="J39" s="15" t="str">
        <f t="shared" ca="1" si="32"/>
        <v/>
      </c>
      <c r="L39" s="18">
        <f t="shared" ca="1" si="33"/>
        <v>0</v>
      </c>
      <c r="M39" s="14">
        <f t="shared" ca="1" si="39"/>
        <v>0</v>
      </c>
      <c r="N39" s="14">
        <f t="shared" si="35"/>
        <v>0</v>
      </c>
      <c r="O39" s="14">
        <f t="shared" ca="1" si="36"/>
        <v>0</v>
      </c>
      <c r="S39" s="15" t="str">
        <f t="shared" ca="1" si="37"/>
        <v/>
      </c>
      <c r="T39" s="15" t="str">
        <f t="shared" ca="1" si="38"/>
        <v/>
      </c>
    </row>
    <row r="40" spans="2:20" s="14" customFormat="1" ht="13.75" customHeight="1" x14ac:dyDescent="0.35">
      <c r="B40" s="15" t="str">
        <f>IF(E40="","",VLOOKUP(E40, 'SKU Маскарпоне'!$A$1:$B$50, 2, 0))</f>
        <v/>
      </c>
      <c r="C40" s="15" t="str">
        <f>IF(E40="","",VLOOKUP(E40, 'SKU заквасочник'!$A$1:$Z$80, IF(D40="-", 11, IF(D40="", 11,  MATCH(D40&amp;"", 'SKU заквасочник'!$A$1:$Z$1, 0))), 0))</f>
        <v/>
      </c>
      <c r="D40" s="15"/>
      <c r="F40" s="17" t="str">
        <f>IF(E40="-", "-", IF(E40="", "", G40*VLOOKUP(E40, 'SKU Маскарпоне'!$A$1:$C$50, 3, 0)))</f>
        <v/>
      </c>
      <c r="G40" s="18"/>
      <c r="H40" s="19" t="str">
        <f t="shared" ca="1" si="30"/>
        <v/>
      </c>
      <c r="I40" s="15" t="str">
        <f t="shared" ca="1" si="31"/>
        <v/>
      </c>
      <c r="J40" s="15" t="str">
        <f t="shared" ca="1" si="32"/>
        <v/>
      </c>
      <c r="L40" s="18">
        <f t="shared" ca="1" si="33"/>
        <v>0</v>
      </c>
      <c r="M40" s="14">
        <f t="shared" ca="1" si="39"/>
        <v>0</v>
      </c>
      <c r="N40" s="14">
        <f t="shared" si="35"/>
        <v>0</v>
      </c>
      <c r="O40" s="14">
        <f t="shared" ca="1" si="36"/>
        <v>0</v>
      </c>
      <c r="S40" s="15" t="str">
        <f t="shared" ca="1" si="37"/>
        <v/>
      </c>
      <c r="T40" s="15" t="str">
        <f t="shared" ca="1" si="38"/>
        <v/>
      </c>
    </row>
    <row r="41" spans="2:20" s="14" customFormat="1" ht="13.75" customHeight="1" x14ac:dyDescent="0.35">
      <c r="B41" s="15" t="str">
        <f>IF(E41="","",VLOOKUP(E41, 'SKU Маскарпоне'!$A$1:$B$50, 2, 0))</f>
        <v/>
      </c>
      <c r="C41" s="15" t="str">
        <f>IF(E41="","",VLOOKUP(E41, 'SKU заквасочник'!$A$1:$Z$80, IF(D41="-", 11, IF(D41="", 11,  MATCH(D41&amp;"", 'SKU заквасочник'!$A$1:$Z$1, 0))), 0))</f>
        <v/>
      </c>
      <c r="D41" s="15"/>
      <c r="F41" s="17" t="str">
        <f>IF(E41="-", "-", IF(E41="", "", G41*VLOOKUP(E41, 'SKU Маскарпоне'!$A$1:$C$50, 3, 0)))</f>
        <v/>
      </c>
      <c r="G41" s="18"/>
      <c r="H41" s="19" t="str">
        <f t="shared" ca="1" si="30"/>
        <v/>
      </c>
      <c r="I41" s="15" t="str">
        <f t="shared" ca="1" si="31"/>
        <v/>
      </c>
      <c r="J41" s="15" t="str">
        <f t="shared" ca="1" si="32"/>
        <v/>
      </c>
      <c r="L41" s="18">
        <f t="shared" ca="1" si="33"/>
        <v>0</v>
      </c>
      <c r="M41" s="14">
        <f t="shared" ca="1" si="39"/>
        <v>0</v>
      </c>
      <c r="N41" s="14">
        <f t="shared" si="35"/>
        <v>0</v>
      </c>
      <c r="O41" s="14">
        <f t="shared" ca="1" si="36"/>
        <v>0</v>
      </c>
      <c r="S41" s="15" t="str">
        <f t="shared" ca="1" si="37"/>
        <v/>
      </c>
      <c r="T41" s="15" t="str">
        <f t="shared" ca="1" si="38"/>
        <v/>
      </c>
    </row>
    <row r="42" spans="2:20" s="14" customFormat="1" ht="13.75" customHeight="1" x14ac:dyDescent="0.35">
      <c r="B42" s="15" t="str">
        <f>IF(E42="","",VLOOKUP(E42, 'SKU Маскарпоне'!$A$1:$B$50, 2, 0))</f>
        <v/>
      </c>
      <c r="C42" s="15" t="str">
        <f>IF(E42="","",VLOOKUP(E42, 'SKU заквасочник'!$A$1:$Z$80, IF(D42="-", 11, IF(D42="", 11,  MATCH(D42&amp;"", 'SKU заквасочник'!$A$1:$Z$1, 0))), 0))</f>
        <v/>
      </c>
      <c r="D42" s="15"/>
      <c r="F42" s="17" t="str">
        <f>IF(E42="-", "-", IF(E42="", "", G42*VLOOKUP(E42, 'SKU Маскарпоне'!$A$1:$C$50, 3, 0)))</f>
        <v/>
      </c>
      <c r="G42" s="18"/>
      <c r="H42" s="19" t="str">
        <f t="shared" ref="H42:H66" ca="1" si="40">IF(K42="","",(INDIRECT("O" &amp; ROW() - 1) - O42))</f>
        <v/>
      </c>
      <c r="I42" s="15" t="str">
        <f t="shared" ref="I42:I73" ca="1" si="41">IF(K42 = "-", INDIRECT("D" &amp; ROW() - 1) * 1890,"")</f>
        <v/>
      </c>
      <c r="J42" s="15" t="str">
        <f t="shared" ca="1" si="32"/>
        <v/>
      </c>
      <c r="L42" s="18">
        <f t="shared" ref="L42:L66" ca="1" si="42">IF(K42 = "-", -INDIRECT("C" &amp; ROW() - 1),G42)</f>
        <v>0</v>
      </c>
      <c r="M42" s="14">
        <f t="shared" ca="1" si="39"/>
        <v>0</v>
      </c>
      <c r="N42" s="14">
        <f t="shared" ref="N42:N66" si="43">IF(K42="-",1,0)</f>
        <v>0</v>
      </c>
      <c r="O42" s="14">
        <f t="shared" ref="O42:O66" ca="1" si="44">IF(M42 = 0, INDIRECT("O" &amp; ROW() - 1), M42)</f>
        <v>0</v>
      </c>
      <c r="S42" s="15" t="str">
        <f t="shared" ref="S42:S73" ca="1" si="45">IF(R42 = "", "", R42 / INDIRECT("D" &amp; ROW() - 1) )</f>
        <v/>
      </c>
      <c r="T42" s="15" t="str">
        <f t="shared" ca="1" si="38"/>
        <v/>
      </c>
    </row>
    <row r="43" spans="2:20" s="14" customFormat="1" ht="13.75" customHeight="1" x14ac:dyDescent="0.35">
      <c r="B43" s="15" t="str">
        <f>IF(E43="","",VLOOKUP(E43, 'SKU Маскарпоне'!$A$1:$B$50, 2, 0))</f>
        <v/>
      </c>
      <c r="C43" s="15" t="str">
        <f>IF(E43="","",VLOOKUP(E43, 'SKU заквасочник'!$A$1:$Z$80, IF(D43="-", 11, IF(D43="", 11,  MATCH(D43&amp;"", 'SKU заквасочник'!$A$1:$Z$1, 0))), 0))</f>
        <v/>
      </c>
      <c r="D43" s="15"/>
      <c r="F43" s="17" t="str">
        <f>IF(E43="-", "-", IF(E43="", "", G43*VLOOKUP(E43, 'SKU Маскарпоне'!$A$1:$C$50, 3, 0)))</f>
        <v/>
      </c>
      <c r="G43" s="18"/>
      <c r="H43" s="19" t="str">
        <f t="shared" ca="1" si="40"/>
        <v/>
      </c>
      <c r="I43" s="15" t="str">
        <f t="shared" ca="1" si="41"/>
        <v/>
      </c>
      <c r="J43" s="15" t="str">
        <f t="shared" ca="1" si="32"/>
        <v/>
      </c>
      <c r="L43" s="18">
        <f t="shared" ca="1" si="42"/>
        <v>0</v>
      </c>
      <c r="M43" s="14">
        <f t="shared" ca="1" si="39"/>
        <v>0</v>
      </c>
      <c r="N43" s="14">
        <f t="shared" si="43"/>
        <v>0</v>
      </c>
      <c r="O43" s="14">
        <f t="shared" ca="1" si="44"/>
        <v>0</v>
      </c>
      <c r="S43" s="15" t="str">
        <f t="shared" ca="1" si="45"/>
        <v/>
      </c>
      <c r="T43" s="15" t="str">
        <f t="shared" ca="1" si="38"/>
        <v/>
      </c>
    </row>
    <row r="44" spans="2:20" s="14" customFormat="1" ht="13.75" customHeight="1" x14ac:dyDescent="0.35">
      <c r="B44" s="15" t="str">
        <f>IF(E44="","",VLOOKUP(E44, 'SKU Маскарпоне'!$A$1:$B$50, 2, 0))</f>
        <v/>
      </c>
      <c r="C44" s="15" t="str">
        <f>IF(E44="","",VLOOKUP(E44, 'SKU заквасочник'!$A$1:$Z$80, IF(D44="-", 11, IF(D44="", 11,  MATCH(D44&amp;"", 'SKU заквасочник'!$A$1:$Z$1, 0))), 0))</f>
        <v/>
      </c>
      <c r="D44" s="15"/>
      <c r="F44" s="17" t="str">
        <f>IF(E44="-", "-", IF(E44="", "", G44*VLOOKUP(E44, 'SKU Маскарпоне'!$A$1:$C$50, 3, 0)))</f>
        <v/>
      </c>
      <c r="G44" s="18"/>
      <c r="H44" s="19" t="str">
        <f t="shared" ca="1" si="40"/>
        <v/>
      </c>
      <c r="I44" s="15" t="str">
        <f t="shared" ca="1" si="41"/>
        <v/>
      </c>
      <c r="J44" s="15" t="str">
        <f t="shared" ca="1" si="32"/>
        <v/>
      </c>
      <c r="L44" s="18">
        <f t="shared" ca="1" si="42"/>
        <v>0</v>
      </c>
      <c r="M44" s="14">
        <f t="shared" ref="M44:M66" ca="1" si="46">IF(K44 = "-", SUM(INDIRECT(ADDRESS(2,COLUMN(L44)) &amp; ":" &amp; ADDRESS(ROW(),COLUMN(L44)))), 0)</f>
        <v>0</v>
      </c>
      <c r="N44" s="14">
        <f t="shared" si="43"/>
        <v>0</v>
      </c>
      <c r="O44" s="14">
        <f t="shared" ca="1" si="44"/>
        <v>0</v>
      </c>
      <c r="S44" s="15" t="str">
        <f t="shared" ca="1" si="45"/>
        <v/>
      </c>
      <c r="T44" s="15" t="str">
        <f t="shared" ca="1" si="38"/>
        <v/>
      </c>
    </row>
    <row r="45" spans="2:20" s="14" customFormat="1" ht="13.75" customHeight="1" x14ac:dyDescent="0.35">
      <c r="B45" s="15" t="str">
        <f>IF(E45="","",VLOOKUP(E45, 'SKU Маскарпоне'!$A$1:$B$50, 2, 0))</f>
        <v/>
      </c>
      <c r="C45" s="15" t="str">
        <f>IF(E45="","",VLOOKUP(E45, 'SKU заквасочник'!$A$1:$Z$80, IF(D45="-", 11, IF(D45="", 11,  MATCH(D45&amp;"", 'SKU заквасочник'!$A$1:$Z$1, 0))), 0))</f>
        <v/>
      </c>
      <c r="D45" s="15"/>
      <c r="F45" s="17" t="str">
        <f>IF(E45="-", "-", IF(E45="", "", G45*VLOOKUP(E45, 'SKU Маскарпоне'!$A$1:$C$50, 3, 0)))</f>
        <v/>
      </c>
      <c r="G45" s="18"/>
      <c r="H45" s="19" t="str">
        <f t="shared" ca="1" si="40"/>
        <v/>
      </c>
      <c r="I45" s="15" t="str">
        <f t="shared" ca="1" si="41"/>
        <v/>
      </c>
      <c r="J45" s="15" t="str">
        <f t="shared" ca="1" si="32"/>
        <v/>
      </c>
      <c r="L45" s="18">
        <f t="shared" ca="1" si="42"/>
        <v>0</v>
      </c>
      <c r="M45" s="14">
        <f t="shared" ca="1" si="46"/>
        <v>0</v>
      </c>
      <c r="N45" s="14">
        <f t="shared" si="43"/>
        <v>0</v>
      </c>
      <c r="O45" s="14">
        <f t="shared" ca="1" si="44"/>
        <v>0</v>
      </c>
      <c r="S45" s="15" t="str">
        <f t="shared" ca="1" si="45"/>
        <v/>
      </c>
      <c r="T45" s="15" t="str">
        <f t="shared" ca="1" si="38"/>
        <v/>
      </c>
    </row>
    <row r="46" spans="2:20" s="14" customFormat="1" ht="13.75" customHeight="1" x14ac:dyDescent="0.35">
      <c r="B46" s="15" t="str">
        <f>IF(E46="","",VLOOKUP(E46, 'SKU Маскарпоне'!$A$1:$B$50, 2, 0))</f>
        <v/>
      </c>
      <c r="C46" s="15" t="str">
        <f>IF(E46="","",VLOOKUP(E46, 'SKU заквасочник'!$A$1:$Z$80, IF(D46="-", 11, IF(D46="", 11,  MATCH(D46&amp;"", 'SKU заквасочник'!$A$1:$Z$1, 0))), 0))</f>
        <v/>
      </c>
      <c r="D46" s="15"/>
      <c r="F46" s="17" t="str">
        <f>IF(E46="-", "-", IF(E46="", "", G46*VLOOKUP(E46, 'SKU Маскарпоне'!$A$1:$C$50, 3, 0)))</f>
        <v/>
      </c>
      <c r="G46" s="18"/>
      <c r="H46" s="19" t="str">
        <f t="shared" ca="1" si="40"/>
        <v/>
      </c>
      <c r="I46" s="15" t="str">
        <f t="shared" ca="1" si="41"/>
        <v/>
      </c>
      <c r="J46" s="15" t="str">
        <f t="shared" ca="1" si="32"/>
        <v/>
      </c>
      <c r="L46" s="18">
        <f t="shared" ca="1" si="42"/>
        <v>0</v>
      </c>
      <c r="M46" s="14">
        <f t="shared" ca="1" si="46"/>
        <v>0</v>
      </c>
      <c r="N46" s="14">
        <f t="shared" si="43"/>
        <v>0</v>
      </c>
      <c r="O46" s="14">
        <f t="shared" ca="1" si="44"/>
        <v>0</v>
      </c>
      <c r="S46" s="15" t="str">
        <f t="shared" ca="1" si="45"/>
        <v/>
      </c>
      <c r="T46" s="15" t="str">
        <f t="shared" ca="1" si="38"/>
        <v/>
      </c>
    </row>
    <row r="47" spans="2:20" s="14" customFormat="1" ht="13.75" customHeight="1" x14ac:dyDescent="0.35">
      <c r="B47" s="15" t="str">
        <f>IF(E47="","",VLOOKUP(E47, 'SKU Маскарпоне'!$A$1:$B$50, 2, 0))</f>
        <v/>
      </c>
      <c r="C47" s="15" t="str">
        <f>IF(E47="","",VLOOKUP(E47, 'SKU заквасочник'!$A$1:$Z$80, IF(D47="-", 11, IF(D47="", 11,  MATCH(D47&amp;"", 'SKU заквасочник'!$A$1:$Z$1, 0))), 0))</f>
        <v/>
      </c>
      <c r="D47" s="15"/>
      <c r="F47" s="17" t="str">
        <f>IF(E47="-", "-", IF(E47="", "", G47*VLOOKUP(E47, 'SKU Маскарпоне'!$A$1:$C$50, 3, 0)))</f>
        <v/>
      </c>
      <c r="G47" s="18"/>
      <c r="H47" s="19" t="str">
        <f t="shared" ca="1" si="40"/>
        <v/>
      </c>
      <c r="I47" s="15" t="str">
        <f t="shared" ca="1" si="41"/>
        <v/>
      </c>
      <c r="J47" s="15" t="str">
        <f t="shared" ca="1" si="32"/>
        <v/>
      </c>
      <c r="L47" s="18">
        <f t="shared" ca="1" si="42"/>
        <v>0</v>
      </c>
      <c r="M47" s="14">
        <f t="shared" ca="1" si="46"/>
        <v>0</v>
      </c>
      <c r="N47" s="14">
        <f t="shared" si="43"/>
        <v>0</v>
      </c>
      <c r="O47" s="14">
        <f t="shared" ca="1" si="44"/>
        <v>0</v>
      </c>
      <c r="S47" s="15" t="str">
        <f t="shared" ca="1" si="45"/>
        <v/>
      </c>
      <c r="T47" s="15" t="str">
        <f t="shared" ca="1" si="38"/>
        <v/>
      </c>
    </row>
    <row r="48" spans="2:20" s="14" customFormat="1" ht="13.75" customHeight="1" x14ac:dyDescent="0.35">
      <c r="B48" s="15" t="str">
        <f>IF(E48="","",VLOOKUP(E48, 'SKU Маскарпоне'!$A$1:$B$50, 2, 0))</f>
        <v/>
      </c>
      <c r="C48" s="15" t="str">
        <f>IF(E48="","",VLOOKUP(E48, 'SKU заквасочник'!$A$1:$Z$80, IF(D48="-", 11, IF(D48="", 11,  MATCH(D48&amp;"", 'SKU заквасочник'!$A$1:$Z$1, 0))), 0))</f>
        <v/>
      </c>
      <c r="D48" s="15"/>
      <c r="F48" s="17" t="str">
        <f>IF(E48="-", "-", IF(E48="", "", G48*VLOOKUP(E48, 'SKU Маскарпоне'!$A$1:$C$50, 3, 0)))</f>
        <v/>
      </c>
      <c r="G48" s="18"/>
      <c r="H48" s="19" t="str">
        <f t="shared" ca="1" si="40"/>
        <v/>
      </c>
      <c r="I48" s="15" t="str">
        <f t="shared" ca="1" si="41"/>
        <v/>
      </c>
      <c r="J48" s="15" t="str">
        <f t="shared" ca="1" si="32"/>
        <v/>
      </c>
      <c r="L48" s="18">
        <f t="shared" ca="1" si="42"/>
        <v>0</v>
      </c>
      <c r="M48" s="14">
        <f t="shared" ca="1" si="46"/>
        <v>0</v>
      </c>
      <c r="N48" s="14">
        <f t="shared" si="43"/>
        <v>0</v>
      </c>
      <c r="O48" s="14">
        <f t="shared" ca="1" si="44"/>
        <v>0</v>
      </c>
      <c r="S48" s="15" t="str">
        <f t="shared" ca="1" si="45"/>
        <v/>
      </c>
      <c r="T48" s="15" t="str">
        <f t="shared" ca="1" si="38"/>
        <v/>
      </c>
    </row>
    <row r="49" spans="2:20" s="14" customFormat="1" ht="13.75" customHeight="1" x14ac:dyDescent="0.35">
      <c r="B49" s="15" t="str">
        <f>IF(E49="","",VLOOKUP(E49, 'SKU Маскарпоне'!$A$1:$B$50, 2, 0))</f>
        <v/>
      </c>
      <c r="C49" s="15" t="str">
        <f>IF(E49="","",VLOOKUP(E49, 'SKU заквасочник'!$A$1:$Z$80, IF(D49="-", 11, IF(D49="", 11,  MATCH(D49&amp;"", 'SKU заквасочник'!$A$1:$Z$1, 0))), 0))</f>
        <v/>
      </c>
      <c r="D49" s="15"/>
      <c r="F49" s="17" t="str">
        <f>IF(E49="-", "-", IF(E49="", "", G49*VLOOKUP(E49, 'SKU Маскарпоне'!$A$1:$C$50, 3, 0)))</f>
        <v/>
      </c>
      <c r="G49" s="18"/>
      <c r="H49" s="19" t="str">
        <f t="shared" ca="1" si="40"/>
        <v/>
      </c>
      <c r="I49" s="15" t="str">
        <f t="shared" ca="1" si="41"/>
        <v/>
      </c>
      <c r="J49" s="15" t="str">
        <f t="shared" ca="1" si="32"/>
        <v/>
      </c>
      <c r="L49" s="18">
        <f t="shared" ca="1" si="42"/>
        <v>0</v>
      </c>
      <c r="M49" s="14">
        <f t="shared" ca="1" si="46"/>
        <v>0</v>
      </c>
      <c r="N49" s="14">
        <f t="shared" si="43"/>
        <v>0</v>
      </c>
      <c r="O49" s="14">
        <f t="shared" ca="1" si="44"/>
        <v>0</v>
      </c>
      <c r="S49" s="15" t="str">
        <f t="shared" ca="1" si="45"/>
        <v/>
      </c>
      <c r="T49" s="15" t="str">
        <f t="shared" ca="1" si="38"/>
        <v/>
      </c>
    </row>
    <row r="50" spans="2:20" s="14" customFormat="1" ht="13.75" customHeight="1" x14ac:dyDescent="0.35">
      <c r="B50" s="15" t="str">
        <f>IF(E50="","",VLOOKUP(E50, 'SKU Маскарпоне'!$A$1:$B$50, 2, 0))</f>
        <v/>
      </c>
      <c r="C50" s="15" t="str">
        <f>IF(E50="","",VLOOKUP(E50, 'SKU заквасочник'!$A$1:$Z$80, IF(D50="-", 11, IF(D50="", 11,  MATCH(D50&amp;"", 'SKU заквасочник'!$A$1:$Z$1, 0))), 0))</f>
        <v/>
      </c>
      <c r="D50" s="15"/>
      <c r="F50" s="17" t="str">
        <f>IF(E50="-", "-", IF(E50="", "", G50*VLOOKUP(E50, 'SKU Маскарпоне'!$A$1:$C$50, 3, 0)))</f>
        <v/>
      </c>
      <c r="G50" s="18"/>
      <c r="H50" s="19" t="str">
        <f t="shared" ca="1" si="40"/>
        <v/>
      </c>
      <c r="I50" s="15" t="str">
        <f t="shared" ca="1" si="41"/>
        <v/>
      </c>
      <c r="J50" s="15" t="str">
        <f t="shared" ca="1" si="32"/>
        <v/>
      </c>
      <c r="L50" s="18">
        <f t="shared" ca="1" si="42"/>
        <v>0</v>
      </c>
      <c r="M50" s="14">
        <f t="shared" ca="1" si="46"/>
        <v>0</v>
      </c>
      <c r="N50" s="14">
        <f t="shared" si="43"/>
        <v>0</v>
      </c>
      <c r="O50" s="14">
        <f t="shared" ca="1" si="44"/>
        <v>0</v>
      </c>
      <c r="S50" s="15" t="str">
        <f t="shared" ca="1" si="45"/>
        <v/>
      </c>
      <c r="T50" s="15" t="str">
        <f t="shared" ca="1" si="38"/>
        <v/>
      </c>
    </row>
    <row r="51" spans="2:20" s="14" customFormat="1" ht="13.75" customHeight="1" x14ac:dyDescent="0.35">
      <c r="B51" s="15" t="str">
        <f>IF(E51="","",VLOOKUP(E51, 'SKU Маскарпоне'!$A$1:$B$50, 2, 0))</f>
        <v/>
      </c>
      <c r="C51" s="15" t="str">
        <f>IF(E51="","",VLOOKUP(E51, 'SKU заквасочник'!$A$1:$Z$80, IF(D51="-", 11, IF(D51="", 11,  MATCH(D51&amp;"", 'SKU заквасочник'!$A$1:$Z$1, 0))), 0))</f>
        <v/>
      </c>
      <c r="D51" s="15"/>
      <c r="F51" s="17" t="str">
        <f>IF(E51="-", "-", IF(E51="", "", G51*VLOOKUP(E51, 'SKU Маскарпоне'!$A$1:$C$50, 3, 0)))</f>
        <v/>
      </c>
      <c r="G51" s="18"/>
      <c r="H51" s="19" t="str">
        <f t="shared" ca="1" si="40"/>
        <v/>
      </c>
      <c r="I51" s="15" t="str">
        <f t="shared" ca="1" si="41"/>
        <v/>
      </c>
      <c r="J51" s="15" t="str">
        <f t="shared" ca="1" si="32"/>
        <v/>
      </c>
      <c r="L51" s="18">
        <f t="shared" ca="1" si="42"/>
        <v>0</v>
      </c>
      <c r="M51" s="14">
        <f t="shared" ca="1" si="46"/>
        <v>0</v>
      </c>
      <c r="N51" s="14">
        <f t="shared" si="43"/>
        <v>0</v>
      </c>
      <c r="O51" s="14">
        <f t="shared" ca="1" si="44"/>
        <v>0</v>
      </c>
      <c r="S51" s="15" t="str">
        <f t="shared" ca="1" si="45"/>
        <v/>
      </c>
      <c r="T51" s="15" t="str">
        <f t="shared" ca="1" si="38"/>
        <v/>
      </c>
    </row>
    <row r="52" spans="2:20" s="14" customFormat="1" ht="13.75" customHeight="1" x14ac:dyDescent="0.35">
      <c r="B52" s="15" t="str">
        <f>IF(E52="","",VLOOKUP(E52, 'SKU Маскарпоне'!$A$1:$B$50, 2, 0))</f>
        <v/>
      </c>
      <c r="C52" s="15" t="str">
        <f>IF(E52="","",VLOOKUP(E52, 'SKU заквасочник'!$A$1:$Z$80, IF(D52="-", 11, IF(D52="", 11,  MATCH(D52&amp;"", 'SKU заквасочник'!$A$1:$Z$1, 0))), 0))</f>
        <v/>
      </c>
      <c r="D52" s="15"/>
      <c r="F52" s="17" t="str">
        <f>IF(E52="-", "-", IF(E52="", "", G52*VLOOKUP(E52, 'SKU Маскарпоне'!$A$1:$C$50, 3, 0)))</f>
        <v/>
      </c>
      <c r="G52" s="18"/>
      <c r="H52" s="19" t="str">
        <f t="shared" ca="1" si="40"/>
        <v/>
      </c>
      <c r="I52" s="15" t="str">
        <f t="shared" ca="1" si="41"/>
        <v/>
      </c>
      <c r="J52" s="15" t="str">
        <f t="shared" ca="1" si="32"/>
        <v/>
      </c>
      <c r="L52" s="18">
        <f t="shared" ca="1" si="42"/>
        <v>0</v>
      </c>
      <c r="M52" s="14">
        <f t="shared" ca="1" si="46"/>
        <v>0</v>
      </c>
      <c r="N52" s="14">
        <f t="shared" si="43"/>
        <v>0</v>
      </c>
      <c r="O52" s="14">
        <f t="shared" ca="1" si="44"/>
        <v>0</v>
      </c>
      <c r="S52" s="15" t="str">
        <f t="shared" ca="1" si="45"/>
        <v/>
      </c>
      <c r="T52" s="15" t="str">
        <f t="shared" ca="1" si="38"/>
        <v/>
      </c>
    </row>
    <row r="53" spans="2:20" s="14" customFormat="1" ht="13.75" customHeight="1" x14ac:dyDescent="0.35">
      <c r="B53" s="15" t="str">
        <f>IF(E53="","",VLOOKUP(E53, 'SKU Маскарпоне'!$A$1:$B$50, 2, 0))</f>
        <v/>
      </c>
      <c r="C53" s="15" t="str">
        <f>IF(E53="","",VLOOKUP(E53, 'SKU заквасочник'!$A$1:$Z$80, IF(D53="-", 11, IF(D53="", 11,  MATCH(D53&amp;"", 'SKU заквасочник'!$A$1:$Z$1, 0))), 0))</f>
        <v/>
      </c>
      <c r="D53" s="15"/>
      <c r="F53" s="17" t="str">
        <f>IF(E53="-", "-", IF(E53="", "", G53*VLOOKUP(E53, 'SKU Маскарпоне'!$A$1:$C$50, 3, 0)))</f>
        <v/>
      </c>
      <c r="G53" s="18"/>
      <c r="H53" s="19" t="str">
        <f t="shared" ca="1" si="40"/>
        <v/>
      </c>
      <c r="I53" s="15" t="str">
        <f t="shared" ca="1" si="41"/>
        <v/>
      </c>
      <c r="J53" s="15" t="str">
        <f t="shared" ca="1" si="32"/>
        <v/>
      </c>
      <c r="L53" s="18">
        <f t="shared" ca="1" si="42"/>
        <v>0</v>
      </c>
      <c r="M53" s="14">
        <f t="shared" ca="1" si="46"/>
        <v>0</v>
      </c>
      <c r="N53" s="14">
        <f t="shared" si="43"/>
        <v>0</v>
      </c>
      <c r="O53" s="14">
        <f t="shared" ca="1" si="44"/>
        <v>0</v>
      </c>
      <c r="S53" s="15" t="str">
        <f t="shared" ca="1" si="45"/>
        <v/>
      </c>
      <c r="T53" s="15" t="str">
        <f t="shared" ca="1" si="38"/>
        <v/>
      </c>
    </row>
    <row r="54" spans="2:20" s="14" customFormat="1" ht="13.75" customHeight="1" x14ac:dyDescent="0.35">
      <c r="B54" s="15" t="str">
        <f>IF(E54="","",VLOOKUP(E54, 'SKU Маскарпоне'!$A$1:$B$50, 2, 0))</f>
        <v/>
      </c>
      <c r="C54" s="15" t="str">
        <f>IF(E54="","",VLOOKUP(E54, 'SKU заквасочник'!$A$1:$Z$80, IF(D54="-", 11, IF(D54="", 11,  MATCH(D54&amp;"", 'SKU заквасочник'!$A$1:$Z$1, 0))), 0))</f>
        <v/>
      </c>
      <c r="D54" s="15"/>
      <c r="F54" s="17" t="str">
        <f>IF(E54="-", "-", IF(E54="", "", G54*VLOOKUP(E54, 'SKU Маскарпоне'!$A$1:$C$50, 3, 0)))</f>
        <v/>
      </c>
      <c r="G54" s="18"/>
      <c r="H54" s="19" t="str">
        <f t="shared" ca="1" si="40"/>
        <v/>
      </c>
      <c r="I54" s="15" t="str">
        <f t="shared" ca="1" si="41"/>
        <v/>
      </c>
      <c r="J54" s="15" t="str">
        <f t="shared" ca="1" si="32"/>
        <v/>
      </c>
      <c r="L54" s="18">
        <f t="shared" ca="1" si="42"/>
        <v>0</v>
      </c>
      <c r="M54" s="14">
        <f t="shared" ca="1" si="46"/>
        <v>0</v>
      </c>
      <c r="N54" s="14">
        <f t="shared" si="43"/>
        <v>0</v>
      </c>
      <c r="O54" s="14">
        <f t="shared" ca="1" si="44"/>
        <v>0</v>
      </c>
      <c r="S54" s="15" t="str">
        <f t="shared" ca="1" si="45"/>
        <v/>
      </c>
      <c r="T54" s="15" t="str">
        <f t="shared" ca="1" si="38"/>
        <v/>
      </c>
    </row>
    <row r="55" spans="2:20" s="14" customFormat="1" ht="13.75" customHeight="1" x14ac:dyDescent="0.35">
      <c r="B55" s="15" t="str">
        <f>IF(E55="","",VLOOKUP(E55, 'SKU Маскарпоне'!$A$1:$B$50, 2, 0))</f>
        <v/>
      </c>
      <c r="C55" s="15" t="str">
        <f>IF(E55="","",VLOOKUP(E55, 'SKU заквасочник'!$A$1:$Z$80, IF(D55="-", 11, IF(D55="", 11,  MATCH(D55&amp;"", 'SKU заквасочник'!$A$1:$Z$1, 0))), 0))</f>
        <v/>
      </c>
      <c r="D55" s="15"/>
      <c r="F55" s="17" t="str">
        <f>IF(E55="-", "-", IF(E55="", "", G55*VLOOKUP(E55, 'SKU Маскарпоне'!$A$1:$C$50, 3, 0)))</f>
        <v/>
      </c>
      <c r="G55" s="18"/>
      <c r="H55" s="19" t="str">
        <f t="shared" ca="1" si="40"/>
        <v/>
      </c>
      <c r="I55" s="15" t="str">
        <f t="shared" ca="1" si="41"/>
        <v/>
      </c>
      <c r="J55" s="15" t="str">
        <f t="shared" ca="1" si="32"/>
        <v/>
      </c>
      <c r="L55" s="18">
        <f t="shared" ca="1" si="42"/>
        <v>0</v>
      </c>
      <c r="M55" s="14">
        <f t="shared" ca="1" si="46"/>
        <v>0</v>
      </c>
      <c r="N55" s="14">
        <f t="shared" si="43"/>
        <v>0</v>
      </c>
      <c r="O55" s="14">
        <f t="shared" ca="1" si="44"/>
        <v>0</v>
      </c>
      <c r="S55" s="15" t="str">
        <f t="shared" ca="1" si="45"/>
        <v/>
      </c>
      <c r="T55" s="15" t="str">
        <f t="shared" ca="1" si="38"/>
        <v/>
      </c>
    </row>
    <row r="56" spans="2:20" s="14" customFormat="1" ht="13.75" customHeight="1" x14ac:dyDescent="0.35">
      <c r="B56" s="15" t="str">
        <f>IF(E56="","",VLOOKUP(E56, 'SKU Маскарпоне'!$A$1:$B$50, 2, 0))</f>
        <v/>
      </c>
      <c r="C56" s="15" t="str">
        <f>IF(E56="","",VLOOKUP(E56, 'SKU заквасочник'!$A$1:$Z$80, IF(D56="-", 11, IF(D56="", 11,  MATCH(D56&amp;"", 'SKU заквасочник'!$A$1:$Z$1, 0))), 0))</f>
        <v/>
      </c>
      <c r="D56" s="15"/>
      <c r="F56" s="17" t="str">
        <f>IF(E56="-", "-", IF(E56="", "", G56*VLOOKUP(E56, 'SKU Маскарпоне'!$A$1:$C$50, 3, 0)))</f>
        <v/>
      </c>
      <c r="G56" s="18"/>
      <c r="H56" s="19" t="str">
        <f t="shared" ca="1" si="40"/>
        <v/>
      </c>
      <c r="I56" s="15" t="str">
        <f t="shared" ca="1" si="41"/>
        <v/>
      </c>
      <c r="J56" s="15" t="str">
        <f t="shared" ca="1" si="32"/>
        <v/>
      </c>
      <c r="L56" s="18">
        <f t="shared" ca="1" si="42"/>
        <v>0</v>
      </c>
      <c r="M56" s="14">
        <f t="shared" ca="1" si="46"/>
        <v>0</v>
      </c>
      <c r="N56" s="14">
        <f t="shared" si="43"/>
        <v>0</v>
      </c>
      <c r="O56" s="14">
        <f t="shared" ca="1" si="44"/>
        <v>0</v>
      </c>
      <c r="S56" s="15" t="str">
        <f t="shared" ca="1" si="45"/>
        <v/>
      </c>
      <c r="T56" s="15" t="str">
        <f t="shared" ca="1" si="38"/>
        <v/>
      </c>
    </row>
    <row r="57" spans="2:20" s="14" customFormat="1" ht="13.75" customHeight="1" x14ac:dyDescent="0.35">
      <c r="B57" s="15" t="str">
        <f>IF(E57="","",VLOOKUP(E57, 'SKU Маскарпоне'!$A$1:$B$50, 2, 0))</f>
        <v/>
      </c>
      <c r="C57" s="15" t="str">
        <f>IF(E57="","",VLOOKUP(E57, 'SKU заквасочник'!$A$1:$Z$80, IF(D57="-", 11, IF(D57="", 11,  MATCH(D57&amp;"", 'SKU заквасочник'!$A$1:$Z$1, 0))), 0))</f>
        <v/>
      </c>
      <c r="D57" s="15"/>
      <c r="F57" s="17" t="str">
        <f>IF(E57="-", "-", IF(E57="", "", G57*VLOOKUP(E57, 'SKU Маскарпоне'!$A$1:$C$50, 3, 0)))</f>
        <v/>
      </c>
      <c r="G57" s="18"/>
      <c r="H57" s="19" t="str">
        <f t="shared" ca="1" si="40"/>
        <v/>
      </c>
      <c r="I57" s="15" t="str">
        <f t="shared" ca="1" si="41"/>
        <v/>
      </c>
      <c r="J57" s="15" t="str">
        <f t="shared" ca="1" si="32"/>
        <v/>
      </c>
      <c r="L57" s="18">
        <f t="shared" ca="1" si="42"/>
        <v>0</v>
      </c>
      <c r="M57" s="14">
        <f t="shared" ca="1" si="46"/>
        <v>0</v>
      </c>
      <c r="N57" s="14">
        <f t="shared" si="43"/>
        <v>0</v>
      </c>
      <c r="O57" s="14">
        <f t="shared" ca="1" si="44"/>
        <v>0</v>
      </c>
      <c r="S57" s="15" t="str">
        <f t="shared" ca="1" si="45"/>
        <v/>
      </c>
      <c r="T57" s="15" t="str">
        <f t="shared" ca="1" si="38"/>
        <v/>
      </c>
    </row>
    <row r="58" spans="2:20" s="14" customFormat="1" ht="13.75" customHeight="1" x14ac:dyDescent="0.35">
      <c r="B58" s="15" t="str">
        <f>IF(E58="","",VLOOKUP(E58, 'SKU Маскарпоне'!$A$1:$B$50, 2, 0))</f>
        <v/>
      </c>
      <c r="C58" s="15" t="str">
        <f>IF(E58="","",VLOOKUP(E58, 'SKU заквасочник'!$A$1:$Z$80, IF(D58="-", 11, IF(D58="", 11,  MATCH(D58&amp;"", 'SKU заквасочник'!$A$1:$Z$1, 0))), 0))</f>
        <v/>
      </c>
      <c r="D58" s="15"/>
      <c r="F58" s="17" t="str">
        <f>IF(E58="-", "-", IF(E58="", "", G58*VLOOKUP(E58, 'SKU Маскарпоне'!$A$1:$C$50, 3, 0)))</f>
        <v/>
      </c>
      <c r="G58" s="18"/>
      <c r="H58" s="19" t="str">
        <f t="shared" ca="1" si="40"/>
        <v/>
      </c>
      <c r="I58" s="15" t="str">
        <f t="shared" ca="1" si="41"/>
        <v/>
      </c>
      <c r="J58" s="15" t="str">
        <f t="shared" ca="1" si="32"/>
        <v/>
      </c>
      <c r="L58" s="18">
        <f t="shared" ca="1" si="42"/>
        <v>0</v>
      </c>
      <c r="M58" s="14">
        <f t="shared" ca="1" si="46"/>
        <v>0</v>
      </c>
      <c r="N58" s="14">
        <f t="shared" si="43"/>
        <v>0</v>
      </c>
      <c r="O58" s="14">
        <f t="shared" ca="1" si="44"/>
        <v>0</v>
      </c>
      <c r="S58" s="15" t="str">
        <f t="shared" ca="1" si="45"/>
        <v/>
      </c>
      <c r="T58" s="15" t="str">
        <f t="shared" ca="1" si="38"/>
        <v/>
      </c>
    </row>
    <row r="59" spans="2:20" s="14" customFormat="1" ht="13.75" customHeight="1" x14ac:dyDescent="0.35">
      <c r="B59" s="15" t="str">
        <f>IF(E59="","",VLOOKUP(E59, 'SKU Маскарпоне'!$A$1:$B$50, 2, 0))</f>
        <v/>
      </c>
      <c r="C59" s="15" t="str">
        <f>IF(E59="","",VLOOKUP(E59, 'SKU заквасочник'!$A$1:$Z$80, IF(D59="-", 11, IF(D59="", 11,  MATCH(D59&amp;"", 'SKU заквасочник'!$A$1:$Z$1, 0))), 0))</f>
        <v/>
      </c>
      <c r="D59" s="15"/>
      <c r="F59" s="17" t="str">
        <f>IF(E59="-", "-", IF(E59="", "", G59*VLOOKUP(E59, 'SKU Маскарпоне'!$A$1:$C$50, 3, 0)))</f>
        <v/>
      </c>
      <c r="G59" s="18"/>
      <c r="H59" s="19" t="str">
        <f t="shared" ca="1" si="40"/>
        <v/>
      </c>
      <c r="I59" s="15" t="str">
        <f t="shared" ca="1" si="41"/>
        <v/>
      </c>
      <c r="J59" s="15" t="str">
        <f t="shared" ca="1" si="32"/>
        <v/>
      </c>
      <c r="L59" s="18">
        <f t="shared" ca="1" si="42"/>
        <v>0</v>
      </c>
      <c r="M59" s="14">
        <f t="shared" ca="1" si="46"/>
        <v>0</v>
      </c>
      <c r="N59" s="14">
        <f t="shared" si="43"/>
        <v>0</v>
      </c>
      <c r="O59" s="14">
        <f t="shared" ca="1" si="44"/>
        <v>0</v>
      </c>
      <c r="S59" s="15" t="str">
        <f t="shared" ca="1" si="45"/>
        <v/>
      </c>
      <c r="T59" s="15" t="str">
        <f t="shared" ca="1" si="38"/>
        <v/>
      </c>
    </row>
    <row r="60" spans="2:20" s="14" customFormat="1" ht="13.75" customHeight="1" x14ac:dyDescent="0.35">
      <c r="B60" s="15" t="str">
        <f>IF(E60="","",VLOOKUP(E60, 'SKU Маскарпоне'!$A$1:$B$50, 2, 0))</f>
        <v/>
      </c>
      <c r="C60" s="15" t="str">
        <f>IF(E60="","",VLOOKUP(E60, 'SKU заквасочник'!$A$1:$Z$80, IF(D60="-", 11, IF(D60="", 11,  MATCH(D60&amp;"", 'SKU заквасочник'!$A$1:$Z$1, 0))), 0))</f>
        <v/>
      </c>
      <c r="D60" s="15"/>
      <c r="F60" s="17" t="str">
        <f>IF(E60="-", "-", IF(E60="", "", G60*VLOOKUP(E60, 'SKU Маскарпоне'!$A$1:$C$50, 3, 0)))</f>
        <v/>
      </c>
      <c r="G60" s="18"/>
      <c r="H60" s="19" t="str">
        <f t="shared" ca="1" si="40"/>
        <v/>
      </c>
      <c r="I60" s="15" t="str">
        <f t="shared" ca="1" si="41"/>
        <v/>
      </c>
      <c r="J60" s="15" t="str">
        <f t="shared" ca="1" si="32"/>
        <v/>
      </c>
      <c r="L60" s="18">
        <f t="shared" ca="1" si="42"/>
        <v>0</v>
      </c>
      <c r="M60" s="14">
        <f t="shared" ca="1" si="46"/>
        <v>0</v>
      </c>
      <c r="N60" s="14">
        <f t="shared" si="43"/>
        <v>0</v>
      </c>
      <c r="O60" s="14">
        <f t="shared" ca="1" si="44"/>
        <v>0</v>
      </c>
      <c r="S60" s="15" t="str">
        <f t="shared" ca="1" si="45"/>
        <v/>
      </c>
      <c r="T60" s="15" t="str">
        <f t="shared" ca="1" si="38"/>
        <v/>
      </c>
    </row>
    <row r="61" spans="2:20" s="14" customFormat="1" ht="13.75" customHeight="1" x14ac:dyDescent="0.35">
      <c r="B61" s="15" t="str">
        <f>IF(E61="","",VLOOKUP(E61, 'SKU Маскарпоне'!$A$1:$B$50, 2, 0))</f>
        <v/>
      </c>
      <c r="C61" s="15" t="str">
        <f>IF(E61="","",VLOOKUP(E61, 'SKU заквасочник'!$A$1:$Z$80, IF(D61="-", 11, IF(D61="", 11,  MATCH(D61&amp;"", 'SKU заквасочник'!$A$1:$Z$1, 0))), 0))</f>
        <v/>
      </c>
      <c r="D61" s="15"/>
      <c r="F61" s="17" t="str">
        <f>IF(E61="-", "-", IF(E61="", "", G61*VLOOKUP(E61, 'SKU Маскарпоне'!$A$1:$C$50, 3, 0)))</f>
        <v/>
      </c>
      <c r="G61" s="18"/>
      <c r="H61" s="19" t="str">
        <f t="shared" ca="1" si="40"/>
        <v/>
      </c>
      <c r="I61" s="15" t="str">
        <f t="shared" ca="1" si="41"/>
        <v/>
      </c>
      <c r="J61" s="15" t="str">
        <f t="shared" ca="1" si="32"/>
        <v/>
      </c>
      <c r="L61" s="18">
        <f t="shared" ca="1" si="42"/>
        <v>0</v>
      </c>
      <c r="M61" s="14">
        <f t="shared" ca="1" si="46"/>
        <v>0</v>
      </c>
      <c r="N61" s="14">
        <f t="shared" si="43"/>
        <v>0</v>
      </c>
      <c r="O61" s="14">
        <f t="shared" ca="1" si="44"/>
        <v>0</v>
      </c>
      <c r="S61" s="15" t="str">
        <f t="shared" ca="1" si="45"/>
        <v/>
      </c>
      <c r="T61" s="15" t="str">
        <f t="shared" ca="1" si="38"/>
        <v/>
      </c>
    </row>
    <row r="62" spans="2:20" s="14" customFormat="1" ht="13.75" customHeight="1" x14ac:dyDescent="0.35">
      <c r="B62" s="15" t="str">
        <f>IF(E62="","",VLOOKUP(E62, 'SKU Маскарпоне'!$A$1:$B$50, 2, 0))</f>
        <v/>
      </c>
      <c r="C62" s="15" t="str">
        <f>IF(E62="","",VLOOKUP(E62, 'SKU заквасочник'!$A$1:$Z$80, IF(D62="-", 11, IF(D62="", 11,  MATCH(D62&amp;"", 'SKU заквасочник'!$A$1:$Z$1, 0))), 0))</f>
        <v/>
      </c>
      <c r="D62" s="15"/>
      <c r="F62" s="17" t="str">
        <f>IF(E62="-", "-", IF(E62="", "", G62*VLOOKUP(E62, 'SKU Маскарпоне'!$A$1:$C$50, 3, 0)))</f>
        <v/>
      </c>
      <c r="G62" s="18"/>
      <c r="H62" s="19" t="str">
        <f t="shared" ca="1" si="40"/>
        <v/>
      </c>
      <c r="I62" s="15" t="str">
        <f t="shared" ca="1" si="41"/>
        <v/>
      </c>
      <c r="J62" s="15" t="str">
        <f t="shared" ca="1" si="32"/>
        <v/>
      </c>
      <c r="L62" s="18">
        <f t="shared" ca="1" si="42"/>
        <v>0</v>
      </c>
      <c r="M62" s="14">
        <f t="shared" ca="1" si="46"/>
        <v>0</v>
      </c>
      <c r="N62" s="14">
        <f t="shared" si="43"/>
        <v>0</v>
      </c>
      <c r="O62" s="14">
        <f t="shared" ca="1" si="44"/>
        <v>0</v>
      </c>
      <c r="S62" s="15" t="str">
        <f t="shared" ca="1" si="45"/>
        <v/>
      </c>
      <c r="T62" s="15" t="str">
        <f t="shared" ca="1" si="38"/>
        <v/>
      </c>
    </row>
    <row r="63" spans="2:20" s="14" customFormat="1" ht="13.75" customHeight="1" x14ac:dyDescent="0.35">
      <c r="B63" s="15" t="str">
        <f>IF(E63="","",VLOOKUP(E63, 'SKU Маскарпоне'!$A$1:$B$50, 2, 0))</f>
        <v/>
      </c>
      <c r="C63" s="15" t="str">
        <f>IF(E63="","",VLOOKUP(E63, 'SKU заквасочник'!$A$1:$Z$80, IF(D63="-", 11, IF(D63="", 11,  MATCH(D63&amp;"", 'SKU заквасочник'!$A$1:$Z$1, 0))), 0))</f>
        <v/>
      </c>
      <c r="D63" s="15"/>
      <c r="F63" s="17" t="str">
        <f>IF(E63="-", "-", IF(E63="", "", G63*VLOOKUP(E63, 'SKU Маскарпоне'!$A$1:$C$50, 3, 0)))</f>
        <v/>
      </c>
      <c r="G63" s="18"/>
      <c r="H63" s="19" t="str">
        <f t="shared" ca="1" si="40"/>
        <v/>
      </c>
      <c r="I63" s="15" t="str">
        <f t="shared" ca="1" si="41"/>
        <v/>
      </c>
      <c r="J63" s="15" t="str">
        <f t="shared" ca="1" si="32"/>
        <v/>
      </c>
      <c r="L63" s="18">
        <f t="shared" ca="1" si="42"/>
        <v>0</v>
      </c>
      <c r="M63" s="14">
        <f t="shared" ca="1" si="46"/>
        <v>0</v>
      </c>
      <c r="N63" s="14">
        <f t="shared" si="43"/>
        <v>0</v>
      </c>
      <c r="O63" s="14">
        <f t="shared" ca="1" si="44"/>
        <v>0</v>
      </c>
      <c r="S63" s="15" t="str">
        <f t="shared" ca="1" si="45"/>
        <v/>
      </c>
      <c r="T63" s="15" t="str">
        <f t="shared" ca="1" si="38"/>
        <v/>
      </c>
    </row>
    <row r="64" spans="2:20" s="14" customFormat="1" ht="13.75" customHeight="1" x14ac:dyDescent="0.35">
      <c r="B64" s="15" t="str">
        <f>IF(E64="","",VLOOKUP(E64, 'SKU Маскарпоне'!$A$1:$B$50, 2, 0))</f>
        <v/>
      </c>
      <c r="C64" s="15" t="str">
        <f>IF(E64="","",VLOOKUP(E64, 'SKU заквасочник'!$A$1:$Z$80, IF(D64="-", 11, IF(D64="", 11,  MATCH(D64&amp;"", 'SKU заквасочник'!$A$1:$Z$1, 0))), 0))</f>
        <v/>
      </c>
      <c r="D64" s="15"/>
      <c r="F64" s="17" t="str">
        <f>IF(E64="-", "-", IF(E64="", "", G64*VLOOKUP(E64, 'SKU Маскарпоне'!$A$1:$C$50, 3, 0)))</f>
        <v/>
      </c>
      <c r="G64" s="18"/>
      <c r="H64" s="19" t="str">
        <f t="shared" ca="1" si="40"/>
        <v/>
      </c>
      <c r="I64" s="15" t="str">
        <f t="shared" ca="1" si="41"/>
        <v/>
      </c>
      <c r="J64" s="15" t="str">
        <f t="shared" ca="1" si="32"/>
        <v/>
      </c>
      <c r="L64" s="18">
        <f t="shared" ca="1" si="42"/>
        <v>0</v>
      </c>
      <c r="M64" s="14">
        <f t="shared" ca="1" si="46"/>
        <v>0</v>
      </c>
      <c r="N64" s="14">
        <f t="shared" si="43"/>
        <v>0</v>
      </c>
      <c r="O64" s="14">
        <f t="shared" ca="1" si="44"/>
        <v>0</v>
      </c>
      <c r="S64" s="15" t="str">
        <f t="shared" ca="1" si="45"/>
        <v/>
      </c>
      <c r="T64" s="15" t="str">
        <f t="shared" ca="1" si="38"/>
        <v/>
      </c>
    </row>
    <row r="65" spans="2:20" s="14" customFormat="1" ht="13.75" customHeight="1" x14ac:dyDescent="0.35">
      <c r="B65" s="15" t="str">
        <f>IF(E65="","",VLOOKUP(E65, 'SKU Маскарпоне'!$A$1:$B$50, 2, 0))</f>
        <v/>
      </c>
      <c r="C65" s="15" t="str">
        <f>IF(E65="","",VLOOKUP(E65, 'SKU заквасочник'!$A$1:$Z$80, IF(D65="-", 11, IF(D65="", 11,  MATCH(D65&amp;"", 'SKU заквасочник'!$A$1:$Z$1, 0))), 0))</f>
        <v/>
      </c>
      <c r="D65" s="15"/>
      <c r="F65" s="17" t="str">
        <f>IF(E65="-", "-", IF(E65="", "", G65*VLOOKUP(E65, 'SKU Маскарпоне'!$A$1:$C$50, 3, 0)))</f>
        <v/>
      </c>
      <c r="G65" s="18"/>
      <c r="H65" s="19" t="str">
        <f t="shared" ca="1" si="40"/>
        <v/>
      </c>
      <c r="I65" s="15" t="str">
        <f t="shared" ca="1" si="41"/>
        <v/>
      </c>
      <c r="J65" s="15" t="str">
        <f t="shared" ca="1" si="32"/>
        <v/>
      </c>
      <c r="L65" s="18">
        <f t="shared" ca="1" si="42"/>
        <v>0</v>
      </c>
      <c r="M65" s="14">
        <f t="shared" ca="1" si="46"/>
        <v>0</v>
      </c>
      <c r="N65" s="14">
        <f t="shared" si="43"/>
        <v>0</v>
      </c>
      <c r="O65" s="14">
        <f t="shared" ca="1" si="44"/>
        <v>0</v>
      </c>
      <c r="S65" s="15" t="str">
        <f t="shared" ca="1" si="45"/>
        <v/>
      </c>
      <c r="T65" s="15" t="str">
        <f t="shared" ca="1" si="38"/>
        <v/>
      </c>
    </row>
    <row r="66" spans="2:20" s="14" customFormat="1" ht="13.75" customHeight="1" x14ac:dyDescent="0.35">
      <c r="B66" s="15" t="str">
        <f>IF(E66="","",VLOOKUP(E66, 'SKU Маскарпоне'!$A$1:$B$50, 2, 0))</f>
        <v/>
      </c>
      <c r="C66" s="15" t="str">
        <f>IF(E66="","",VLOOKUP(E66, 'SKU заквасочник'!$A$1:$Z$80, IF(D66="-", 11, IF(D66="", 11,  MATCH(D66&amp;"", 'SKU заквасочник'!$A$1:$Z$1, 0))), 0))</f>
        <v/>
      </c>
      <c r="D66" s="15"/>
      <c r="F66" s="17" t="str">
        <f>IF(E66="-", "-", IF(E66="", "", G66*VLOOKUP(E66, 'SKU Маскарпоне'!$A$1:$C$50, 3, 0)))</f>
        <v/>
      </c>
      <c r="G66" s="18"/>
      <c r="H66" s="19" t="str">
        <f t="shared" ca="1" si="40"/>
        <v/>
      </c>
      <c r="I66" s="15" t="str">
        <f t="shared" ca="1" si="41"/>
        <v/>
      </c>
      <c r="J66" s="15" t="str">
        <f t="shared" ca="1" si="32"/>
        <v/>
      </c>
      <c r="L66" s="18">
        <f t="shared" ca="1" si="42"/>
        <v>0</v>
      </c>
      <c r="M66" s="14">
        <f t="shared" ca="1" si="46"/>
        <v>0</v>
      </c>
      <c r="N66" s="14">
        <f t="shared" si="43"/>
        <v>0</v>
      </c>
      <c r="O66" s="14">
        <f t="shared" ca="1" si="44"/>
        <v>0</v>
      </c>
      <c r="S66" s="15" t="str">
        <f t="shared" ca="1" si="45"/>
        <v/>
      </c>
      <c r="T66" s="15" t="str">
        <f t="shared" ca="1" si="38"/>
        <v/>
      </c>
    </row>
    <row r="67" spans="2:20" s="14" customFormat="1" ht="13.75" customHeight="1" x14ac:dyDescent="0.35">
      <c r="B67" s="15" t="str">
        <f>IF(E67="","",VLOOKUP(E67, 'SKU Маскарпоне'!$A$1:$B$50, 2, 0))</f>
        <v/>
      </c>
      <c r="C67" s="15" t="str">
        <f>IF(E67="","",VLOOKUP(E67, 'SKU заквасочник'!$A$1:$Z$80, IF(D67="-", 11, IF(D67="", 11,  MATCH(D67&amp;"", 'SKU заквасочник'!$A$1:$Z$1, 0))), 0))</f>
        <v/>
      </c>
      <c r="D67" s="15"/>
      <c r="F67" s="17"/>
      <c r="G67" s="18"/>
      <c r="H67" s="19" t="str">
        <f t="shared" ref="H67:H98" ca="1" si="47">IF(K67="","",(INDIRECT("N" &amp; ROW() - 1) - O67))</f>
        <v/>
      </c>
      <c r="I67" s="15" t="str">
        <f t="shared" ca="1" si="41"/>
        <v/>
      </c>
      <c r="J67" s="15" t="str">
        <f t="shared" ca="1" si="32"/>
        <v/>
      </c>
      <c r="S67" s="15" t="str">
        <f t="shared" ca="1" si="45"/>
        <v/>
      </c>
      <c r="T67" s="15" t="str">
        <f t="shared" ca="1" si="38"/>
        <v/>
      </c>
    </row>
    <row r="68" spans="2:20" s="14" customFormat="1" ht="13.75" customHeight="1" x14ac:dyDescent="0.35">
      <c r="B68" s="15" t="str">
        <f>IF(E68="","",VLOOKUP(E68, 'SKU Маскарпоне'!$A$1:$B$50, 2, 0))</f>
        <v/>
      </c>
      <c r="C68" s="15" t="str">
        <f>IF(E68="","",VLOOKUP(E68, 'SKU заквасочник'!$A$1:$Z$80, IF(D68="-", 11, IF(D68="", 11,  MATCH(D68&amp;"", 'SKU заквасочник'!$A$1:$Z$1, 0))), 0))</f>
        <v/>
      </c>
      <c r="D68" s="15"/>
      <c r="F68" s="17"/>
      <c r="G68" s="18"/>
      <c r="H68" s="19" t="str">
        <f t="shared" ca="1" si="47"/>
        <v/>
      </c>
      <c r="I68" s="15" t="str">
        <f t="shared" ca="1" si="41"/>
        <v/>
      </c>
      <c r="J68" s="15" t="str">
        <f t="shared" ca="1" si="32"/>
        <v/>
      </c>
      <c r="S68" s="15" t="str">
        <f t="shared" ca="1" si="45"/>
        <v/>
      </c>
      <c r="T68" s="15" t="str">
        <f t="shared" ca="1" si="38"/>
        <v/>
      </c>
    </row>
    <row r="69" spans="2:20" s="14" customFormat="1" ht="13.75" customHeight="1" x14ac:dyDescent="0.35">
      <c r="B69" s="15" t="str">
        <f>IF(E69="","",VLOOKUP(E69, 'SKU Маскарпоне'!$A$1:$B$50, 2, 0))</f>
        <v/>
      </c>
      <c r="C69" s="15" t="str">
        <f>IF(E69="","",VLOOKUP(E69, 'SKU заквасочник'!$A$1:$Z$80, IF(D69="-", 11, IF(D69="", 11,  MATCH(D69&amp;"", 'SKU заквасочник'!$A$1:$Z$1, 0))), 0))</f>
        <v/>
      </c>
      <c r="D69" s="15"/>
      <c r="F69" s="17"/>
      <c r="G69" s="18"/>
      <c r="H69" s="19" t="str">
        <f t="shared" ca="1" si="47"/>
        <v/>
      </c>
      <c r="I69" s="15" t="str">
        <f t="shared" ca="1" si="41"/>
        <v/>
      </c>
      <c r="J69" s="15" t="str">
        <f t="shared" ca="1" si="32"/>
        <v/>
      </c>
      <c r="S69" s="15" t="str">
        <f t="shared" ca="1" si="45"/>
        <v/>
      </c>
      <c r="T69" s="15" t="str">
        <f t="shared" ca="1" si="38"/>
        <v/>
      </c>
    </row>
    <row r="70" spans="2:20" s="14" customFormat="1" ht="13.75" customHeight="1" x14ac:dyDescent="0.35">
      <c r="B70" s="15" t="str">
        <f>IF(E70="","",VLOOKUP(E70, 'SKU Маскарпоне'!$A$1:$B$50, 2, 0))</f>
        <v/>
      </c>
      <c r="C70" s="15" t="str">
        <f>IF(E70="","",VLOOKUP(E70, 'SKU заквасочник'!$A$1:$Z$80, IF(D70="-", 11, IF(D70="", 11,  MATCH(D70&amp;"", 'SKU заквасочник'!$A$1:$Z$1, 0))), 0))</f>
        <v/>
      </c>
      <c r="D70" s="15"/>
      <c r="F70" s="17"/>
      <c r="G70" s="18"/>
      <c r="H70" s="19" t="str">
        <f t="shared" ca="1" si="47"/>
        <v/>
      </c>
      <c r="I70" s="15" t="str">
        <f t="shared" ca="1" si="41"/>
        <v/>
      </c>
      <c r="J70" s="15" t="str">
        <f t="shared" ca="1" si="32"/>
        <v/>
      </c>
      <c r="S70" s="15" t="str">
        <f t="shared" ca="1" si="45"/>
        <v/>
      </c>
      <c r="T70" s="15" t="str">
        <f t="shared" ca="1" si="38"/>
        <v/>
      </c>
    </row>
    <row r="71" spans="2:20" s="14" customFormat="1" ht="13.75" customHeight="1" x14ac:dyDescent="0.35">
      <c r="B71" s="15" t="str">
        <f>IF(E71="","",VLOOKUP(E71, 'SKU Маскарпоне'!$A$1:$B$50, 2, 0))</f>
        <v/>
      </c>
      <c r="C71" s="15" t="str">
        <f>IF(E71="","",VLOOKUP(E71, 'SKU заквасочник'!$A$1:$Z$80, IF(D71="-", 11, IF(D71="", 11,  MATCH(D71&amp;"", 'SKU заквасочник'!$A$1:$Z$1, 0))), 0))</f>
        <v/>
      </c>
      <c r="D71" s="15"/>
      <c r="F71" s="17"/>
      <c r="G71" s="18"/>
      <c r="H71" s="19" t="str">
        <f t="shared" ca="1" si="47"/>
        <v/>
      </c>
      <c r="I71" s="15" t="str">
        <f t="shared" ca="1" si="41"/>
        <v/>
      </c>
      <c r="J71" s="15" t="str">
        <f t="shared" ca="1" si="32"/>
        <v/>
      </c>
      <c r="S71" s="15" t="str">
        <f t="shared" ca="1" si="45"/>
        <v/>
      </c>
      <c r="T71" s="15" t="str">
        <f t="shared" ca="1" si="38"/>
        <v/>
      </c>
    </row>
    <row r="72" spans="2:20" s="14" customFormat="1" ht="13.75" customHeight="1" x14ac:dyDescent="0.35">
      <c r="B72" s="15" t="str">
        <f>IF(E72="","",VLOOKUP(E72, 'SKU Маскарпоне'!$A$1:$B$50, 2, 0))</f>
        <v/>
      </c>
      <c r="C72" s="15" t="str">
        <f>IF(E72="","",VLOOKUP(E72, 'SKU заквасочник'!$A$1:$Z$80, IF(D72="-", 11, IF(D72="", 11,  MATCH(D72&amp;"", 'SKU заквасочник'!$A$1:$Z$1, 0))), 0))</f>
        <v/>
      </c>
      <c r="D72" s="15"/>
      <c r="F72" s="17"/>
      <c r="G72" s="18"/>
      <c r="H72" s="19" t="str">
        <f t="shared" ca="1" si="47"/>
        <v/>
      </c>
      <c r="I72" s="15" t="str">
        <f t="shared" ca="1" si="41"/>
        <v/>
      </c>
      <c r="J72" s="15" t="str">
        <f t="shared" ca="1" si="32"/>
        <v/>
      </c>
      <c r="S72" s="15" t="str">
        <f t="shared" ca="1" si="45"/>
        <v/>
      </c>
      <c r="T72" s="15" t="str">
        <f t="shared" ca="1" si="38"/>
        <v/>
      </c>
    </row>
    <row r="73" spans="2:20" s="14" customFormat="1" ht="13.75" customHeight="1" x14ac:dyDescent="0.35">
      <c r="B73" s="15" t="str">
        <f>IF(E73="","",VLOOKUP(E73, 'SKU Маскарпоне'!$A$1:$B$50, 2, 0))</f>
        <v/>
      </c>
      <c r="C73" s="15" t="str">
        <f>IF(E73="","",VLOOKUP(E73, 'SKU заквасочник'!$A$1:$Z$80, IF(D73="-", 11, IF(D73="", 11,  MATCH(D73&amp;"", 'SKU заквасочник'!$A$1:$Z$1, 0))), 0))</f>
        <v/>
      </c>
      <c r="D73" s="15"/>
      <c r="F73" s="17"/>
      <c r="G73" s="18"/>
      <c r="H73" s="19" t="str">
        <f t="shared" ca="1" si="47"/>
        <v/>
      </c>
      <c r="I73" s="15" t="str">
        <f t="shared" ca="1" si="41"/>
        <v/>
      </c>
      <c r="J73" s="15" t="str">
        <f t="shared" ca="1" si="32"/>
        <v/>
      </c>
      <c r="S73" s="15" t="str">
        <f t="shared" ca="1" si="45"/>
        <v/>
      </c>
      <c r="T73" s="15" t="str">
        <f t="shared" ca="1" si="38"/>
        <v/>
      </c>
    </row>
    <row r="74" spans="2:20" s="14" customFormat="1" ht="13.75" customHeight="1" x14ac:dyDescent="0.35">
      <c r="B74" s="15" t="str">
        <f>IF(E74="","",VLOOKUP(E74, 'SKU Маскарпоне'!$A$1:$B$50, 2, 0))</f>
        <v/>
      </c>
      <c r="C74" s="15" t="str">
        <f>IF(E74="","",VLOOKUP(E74, 'SKU заквасочник'!$A$1:$Z$80, IF(D74="-", 11, IF(D74="", 11,  MATCH(D74&amp;"", 'SKU заквасочник'!$A$1:$Z$1, 0))), 0))</f>
        <v/>
      </c>
      <c r="D74" s="15"/>
      <c r="F74" s="17"/>
      <c r="G74" s="18"/>
      <c r="H74" s="19" t="str">
        <f t="shared" ca="1" si="47"/>
        <v/>
      </c>
      <c r="I74" s="15" t="str">
        <f t="shared" ref="I74:I108" ca="1" si="48">IF(K74 = "-", INDIRECT("D" &amp; ROW() - 1) * 1890,"")</f>
        <v/>
      </c>
      <c r="J74" s="15" t="str">
        <f t="shared" ref="J74:J137" ca="1" si="49">IF(K74 = "-", INDIRECT("C" &amp; ROW() - 1),"")</f>
        <v/>
      </c>
      <c r="S74" s="15" t="str">
        <f t="shared" ref="S74:S105" ca="1" si="50">IF(R74 = "", "", R74 / INDIRECT("D" &amp; ROW() - 1) )</f>
        <v/>
      </c>
      <c r="T74" s="15" t="str">
        <f t="shared" ref="T74:T137" ca="1" si="51">IF(K74="-",IF(ISNUMBER(SEARCH(",", INDIRECT("B" &amp; ROW() - 1) )),1,""), "")</f>
        <v/>
      </c>
    </row>
    <row r="75" spans="2:20" s="14" customFormat="1" ht="13.75" customHeight="1" x14ac:dyDescent="0.35">
      <c r="B75" s="15" t="str">
        <f>IF(E75="","",VLOOKUP(E75, 'SKU Маскарпоне'!$A$1:$B$50, 2, 0))</f>
        <v/>
      </c>
      <c r="C75" s="15" t="str">
        <f>IF(E75="","",VLOOKUP(E75, 'SKU заквасочник'!$A$1:$Z$80, IF(D75="-", 11, IF(D75="", 11,  MATCH(D75&amp;"", 'SKU заквасочник'!$A$1:$Z$1, 0))), 0))</f>
        <v/>
      </c>
      <c r="D75" s="15"/>
      <c r="F75" s="17"/>
      <c r="G75" s="18"/>
      <c r="H75" s="19" t="str">
        <f t="shared" ca="1" si="47"/>
        <v/>
      </c>
      <c r="I75" s="15" t="str">
        <f t="shared" ca="1" si="48"/>
        <v/>
      </c>
      <c r="J75" s="15" t="str">
        <f t="shared" ca="1" si="49"/>
        <v/>
      </c>
      <c r="S75" s="15" t="str">
        <f t="shared" ca="1" si="50"/>
        <v/>
      </c>
      <c r="T75" s="15" t="str">
        <f t="shared" ca="1" si="51"/>
        <v/>
      </c>
    </row>
    <row r="76" spans="2:20" s="14" customFormat="1" ht="13.75" customHeight="1" x14ac:dyDescent="0.35">
      <c r="B76" s="15" t="str">
        <f>IF(E76="","",VLOOKUP(E76, 'SKU Маскарпоне'!$A$1:$B$50, 2, 0))</f>
        <v/>
      </c>
      <c r="C76" s="15" t="str">
        <f>IF(E76="","",VLOOKUP(E76, 'SKU заквасочник'!$A$1:$Z$80, IF(D76="-", 11, IF(D76="", 11,  MATCH(D76&amp;"", 'SKU заквасочник'!$A$1:$Z$1, 0))), 0))</f>
        <v/>
      </c>
      <c r="D76" s="15"/>
      <c r="F76" s="17"/>
      <c r="G76" s="18"/>
      <c r="H76" s="19" t="str">
        <f t="shared" ca="1" si="47"/>
        <v/>
      </c>
      <c r="I76" s="15" t="str">
        <f t="shared" ca="1" si="48"/>
        <v/>
      </c>
      <c r="J76" s="15" t="str">
        <f t="shared" ca="1" si="49"/>
        <v/>
      </c>
      <c r="S76" s="15" t="str">
        <f t="shared" ca="1" si="50"/>
        <v/>
      </c>
      <c r="T76" s="15" t="str">
        <f t="shared" ca="1" si="51"/>
        <v/>
      </c>
    </row>
    <row r="77" spans="2:20" s="14" customFormat="1" ht="13.75" customHeight="1" x14ac:dyDescent="0.35">
      <c r="B77" s="15" t="str">
        <f>IF(E77="","",VLOOKUP(E77, 'SKU Маскарпоне'!$A$1:$B$50, 2, 0))</f>
        <v/>
      </c>
      <c r="C77" s="15" t="str">
        <f>IF(E77="","",VLOOKUP(E77, 'SKU заквасочник'!$A$1:$Z$80, IF(D77="-", 11, IF(D77="", 11,  MATCH(D77&amp;"", 'SKU заквасочник'!$A$1:$Z$1, 0))), 0))</f>
        <v/>
      </c>
      <c r="D77" s="15"/>
      <c r="F77" s="17"/>
      <c r="G77" s="18"/>
      <c r="H77" s="19" t="str">
        <f t="shared" ca="1" si="47"/>
        <v/>
      </c>
      <c r="I77" s="15" t="str">
        <f t="shared" ca="1" si="48"/>
        <v/>
      </c>
      <c r="J77" s="15" t="str">
        <f t="shared" ca="1" si="49"/>
        <v/>
      </c>
      <c r="S77" s="15" t="str">
        <f t="shared" ca="1" si="50"/>
        <v/>
      </c>
      <c r="T77" s="15" t="str">
        <f t="shared" ca="1" si="51"/>
        <v/>
      </c>
    </row>
    <row r="78" spans="2:20" s="14" customFormat="1" ht="13.75" customHeight="1" x14ac:dyDescent="0.35">
      <c r="B78" s="15" t="str">
        <f>IF(E78="","",VLOOKUP(E78, 'SKU Маскарпоне'!$A$1:$B$50, 2, 0))</f>
        <v/>
      </c>
      <c r="C78" s="15" t="str">
        <f>IF(E78="","",VLOOKUP(E78, 'SKU заквасочник'!$A$1:$Z$80, IF(D78="-", 11, IF(D78="", 11,  MATCH(D78&amp;"", 'SKU заквасочник'!$A$1:$Z$1, 0))), 0))</f>
        <v/>
      </c>
      <c r="D78" s="15"/>
      <c r="F78" s="17"/>
      <c r="G78" s="18"/>
      <c r="H78" s="19" t="str">
        <f t="shared" ca="1" si="47"/>
        <v/>
      </c>
      <c r="I78" s="15" t="str">
        <f t="shared" ca="1" si="48"/>
        <v/>
      </c>
      <c r="J78" s="15" t="str">
        <f t="shared" ca="1" si="49"/>
        <v/>
      </c>
      <c r="S78" s="15" t="str">
        <f t="shared" ca="1" si="50"/>
        <v/>
      </c>
      <c r="T78" s="15" t="str">
        <f t="shared" ca="1" si="51"/>
        <v/>
      </c>
    </row>
    <row r="79" spans="2:20" s="14" customFormat="1" ht="13.75" customHeight="1" x14ac:dyDescent="0.35">
      <c r="B79" s="15" t="str">
        <f>IF(E79="","",VLOOKUP(E79, 'SKU Маскарпоне'!$A$1:$B$50, 2, 0))</f>
        <v/>
      </c>
      <c r="C79" s="15" t="str">
        <f>IF(E79="","",VLOOKUP(E79, 'SKU заквасочник'!$A$1:$Z$80, IF(D79="-", 11, IF(D79="", 11,  MATCH(D79&amp;"", 'SKU заквасочник'!$A$1:$Z$1, 0))), 0))</f>
        <v/>
      </c>
      <c r="D79" s="15"/>
      <c r="F79" s="17"/>
      <c r="G79" s="18"/>
      <c r="H79" s="19" t="str">
        <f t="shared" ca="1" si="47"/>
        <v/>
      </c>
      <c r="I79" s="15" t="str">
        <f t="shared" ca="1" si="48"/>
        <v/>
      </c>
      <c r="J79" s="15" t="str">
        <f t="shared" ca="1" si="49"/>
        <v/>
      </c>
      <c r="S79" s="15" t="str">
        <f t="shared" ca="1" si="50"/>
        <v/>
      </c>
      <c r="T79" s="15" t="str">
        <f t="shared" ca="1" si="51"/>
        <v/>
      </c>
    </row>
    <row r="80" spans="2:20" s="14" customFormat="1" ht="13.75" customHeight="1" x14ac:dyDescent="0.35">
      <c r="B80" s="15" t="str">
        <f>IF(E80="","",VLOOKUP(E80, 'SKU Маскарпоне'!$A$1:$B$50, 2, 0))</f>
        <v/>
      </c>
      <c r="C80" s="15" t="str">
        <f>IF(E80="","",VLOOKUP(E80, 'SKU заквасочник'!$A$1:$Z$80, IF(D80="-", 11, IF(D80="", 11,  MATCH(D80&amp;"", 'SKU заквасочник'!$A$1:$Z$1, 0))), 0))</f>
        <v/>
      </c>
      <c r="D80" s="15"/>
      <c r="F80" s="17"/>
      <c r="G80" s="18"/>
      <c r="H80" s="19" t="str">
        <f t="shared" ca="1" si="47"/>
        <v/>
      </c>
      <c r="I80" s="15" t="str">
        <f t="shared" ca="1" si="48"/>
        <v/>
      </c>
      <c r="J80" s="15" t="str">
        <f t="shared" ca="1" si="49"/>
        <v/>
      </c>
      <c r="S80" s="15" t="str">
        <f t="shared" ca="1" si="50"/>
        <v/>
      </c>
      <c r="T80" s="15" t="str">
        <f t="shared" ca="1" si="51"/>
        <v/>
      </c>
    </row>
    <row r="81" spans="2:20" s="14" customFormat="1" ht="13.75" customHeight="1" x14ac:dyDescent="0.35">
      <c r="B81" s="15" t="str">
        <f>IF(E81="","",VLOOKUP(E81, 'SKU Маскарпоне'!$A$1:$B$50, 2, 0))</f>
        <v/>
      </c>
      <c r="C81" s="15" t="str">
        <f>IF(E81="","",VLOOKUP(E81, 'SKU заквасочник'!$A$1:$Z$80, IF(D81="-", 11, IF(D81="", 11,  MATCH(D81&amp;"", 'SKU заквасочник'!$A$1:$Z$1, 0))), 0))</f>
        <v/>
      </c>
      <c r="D81" s="15"/>
      <c r="F81" s="15"/>
      <c r="G81" s="18"/>
      <c r="H81" s="19" t="str">
        <f t="shared" ca="1" si="47"/>
        <v/>
      </c>
      <c r="I81" s="15" t="str">
        <f t="shared" ca="1" si="48"/>
        <v/>
      </c>
      <c r="J81" s="15" t="str">
        <f t="shared" ca="1" si="49"/>
        <v/>
      </c>
      <c r="S81" s="15" t="str">
        <f t="shared" ca="1" si="50"/>
        <v/>
      </c>
      <c r="T81" s="15" t="str">
        <f t="shared" ca="1" si="51"/>
        <v/>
      </c>
    </row>
    <row r="82" spans="2:20" s="14" customFormat="1" ht="13.75" customHeight="1" x14ac:dyDescent="0.35">
      <c r="B82" s="15" t="str">
        <f>IF(E82="","",VLOOKUP(E82, 'SKU Маскарпоне'!$A$1:$B$50, 2, 0))</f>
        <v/>
      </c>
      <c r="C82" s="15" t="str">
        <f>IF(E82="","",VLOOKUP(E82, 'SKU заквасочник'!$A$1:$Z$80, IF(D82="-", 11, IF(D82="", 11,  MATCH(D82&amp;"", 'SKU заквасочник'!$A$1:$Z$1, 0))), 0))</f>
        <v/>
      </c>
      <c r="D82" s="15"/>
      <c r="F82" s="15"/>
      <c r="G82" s="18"/>
      <c r="H82" s="19" t="str">
        <f t="shared" ca="1" si="47"/>
        <v/>
      </c>
      <c r="I82" s="15" t="str">
        <f t="shared" ca="1" si="48"/>
        <v/>
      </c>
      <c r="J82" s="15" t="str">
        <f t="shared" ca="1" si="49"/>
        <v/>
      </c>
      <c r="S82" s="15" t="str">
        <f t="shared" ca="1" si="50"/>
        <v/>
      </c>
      <c r="T82" s="15" t="str">
        <f t="shared" ca="1" si="51"/>
        <v/>
      </c>
    </row>
    <row r="83" spans="2:20" s="14" customFormat="1" ht="13.75" customHeight="1" x14ac:dyDescent="0.35">
      <c r="B83" s="15" t="str">
        <f>IF(E83="","",VLOOKUP(E83, 'SKU Маскарпоне'!$A$1:$B$50, 2, 0))</f>
        <v/>
      </c>
      <c r="C83" s="15" t="str">
        <f>IF(E83="","",VLOOKUP(E83, 'SKU заквасочник'!$A$1:$Z$80, IF(D83="-", 11, IF(D83="", 11,  MATCH(D83&amp;"", 'SKU заквасочник'!$A$1:$Z$1, 0))), 0))</f>
        <v/>
      </c>
      <c r="D83" s="15"/>
      <c r="F83" s="15"/>
      <c r="G83" s="18"/>
      <c r="H83" s="19" t="str">
        <f t="shared" ca="1" si="47"/>
        <v/>
      </c>
      <c r="I83" s="15" t="str">
        <f t="shared" ca="1" si="48"/>
        <v/>
      </c>
      <c r="J83" s="15" t="str">
        <f t="shared" ca="1" si="49"/>
        <v/>
      </c>
      <c r="S83" s="15" t="str">
        <f t="shared" ca="1" si="50"/>
        <v/>
      </c>
      <c r="T83" s="15" t="str">
        <f t="shared" ca="1" si="51"/>
        <v/>
      </c>
    </row>
    <row r="84" spans="2:20" s="14" customFormat="1" ht="13.75" customHeight="1" x14ac:dyDescent="0.35">
      <c r="B84" s="15" t="str">
        <f>IF(E84="","",VLOOKUP(E84, 'SKU Маскарпоне'!$A$1:$B$50, 2, 0))</f>
        <v/>
      </c>
      <c r="C84" s="15" t="str">
        <f>IF(E84="","",VLOOKUP(E84, 'SKU заквасочник'!$A$1:$Z$80, IF(D84="-", 11, IF(D84="", 11,  MATCH(D84&amp;"", 'SKU заквасочник'!$A$1:$Z$1, 0))), 0))</f>
        <v/>
      </c>
      <c r="D84" s="15"/>
      <c r="F84" s="15"/>
      <c r="G84" s="18"/>
      <c r="H84" s="19" t="str">
        <f t="shared" ca="1" si="47"/>
        <v/>
      </c>
      <c r="I84" s="15" t="str">
        <f t="shared" ca="1" si="48"/>
        <v/>
      </c>
      <c r="J84" s="15" t="str">
        <f t="shared" ca="1" si="49"/>
        <v/>
      </c>
      <c r="S84" s="15" t="str">
        <f t="shared" ca="1" si="50"/>
        <v/>
      </c>
      <c r="T84" s="15" t="str">
        <f t="shared" ca="1" si="51"/>
        <v/>
      </c>
    </row>
    <row r="85" spans="2:20" s="14" customFormat="1" ht="13.75" customHeight="1" x14ac:dyDescent="0.35">
      <c r="B85" s="15" t="str">
        <f>IF(E85="","",VLOOKUP(E85, 'SKU Маскарпоне'!$A$1:$B$50, 2, 0))</f>
        <v/>
      </c>
      <c r="C85" s="15" t="str">
        <f>IF(E85="","",VLOOKUP(E85, 'SKU заквасочник'!$A$1:$Z$80, IF(D85="-", 11, IF(D85="", 11,  MATCH(D85&amp;"", 'SKU заквасочник'!$A$1:$Z$1, 0))), 0))</f>
        <v/>
      </c>
      <c r="D85" s="15"/>
      <c r="F85" s="15"/>
      <c r="G85" s="18"/>
      <c r="H85" s="19" t="str">
        <f t="shared" ca="1" si="47"/>
        <v/>
      </c>
      <c r="I85" s="15" t="str">
        <f t="shared" ca="1" si="48"/>
        <v/>
      </c>
      <c r="J85" s="15" t="str">
        <f t="shared" ca="1" si="49"/>
        <v/>
      </c>
      <c r="S85" s="15" t="str">
        <f t="shared" ca="1" si="50"/>
        <v/>
      </c>
      <c r="T85" s="15" t="str">
        <f t="shared" ca="1" si="51"/>
        <v/>
      </c>
    </row>
    <row r="86" spans="2:20" s="14" customFormat="1" ht="13.75" customHeight="1" x14ac:dyDescent="0.35">
      <c r="B86" s="15" t="str">
        <f>IF(E86="","",VLOOKUP(E86, 'SKU Маскарпоне'!$A$1:$B$50, 2, 0))</f>
        <v/>
      </c>
      <c r="C86" s="15" t="str">
        <f>IF(E86="","",VLOOKUP(E86, 'SKU заквасочник'!$A$1:$Z$80, IF(D86="-", 11, IF(D86="", 11,  MATCH(D86&amp;"", 'SKU заквасочник'!$A$1:$Z$1, 0))), 0))</f>
        <v/>
      </c>
      <c r="D86" s="15"/>
      <c r="F86" s="15"/>
      <c r="G86" s="18"/>
      <c r="H86" s="19" t="str">
        <f t="shared" ca="1" si="47"/>
        <v/>
      </c>
      <c r="I86" s="15" t="str">
        <f t="shared" ca="1" si="48"/>
        <v/>
      </c>
      <c r="J86" s="15" t="str">
        <f t="shared" ca="1" si="49"/>
        <v/>
      </c>
      <c r="S86" s="15" t="str">
        <f t="shared" ca="1" si="50"/>
        <v/>
      </c>
      <c r="T86" s="15" t="str">
        <f t="shared" ca="1" si="51"/>
        <v/>
      </c>
    </row>
    <row r="87" spans="2:20" s="14" customFormat="1" ht="13.75" customHeight="1" x14ac:dyDescent="0.35">
      <c r="B87" s="15" t="str">
        <f>IF(E87="","",VLOOKUP(E87, 'SKU Маскарпоне'!$A$1:$B$50, 2, 0))</f>
        <v/>
      </c>
      <c r="C87" s="15" t="str">
        <f>IF(E87="","",VLOOKUP(E87, 'SKU заквасочник'!$A$1:$Z$80, IF(D87="-", 11, IF(D87="", 11,  MATCH(D87&amp;"", 'SKU заквасочник'!$A$1:$Z$1, 0))), 0))</f>
        <v/>
      </c>
      <c r="D87" s="15"/>
      <c r="F87" s="15"/>
      <c r="G87" s="18"/>
      <c r="H87" s="19" t="str">
        <f t="shared" ca="1" si="47"/>
        <v/>
      </c>
      <c r="I87" s="15" t="str">
        <f t="shared" ca="1" si="48"/>
        <v/>
      </c>
      <c r="J87" s="15" t="str">
        <f t="shared" ca="1" si="49"/>
        <v/>
      </c>
      <c r="S87" s="15" t="str">
        <f t="shared" ca="1" si="50"/>
        <v/>
      </c>
      <c r="T87" s="15" t="str">
        <f t="shared" ca="1" si="51"/>
        <v/>
      </c>
    </row>
    <row r="88" spans="2:20" s="14" customFormat="1" ht="13.75" customHeight="1" x14ac:dyDescent="0.35">
      <c r="B88" s="15" t="str">
        <f>IF(E88="","",VLOOKUP(E88, 'SKU Маскарпоне'!$A$1:$B$50, 2, 0))</f>
        <v/>
      </c>
      <c r="C88" s="15" t="str">
        <f>IF(E88="","",VLOOKUP(E88, 'SKU заквасочник'!$A$1:$Z$80, IF(D88="-", 11, IF(D88="", 11,  MATCH(D88&amp;"", 'SKU заквасочник'!$A$1:$Z$1, 0))), 0))</f>
        <v/>
      </c>
      <c r="D88" s="15"/>
      <c r="F88" s="15"/>
      <c r="G88" s="18"/>
      <c r="H88" s="19" t="str">
        <f t="shared" ca="1" si="47"/>
        <v/>
      </c>
      <c r="I88" s="15" t="str">
        <f t="shared" ca="1" si="48"/>
        <v/>
      </c>
      <c r="J88" s="15" t="str">
        <f t="shared" ca="1" si="49"/>
        <v/>
      </c>
      <c r="S88" s="15" t="str">
        <f t="shared" ca="1" si="50"/>
        <v/>
      </c>
      <c r="T88" s="15" t="str">
        <f t="shared" ca="1" si="51"/>
        <v/>
      </c>
    </row>
    <row r="89" spans="2:20" s="14" customFormat="1" ht="13.75" customHeight="1" x14ac:dyDescent="0.35">
      <c r="B89" s="15" t="str">
        <f>IF(E89="","",VLOOKUP(E89, 'SKU Маскарпоне'!$A$1:$B$50, 2, 0))</f>
        <v/>
      </c>
      <c r="C89" s="15" t="str">
        <f>IF(E89="","",VLOOKUP(E89, 'SKU заквасочник'!$A$1:$Z$80, IF(D89="-", 11, IF(D89="", 11,  MATCH(D89&amp;"", 'SKU заквасочник'!$A$1:$Z$1, 0))), 0))</f>
        <v/>
      </c>
      <c r="D89" s="15"/>
      <c r="F89" s="15"/>
      <c r="G89" s="18"/>
      <c r="H89" s="19" t="str">
        <f t="shared" ca="1" si="47"/>
        <v/>
      </c>
      <c r="I89" s="15" t="str">
        <f t="shared" ca="1" si="48"/>
        <v/>
      </c>
      <c r="J89" s="15" t="str">
        <f t="shared" ca="1" si="49"/>
        <v/>
      </c>
      <c r="S89" s="15" t="str">
        <f t="shared" ca="1" si="50"/>
        <v/>
      </c>
      <c r="T89" s="15" t="str">
        <f t="shared" ca="1" si="51"/>
        <v/>
      </c>
    </row>
    <row r="90" spans="2:20" s="14" customFormat="1" ht="13.75" customHeight="1" x14ac:dyDescent="0.35">
      <c r="B90" s="15" t="str">
        <f>IF(E90="","",VLOOKUP(E90, 'SKU Маскарпоне'!$A$1:$B$50, 2, 0))</f>
        <v/>
      </c>
      <c r="C90" s="15" t="str">
        <f>IF(E90="","",VLOOKUP(E90, 'SKU заквасочник'!$A$1:$Z$80, IF(D90="-", 11, IF(D90="", 11,  MATCH(D90&amp;"", 'SKU заквасочник'!$A$1:$Z$1, 0))), 0))</f>
        <v/>
      </c>
      <c r="D90" s="15"/>
      <c r="F90" s="15"/>
      <c r="G90" s="18"/>
      <c r="H90" s="19" t="str">
        <f t="shared" ca="1" si="47"/>
        <v/>
      </c>
      <c r="I90" s="15" t="str">
        <f t="shared" ca="1" si="48"/>
        <v/>
      </c>
      <c r="J90" s="15" t="str">
        <f t="shared" ca="1" si="49"/>
        <v/>
      </c>
      <c r="S90" s="15" t="str">
        <f t="shared" ca="1" si="50"/>
        <v/>
      </c>
      <c r="T90" s="15" t="str">
        <f t="shared" ca="1" si="51"/>
        <v/>
      </c>
    </row>
    <row r="91" spans="2:20" s="14" customFormat="1" ht="13.75" customHeight="1" x14ac:dyDescent="0.35">
      <c r="B91" s="15" t="str">
        <f>IF(E91="","",VLOOKUP(E91, 'SKU Маскарпоне'!$A$1:$B$50, 2, 0))</f>
        <v/>
      </c>
      <c r="C91" s="15" t="str">
        <f>IF(E91="","",VLOOKUP(E91, 'SKU заквасочник'!$A$1:$Z$80, IF(D91="-", 11, IF(D91="", 11,  MATCH(D91&amp;"", 'SKU заквасочник'!$A$1:$Z$1, 0))), 0))</f>
        <v/>
      </c>
      <c r="D91" s="15"/>
      <c r="F91" s="15"/>
      <c r="G91" s="18"/>
      <c r="H91" s="19" t="str">
        <f t="shared" ca="1" si="47"/>
        <v/>
      </c>
      <c r="I91" s="15" t="str">
        <f t="shared" ca="1" si="48"/>
        <v/>
      </c>
      <c r="J91" s="15" t="str">
        <f t="shared" ca="1" si="49"/>
        <v/>
      </c>
      <c r="S91" s="15" t="str">
        <f t="shared" ca="1" si="50"/>
        <v/>
      </c>
      <c r="T91" s="15" t="str">
        <f t="shared" ca="1" si="51"/>
        <v/>
      </c>
    </row>
    <row r="92" spans="2:20" s="14" customFormat="1" ht="13.75" customHeight="1" x14ac:dyDescent="0.35">
      <c r="B92" s="15" t="str">
        <f>IF(E92="","",VLOOKUP(E92, 'SKU Маскарпоне'!$A$1:$B$50, 2, 0))</f>
        <v/>
      </c>
      <c r="C92" s="15" t="str">
        <f>IF(E92="","",VLOOKUP(E92, 'SKU заквасочник'!$A$1:$Z$80, IF(D92="-", 11, IF(D92="", 11,  MATCH(D92&amp;"", 'SKU заквасочник'!$A$1:$Z$1, 0))), 0))</f>
        <v/>
      </c>
      <c r="D92" s="15"/>
      <c r="F92" s="15"/>
      <c r="G92" s="18"/>
      <c r="H92" s="19" t="str">
        <f t="shared" ca="1" si="47"/>
        <v/>
      </c>
      <c r="I92" s="15" t="str">
        <f t="shared" ca="1" si="48"/>
        <v/>
      </c>
      <c r="J92" s="15" t="str">
        <f t="shared" ca="1" si="49"/>
        <v/>
      </c>
      <c r="S92" s="15" t="str">
        <f t="shared" ca="1" si="50"/>
        <v/>
      </c>
      <c r="T92" s="15" t="str">
        <f t="shared" ca="1" si="51"/>
        <v/>
      </c>
    </row>
    <row r="93" spans="2:20" s="14" customFormat="1" ht="13.75" customHeight="1" x14ac:dyDescent="0.35">
      <c r="B93" s="15" t="str">
        <f>IF(E93="","",VLOOKUP(E93, 'SKU Маскарпоне'!$A$1:$B$50, 2, 0))</f>
        <v/>
      </c>
      <c r="C93" s="15" t="str">
        <f>IF(E93="","",VLOOKUP(E93, 'SKU заквасочник'!$A$1:$Z$80, IF(D93="-", 11, IF(D93="", 11,  MATCH(D93&amp;"", 'SKU заквасочник'!$A$1:$Z$1, 0))), 0))</f>
        <v/>
      </c>
      <c r="D93" s="15"/>
      <c r="F93" s="15"/>
      <c r="G93" s="18"/>
      <c r="H93" s="19" t="str">
        <f t="shared" ca="1" si="47"/>
        <v/>
      </c>
      <c r="I93" s="15" t="str">
        <f t="shared" ca="1" si="48"/>
        <v/>
      </c>
      <c r="J93" s="15" t="str">
        <f t="shared" ca="1" si="49"/>
        <v/>
      </c>
      <c r="S93" s="15" t="str">
        <f t="shared" ca="1" si="50"/>
        <v/>
      </c>
      <c r="T93" s="15" t="str">
        <f t="shared" ca="1" si="51"/>
        <v/>
      </c>
    </row>
    <row r="94" spans="2:20" s="14" customFormat="1" ht="13.75" customHeight="1" x14ac:dyDescent="0.35">
      <c r="B94" s="15" t="str">
        <f>IF(E94="","",VLOOKUP(E94, 'SKU Маскарпоне'!$A$1:$B$50, 2, 0))</f>
        <v/>
      </c>
      <c r="C94" s="15" t="str">
        <f>IF(E94="","",VLOOKUP(E94, 'SKU заквасочник'!$A$1:$Z$80, IF(D94="-", 11, IF(D94="", 11,  MATCH(D94&amp;"", 'SKU заквасочник'!$A$1:$Z$1, 0))), 0))</f>
        <v/>
      </c>
      <c r="D94" s="15"/>
      <c r="F94" s="15"/>
      <c r="G94" s="18"/>
      <c r="H94" s="19" t="str">
        <f t="shared" ca="1" si="47"/>
        <v/>
      </c>
      <c r="I94" s="15" t="str">
        <f t="shared" ca="1" si="48"/>
        <v/>
      </c>
      <c r="J94" s="15" t="str">
        <f t="shared" ca="1" si="49"/>
        <v/>
      </c>
      <c r="S94" s="15" t="str">
        <f t="shared" ca="1" si="50"/>
        <v/>
      </c>
      <c r="T94" s="15" t="str">
        <f t="shared" ca="1" si="51"/>
        <v/>
      </c>
    </row>
    <row r="95" spans="2:20" s="14" customFormat="1" ht="13.75" customHeight="1" x14ac:dyDescent="0.35">
      <c r="B95" s="15" t="str">
        <f>IF(E95="","",VLOOKUP(E95, 'SKU Маскарпоне'!$A$1:$B$50, 2, 0))</f>
        <v/>
      </c>
      <c r="C95" s="15" t="str">
        <f>IF(E95="","",VLOOKUP(E95, 'SKU заквасочник'!$A$1:$Z$80, IF(D95="-", 11, IF(D95="", 11,  MATCH(D95&amp;"", 'SKU заквасочник'!$A$1:$Z$1, 0))), 0))</f>
        <v/>
      </c>
      <c r="D95" s="15"/>
      <c r="F95" s="15"/>
      <c r="G95" s="18"/>
      <c r="H95" s="19" t="str">
        <f t="shared" ca="1" si="47"/>
        <v/>
      </c>
      <c r="I95" s="15" t="str">
        <f t="shared" ca="1" si="48"/>
        <v/>
      </c>
      <c r="J95" s="15" t="str">
        <f t="shared" ca="1" si="49"/>
        <v/>
      </c>
      <c r="S95" s="15" t="str">
        <f t="shared" ca="1" si="50"/>
        <v/>
      </c>
      <c r="T95" s="15" t="str">
        <f t="shared" ca="1" si="51"/>
        <v/>
      </c>
    </row>
    <row r="96" spans="2:20" s="14" customFormat="1" ht="13.75" customHeight="1" x14ac:dyDescent="0.35">
      <c r="B96" s="15" t="str">
        <f>IF(E96="","",VLOOKUP(E96, 'SKU Маскарпоне'!$A$1:$B$50, 2, 0))</f>
        <v/>
      </c>
      <c r="C96" s="15" t="str">
        <f>IF(E96="","",VLOOKUP(E96, 'SKU заквасочник'!$A$1:$Z$80, IF(D96="-", 11, IF(D96="", 11,  MATCH(D96&amp;"", 'SKU заквасочник'!$A$1:$Z$1, 0))), 0))</f>
        <v/>
      </c>
      <c r="D96" s="15"/>
      <c r="F96" s="15"/>
      <c r="G96" s="18"/>
      <c r="H96" s="19" t="str">
        <f t="shared" ca="1" si="47"/>
        <v/>
      </c>
      <c r="I96" s="15" t="str">
        <f t="shared" ca="1" si="48"/>
        <v/>
      </c>
      <c r="J96" s="15" t="str">
        <f t="shared" ca="1" si="49"/>
        <v/>
      </c>
      <c r="S96" s="15" t="str">
        <f t="shared" ca="1" si="50"/>
        <v/>
      </c>
      <c r="T96" s="15" t="str">
        <f t="shared" ca="1" si="51"/>
        <v/>
      </c>
    </row>
    <row r="97" spans="2:20" s="14" customFormat="1" ht="13.75" customHeight="1" x14ac:dyDescent="0.35">
      <c r="B97" s="15" t="str">
        <f>IF(E97="","",VLOOKUP(E97, 'SKU Маскарпоне'!$A$1:$B$50, 2, 0))</f>
        <v/>
      </c>
      <c r="C97" s="15" t="str">
        <f>IF(E97="","",VLOOKUP(E97, 'SKU заквасочник'!$A$1:$Z$80, IF(D97="-", 11, IF(D97="", 11,  MATCH(D97&amp;"", 'SKU заквасочник'!$A$1:$Z$1, 0))), 0))</f>
        <v/>
      </c>
      <c r="D97" s="15"/>
      <c r="F97" s="15"/>
      <c r="G97" s="18"/>
      <c r="H97" s="19" t="str">
        <f t="shared" ca="1" si="47"/>
        <v/>
      </c>
      <c r="I97" s="15" t="str">
        <f t="shared" ca="1" si="48"/>
        <v/>
      </c>
      <c r="J97" s="15" t="str">
        <f t="shared" ca="1" si="49"/>
        <v/>
      </c>
      <c r="S97" s="15" t="str">
        <f t="shared" ca="1" si="50"/>
        <v/>
      </c>
      <c r="T97" s="15" t="str">
        <f t="shared" ca="1" si="51"/>
        <v/>
      </c>
    </row>
    <row r="98" spans="2:20" s="14" customFormat="1" ht="13.75" customHeight="1" x14ac:dyDescent="0.35">
      <c r="B98" s="15" t="str">
        <f>IF(E98="","",VLOOKUP(E98, 'SKU Маскарпоне'!$A$1:$B$50, 2, 0))</f>
        <v/>
      </c>
      <c r="C98" s="15" t="str">
        <f>IF(E98="","",VLOOKUP(E98, 'SKU заквасочник'!$A$1:$Z$80, IF(D98="-", 11, IF(D98="", 11,  MATCH(D98&amp;"", 'SKU заквасочник'!$A$1:$Z$1, 0))), 0))</f>
        <v/>
      </c>
      <c r="D98" s="15"/>
      <c r="F98" s="15"/>
      <c r="G98" s="18"/>
      <c r="H98" s="19" t="str">
        <f t="shared" ca="1" si="47"/>
        <v/>
      </c>
      <c r="I98" s="15" t="str">
        <f t="shared" ca="1" si="48"/>
        <v/>
      </c>
      <c r="J98" s="15" t="str">
        <f t="shared" ca="1" si="49"/>
        <v/>
      </c>
      <c r="S98" s="15" t="str">
        <f t="shared" ca="1" si="50"/>
        <v/>
      </c>
      <c r="T98" s="15" t="str">
        <f t="shared" ca="1" si="51"/>
        <v/>
      </c>
    </row>
    <row r="99" spans="2:20" ht="13.75" customHeight="1" x14ac:dyDescent="0.35">
      <c r="B99" s="20"/>
      <c r="C99" s="15" t="str">
        <f>IF(E99="","",VLOOKUP(E99, 'SKU заквасочник'!$A$1:$Z$80, IF(D99="-", 11, IF(D99="", 11,  MATCH(D99&amp;"", 'SKU заквасочник'!$A$1:$Z$1, 0))), 0))</f>
        <v/>
      </c>
      <c r="D99" s="20"/>
      <c r="F99" s="20"/>
      <c r="G99" s="21"/>
      <c r="H99" s="22" t="str">
        <f t="shared" ref="H99:H130" ca="1" si="52">IF(K99="","",(INDIRECT("N" &amp; ROW() - 1) - O99))</f>
        <v/>
      </c>
      <c r="I99" s="23" t="str">
        <f t="shared" ca="1" si="48"/>
        <v/>
      </c>
      <c r="J99" s="23" t="str">
        <f t="shared" ca="1" si="49"/>
        <v/>
      </c>
      <c r="S99" s="20" t="str">
        <f t="shared" ca="1" si="50"/>
        <v/>
      </c>
      <c r="T99" s="20" t="str">
        <f t="shared" ca="1" si="51"/>
        <v/>
      </c>
    </row>
    <row r="100" spans="2:20" ht="13.75" customHeight="1" x14ac:dyDescent="0.35">
      <c r="B100" s="20"/>
      <c r="C100" s="15" t="str">
        <f>IF(E100="","",VLOOKUP(E100, 'SKU заквасочник'!$A$1:$Z$80, IF(D100="-", 11, IF(D100="", 11,  MATCH(D100&amp;"", 'SKU заквасочник'!$A$1:$Z$1, 0))), 0))</f>
        <v/>
      </c>
      <c r="D100" s="20"/>
      <c r="F100" s="20"/>
      <c r="G100" s="21"/>
      <c r="H100" s="22" t="str">
        <f t="shared" ca="1" si="52"/>
        <v/>
      </c>
      <c r="I100" s="23" t="str">
        <f t="shared" ca="1" si="48"/>
        <v/>
      </c>
      <c r="J100" s="23" t="str">
        <f t="shared" ca="1" si="49"/>
        <v/>
      </c>
      <c r="S100" s="20" t="str">
        <f t="shared" ca="1" si="50"/>
        <v/>
      </c>
      <c r="T100" s="20" t="str">
        <f t="shared" ca="1" si="51"/>
        <v/>
      </c>
    </row>
    <row r="101" spans="2:20" ht="13.75" customHeight="1" x14ac:dyDescent="0.35">
      <c r="B101" s="20"/>
      <c r="C101" s="15" t="str">
        <f>IF(E101="","",VLOOKUP(E101, 'SKU заквасочник'!$A$1:$Z$80, IF(D101="-", 11, IF(D101="", 11,  MATCH(D101&amp;"", 'SKU заквасочник'!$A$1:$Z$1, 0))), 0))</f>
        <v/>
      </c>
      <c r="D101" s="20"/>
      <c r="F101" s="20"/>
      <c r="G101" s="21"/>
      <c r="H101" s="22" t="str">
        <f t="shared" ca="1" si="52"/>
        <v/>
      </c>
      <c r="I101" s="23" t="str">
        <f t="shared" ca="1" si="48"/>
        <v/>
      </c>
      <c r="J101" s="23" t="str">
        <f t="shared" ca="1" si="49"/>
        <v/>
      </c>
      <c r="S101" s="20" t="str">
        <f t="shared" ca="1" si="50"/>
        <v/>
      </c>
      <c r="T101" s="20" t="str">
        <f t="shared" ca="1" si="51"/>
        <v/>
      </c>
    </row>
    <row r="102" spans="2:20" ht="13.75" customHeight="1" x14ac:dyDescent="0.35">
      <c r="B102" s="20"/>
      <c r="C102" s="15" t="str">
        <f>IF(E102="","",VLOOKUP(E102, 'SKU заквасочник'!$A$1:$Z$80, IF(D102="-", 11, IF(D102="", 11,  MATCH(D102&amp;"", 'SKU заквасочник'!$A$1:$Z$1, 0))), 0))</f>
        <v/>
      </c>
      <c r="D102" s="20"/>
      <c r="F102" s="20"/>
      <c r="G102" s="21"/>
      <c r="H102" s="22" t="str">
        <f t="shared" ca="1" si="52"/>
        <v/>
      </c>
      <c r="I102" s="23" t="str">
        <f t="shared" ca="1" si="48"/>
        <v/>
      </c>
      <c r="J102" s="23" t="str">
        <f t="shared" ca="1" si="49"/>
        <v/>
      </c>
      <c r="S102" s="20" t="str">
        <f t="shared" ca="1" si="50"/>
        <v/>
      </c>
      <c r="T102" s="20" t="str">
        <f t="shared" ca="1" si="51"/>
        <v/>
      </c>
    </row>
    <row r="103" spans="2:20" ht="13.75" customHeight="1" x14ac:dyDescent="0.35">
      <c r="B103" s="20"/>
      <c r="C103" s="15" t="str">
        <f>IF(E103="","",VLOOKUP(E103, 'SKU заквасочник'!$A$1:$Z$80, IF(D103="-", 11, IF(D103="", 11,  MATCH(D103&amp;"", 'SKU заквасочник'!$A$1:$Z$1, 0))), 0))</f>
        <v/>
      </c>
      <c r="D103" s="20"/>
      <c r="F103" s="20"/>
      <c r="G103" s="21"/>
      <c r="H103" s="22" t="str">
        <f t="shared" ca="1" si="52"/>
        <v/>
      </c>
      <c r="I103" s="23" t="str">
        <f t="shared" ca="1" si="48"/>
        <v/>
      </c>
      <c r="J103" s="23" t="str">
        <f t="shared" ca="1" si="49"/>
        <v/>
      </c>
      <c r="S103" s="20" t="str">
        <f t="shared" ca="1" si="50"/>
        <v/>
      </c>
      <c r="T103" s="20" t="str">
        <f t="shared" ca="1" si="51"/>
        <v/>
      </c>
    </row>
    <row r="104" spans="2:20" ht="13.75" customHeight="1" x14ac:dyDescent="0.35">
      <c r="B104" s="20"/>
      <c r="C104" s="15" t="str">
        <f>IF(E104="","",VLOOKUP(E104, 'SKU заквасочник'!$A$1:$Z$80, IF(D104="-", 11, IF(D104="", 11,  MATCH(D104&amp;"", 'SKU заквасочник'!$A$1:$Z$1, 0))), 0))</f>
        <v/>
      </c>
      <c r="D104" s="20"/>
      <c r="F104" s="20"/>
      <c r="G104" s="21"/>
      <c r="H104" s="22" t="str">
        <f t="shared" ca="1" si="52"/>
        <v/>
      </c>
      <c r="I104" s="23" t="str">
        <f t="shared" ca="1" si="48"/>
        <v/>
      </c>
      <c r="J104" s="23" t="str">
        <f t="shared" ca="1" si="49"/>
        <v/>
      </c>
      <c r="S104" s="20" t="str">
        <f t="shared" ca="1" si="50"/>
        <v/>
      </c>
      <c r="T104" s="20" t="str">
        <f t="shared" ca="1" si="51"/>
        <v/>
      </c>
    </row>
    <row r="105" spans="2:20" ht="13.75" customHeight="1" x14ac:dyDescent="0.35">
      <c r="B105" s="20"/>
      <c r="C105" s="15" t="str">
        <f>IF(E105="","",VLOOKUP(E105, 'SKU заквасочник'!$A$1:$Z$80, IF(D105="-", 11, IF(D105="", 11,  MATCH(D105&amp;"", 'SKU заквасочник'!$A$1:$Z$1, 0))), 0))</f>
        <v/>
      </c>
      <c r="D105" s="20"/>
      <c r="F105" s="20"/>
      <c r="G105" s="21"/>
      <c r="H105" s="22" t="str">
        <f t="shared" ca="1" si="52"/>
        <v/>
      </c>
      <c r="I105" s="23" t="str">
        <f t="shared" ca="1" si="48"/>
        <v/>
      </c>
      <c r="J105" s="23" t="str">
        <f t="shared" ca="1" si="49"/>
        <v/>
      </c>
      <c r="S105" s="20" t="str">
        <f t="shared" ca="1" si="50"/>
        <v/>
      </c>
      <c r="T105" s="20" t="str">
        <f t="shared" ca="1" si="51"/>
        <v/>
      </c>
    </row>
    <row r="106" spans="2:20" ht="13.75" customHeight="1" x14ac:dyDescent="0.35">
      <c r="B106" s="20"/>
      <c r="C106" s="15" t="str">
        <f>IF(E106="","",VLOOKUP(E106, 'SKU заквасочник'!$A$1:$Z$80, IF(D106="-", 11, IF(D106="", 11,  MATCH(D106&amp;"", 'SKU заквасочник'!$A$1:$Z$1, 0))), 0))</f>
        <v/>
      </c>
      <c r="D106" s="20"/>
      <c r="F106" s="20"/>
      <c r="G106" s="21"/>
      <c r="H106" s="22" t="str">
        <f t="shared" ca="1" si="52"/>
        <v/>
      </c>
      <c r="I106" s="23" t="str">
        <f t="shared" ca="1" si="48"/>
        <v/>
      </c>
      <c r="J106" s="23" t="str">
        <f t="shared" ca="1" si="49"/>
        <v/>
      </c>
      <c r="S106" s="20" t="str">
        <f t="shared" ref="S106:S127" ca="1" si="53">IF(R106 = "", "", R106 / INDIRECT("D" &amp; ROW() - 1) )</f>
        <v/>
      </c>
      <c r="T106" s="20" t="str">
        <f t="shared" ca="1" si="51"/>
        <v/>
      </c>
    </row>
    <row r="107" spans="2:20" ht="13.75" customHeight="1" x14ac:dyDescent="0.35">
      <c r="B107" s="20"/>
      <c r="C107" s="15" t="str">
        <f>IF(E107="","",VLOOKUP(E107, 'SKU заквасочник'!$A$1:$Z$80, IF(D107="-", 11, IF(D107="", 11,  MATCH(D107&amp;"", 'SKU заквасочник'!$A$1:$Z$1, 0))), 0))</f>
        <v/>
      </c>
      <c r="D107" s="20"/>
      <c r="F107" s="20"/>
      <c r="G107" s="21"/>
      <c r="H107" s="22" t="str">
        <f t="shared" ca="1" si="52"/>
        <v/>
      </c>
      <c r="I107" s="23" t="str">
        <f t="shared" ca="1" si="48"/>
        <v/>
      </c>
      <c r="J107" s="23" t="str">
        <f t="shared" ca="1" si="49"/>
        <v/>
      </c>
      <c r="S107" s="20" t="str">
        <f t="shared" ca="1" si="53"/>
        <v/>
      </c>
      <c r="T107" s="20" t="str">
        <f t="shared" ca="1" si="51"/>
        <v/>
      </c>
    </row>
    <row r="108" spans="2:20" ht="13.75" customHeight="1" x14ac:dyDescent="0.35">
      <c r="B108" s="20"/>
      <c r="C108" s="15" t="str">
        <f>IF(E108="","",VLOOKUP(E108, 'SKU заквасочник'!$A$1:$Z$80, IF(D108="-", 11, IF(D108="", 11,  MATCH(D108&amp;"", 'SKU заквасочник'!$A$1:$Z$1, 0))), 0))</f>
        <v/>
      </c>
      <c r="D108" s="20"/>
      <c r="F108" s="20"/>
      <c r="G108" s="21"/>
      <c r="H108" s="22" t="str">
        <f t="shared" ca="1" si="52"/>
        <v/>
      </c>
      <c r="I108" s="23" t="str">
        <f t="shared" ca="1" si="48"/>
        <v/>
      </c>
      <c r="J108" s="23" t="str">
        <f t="shared" ca="1" si="49"/>
        <v/>
      </c>
      <c r="S108" s="20" t="str">
        <f t="shared" ca="1" si="53"/>
        <v/>
      </c>
      <c r="T108" s="20" t="str">
        <f t="shared" ca="1" si="51"/>
        <v/>
      </c>
    </row>
    <row r="109" spans="2:20" ht="13.75" customHeight="1" x14ac:dyDescent="0.35">
      <c r="B109" s="20"/>
      <c r="C109" s="15" t="str">
        <f>IF(E109="","",VLOOKUP(E109, 'SKU заквасочник'!$A$1:$Z$80, IF(D109="-", 11, IF(D109="", 11,  MATCH(D109&amp;"", 'SKU заквасочник'!$A$1:$Z$1, 0))), 0))</f>
        <v/>
      </c>
      <c r="D109" s="20"/>
      <c r="F109" s="20"/>
      <c r="G109" s="21"/>
      <c r="H109" s="22" t="str">
        <f t="shared" ca="1" si="52"/>
        <v/>
      </c>
      <c r="J109" s="23" t="str">
        <f t="shared" ca="1" si="49"/>
        <v/>
      </c>
      <c r="S109" s="20" t="str">
        <f t="shared" ca="1" si="53"/>
        <v/>
      </c>
      <c r="T109" s="20" t="str">
        <f t="shared" ca="1" si="51"/>
        <v/>
      </c>
    </row>
    <row r="110" spans="2:20" ht="13.75" customHeight="1" x14ac:dyDescent="0.35">
      <c r="B110" s="20"/>
      <c r="C110" s="15" t="str">
        <f>IF(E110="","",VLOOKUP(E110, 'SKU заквасочник'!$A$1:$Z$80, IF(D110="-", 11, IF(D110="", 11,  MATCH(D110&amp;"", 'SKU заквасочник'!$A$1:$Z$1, 0))), 0))</f>
        <v/>
      </c>
      <c r="D110" s="20"/>
      <c r="F110" s="20"/>
      <c r="G110" s="21"/>
      <c r="H110" s="22" t="str">
        <f t="shared" ca="1" si="52"/>
        <v/>
      </c>
      <c r="J110" s="23" t="str">
        <f t="shared" ca="1" si="49"/>
        <v/>
      </c>
      <c r="S110" s="20" t="str">
        <f t="shared" ca="1" si="53"/>
        <v/>
      </c>
      <c r="T110" s="20" t="str">
        <f t="shared" ca="1" si="51"/>
        <v/>
      </c>
    </row>
    <row r="111" spans="2:20" ht="13.75" customHeight="1" x14ac:dyDescent="0.35">
      <c r="B111" s="20"/>
      <c r="C111" s="15" t="str">
        <f>IF(E111="","",VLOOKUP(E111, 'SKU заквасочник'!$A$1:$Z$80, IF(D111="-", 11, IF(D111="", 11,  MATCH(D111&amp;"", 'SKU заквасочник'!$A$1:$Z$1, 0))), 0))</f>
        <v/>
      </c>
      <c r="D111" s="20"/>
      <c r="F111" s="20"/>
      <c r="G111" s="21"/>
      <c r="H111" s="22" t="str">
        <f t="shared" ca="1" si="52"/>
        <v/>
      </c>
      <c r="J111" s="23" t="str">
        <f t="shared" ca="1" si="49"/>
        <v/>
      </c>
      <c r="S111" s="20" t="str">
        <f t="shared" ca="1" si="53"/>
        <v/>
      </c>
      <c r="T111" s="20" t="str">
        <f t="shared" ca="1" si="51"/>
        <v/>
      </c>
    </row>
    <row r="112" spans="2:20" ht="13.75" customHeight="1" x14ac:dyDescent="0.35">
      <c r="B112" s="20"/>
      <c r="C112" s="15" t="str">
        <f>IF(E112="","",VLOOKUP(E112, 'SKU заквасочник'!$A$1:$Z$80, IF(D112="-", 11, IF(D112="", 11,  MATCH(D112&amp;"", 'SKU заквасочник'!$A$1:$Z$1, 0))), 0))</f>
        <v/>
      </c>
      <c r="D112" s="20"/>
      <c r="F112" s="20"/>
      <c r="G112" s="21"/>
      <c r="H112" s="22" t="str">
        <f t="shared" ca="1" si="52"/>
        <v/>
      </c>
      <c r="J112" s="23" t="str">
        <f t="shared" ca="1" si="49"/>
        <v/>
      </c>
      <c r="S112" s="20" t="str">
        <f t="shared" ca="1" si="53"/>
        <v/>
      </c>
      <c r="T112" s="20" t="str">
        <f t="shared" ca="1" si="51"/>
        <v/>
      </c>
    </row>
    <row r="113" spans="2:20" ht="13.75" customHeight="1" x14ac:dyDescent="0.35">
      <c r="B113" s="20"/>
      <c r="C113" s="15" t="str">
        <f>IF(E113="","",VLOOKUP(E113, 'SKU заквасочник'!$A$1:$Z$80, IF(D113="-", 11, IF(D113="", 11,  MATCH(D113&amp;"", 'SKU заквасочник'!$A$1:$Z$1, 0))), 0))</f>
        <v/>
      </c>
      <c r="D113" s="20"/>
      <c r="F113" s="20"/>
      <c r="G113" s="21"/>
      <c r="H113" s="22" t="str">
        <f t="shared" ca="1" si="52"/>
        <v/>
      </c>
      <c r="J113" s="23" t="str">
        <f t="shared" ca="1" si="49"/>
        <v/>
      </c>
      <c r="S113" s="20" t="str">
        <f t="shared" ca="1" si="53"/>
        <v/>
      </c>
      <c r="T113" s="20" t="str">
        <f t="shared" ca="1" si="51"/>
        <v/>
      </c>
    </row>
    <row r="114" spans="2:20" ht="13.75" customHeight="1" x14ac:dyDescent="0.35">
      <c r="B114" s="20"/>
      <c r="C114" s="15" t="str">
        <f>IF(E114="","",VLOOKUP(E114, 'SKU заквасочник'!$A$1:$Z$80, IF(D114="-", 11, IF(D114="", 11,  MATCH(D114&amp;"", 'SKU заквасочник'!$A$1:$Z$1, 0))), 0))</f>
        <v/>
      </c>
      <c r="D114" s="20"/>
      <c r="F114" s="20"/>
      <c r="G114" s="21"/>
      <c r="H114" s="22" t="str">
        <f t="shared" ca="1" si="52"/>
        <v/>
      </c>
      <c r="J114" s="23" t="str">
        <f t="shared" ca="1" si="49"/>
        <v/>
      </c>
      <c r="S114" s="20" t="str">
        <f t="shared" ca="1" si="53"/>
        <v/>
      </c>
      <c r="T114" s="20" t="str">
        <f t="shared" ca="1" si="51"/>
        <v/>
      </c>
    </row>
    <row r="115" spans="2:20" ht="13.75" customHeight="1" x14ac:dyDescent="0.35">
      <c r="B115" s="20"/>
      <c r="C115" s="15" t="str">
        <f>IF(E115="","",VLOOKUP(E115, 'SKU заквасочник'!$A$1:$Z$80, IF(D115="-", 11, IF(D115="", 11,  MATCH(D115&amp;"", 'SKU заквасочник'!$A$1:$Z$1, 0))), 0))</f>
        <v/>
      </c>
      <c r="D115" s="20"/>
      <c r="F115" s="20"/>
      <c r="G115" s="21"/>
      <c r="H115" s="22" t="str">
        <f t="shared" ca="1" si="52"/>
        <v/>
      </c>
      <c r="J115" s="23" t="str">
        <f t="shared" ca="1" si="49"/>
        <v/>
      </c>
      <c r="S115" s="20" t="str">
        <f t="shared" ca="1" si="53"/>
        <v/>
      </c>
      <c r="T115" s="20" t="str">
        <f t="shared" ca="1" si="51"/>
        <v/>
      </c>
    </row>
    <row r="116" spans="2:20" ht="13.75" customHeight="1" x14ac:dyDescent="0.35">
      <c r="B116" s="20"/>
      <c r="C116" s="15" t="str">
        <f>IF(E116="","",VLOOKUP(E116, 'SKU заквасочник'!$A$1:$Z$80, IF(D116="-", 11, IF(D116="", 11,  MATCH(D116&amp;"", 'SKU заквасочник'!$A$1:$Z$1, 0))), 0))</f>
        <v/>
      </c>
      <c r="D116" s="20"/>
      <c r="F116" s="20"/>
      <c r="G116" s="21"/>
      <c r="H116" s="22" t="str">
        <f t="shared" ca="1" si="52"/>
        <v/>
      </c>
      <c r="J116" s="23" t="str">
        <f t="shared" ca="1" si="49"/>
        <v/>
      </c>
      <c r="S116" s="20" t="str">
        <f t="shared" ca="1" si="53"/>
        <v/>
      </c>
      <c r="T116" s="20" t="str">
        <f t="shared" ca="1" si="51"/>
        <v/>
      </c>
    </row>
    <row r="117" spans="2:20" ht="13.75" customHeight="1" x14ac:dyDescent="0.35">
      <c r="B117" s="20"/>
      <c r="C117" s="15" t="str">
        <f>IF(E117="","",VLOOKUP(E117, 'SKU заквасочник'!$A$1:$Z$80, IF(D117="-", 11, IF(D117="", 11,  MATCH(D117&amp;"", 'SKU заквасочник'!$A$1:$Z$1, 0))), 0))</f>
        <v/>
      </c>
      <c r="D117" s="20"/>
      <c r="F117" s="20"/>
      <c r="G117" s="21"/>
      <c r="H117" s="22" t="str">
        <f t="shared" ca="1" si="52"/>
        <v/>
      </c>
      <c r="J117" s="23" t="str">
        <f t="shared" ca="1" si="49"/>
        <v/>
      </c>
      <c r="S117" s="20" t="str">
        <f t="shared" ca="1" si="53"/>
        <v/>
      </c>
      <c r="T117" s="20" t="str">
        <f t="shared" ca="1" si="51"/>
        <v/>
      </c>
    </row>
    <row r="118" spans="2:20" ht="13.75" customHeight="1" x14ac:dyDescent="0.35">
      <c r="B118" s="20"/>
      <c r="C118" s="15" t="str">
        <f>IF(E118="","",VLOOKUP(E118, 'SKU заквасочник'!$A$1:$Z$80, IF(D118="-", 11, IF(D118="", 11,  MATCH(D118&amp;"", 'SKU заквасочник'!$A$1:$Z$1, 0))), 0))</f>
        <v/>
      </c>
      <c r="D118" s="20"/>
      <c r="F118" s="20"/>
      <c r="G118" s="21"/>
      <c r="H118" s="22" t="str">
        <f t="shared" ca="1" si="52"/>
        <v/>
      </c>
      <c r="J118" s="23" t="str">
        <f t="shared" ca="1" si="49"/>
        <v/>
      </c>
      <c r="S118" s="20" t="str">
        <f t="shared" ca="1" si="53"/>
        <v/>
      </c>
      <c r="T118" s="20" t="str">
        <f t="shared" ca="1" si="51"/>
        <v/>
      </c>
    </row>
    <row r="119" spans="2:20" ht="13.75" customHeight="1" x14ac:dyDescent="0.35">
      <c r="B119" s="20"/>
      <c r="C119" s="15" t="str">
        <f>IF(E119="","",VLOOKUP(E119, 'SKU заквасочник'!$A$1:$Z$80, IF(D119="-", 11, IF(D119="", 11,  MATCH(D119&amp;"", 'SKU заквасочник'!$A$1:$Z$1, 0))), 0))</f>
        <v/>
      </c>
      <c r="D119" s="20"/>
      <c r="F119" s="20"/>
      <c r="G119" s="21"/>
      <c r="H119" s="22" t="str">
        <f t="shared" ca="1" si="52"/>
        <v/>
      </c>
      <c r="J119" s="23" t="str">
        <f t="shared" ca="1" si="49"/>
        <v/>
      </c>
      <c r="S119" s="20" t="str">
        <f t="shared" ca="1" si="53"/>
        <v/>
      </c>
      <c r="T119" s="20" t="str">
        <f t="shared" ca="1" si="51"/>
        <v/>
      </c>
    </row>
    <row r="120" spans="2:20" ht="13.75" customHeight="1" x14ac:dyDescent="0.35">
      <c r="B120" s="20"/>
      <c r="C120" s="15" t="str">
        <f>IF(E120="","",VLOOKUP(E120, 'SKU заквасочник'!$A$1:$Z$80, IF(D120="-", 11, IF(D120="", 11,  MATCH(D120&amp;"", 'SKU заквасочник'!$A$1:$Z$1, 0))), 0))</f>
        <v/>
      </c>
      <c r="D120" s="20"/>
      <c r="F120" s="20"/>
      <c r="G120" s="21"/>
      <c r="H120" s="22" t="str">
        <f t="shared" ca="1" si="52"/>
        <v/>
      </c>
      <c r="J120" s="23" t="str">
        <f t="shared" ca="1" si="49"/>
        <v/>
      </c>
      <c r="S120" s="20" t="str">
        <f t="shared" ca="1" si="53"/>
        <v/>
      </c>
      <c r="T120" s="20" t="str">
        <f t="shared" ca="1" si="51"/>
        <v/>
      </c>
    </row>
    <row r="121" spans="2:20" ht="13.75" customHeight="1" x14ac:dyDescent="0.35">
      <c r="B121" s="20"/>
      <c r="C121" s="15" t="str">
        <f>IF(E121="","",VLOOKUP(E121, 'SKU заквасочник'!$A$1:$Z$80, IF(D121="-", 11, IF(D121="", 11,  MATCH(D121&amp;"", 'SKU заквасочник'!$A$1:$Z$1, 0))), 0))</f>
        <v/>
      </c>
      <c r="D121" s="20"/>
      <c r="F121" s="20"/>
      <c r="G121" s="21"/>
      <c r="H121" s="22" t="str">
        <f t="shared" ca="1" si="52"/>
        <v/>
      </c>
      <c r="J121" s="23" t="str">
        <f t="shared" ca="1" si="49"/>
        <v/>
      </c>
      <c r="S121" s="20" t="str">
        <f t="shared" ca="1" si="53"/>
        <v/>
      </c>
      <c r="T121" s="20" t="str">
        <f t="shared" ca="1" si="51"/>
        <v/>
      </c>
    </row>
    <row r="122" spans="2:20" ht="13.75" customHeight="1" x14ac:dyDescent="0.35">
      <c r="B122" s="20"/>
      <c r="C122" s="15" t="str">
        <f>IF(E122="","",VLOOKUP(E122, 'SKU заквасочник'!$A$1:$Z$80, IF(D122="-", 11, IF(D122="", 11,  MATCH(D122&amp;"", 'SKU заквасочник'!$A$1:$Z$1, 0))), 0))</f>
        <v/>
      </c>
      <c r="D122" s="20"/>
      <c r="F122" s="20"/>
      <c r="G122" s="21"/>
      <c r="H122" s="22" t="str">
        <f t="shared" ca="1" si="52"/>
        <v/>
      </c>
      <c r="J122" s="23" t="str">
        <f t="shared" ca="1" si="49"/>
        <v/>
      </c>
      <c r="S122" s="20" t="str">
        <f t="shared" ca="1" si="53"/>
        <v/>
      </c>
      <c r="T122" s="20" t="str">
        <f t="shared" ca="1" si="51"/>
        <v/>
      </c>
    </row>
    <row r="123" spans="2:20" ht="13.75" customHeight="1" x14ac:dyDescent="0.35">
      <c r="B123" s="20"/>
      <c r="C123" s="15" t="str">
        <f>IF(E123="","",VLOOKUP(E123, 'SKU заквасочник'!$A$1:$Z$80, IF(D123="-", 11, IF(D123="", 11,  MATCH(D123&amp;"", 'SKU заквасочник'!$A$1:$Z$1, 0))), 0))</f>
        <v/>
      </c>
      <c r="D123" s="20"/>
      <c r="F123" s="20"/>
      <c r="G123" s="21"/>
      <c r="H123" s="22" t="str">
        <f t="shared" ca="1" si="52"/>
        <v/>
      </c>
      <c r="J123" s="23" t="str">
        <f t="shared" ca="1" si="49"/>
        <v/>
      </c>
      <c r="S123" s="20" t="str">
        <f t="shared" ca="1" si="53"/>
        <v/>
      </c>
      <c r="T123" s="20" t="str">
        <f t="shared" ca="1" si="51"/>
        <v/>
      </c>
    </row>
    <row r="124" spans="2:20" ht="13.75" customHeight="1" x14ac:dyDescent="0.35">
      <c r="B124" s="20"/>
      <c r="C124" s="15" t="str">
        <f>IF(E124="","",VLOOKUP(E124, 'SKU заквасочник'!$A$1:$Z$80, IF(D124="-", 11, IF(D124="", 11,  MATCH(D124&amp;"", 'SKU заквасочник'!$A$1:$Z$1, 0))), 0))</f>
        <v/>
      </c>
      <c r="D124" s="20"/>
      <c r="F124" s="20"/>
      <c r="G124" s="21"/>
      <c r="H124" s="22" t="str">
        <f t="shared" ca="1" si="52"/>
        <v/>
      </c>
      <c r="J124" s="23" t="str">
        <f t="shared" ca="1" si="49"/>
        <v/>
      </c>
      <c r="S124" s="20" t="str">
        <f t="shared" ca="1" si="53"/>
        <v/>
      </c>
      <c r="T124" s="20" t="str">
        <f t="shared" ca="1" si="51"/>
        <v/>
      </c>
    </row>
    <row r="125" spans="2:20" ht="13.75" customHeight="1" x14ac:dyDescent="0.35">
      <c r="B125" s="20"/>
      <c r="C125" s="15" t="str">
        <f>IF(E125="","",VLOOKUP(E125, 'SKU заквасочник'!$A$1:$Z$80, IF(D125="-", 11, IF(D125="", 11,  MATCH(D125&amp;"", 'SKU заквасочник'!$A$1:$Z$1, 0))), 0))</f>
        <v/>
      </c>
      <c r="D125" s="20"/>
      <c r="F125" s="20"/>
      <c r="G125" s="21"/>
      <c r="H125" s="22" t="str">
        <f t="shared" ca="1" si="52"/>
        <v/>
      </c>
      <c r="J125" s="23" t="str">
        <f t="shared" ca="1" si="49"/>
        <v/>
      </c>
      <c r="S125" s="20" t="str">
        <f t="shared" ca="1" si="53"/>
        <v/>
      </c>
      <c r="T125" s="20" t="str">
        <f t="shared" ca="1" si="51"/>
        <v/>
      </c>
    </row>
    <row r="126" spans="2:20" ht="13.75" customHeight="1" x14ac:dyDescent="0.35">
      <c r="B126" s="20"/>
      <c r="C126" s="15" t="str">
        <f>IF(E126="","",VLOOKUP(E126, 'SKU заквасочник'!$A$1:$Z$80, IF(D126="-", 11, IF(D126="", 11,  MATCH(D126&amp;"", 'SKU заквасочник'!$A$1:$Z$1, 0))), 0))</f>
        <v/>
      </c>
      <c r="D126" s="20"/>
      <c r="F126" s="20"/>
      <c r="G126" s="21"/>
      <c r="H126" s="22" t="str">
        <f t="shared" ca="1" si="52"/>
        <v/>
      </c>
      <c r="J126" s="23" t="str">
        <f t="shared" ca="1" si="49"/>
        <v/>
      </c>
      <c r="S126" s="20" t="str">
        <f t="shared" ca="1" si="53"/>
        <v/>
      </c>
      <c r="T126" s="20" t="str">
        <f t="shared" ca="1" si="51"/>
        <v/>
      </c>
    </row>
    <row r="127" spans="2:20" ht="13.75" customHeight="1" x14ac:dyDescent="0.35">
      <c r="B127" s="20"/>
      <c r="C127" s="15" t="str">
        <f>IF(E127="","",VLOOKUP(E127, 'SKU заквасочник'!$A$1:$Z$80, IF(D127="-", 11, IF(D127="", 11,  MATCH(D127&amp;"", 'SKU заквасочник'!$A$1:$Z$1, 0))), 0))</f>
        <v/>
      </c>
      <c r="D127" s="20"/>
      <c r="F127" s="20"/>
      <c r="G127" s="21"/>
      <c r="H127" s="22" t="str">
        <f t="shared" ca="1" si="52"/>
        <v/>
      </c>
      <c r="J127" s="23" t="str">
        <f t="shared" ca="1" si="49"/>
        <v/>
      </c>
      <c r="S127" s="20" t="str">
        <f t="shared" ca="1" si="53"/>
        <v/>
      </c>
      <c r="T127" s="20" t="str">
        <f t="shared" ca="1" si="51"/>
        <v/>
      </c>
    </row>
    <row r="128" spans="2:20" ht="13.75" customHeight="1" x14ac:dyDescent="0.35">
      <c r="B128" s="20"/>
      <c r="C128" s="15" t="str">
        <f>IF(E128="","",VLOOKUP(E128, 'SKU заквасочник'!$A$1:$Z$80, IF(D128="-", 11, IF(D128="", 11,  MATCH(D128&amp;"", 'SKU заквасочник'!$A$1:$Z$1, 0))), 0))</f>
        <v/>
      </c>
      <c r="D128" s="20"/>
      <c r="F128" s="20"/>
      <c r="G128" s="21"/>
      <c r="H128" s="22" t="str">
        <f t="shared" ca="1" si="52"/>
        <v/>
      </c>
      <c r="J128" s="23" t="str">
        <f t="shared" ca="1" si="49"/>
        <v/>
      </c>
      <c r="S128" s="20"/>
      <c r="T128" s="20" t="str">
        <f t="shared" ca="1" si="51"/>
        <v/>
      </c>
    </row>
    <row r="129" spans="2:20" ht="13.75" customHeight="1" x14ac:dyDescent="0.35">
      <c r="B129" s="20"/>
      <c r="C129" s="15" t="str">
        <f>IF(E129="","",VLOOKUP(E129, 'SKU заквасочник'!$A$1:$Z$80, IF(D129="-", 11, IF(D129="", 11,  MATCH(D129&amp;"", 'SKU заквасочник'!$A$1:$Z$1, 0))), 0))</f>
        <v/>
      </c>
      <c r="D129" s="20"/>
      <c r="F129" s="20"/>
      <c r="G129" s="21"/>
      <c r="H129" s="22" t="str">
        <f t="shared" ca="1" si="52"/>
        <v/>
      </c>
      <c r="J129" s="23" t="str">
        <f t="shared" ca="1" si="49"/>
        <v/>
      </c>
      <c r="S129" s="20"/>
      <c r="T129" s="20" t="str">
        <f t="shared" ca="1" si="51"/>
        <v/>
      </c>
    </row>
    <row r="130" spans="2:20" ht="13.75" customHeight="1" x14ac:dyDescent="0.35">
      <c r="B130" s="20"/>
      <c r="C130" s="15" t="str">
        <f>IF(E130="","",VLOOKUP(E130, 'SKU заквасочник'!$A$1:$Z$80, IF(D130="-", 11, IF(D130="", 11,  MATCH(D130&amp;"", 'SKU заквасочник'!$A$1:$Z$1, 0))), 0))</f>
        <v/>
      </c>
      <c r="D130" s="20"/>
      <c r="F130" s="20"/>
      <c r="G130" s="21"/>
      <c r="H130" s="22" t="str">
        <f t="shared" ca="1" si="52"/>
        <v/>
      </c>
      <c r="J130" s="23" t="str">
        <f t="shared" ca="1" si="49"/>
        <v/>
      </c>
      <c r="S130" s="20"/>
      <c r="T130" s="20" t="str">
        <f t="shared" ca="1" si="51"/>
        <v/>
      </c>
    </row>
    <row r="131" spans="2:20" ht="13.75" customHeight="1" x14ac:dyDescent="0.35">
      <c r="B131" s="20"/>
      <c r="C131" s="15" t="str">
        <f>IF(E131="","",VLOOKUP(E131, 'SKU заквасочник'!$A$1:$Z$80, IF(D131="-", 11, IF(D131="", 11,  MATCH(D131&amp;"", 'SKU заквасочник'!$A$1:$Z$1, 0))), 0))</f>
        <v/>
      </c>
      <c r="D131" s="20"/>
      <c r="F131" s="20"/>
      <c r="G131" s="21"/>
      <c r="H131" s="22" t="str">
        <f t="shared" ref="H131:H140" ca="1" si="54">IF(K131="","",(INDIRECT("N" &amp; ROW() - 1) - O131))</f>
        <v/>
      </c>
      <c r="J131" s="23" t="str">
        <f t="shared" ca="1" si="49"/>
        <v/>
      </c>
      <c r="S131" s="20"/>
      <c r="T131" s="20" t="str">
        <f t="shared" ca="1" si="51"/>
        <v/>
      </c>
    </row>
    <row r="132" spans="2:20" ht="13.75" customHeight="1" x14ac:dyDescent="0.35">
      <c r="B132" s="20"/>
      <c r="C132" s="15" t="str">
        <f>IF(E132="","",VLOOKUP(E132, 'SKU заквасочник'!$A$1:$Z$80, IF(D132="-", 11, IF(D132="", 11,  MATCH(D132&amp;"", 'SKU заквасочник'!$A$1:$Z$1, 0))), 0))</f>
        <v/>
      </c>
      <c r="D132" s="20"/>
      <c r="F132" s="20"/>
      <c r="G132" s="21"/>
      <c r="H132" s="22" t="str">
        <f t="shared" ca="1" si="54"/>
        <v/>
      </c>
      <c r="J132" s="23" t="str">
        <f t="shared" ca="1" si="49"/>
        <v/>
      </c>
      <c r="S132" s="20"/>
      <c r="T132" s="20" t="str">
        <f t="shared" ca="1" si="51"/>
        <v/>
      </c>
    </row>
    <row r="133" spans="2:20" ht="13.75" customHeight="1" x14ac:dyDescent="0.35">
      <c r="B133" s="20"/>
      <c r="C133" s="15" t="str">
        <f>IF(E133="","",VLOOKUP(E133, 'SKU заквасочник'!$A$1:$Z$80, IF(D133="-", 11, IF(D133="", 11,  MATCH(D133&amp;"", 'SKU заквасочник'!$A$1:$Z$1, 0))), 0))</f>
        <v/>
      </c>
      <c r="D133" s="20"/>
      <c r="F133" s="20"/>
      <c r="G133" s="21"/>
      <c r="H133" s="22" t="str">
        <f t="shared" ca="1" si="54"/>
        <v/>
      </c>
      <c r="J133" s="23" t="str">
        <f t="shared" ca="1" si="49"/>
        <v/>
      </c>
      <c r="S133" s="20"/>
      <c r="T133" s="20" t="str">
        <f t="shared" ca="1" si="51"/>
        <v/>
      </c>
    </row>
    <row r="134" spans="2:20" ht="13.75" customHeight="1" x14ac:dyDescent="0.35">
      <c r="B134" s="20"/>
      <c r="C134" s="15" t="str">
        <f>IF(E134="","",VLOOKUP(E134, 'SKU заквасочник'!$A$1:$Z$80, IF(D134="-", 11, IF(D134="", 11,  MATCH(D134&amp;"", 'SKU заквасочник'!$A$1:$Z$1, 0))), 0))</f>
        <v/>
      </c>
      <c r="D134" s="20"/>
      <c r="F134" s="20"/>
      <c r="G134" s="21"/>
      <c r="H134" s="22" t="str">
        <f t="shared" ca="1" si="54"/>
        <v/>
      </c>
      <c r="J134" s="23" t="str">
        <f t="shared" ca="1" si="49"/>
        <v/>
      </c>
      <c r="S134" s="20"/>
      <c r="T134" s="20" t="str">
        <f t="shared" ca="1" si="51"/>
        <v/>
      </c>
    </row>
    <row r="135" spans="2:20" ht="13.75" customHeight="1" x14ac:dyDescent="0.35">
      <c r="B135" s="20"/>
      <c r="C135" s="15" t="str">
        <f>IF(E135="","",VLOOKUP(E135, 'SKU заквасочник'!$A$1:$Z$80, IF(D135="-", 11, IF(D135="", 11,  MATCH(D135&amp;"", 'SKU заквасочник'!$A$1:$Z$1, 0))), 0))</f>
        <v/>
      </c>
      <c r="D135" s="20"/>
      <c r="F135" s="20"/>
      <c r="G135" s="21"/>
      <c r="H135" s="22" t="str">
        <f t="shared" ca="1" si="54"/>
        <v/>
      </c>
      <c r="J135" s="23" t="str">
        <f t="shared" ca="1" si="49"/>
        <v/>
      </c>
      <c r="S135" s="20"/>
      <c r="T135" s="20" t="str">
        <f t="shared" ca="1" si="51"/>
        <v/>
      </c>
    </row>
    <row r="136" spans="2:20" ht="13.75" customHeight="1" x14ac:dyDescent="0.35">
      <c r="B136" s="20"/>
      <c r="C136" s="15" t="str">
        <f>IF(E136="","",VLOOKUP(E136, 'SKU заквасочник'!$A$1:$Z$80, IF(D136="-", 11, IF(D136="", 11,  MATCH(D136&amp;"", 'SKU заквасочник'!$A$1:$Z$1, 0))), 0))</f>
        <v/>
      </c>
      <c r="D136" s="20"/>
      <c r="F136" s="20"/>
      <c r="G136" s="21"/>
      <c r="H136" s="22" t="str">
        <f t="shared" ca="1" si="54"/>
        <v/>
      </c>
      <c r="J136" s="23" t="str">
        <f t="shared" ca="1" si="49"/>
        <v/>
      </c>
      <c r="S136" s="20"/>
      <c r="T136" s="20" t="str">
        <f t="shared" ca="1" si="51"/>
        <v/>
      </c>
    </row>
    <row r="137" spans="2:20" ht="13.75" customHeight="1" x14ac:dyDescent="0.35">
      <c r="B137" s="20"/>
      <c r="C137" s="15" t="str">
        <f>IF(E137="","",VLOOKUP(E137, 'SKU заквасочник'!$A$1:$Z$80, IF(D137="-", 11, IF(D137="", 11,  MATCH(D137&amp;"", 'SKU заквасочник'!$A$1:$Z$1, 0))), 0))</f>
        <v/>
      </c>
      <c r="D137" s="20"/>
      <c r="F137" s="20"/>
      <c r="G137" s="21"/>
      <c r="H137" s="22" t="str">
        <f t="shared" ca="1" si="54"/>
        <v/>
      </c>
      <c r="J137" s="23" t="str">
        <f t="shared" ca="1" si="49"/>
        <v/>
      </c>
      <c r="S137" s="20"/>
      <c r="T137" s="20" t="str">
        <f t="shared" ca="1" si="51"/>
        <v/>
      </c>
    </row>
    <row r="138" spans="2:20" ht="13.75" customHeight="1" x14ac:dyDescent="0.35">
      <c r="B138" s="20"/>
      <c r="C138" s="15" t="str">
        <f>IF(E138="","",VLOOKUP(E138, 'SKU заквасочник'!$A$1:$Z$80, IF(D138="-", 11, IF(D138="", 11,  MATCH(D138&amp;"", 'SKU заквасочник'!$A$1:$Z$1, 0))), 0))</f>
        <v/>
      </c>
      <c r="D138" s="20"/>
      <c r="F138" s="20"/>
      <c r="G138" s="21"/>
      <c r="H138" s="22" t="str">
        <f t="shared" ca="1" si="54"/>
        <v/>
      </c>
      <c r="J138" s="23" t="str">
        <f t="shared" ref="J138:J201" ca="1" si="55">IF(K138 = "-", INDIRECT("C" &amp; ROW() - 1),"")</f>
        <v/>
      </c>
      <c r="S138" s="20"/>
      <c r="T138" s="20" t="str">
        <f t="shared" ref="T138:T172" ca="1" si="56">IF(K138="-",IF(ISNUMBER(SEARCH(",", INDIRECT("B" &amp; ROW() - 1) )),1,""), "")</f>
        <v/>
      </c>
    </row>
    <row r="139" spans="2:20" ht="13.75" customHeight="1" x14ac:dyDescent="0.35">
      <c r="B139" s="20"/>
      <c r="C139" s="15" t="str">
        <f>IF(E139="","",VLOOKUP(E139, 'SKU заквасочник'!$A$1:$Z$80, IF(D139="-", 11, IF(D139="", 11,  MATCH(D139&amp;"", 'SKU заквасочник'!$A$1:$Z$1, 0))), 0))</f>
        <v/>
      </c>
      <c r="D139" s="20"/>
      <c r="F139" s="20"/>
      <c r="G139" s="21"/>
      <c r="H139" s="22" t="str">
        <f t="shared" ca="1" si="54"/>
        <v/>
      </c>
      <c r="J139" s="23" t="str">
        <f t="shared" ca="1" si="55"/>
        <v/>
      </c>
      <c r="S139" s="20"/>
      <c r="T139" s="20" t="str">
        <f t="shared" ca="1" si="56"/>
        <v/>
      </c>
    </row>
    <row r="140" spans="2:20" ht="13.75" customHeight="1" x14ac:dyDescent="0.35">
      <c r="B140" s="20"/>
      <c r="C140" s="15" t="str">
        <f>IF(E140="","",VLOOKUP(E140, 'SKU заквасочник'!$A$1:$Z$80, IF(D140="-", 11, IF(D140="", 11,  MATCH(D140&amp;"", 'SKU заквасочник'!$A$1:$Z$1, 0))), 0))</f>
        <v/>
      </c>
      <c r="D140" s="20"/>
      <c r="F140" s="20"/>
      <c r="G140" s="21"/>
      <c r="H140" s="22" t="str">
        <f t="shared" ca="1" si="54"/>
        <v/>
      </c>
      <c r="J140" s="23" t="str">
        <f t="shared" ca="1" si="55"/>
        <v/>
      </c>
      <c r="S140" s="20"/>
      <c r="T140" s="20" t="str">
        <f t="shared" ca="1" si="56"/>
        <v/>
      </c>
    </row>
    <row r="141" spans="2:20" ht="13.75" customHeight="1" x14ac:dyDescent="0.35">
      <c r="B141" s="20"/>
      <c r="C141" s="15" t="str">
        <f>IF(E141="","",VLOOKUP(E141, 'SKU заквасочник'!$A$1:$Z$80, IF(D141="-", 11, IF(D141="", 11,  MATCH(D141&amp;"", 'SKU заквасочник'!$A$1:$Z$1, 0))), 0))</f>
        <v/>
      </c>
      <c r="D141" s="20"/>
      <c r="F141" s="20"/>
      <c r="G141" s="21"/>
      <c r="H141" s="21"/>
      <c r="J141" s="23" t="str">
        <f t="shared" ca="1" si="55"/>
        <v/>
      </c>
      <c r="S141" s="20"/>
      <c r="T141" s="20" t="str">
        <f t="shared" ca="1" si="56"/>
        <v/>
      </c>
    </row>
    <row r="142" spans="2:20" ht="13.75" customHeight="1" x14ac:dyDescent="0.35">
      <c r="B142" s="20"/>
      <c r="C142" s="15" t="str">
        <f>IF(E142="","",VLOOKUP(E142, 'SKU заквасочник'!$A$1:$Z$80, IF(D142="-", 11, IF(D142="", 11,  MATCH(D142&amp;"", 'SKU заквасочник'!$A$1:$Z$1, 0))), 0))</f>
        <v/>
      </c>
      <c r="D142" s="20"/>
      <c r="F142" s="20"/>
      <c r="G142" s="21"/>
      <c r="H142" s="21"/>
      <c r="J142" s="23" t="str">
        <f t="shared" ca="1" si="55"/>
        <v/>
      </c>
      <c r="S142" s="20"/>
      <c r="T142" s="20" t="str">
        <f t="shared" ca="1" si="56"/>
        <v/>
      </c>
    </row>
    <row r="143" spans="2:20" ht="13.75" customHeight="1" x14ac:dyDescent="0.35">
      <c r="B143" s="20"/>
      <c r="C143" s="15" t="str">
        <f>IF(E143="","",VLOOKUP(E143, 'SKU заквасочник'!$A$1:$Z$80, IF(D143="-", 11, IF(D143="", 11,  MATCH(D143&amp;"", 'SKU заквасочник'!$A$1:$Z$1, 0))), 0))</f>
        <v/>
      </c>
      <c r="D143" s="20"/>
      <c r="F143" s="20"/>
      <c r="G143" s="21"/>
      <c r="H143" s="21"/>
      <c r="J143" s="23" t="str">
        <f t="shared" ca="1" si="55"/>
        <v/>
      </c>
      <c r="S143" s="20"/>
      <c r="T143" s="20" t="str">
        <f t="shared" ca="1" si="56"/>
        <v/>
      </c>
    </row>
    <row r="144" spans="2:20" ht="13.75" customHeight="1" x14ac:dyDescent="0.35">
      <c r="B144" s="20"/>
      <c r="C144" s="15" t="str">
        <f>IF(E144="","",VLOOKUP(E144, 'SKU заквасочник'!$A$1:$Z$80, IF(D144="-", 11, IF(D144="", 11,  MATCH(D144&amp;"", 'SKU заквасочник'!$A$1:$Z$1, 0))), 0))</f>
        <v/>
      </c>
      <c r="D144" s="20"/>
      <c r="F144" s="20"/>
      <c r="G144" s="21"/>
      <c r="H144" s="21"/>
      <c r="J144" s="23" t="str">
        <f t="shared" ca="1" si="55"/>
        <v/>
      </c>
      <c r="S144" s="20"/>
      <c r="T144" s="20" t="str">
        <f t="shared" ca="1" si="56"/>
        <v/>
      </c>
    </row>
    <row r="145" spans="2:20" ht="13.75" customHeight="1" x14ac:dyDescent="0.35">
      <c r="B145" s="20"/>
      <c r="C145" s="15" t="str">
        <f>IF(E145="","",VLOOKUP(E145, 'SKU заквасочник'!$A$1:$Z$80, IF(D145="-", 11, IF(D145="", 11,  MATCH(D145&amp;"", 'SKU заквасочник'!$A$1:$Z$1, 0))), 0))</f>
        <v/>
      </c>
      <c r="D145" s="20"/>
      <c r="F145" s="20"/>
      <c r="G145" s="21"/>
      <c r="H145" s="21"/>
      <c r="J145" s="23" t="str">
        <f t="shared" ca="1" si="55"/>
        <v/>
      </c>
      <c r="S145" s="20"/>
      <c r="T145" s="20" t="str">
        <f t="shared" ca="1" si="56"/>
        <v/>
      </c>
    </row>
    <row r="146" spans="2:20" ht="13.75" customHeight="1" x14ac:dyDescent="0.35">
      <c r="B146" s="20"/>
      <c r="C146" s="15" t="str">
        <f>IF(E146="","",VLOOKUP(E146, 'SKU заквасочник'!$A$1:$Z$80, IF(D146="-", 11, IF(D146="", 11,  MATCH(D146&amp;"", 'SKU заквасочник'!$A$1:$Z$1, 0))), 0))</f>
        <v/>
      </c>
      <c r="D146" s="20"/>
      <c r="F146" s="20"/>
      <c r="G146" s="21"/>
      <c r="H146" s="21"/>
      <c r="J146" s="23" t="str">
        <f t="shared" ca="1" si="55"/>
        <v/>
      </c>
      <c r="S146" s="20"/>
      <c r="T146" s="20" t="str">
        <f t="shared" ca="1" si="56"/>
        <v/>
      </c>
    </row>
    <row r="147" spans="2:20" ht="13.75" customHeight="1" x14ac:dyDescent="0.35">
      <c r="B147" s="20"/>
      <c r="C147" s="15" t="str">
        <f>IF(E147="","",VLOOKUP(E147, 'SKU заквасочник'!$A$1:$Z$80, IF(D147="-", 11, IF(D147="", 11,  MATCH(D147&amp;"", 'SKU заквасочник'!$A$1:$Z$1, 0))), 0))</f>
        <v/>
      </c>
      <c r="D147" s="20"/>
      <c r="F147" s="20"/>
      <c r="G147" s="21"/>
      <c r="H147" s="21"/>
      <c r="J147" s="23" t="str">
        <f t="shared" ca="1" si="55"/>
        <v/>
      </c>
      <c r="S147" s="20"/>
      <c r="T147" s="20" t="str">
        <f t="shared" ca="1" si="56"/>
        <v/>
      </c>
    </row>
    <row r="148" spans="2:20" ht="13.75" customHeight="1" x14ac:dyDescent="0.35">
      <c r="B148" s="20"/>
      <c r="C148" s="15" t="str">
        <f>IF(E148="","",VLOOKUP(E148, 'SKU заквасочник'!$A$1:$Z$80, IF(D148="-", 11, IF(D148="", 11,  MATCH(D148&amp;"", 'SKU заквасочник'!$A$1:$Z$1, 0))), 0))</f>
        <v/>
      </c>
      <c r="D148" s="20"/>
      <c r="G148" s="21"/>
      <c r="H148" s="21"/>
      <c r="J148" s="23" t="str">
        <f t="shared" ca="1" si="55"/>
        <v/>
      </c>
      <c r="S148" s="20"/>
      <c r="T148" s="20" t="str">
        <f t="shared" ca="1" si="56"/>
        <v/>
      </c>
    </row>
    <row r="149" spans="2:20" ht="13.75" customHeight="1" x14ac:dyDescent="0.35">
      <c r="B149" s="20"/>
      <c r="C149" s="15" t="str">
        <f>IF(E149="","",VLOOKUP(E149, 'SKU заквасочник'!$A$1:$Z$80, IF(D149="-", 11, IF(D149="", 11,  MATCH(D149&amp;"", 'SKU заквасочник'!$A$1:$Z$1, 0))), 0))</f>
        <v/>
      </c>
      <c r="D149" s="20"/>
      <c r="G149" s="21"/>
      <c r="H149" s="21"/>
      <c r="J149" s="23" t="str">
        <f t="shared" ca="1" si="55"/>
        <v/>
      </c>
      <c r="S149" s="20"/>
      <c r="T149" s="20" t="str">
        <f t="shared" ca="1" si="56"/>
        <v/>
      </c>
    </row>
    <row r="150" spans="2:20" ht="13.75" customHeight="1" x14ac:dyDescent="0.35">
      <c r="B150" s="20"/>
      <c r="C150" s="15" t="str">
        <f>IF(E150="","",VLOOKUP(E150, 'SKU заквасочник'!$A$1:$Z$80, IF(D150="-", 11, IF(D150="", 11,  MATCH(D150&amp;"", 'SKU заквасочник'!$A$1:$Z$1, 0))), 0))</f>
        <v/>
      </c>
      <c r="D150" s="20"/>
      <c r="G150" s="21"/>
      <c r="H150" s="21"/>
      <c r="J150" s="23" t="str">
        <f t="shared" ca="1" si="55"/>
        <v/>
      </c>
      <c r="S150" s="20"/>
      <c r="T150" s="20" t="str">
        <f t="shared" ca="1" si="56"/>
        <v/>
      </c>
    </row>
    <row r="151" spans="2:20" ht="13.75" customHeight="1" x14ac:dyDescent="0.35">
      <c r="B151" s="20"/>
      <c r="C151" s="15" t="str">
        <f>IF(E151="","",VLOOKUP(E151, 'SKU заквасочник'!$A$1:$Z$80, IF(D151="-", 11, IF(D151="", 11,  MATCH(D151&amp;"", 'SKU заквасочник'!$A$1:$Z$1, 0))), 0))</f>
        <v/>
      </c>
      <c r="D151" s="20"/>
      <c r="G151" s="21"/>
      <c r="H151" s="21"/>
      <c r="J151" s="23" t="str">
        <f t="shared" ca="1" si="55"/>
        <v/>
      </c>
      <c r="S151" s="20"/>
      <c r="T151" s="20" t="str">
        <f t="shared" ca="1" si="56"/>
        <v/>
      </c>
    </row>
    <row r="152" spans="2:20" ht="13.75" customHeight="1" x14ac:dyDescent="0.35">
      <c r="B152" s="20"/>
      <c r="C152" s="15" t="str">
        <f>IF(E152="","",VLOOKUP(E152, 'SKU заквасочник'!$A$1:$Z$80, IF(D152="-", 11, IF(D152="", 11,  MATCH(D152&amp;"", 'SKU заквасочник'!$A$1:$Z$1, 0))), 0))</f>
        <v/>
      </c>
      <c r="D152" s="20"/>
      <c r="G152" s="21"/>
      <c r="H152" s="21"/>
      <c r="J152" s="23" t="str">
        <f t="shared" ca="1" si="55"/>
        <v/>
      </c>
      <c r="S152" s="20"/>
      <c r="T152" s="20" t="str">
        <f t="shared" ca="1" si="56"/>
        <v/>
      </c>
    </row>
    <row r="153" spans="2:20" ht="13.75" customHeight="1" x14ac:dyDescent="0.35">
      <c r="B153" s="20"/>
      <c r="C153" s="15" t="str">
        <f>IF(E153="","",VLOOKUP(E153, 'SKU заквасочник'!$A$1:$Z$80, IF(D153="-", 11, IF(D153="", 11,  MATCH(D153&amp;"", 'SKU заквасочник'!$A$1:$Z$1, 0))), 0))</f>
        <v/>
      </c>
      <c r="D153" s="20"/>
      <c r="G153" s="21"/>
      <c r="J153" s="23" t="str">
        <f t="shared" ca="1" si="55"/>
        <v/>
      </c>
      <c r="S153" s="20"/>
      <c r="T153" s="20" t="str">
        <f t="shared" ca="1" si="56"/>
        <v/>
      </c>
    </row>
    <row r="154" spans="2:20" ht="13.75" customHeight="1" x14ac:dyDescent="0.35">
      <c r="B154" s="20"/>
      <c r="C154" s="15" t="str">
        <f>IF(E154="","",VLOOKUP(E154, 'SKU заквасочник'!$A$1:$Z$80, IF(D154="-", 11, IF(D154="", 11,  MATCH(D154&amp;"", 'SKU заквасочник'!$A$1:$Z$1, 0))), 0))</f>
        <v/>
      </c>
      <c r="D154" s="20"/>
      <c r="G154" s="21"/>
      <c r="J154" s="23" t="str">
        <f t="shared" ca="1" si="55"/>
        <v/>
      </c>
      <c r="S154" s="20"/>
      <c r="T154" s="20" t="str">
        <f t="shared" ca="1" si="56"/>
        <v/>
      </c>
    </row>
    <row r="155" spans="2:20" ht="13.75" customHeight="1" x14ac:dyDescent="0.35">
      <c r="B155" s="20"/>
      <c r="C155" s="15" t="str">
        <f>IF(E155="","",VLOOKUP(E155, 'SKU заквасочник'!$A$1:$Z$80, IF(D155="-", 11, IF(D155="", 11,  MATCH(D155&amp;"", 'SKU заквасочник'!$A$1:$Z$1, 0))), 0))</f>
        <v/>
      </c>
      <c r="D155" s="20"/>
      <c r="G155" s="21"/>
      <c r="J155" s="23" t="str">
        <f t="shared" ca="1" si="55"/>
        <v/>
      </c>
      <c r="S155" s="20"/>
      <c r="T155" s="20" t="str">
        <f t="shared" ca="1" si="56"/>
        <v/>
      </c>
    </row>
    <row r="156" spans="2:20" ht="13.75" customHeight="1" x14ac:dyDescent="0.35">
      <c r="B156" s="20"/>
      <c r="C156" s="15" t="str">
        <f>IF(E156="","",VLOOKUP(E156, 'SKU заквасочник'!$A$1:$Z$80, IF(D156="-", 11, IF(D156="", 11,  MATCH(D156&amp;"", 'SKU заквасочник'!$A$1:$Z$1, 0))), 0))</f>
        <v/>
      </c>
      <c r="D156" s="20"/>
      <c r="G156" s="21"/>
      <c r="J156" s="23" t="str">
        <f t="shared" ca="1" si="55"/>
        <v/>
      </c>
      <c r="S156" s="20"/>
      <c r="T156" s="20" t="str">
        <f t="shared" ca="1" si="56"/>
        <v/>
      </c>
    </row>
    <row r="157" spans="2:20" ht="13.75" customHeight="1" x14ac:dyDescent="0.35">
      <c r="B157" s="20"/>
      <c r="C157" s="15" t="str">
        <f>IF(E157="","",VLOOKUP(E157, 'SKU заквасочник'!$A$1:$Z$80, IF(D157="-", 11, IF(D157="", 11,  MATCH(D157&amp;"", 'SKU заквасочник'!$A$1:$Z$1, 0))), 0))</f>
        <v/>
      </c>
      <c r="D157" s="20"/>
      <c r="G157" s="21"/>
      <c r="J157" s="23" t="str">
        <f t="shared" ca="1" si="55"/>
        <v/>
      </c>
      <c r="S157" s="20"/>
      <c r="T157" s="20" t="str">
        <f t="shared" ca="1" si="56"/>
        <v/>
      </c>
    </row>
    <row r="158" spans="2:20" ht="13.75" customHeight="1" x14ac:dyDescent="0.35">
      <c r="B158" s="20"/>
      <c r="C158" s="15" t="str">
        <f>IF(E158="","",VLOOKUP(E158, 'SKU заквасочник'!$A$1:$Z$80, IF(D158="-", 11, IF(D158="", 11,  MATCH(D158&amp;"", 'SKU заквасочник'!$A$1:$Z$1, 0))), 0))</f>
        <v/>
      </c>
      <c r="D158" s="20"/>
      <c r="G158" s="21"/>
      <c r="J158" s="23" t="str">
        <f t="shared" ca="1" si="55"/>
        <v/>
      </c>
      <c r="S158" s="20"/>
      <c r="T158" s="20" t="str">
        <f t="shared" ca="1" si="56"/>
        <v/>
      </c>
    </row>
    <row r="159" spans="2:20" ht="13.75" customHeight="1" x14ac:dyDescent="0.35">
      <c r="B159" s="20"/>
      <c r="C159" s="15" t="str">
        <f>IF(E159="","",VLOOKUP(E159, 'SKU заквасочник'!$A$1:$Z$80, IF(D159="-", 11, IF(D159="", 11,  MATCH(D159&amp;"", 'SKU заквасочник'!$A$1:$Z$1, 0))), 0))</f>
        <v/>
      </c>
      <c r="D159" s="20"/>
      <c r="G159" s="21"/>
      <c r="J159" s="23" t="str">
        <f t="shared" ca="1" si="55"/>
        <v/>
      </c>
      <c r="S159" s="20"/>
      <c r="T159" s="20" t="str">
        <f t="shared" ca="1" si="56"/>
        <v/>
      </c>
    </row>
    <row r="160" spans="2:20" ht="13.75" customHeight="1" x14ac:dyDescent="0.35">
      <c r="B160" s="20"/>
      <c r="C160" s="15" t="str">
        <f>IF(E160="","",VLOOKUP(E160, 'SKU заквасочник'!$A$1:$Z$80, IF(D160="-", 11, IF(D160="", 11,  MATCH(D160&amp;"", 'SKU заквасочник'!$A$1:$Z$1, 0))), 0))</f>
        <v/>
      </c>
      <c r="D160" s="20"/>
      <c r="G160" s="21"/>
      <c r="J160" s="23" t="str">
        <f t="shared" ca="1" si="55"/>
        <v/>
      </c>
      <c r="S160" s="20"/>
      <c r="T160" s="20" t="str">
        <f t="shared" ca="1" si="56"/>
        <v/>
      </c>
    </row>
    <row r="161" spans="2:20" ht="13.75" customHeight="1" x14ac:dyDescent="0.35">
      <c r="B161" s="20"/>
      <c r="C161" s="15" t="str">
        <f>IF(E161="","",VLOOKUP(E161, 'SKU заквасочник'!$A$1:$Z$80, IF(D161="-", 11, IF(D161="", 11,  MATCH(D161&amp;"", 'SKU заквасочник'!$A$1:$Z$1, 0))), 0))</f>
        <v/>
      </c>
      <c r="D161" s="20"/>
      <c r="G161" s="21"/>
      <c r="J161" s="23" t="str">
        <f t="shared" ca="1" si="55"/>
        <v/>
      </c>
      <c r="S161" s="20"/>
      <c r="T161" s="20" t="str">
        <f t="shared" ca="1" si="56"/>
        <v/>
      </c>
    </row>
    <row r="162" spans="2:20" ht="13.75" customHeight="1" x14ac:dyDescent="0.35">
      <c r="B162" s="20"/>
      <c r="C162" s="15" t="str">
        <f>IF(E162="","",VLOOKUP(E162, 'SKU заквасочник'!$A$1:$Z$80, IF(D162="-", 11, IF(D162="", 11,  MATCH(D162&amp;"", 'SKU заквасочник'!$A$1:$Z$1, 0))), 0))</f>
        <v/>
      </c>
      <c r="D162" s="20"/>
      <c r="G162" s="21"/>
      <c r="J162" s="23" t="str">
        <f t="shared" ca="1" si="55"/>
        <v/>
      </c>
      <c r="S162" s="20"/>
      <c r="T162" s="20" t="str">
        <f t="shared" ca="1" si="56"/>
        <v/>
      </c>
    </row>
    <row r="163" spans="2:20" ht="13.75" customHeight="1" x14ac:dyDescent="0.35">
      <c r="B163" s="20"/>
      <c r="C163" s="15" t="str">
        <f>IF(E163="","",VLOOKUP(E163, 'SKU заквасочник'!$A$1:$Z$80, IF(D163="-", 11, IF(D163="", 11,  MATCH(D163&amp;"", 'SKU заквасочник'!$A$1:$Z$1, 0))), 0))</f>
        <v/>
      </c>
      <c r="D163" s="20"/>
      <c r="G163" s="21"/>
      <c r="J163" s="23" t="str">
        <f t="shared" ca="1" si="55"/>
        <v/>
      </c>
      <c r="S163" s="20"/>
      <c r="T163" s="20" t="str">
        <f t="shared" ca="1" si="56"/>
        <v/>
      </c>
    </row>
    <row r="164" spans="2:20" ht="13.75" customHeight="1" x14ac:dyDescent="0.35">
      <c r="B164" s="20"/>
      <c r="C164" s="15" t="str">
        <f>IF(E164="","",VLOOKUP(E164, 'SKU заквасочник'!$A$1:$Z$80, IF(D164="-", 11, IF(D164="", 11,  MATCH(D164&amp;"", 'SKU заквасочник'!$A$1:$Z$1, 0))), 0))</f>
        <v/>
      </c>
      <c r="D164" s="20"/>
      <c r="G164" s="21"/>
      <c r="J164" s="23" t="str">
        <f t="shared" ca="1" si="55"/>
        <v/>
      </c>
      <c r="S164" s="20"/>
      <c r="T164" s="20" t="str">
        <f t="shared" ca="1" si="56"/>
        <v/>
      </c>
    </row>
    <row r="165" spans="2:20" ht="13.75" customHeight="1" x14ac:dyDescent="0.35">
      <c r="B165" s="20"/>
      <c r="C165" s="15" t="str">
        <f>IF(E165="","",VLOOKUP(E165, 'SKU заквасочник'!$A$1:$Z$80, IF(D165="-", 11, IF(D165="", 11,  MATCH(D165&amp;"", 'SKU заквасочник'!$A$1:$Z$1, 0))), 0))</f>
        <v/>
      </c>
      <c r="D165" s="20"/>
      <c r="G165" s="21"/>
      <c r="J165" s="23" t="str">
        <f t="shared" ca="1" si="55"/>
        <v/>
      </c>
      <c r="S165" s="20"/>
      <c r="T165" s="20" t="str">
        <f t="shared" ca="1" si="56"/>
        <v/>
      </c>
    </row>
    <row r="166" spans="2:20" ht="13.75" customHeight="1" x14ac:dyDescent="0.35">
      <c r="B166" s="20"/>
      <c r="C166" s="15" t="str">
        <f>IF(E166="","",VLOOKUP(E166, 'SKU заквасочник'!$A$1:$Z$80, IF(D166="-", 11, IF(D166="", 11,  MATCH(D166&amp;"", 'SKU заквасочник'!$A$1:$Z$1, 0))), 0))</f>
        <v/>
      </c>
      <c r="D166" s="20"/>
      <c r="G166" s="21"/>
      <c r="J166" s="23" t="str">
        <f t="shared" ca="1" si="55"/>
        <v/>
      </c>
      <c r="S166" s="20"/>
      <c r="T166" s="20" t="str">
        <f t="shared" ca="1" si="56"/>
        <v/>
      </c>
    </row>
    <row r="167" spans="2:20" ht="13.75" customHeight="1" x14ac:dyDescent="0.35">
      <c r="B167" s="20"/>
      <c r="C167" s="15" t="str">
        <f>IF(E167="","",VLOOKUP(E167, 'SKU заквасочник'!$A$1:$Z$80, IF(D167="-", 11, IF(D167="", 11,  MATCH(D167&amp;"", 'SKU заквасочник'!$A$1:$Z$1, 0))), 0))</f>
        <v/>
      </c>
      <c r="D167" s="20"/>
      <c r="G167" s="21"/>
      <c r="J167" s="23" t="str">
        <f t="shared" ca="1" si="55"/>
        <v/>
      </c>
      <c r="S167" s="20"/>
      <c r="T167" s="20" t="str">
        <f t="shared" ca="1" si="56"/>
        <v/>
      </c>
    </row>
    <row r="168" spans="2:20" ht="13.75" customHeight="1" x14ac:dyDescent="0.35">
      <c r="B168" s="20"/>
      <c r="C168" s="15" t="str">
        <f>IF(E168="","",VLOOKUP(E168, 'SKU заквасочник'!$A$1:$Z$80, IF(D168="-", 11, IF(D168="", 11,  MATCH(D168&amp;"", 'SKU заквасочник'!$A$1:$Z$1, 0))), 0))</f>
        <v/>
      </c>
      <c r="D168" s="20"/>
      <c r="G168" s="21"/>
      <c r="J168" s="23" t="str">
        <f t="shared" ca="1" si="55"/>
        <v/>
      </c>
      <c r="S168" s="20"/>
      <c r="T168" s="20" t="str">
        <f t="shared" ca="1" si="56"/>
        <v/>
      </c>
    </row>
    <row r="169" spans="2:20" ht="13.75" customHeight="1" x14ac:dyDescent="0.35">
      <c r="B169" s="20"/>
      <c r="C169" s="15" t="str">
        <f>IF(E169="","",VLOOKUP(E169, 'SKU заквасочник'!$A$1:$Z$80, IF(D169="-", 11, IF(D169="", 11,  MATCH(D169&amp;"", 'SKU заквасочник'!$A$1:$Z$1, 0))), 0))</f>
        <v/>
      </c>
      <c r="D169" s="20"/>
      <c r="G169" s="21"/>
      <c r="J169" s="23" t="str">
        <f t="shared" ca="1" si="55"/>
        <v/>
      </c>
      <c r="S169" s="20"/>
      <c r="T169" s="20" t="str">
        <f t="shared" ca="1" si="56"/>
        <v/>
      </c>
    </row>
    <row r="170" spans="2:20" ht="13.75" customHeight="1" x14ac:dyDescent="0.35">
      <c r="B170" s="20"/>
      <c r="C170" s="15" t="str">
        <f>IF(E170="","",VLOOKUP(E170, 'SKU заквасочник'!$A$1:$Z$80, IF(D170="-", 11, IF(D170="", 11,  MATCH(D170&amp;"", 'SKU заквасочник'!$A$1:$Z$1, 0))), 0))</f>
        <v/>
      </c>
      <c r="D170" s="20"/>
      <c r="G170" s="21"/>
      <c r="J170" s="23" t="str">
        <f t="shared" ca="1" si="55"/>
        <v/>
      </c>
      <c r="S170" s="20"/>
      <c r="T170" s="20" t="str">
        <f t="shared" ca="1" si="56"/>
        <v/>
      </c>
    </row>
    <row r="171" spans="2:20" ht="13.75" customHeight="1" x14ac:dyDescent="0.35">
      <c r="B171" s="20"/>
      <c r="C171" s="15" t="str">
        <f>IF(E171="","",VLOOKUP(E171, 'SKU заквасочник'!$A$1:$Z$80, IF(D171="-", 11, IF(D171="", 11,  MATCH(D171&amp;"", 'SKU заквасочник'!$A$1:$Z$1, 0))), 0))</f>
        <v/>
      </c>
      <c r="D171" s="20"/>
      <c r="G171" s="21"/>
      <c r="J171" s="23" t="str">
        <f t="shared" ca="1" si="55"/>
        <v/>
      </c>
      <c r="S171" s="20"/>
      <c r="T171" s="20" t="str">
        <f t="shared" ca="1" si="56"/>
        <v/>
      </c>
    </row>
    <row r="172" spans="2:20" ht="13.75" customHeight="1" x14ac:dyDescent="0.35">
      <c r="B172" s="20"/>
      <c r="C172" s="15" t="str">
        <f>IF(E172="","",VLOOKUP(E172, 'SKU заквасочник'!$A$1:$Z$80, IF(D172="-", 11, IF(D172="", 11,  MATCH(D172&amp;"", 'SKU заквасочник'!$A$1:$Z$1, 0))), 0))</f>
        <v/>
      </c>
      <c r="D172" s="20"/>
      <c r="G172" s="21"/>
      <c r="J172" s="23" t="str">
        <f t="shared" ca="1" si="55"/>
        <v/>
      </c>
      <c r="S172" s="20"/>
      <c r="T172" s="20" t="str">
        <f t="shared" ca="1" si="56"/>
        <v/>
      </c>
    </row>
    <row r="173" spans="2:20" ht="13.75" customHeight="1" x14ac:dyDescent="0.35">
      <c r="B173" s="20"/>
      <c r="C173" s="15" t="str">
        <f>IF(E173="","",VLOOKUP(E173, 'SKU заквасочник'!$A$1:$Z$80, IF(D173="-", 11, IF(D173="", 11,  MATCH(D173&amp;"", 'SKU заквасочник'!$A$1:$Z$1, 0))), 0))</f>
        <v/>
      </c>
      <c r="D173" s="20"/>
      <c r="G173" s="21"/>
      <c r="J173" s="23" t="str">
        <f t="shared" ca="1" si="55"/>
        <v/>
      </c>
      <c r="S173" s="20"/>
      <c r="T173" s="20"/>
    </row>
    <row r="174" spans="2:20" ht="13.75" customHeight="1" x14ac:dyDescent="0.35">
      <c r="B174" s="20"/>
      <c r="C174" s="15" t="str">
        <f>IF(E174="","",VLOOKUP(E174, 'SKU заквасочник'!$A$1:$Z$80, IF(D174="-", 11, IF(D174="", 11,  MATCH(D174&amp;"", 'SKU заквасочник'!$A$1:$Z$1, 0))), 0))</f>
        <v/>
      </c>
      <c r="D174" s="20"/>
      <c r="G174" s="21"/>
      <c r="J174" s="23" t="str">
        <f t="shared" ca="1" si="55"/>
        <v/>
      </c>
      <c r="S174" s="20"/>
      <c r="T174" s="20"/>
    </row>
    <row r="175" spans="2:20" ht="13.75" customHeight="1" x14ac:dyDescent="0.35">
      <c r="B175" s="20"/>
      <c r="C175" s="15" t="str">
        <f>IF(E175="","",VLOOKUP(E175, 'SKU заквасочник'!$A$1:$Z$80, IF(D175="-", 11, IF(D175="", 11,  MATCH(D175&amp;"", 'SKU заквасочник'!$A$1:$Z$1, 0))), 0))</f>
        <v/>
      </c>
      <c r="D175" s="20"/>
      <c r="G175" s="21"/>
      <c r="J175" s="23" t="str">
        <f t="shared" ca="1" si="55"/>
        <v/>
      </c>
      <c r="S175" s="20"/>
      <c r="T175" s="20"/>
    </row>
    <row r="176" spans="2:20" ht="13.75" customHeight="1" x14ac:dyDescent="0.35">
      <c r="B176" s="20"/>
      <c r="C176" s="15" t="str">
        <f>IF(E176="","",VLOOKUP(E176, 'SKU заквасочник'!$A$1:$Z$80, IF(D176="-", 11, IF(D176="", 11,  MATCH(D176&amp;"", 'SKU заквасочник'!$A$1:$Z$1, 0))), 0))</f>
        <v/>
      </c>
      <c r="D176" s="20"/>
      <c r="G176" s="21"/>
      <c r="J176" s="23" t="str">
        <f t="shared" ca="1" si="55"/>
        <v/>
      </c>
      <c r="S176" s="20"/>
      <c r="T176" s="20"/>
    </row>
    <row r="177" spans="2:20" ht="13.75" customHeight="1" x14ac:dyDescent="0.35">
      <c r="B177" s="20"/>
      <c r="C177" s="15" t="str">
        <f>IF(E177="","",VLOOKUP(E177, 'SKU заквасочник'!$A$1:$Z$80, IF(D177="-", 11, IF(D177="", 11,  MATCH(D177&amp;"", 'SKU заквасочник'!$A$1:$Z$1, 0))), 0))</f>
        <v/>
      </c>
      <c r="D177" s="20"/>
      <c r="G177" s="21"/>
      <c r="J177" s="23" t="str">
        <f t="shared" ca="1" si="55"/>
        <v/>
      </c>
      <c r="S177" s="20"/>
      <c r="T177" s="20"/>
    </row>
    <row r="178" spans="2:20" ht="13.75" customHeight="1" x14ac:dyDescent="0.35">
      <c r="B178" s="20"/>
      <c r="C178" s="15" t="str">
        <f>IF(E178="","",VLOOKUP(E178, 'SKU заквасочник'!$A$1:$Z$80, IF(D178="-", 11, IF(D178="", 11,  MATCH(D178&amp;"", 'SKU заквасочник'!$A$1:$Z$1, 0))), 0))</f>
        <v/>
      </c>
      <c r="D178" s="20"/>
      <c r="G178" s="21"/>
      <c r="J178" s="23" t="str">
        <f t="shared" ca="1" si="55"/>
        <v/>
      </c>
      <c r="S178" s="20"/>
      <c r="T178" s="20"/>
    </row>
    <row r="179" spans="2:20" ht="13.75" customHeight="1" x14ac:dyDescent="0.35">
      <c r="B179" s="20"/>
      <c r="C179" s="15" t="str">
        <f>IF(E179="","",VLOOKUP(E179, 'SKU заквасочник'!$A$1:$Z$80, IF(D179="-", 11, IF(D179="", 11,  MATCH(D179&amp;"", 'SKU заквасочник'!$A$1:$Z$1, 0))), 0))</f>
        <v/>
      </c>
      <c r="D179" s="20"/>
      <c r="G179" s="21"/>
      <c r="J179" s="23" t="str">
        <f t="shared" ca="1" si="55"/>
        <v/>
      </c>
      <c r="S179" s="20"/>
      <c r="T179" s="20"/>
    </row>
    <row r="180" spans="2:20" ht="13.75" customHeight="1" x14ac:dyDescent="0.35">
      <c r="B180" s="20"/>
      <c r="C180" s="15" t="str">
        <f>IF(E180="","",VLOOKUP(E180, 'SKU заквасочник'!$A$1:$Z$80, IF(D180="-", 11, IF(D180="", 11,  MATCH(D180&amp;"", 'SKU заквасочник'!$A$1:$Z$1, 0))), 0))</f>
        <v/>
      </c>
      <c r="D180" s="20"/>
      <c r="G180" s="21"/>
      <c r="J180" s="23" t="str">
        <f t="shared" ca="1" si="55"/>
        <v/>
      </c>
      <c r="S180" s="20"/>
      <c r="T180" s="20"/>
    </row>
    <row r="181" spans="2:20" ht="13.75" customHeight="1" x14ac:dyDescent="0.35">
      <c r="B181" s="20"/>
      <c r="C181" s="15" t="str">
        <f>IF(E181="","",VLOOKUP(E181, 'SKU заквасочник'!$A$1:$Z$80, IF(D181="-", 11, IF(D181="", 11,  MATCH(D181&amp;"", 'SKU заквасочник'!$A$1:$Z$1, 0))), 0))</f>
        <v/>
      </c>
      <c r="D181" s="20"/>
      <c r="G181" s="21"/>
      <c r="J181" s="23" t="str">
        <f t="shared" ca="1" si="55"/>
        <v/>
      </c>
      <c r="S181" s="20"/>
      <c r="T181" s="20"/>
    </row>
    <row r="182" spans="2:20" ht="13.75" customHeight="1" x14ac:dyDescent="0.35">
      <c r="B182" s="20"/>
      <c r="C182" s="15" t="str">
        <f>IF(E182="","",VLOOKUP(E182, 'SKU заквасочник'!$A$1:$Z$80, IF(D182="-", 11, IF(D182="", 11,  MATCH(D182&amp;"", 'SKU заквасочник'!$A$1:$Z$1, 0))), 0))</f>
        <v/>
      </c>
      <c r="D182" s="20"/>
      <c r="G182" s="21"/>
      <c r="J182" s="23" t="str">
        <f t="shared" ca="1" si="55"/>
        <v/>
      </c>
      <c r="S182" s="20"/>
      <c r="T182" s="20"/>
    </row>
    <row r="183" spans="2:20" ht="13.75" customHeight="1" x14ac:dyDescent="0.35">
      <c r="B183" s="20"/>
      <c r="C183" s="15" t="str">
        <f>IF(E183="","",VLOOKUP(E183, 'SKU заквасочник'!$A$1:$Z$80, IF(D183="-", 11, IF(D183="", 11,  MATCH(D183&amp;"", 'SKU заквасочник'!$A$1:$Z$1, 0))), 0))</f>
        <v/>
      </c>
      <c r="D183" s="20"/>
      <c r="G183" s="21"/>
      <c r="J183" s="23" t="str">
        <f t="shared" ca="1" si="55"/>
        <v/>
      </c>
      <c r="S183" s="20"/>
      <c r="T183" s="20"/>
    </row>
    <row r="184" spans="2:20" ht="13.75" customHeight="1" x14ac:dyDescent="0.35">
      <c r="B184" s="20"/>
      <c r="C184" s="15" t="str">
        <f>IF(E184="","",VLOOKUP(E184, 'SKU заквасочник'!$A$1:$Z$80, IF(D184="-", 11, IF(D184="", 11,  MATCH(D184&amp;"", 'SKU заквасочник'!$A$1:$Z$1, 0))), 0))</f>
        <v/>
      </c>
      <c r="D184" s="20"/>
      <c r="G184" s="21"/>
      <c r="J184" s="23" t="str">
        <f t="shared" ca="1" si="55"/>
        <v/>
      </c>
      <c r="S184" s="20"/>
      <c r="T184" s="20"/>
    </row>
    <row r="185" spans="2:20" ht="13.75" customHeight="1" x14ac:dyDescent="0.35">
      <c r="B185" s="20"/>
      <c r="C185" s="15" t="str">
        <f>IF(E185="","",VLOOKUP(E185, 'SKU заквасочник'!$A$1:$Z$80, IF(D185="-", 11, IF(D185="", 11,  MATCH(D185&amp;"", 'SKU заквасочник'!$A$1:$Z$1, 0))), 0))</f>
        <v/>
      </c>
      <c r="D185" s="20"/>
      <c r="G185" s="21"/>
      <c r="J185" s="23" t="str">
        <f t="shared" ca="1" si="55"/>
        <v/>
      </c>
      <c r="S185" s="20"/>
      <c r="T185" s="20"/>
    </row>
    <row r="186" spans="2:20" ht="13.75" customHeight="1" x14ac:dyDescent="0.35">
      <c r="B186" s="20"/>
      <c r="C186" s="15" t="str">
        <f>IF(E186="","",VLOOKUP(E186, 'SKU заквасочник'!$A$1:$Z$80, IF(D186="-", 11, IF(D186="", 11,  MATCH(D186&amp;"", 'SKU заквасочник'!$A$1:$Z$1, 0))), 0))</f>
        <v/>
      </c>
      <c r="D186" s="20"/>
      <c r="G186" s="21"/>
      <c r="J186" s="23" t="str">
        <f t="shared" ca="1" si="55"/>
        <v/>
      </c>
      <c r="S186" s="20"/>
      <c r="T186" s="20"/>
    </row>
    <row r="187" spans="2:20" ht="13.75" customHeight="1" x14ac:dyDescent="0.35">
      <c r="B187" s="20"/>
      <c r="C187" s="15" t="str">
        <f>IF(E187="","",VLOOKUP(E187, 'SKU заквасочник'!$A$1:$Z$80, IF(D187="-", 11, IF(D187="", 11,  MATCH(D187&amp;"", 'SKU заквасочник'!$A$1:$Z$1, 0))), 0))</f>
        <v/>
      </c>
      <c r="D187" s="20"/>
      <c r="G187" s="21"/>
      <c r="J187" s="23" t="str">
        <f t="shared" ca="1" si="55"/>
        <v/>
      </c>
      <c r="S187" s="20"/>
      <c r="T187" s="20"/>
    </row>
    <row r="188" spans="2:20" ht="13.75" customHeight="1" x14ac:dyDescent="0.35">
      <c r="B188" s="20"/>
      <c r="C188" s="15" t="str">
        <f>IF(E188="","",VLOOKUP(E188, 'SKU заквасочник'!$A$1:$Z$80, IF(D188="-", 11, IF(D188="", 11,  MATCH(D188&amp;"", 'SKU заквасочник'!$A$1:$Z$1, 0))), 0))</f>
        <v/>
      </c>
      <c r="D188" s="20"/>
      <c r="G188" s="21"/>
      <c r="J188" s="23" t="str">
        <f t="shared" ca="1" si="55"/>
        <v/>
      </c>
      <c r="S188" s="20"/>
      <c r="T188" s="20"/>
    </row>
    <row r="189" spans="2:20" ht="13.75" customHeight="1" x14ac:dyDescent="0.35">
      <c r="B189" s="20"/>
      <c r="C189" s="15" t="str">
        <f>IF(E189="","",VLOOKUP(E189, 'SKU заквасочник'!$A$1:$Z$80, IF(D189="-", 11, IF(D189="", 11,  MATCH(D189&amp;"", 'SKU заквасочник'!$A$1:$Z$1, 0))), 0))</f>
        <v/>
      </c>
      <c r="D189" s="20"/>
      <c r="G189" s="21"/>
      <c r="J189" s="23" t="str">
        <f t="shared" ca="1" si="55"/>
        <v/>
      </c>
      <c r="S189" s="20"/>
      <c r="T189" s="20"/>
    </row>
    <row r="190" spans="2:20" ht="13.75" customHeight="1" x14ac:dyDescent="0.35">
      <c r="B190" s="20"/>
      <c r="C190" s="15" t="str">
        <f>IF(E190="","",VLOOKUP(E190, 'SKU заквасочник'!$A$1:$Z$80, IF(D190="-", 11, IF(D190="", 11,  MATCH(D190&amp;"", 'SKU заквасочник'!$A$1:$Z$1, 0))), 0))</f>
        <v/>
      </c>
      <c r="D190" s="20"/>
      <c r="G190" s="21"/>
      <c r="J190" s="23" t="str">
        <f t="shared" ca="1" si="55"/>
        <v/>
      </c>
      <c r="S190" s="20"/>
      <c r="T190" s="20"/>
    </row>
    <row r="191" spans="2:20" ht="13.75" customHeight="1" x14ac:dyDescent="0.35">
      <c r="B191" s="20"/>
      <c r="C191" s="15" t="str">
        <f>IF(E191="","",VLOOKUP(E191, 'SKU заквасочник'!$A$1:$Z$80, IF(D191="-", 11, IF(D191="", 11,  MATCH(D191&amp;"", 'SKU заквасочник'!$A$1:$Z$1, 0))), 0))</f>
        <v/>
      </c>
      <c r="D191" s="20"/>
      <c r="G191" s="21"/>
      <c r="J191" s="23" t="str">
        <f t="shared" ca="1" si="55"/>
        <v/>
      </c>
      <c r="S191" s="20"/>
      <c r="T191" s="20"/>
    </row>
    <row r="192" spans="2:20" ht="13.75" customHeight="1" x14ac:dyDescent="0.35">
      <c r="B192" s="20"/>
      <c r="C192" s="15" t="str">
        <f>IF(E192="","",VLOOKUP(E192, 'SKU заквасочник'!$A$1:$Z$80, IF(D192="-", 11, IF(D192="", 11,  MATCH(D192&amp;"", 'SKU заквасочник'!$A$1:$Z$1, 0))), 0))</f>
        <v/>
      </c>
      <c r="D192" s="20"/>
      <c r="G192" s="21"/>
      <c r="J192" s="23" t="str">
        <f t="shared" ca="1" si="55"/>
        <v/>
      </c>
      <c r="S192" s="20"/>
      <c r="T192" s="20"/>
    </row>
    <row r="193" spans="2:20" ht="13.75" customHeight="1" x14ac:dyDescent="0.35">
      <c r="B193" s="20"/>
      <c r="C193" s="15" t="str">
        <f>IF(E193="","",VLOOKUP(E193, 'SKU заквасочник'!$A$1:$Z$80, IF(D193="-", 11, IF(D193="", 11,  MATCH(D193&amp;"", 'SKU заквасочник'!$A$1:$Z$1, 0))), 0))</f>
        <v/>
      </c>
      <c r="D193" s="20"/>
      <c r="G193" s="21"/>
      <c r="J193" s="23" t="str">
        <f t="shared" ca="1" si="55"/>
        <v/>
      </c>
      <c r="S193" s="20"/>
      <c r="T193" s="20"/>
    </row>
    <row r="194" spans="2:20" ht="13.75" customHeight="1" x14ac:dyDescent="0.35">
      <c r="B194" s="20"/>
      <c r="C194" s="15" t="str">
        <f>IF(E194="","",VLOOKUP(E194, 'SKU заквасочник'!$A$1:$Z$80, IF(D194="-", 11, IF(D194="", 11,  MATCH(D194&amp;"", 'SKU заквасочник'!$A$1:$Z$1, 0))), 0))</f>
        <v/>
      </c>
      <c r="D194" s="20"/>
      <c r="G194" s="21"/>
      <c r="J194" s="23" t="str">
        <f t="shared" ca="1" si="55"/>
        <v/>
      </c>
      <c r="S194" s="20"/>
      <c r="T194" s="20"/>
    </row>
    <row r="195" spans="2:20" ht="13.75" customHeight="1" x14ac:dyDescent="0.35">
      <c r="B195" s="20"/>
      <c r="C195" s="15" t="str">
        <f>IF(E195="","",VLOOKUP(E195, 'SKU заквасочник'!$A$1:$Z$80, IF(D195="-", 11, IF(D195="", 11,  MATCH(D195&amp;"", 'SKU заквасочник'!$A$1:$Z$1, 0))), 0))</f>
        <v/>
      </c>
      <c r="D195" s="20"/>
      <c r="G195" s="21"/>
      <c r="J195" s="23" t="str">
        <f t="shared" ca="1" si="55"/>
        <v/>
      </c>
      <c r="S195" s="20"/>
      <c r="T195" s="20"/>
    </row>
    <row r="196" spans="2:20" ht="13.75" customHeight="1" x14ac:dyDescent="0.35">
      <c r="B196" s="20"/>
      <c r="C196" s="15" t="str">
        <f>IF(E196="","",VLOOKUP(E196, 'SKU заквасочник'!$A$1:$Z$80, IF(D196="-", 11, IF(D196="", 11,  MATCH(D196&amp;"", 'SKU заквасочник'!$A$1:$Z$1, 0))), 0))</f>
        <v/>
      </c>
      <c r="D196" s="20"/>
      <c r="G196" s="21"/>
      <c r="J196" s="23" t="str">
        <f t="shared" ca="1" si="55"/>
        <v/>
      </c>
      <c r="S196" s="20"/>
      <c r="T196" s="20"/>
    </row>
    <row r="197" spans="2:20" ht="13.75" customHeight="1" x14ac:dyDescent="0.35">
      <c r="B197" s="20"/>
      <c r="C197" s="15" t="str">
        <f>IF(E197="","",VLOOKUP(E197, 'SKU заквасочник'!$A$1:$Z$80, IF(D197="-", 11, IF(D197="", 11,  MATCH(D197&amp;"", 'SKU заквасочник'!$A$1:$Z$1, 0))), 0))</f>
        <v/>
      </c>
      <c r="D197" s="20"/>
      <c r="G197" s="21"/>
      <c r="J197" s="23" t="str">
        <f t="shared" ca="1" si="55"/>
        <v/>
      </c>
      <c r="S197" s="20"/>
      <c r="T197" s="20"/>
    </row>
    <row r="198" spans="2:20" ht="13.75" customHeight="1" x14ac:dyDescent="0.35">
      <c r="B198" s="20"/>
      <c r="C198" s="15" t="str">
        <f>IF(E198="","",VLOOKUP(E198, 'SKU заквасочник'!$A$1:$Z$80, IF(D198="-", 11, IF(D198="", 11,  MATCH(D198&amp;"", 'SKU заквасочник'!$A$1:$Z$1, 0))), 0))</f>
        <v/>
      </c>
      <c r="D198" s="20"/>
      <c r="G198" s="21"/>
      <c r="J198" s="23" t="str">
        <f t="shared" ca="1" si="55"/>
        <v/>
      </c>
      <c r="S198" s="20"/>
      <c r="T198" s="20"/>
    </row>
    <row r="199" spans="2:20" ht="13.75" customHeight="1" x14ac:dyDescent="0.35">
      <c r="B199" s="20"/>
      <c r="C199" s="15" t="str">
        <f>IF(E199="","",VLOOKUP(E199, 'SKU заквасочник'!$A$1:$Z$80, IF(D199="-", 11, IF(D199="", 11,  MATCH(D199&amp;"", 'SKU заквасочник'!$A$1:$Z$1, 0))), 0))</f>
        <v/>
      </c>
      <c r="D199" s="20"/>
      <c r="G199" s="21"/>
      <c r="J199" s="23" t="str">
        <f t="shared" ca="1" si="55"/>
        <v/>
      </c>
      <c r="S199" s="20"/>
      <c r="T199" s="20"/>
    </row>
    <row r="200" spans="2:20" ht="13.75" customHeight="1" x14ac:dyDescent="0.35">
      <c r="B200" s="20"/>
      <c r="C200" s="15" t="str">
        <f>IF(E200="","",VLOOKUP(E200, 'SKU заквасочник'!$A$1:$Z$80, IF(D200="-", 11, IF(D200="", 11,  MATCH(D200&amp;"", 'SKU заквасочник'!$A$1:$Z$1, 0))), 0))</f>
        <v/>
      </c>
      <c r="D200" s="20"/>
      <c r="G200" s="21"/>
      <c r="J200" s="23" t="str">
        <f t="shared" ca="1" si="55"/>
        <v/>
      </c>
      <c r="S200" s="20"/>
      <c r="T200" s="20"/>
    </row>
    <row r="201" spans="2:20" ht="13.75" customHeight="1" x14ac:dyDescent="0.35">
      <c r="B201" s="20"/>
      <c r="C201" s="15" t="str">
        <f>IF(E201="","",VLOOKUP(E201, 'SKU заквасочник'!$A$1:$Z$80, IF(D201="-", 11, IF(D201="", 11,  MATCH(D201&amp;"", 'SKU заквасочник'!$A$1:$Z$1, 0))), 0))</f>
        <v/>
      </c>
      <c r="D201" s="20"/>
      <c r="G201" s="21"/>
      <c r="J201" s="23" t="str">
        <f t="shared" ca="1" si="55"/>
        <v/>
      </c>
      <c r="S201" s="20"/>
      <c r="T201" s="20"/>
    </row>
    <row r="202" spans="2:20" ht="13.75" customHeight="1" x14ac:dyDescent="0.35">
      <c r="B202" s="20"/>
      <c r="C202" s="15" t="str">
        <f>IF(E202="","",VLOOKUP(E202, 'SKU заквасочник'!$A$1:$Z$80, IF(D202="-", 11, IF(D202="", 11,  MATCH(D202&amp;"", 'SKU заквасочник'!$A$1:$Z$1, 0))), 0))</f>
        <v/>
      </c>
      <c r="D202" s="20"/>
      <c r="G202" s="21"/>
      <c r="J202" s="23" t="str">
        <f t="shared" ref="J202:J265" ca="1" si="57">IF(K202 = "-", INDIRECT("C" &amp; ROW() - 1),"")</f>
        <v/>
      </c>
      <c r="S202" s="20"/>
      <c r="T202" s="20"/>
    </row>
    <row r="203" spans="2:20" ht="13.75" customHeight="1" x14ac:dyDescent="0.35">
      <c r="B203" s="20"/>
      <c r="C203" s="15" t="str">
        <f>IF(E203="","",VLOOKUP(E203, 'SKU заквасочник'!$A$1:$Z$80, IF(D203="-", 11, IF(D203="", 11,  MATCH(D203&amp;"", 'SKU заквасочник'!$A$1:$Z$1, 0))), 0))</f>
        <v/>
      </c>
      <c r="D203" s="20"/>
      <c r="G203" s="21"/>
      <c r="J203" s="23" t="str">
        <f t="shared" ca="1" si="57"/>
        <v/>
      </c>
      <c r="S203" s="20"/>
      <c r="T203" s="20"/>
    </row>
    <row r="204" spans="2:20" ht="13.75" customHeight="1" x14ac:dyDescent="0.35">
      <c r="B204" s="20"/>
      <c r="C204" s="15" t="str">
        <f>IF(E204="","",VLOOKUP(E204, 'SKU заквасочник'!$A$1:$Z$80, IF(D204="-", 11, IF(D204="", 11,  MATCH(D204&amp;"", 'SKU заквасочник'!$A$1:$Z$1, 0))), 0))</f>
        <v/>
      </c>
      <c r="D204" s="20"/>
      <c r="G204" s="21"/>
      <c r="J204" s="23" t="str">
        <f t="shared" ca="1" si="57"/>
        <v/>
      </c>
      <c r="S204" s="20"/>
      <c r="T204" s="20"/>
    </row>
    <row r="205" spans="2:20" ht="13.75" customHeight="1" x14ac:dyDescent="0.35">
      <c r="B205" s="20"/>
      <c r="C205" s="15" t="str">
        <f>IF(E205="","",VLOOKUP(E205, 'SKU заквасочник'!$A$1:$Z$80, IF(D205="-", 11, IF(D205="", 11,  MATCH(D205&amp;"", 'SKU заквасочник'!$A$1:$Z$1, 0))), 0))</f>
        <v/>
      </c>
      <c r="D205" s="20"/>
      <c r="G205" s="21"/>
      <c r="J205" s="23" t="str">
        <f t="shared" ca="1" si="57"/>
        <v/>
      </c>
      <c r="S205" s="20"/>
      <c r="T205" s="20"/>
    </row>
    <row r="206" spans="2:20" ht="13.75" customHeight="1" x14ac:dyDescent="0.35">
      <c r="B206" s="20"/>
      <c r="C206" s="15" t="str">
        <f>IF(E206="","",VLOOKUP(E206, 'SKU заквасочник'!$A$1:$Z$80, IF(D206="-", 11, IF(D206="", 11,  MATCH(D206&amp;"", 'SKU заквасочник'!$A$1:$Z$1, 0))), 0))</f>
        <v/>
      </c>
      <c r="D206" s="20"/>
      <c r="G206" s="21"/>
      <c r="J206" s="23" t="str">
        <f t="shared" ca="1" si="57"/>
        <v/>
      </c>
      <c r="S206" s="20"/>
      <c r="T206" s="20"/>
    </row>
    <row r="207" spans="2:20" ht="13.75" customHeight="1" x14ac:dyDescent="0.35">
      <c r="B207" s="20"/>
      <c r="C207" s="15" t="str">
        <f>IF(E207="","",VLOOKUP(E207, 'SKU заквасочник'!$A$1:$Z$80, IF(D207="-", 11, IF(D207="", 11,  MATCH(D207&amp;"", 'SKU заквасочник'!$A$1:$Z$1, 0))), 0))</f>
        <v/>
      </c>
      <c r="D207" s="20"/>
      <c r="G207" s="21"/>
      <c r="J207" s="23" t="str">
        <f t="shared" ca="1" si="57"/>
        <v/>
      </c>
      <c r="S207" s="20"/>
      <c r="T207" s="20"/>
    </row>
    <row r="208" spans="2:20" ht="13.75" customHeight="1" x14ac:dyDescent="0.35">
      <c r="B208" s="20"/>
      <c r="C208" s="15" t="str">
        <f>IF(E208="","",VLOOKUP(E208, 'SKU заквасочник'!$A$1:$Z$80, IF(D208="-", 11, IF(D208="", 11,  MATCH(D208&amp;"", 'SKU заквасочник'!$A$1:$Z$1, 0))), 0))</f>
        <v/>
      </c>
      <c r="D208" s="20"/>
      <c r="G208" s="21"/>
      <c r="J208" s="23" t="str">
        <f t="shared" ca="1" si="57"/>
        <v/>
      </c>
      <c r="S208" s="20"/>
      <c r="T208" s="20"/>
    </row>
    <row r="209" spans="2:20" ht="13.75" customHeight="1" x14ac:dyDescent="0.35">
      <c r="B209" s="20"/>
      <c r="C209" s="15" t="str">
        <f>IF(E209="","",VLOOKUP(E209, 'SKU заквасочник'!$A$1:$Z$80, IF(D209="-", 11, IF(D209="", 11,  MATCH(D209&amp;"", 'SKU заквасочник'!$A$1:$Z$1, 0))), 0))</f>
        <v/>
      </c>
      <c r="D209" s="20"/>
      <c r="G209" s="21"/>
      <c r="J209" s="23" t="str">
        <f t="shared" ca="1" si="57"/>
        <v/>
      </c>
      <c r="S209" s="20"/>
      <c r="T209" s="20"/>
    </row>
    <row r="210" spans="2:20" ht="13.75" customHeight="1" x14ac:dyDescent="0.35">
      <c r="B210" s="20"/>
      <c r="C210" s="15" t="str">
        <f>IF(E210="","",VLOOKUP(E210, 'SKU заквасочник'!$A$1:$Z$80, IF(D210="-", 11, IF(D210="", 11,  MATCH(D210&amp;"", 'SKU заквасочник'!$A$1:$Z$1, 0))), 0))</f>
        <v/>
      </c>
      <c r="D210" s="20"/>
      <c r="G210" s="21"/>
      <c r="J210" s="23" t="str">
        <f t="shared" ca="1" si="57"/>
        <v/>
      </c>
      <c r="S210" s="20"/>
      <c r="T210" s="20"/>
    </row>
    <row r="211" spans="2:20" ht="13.75" customHeight="1" x14ac:dyDescent="0.35">
      <c r="B211" s="20"/>
      <c r="C211" s="15" t="str">
        <f>IF(E211="","",VLOOKUP(E211, 'SKU заквасочник'!$A$1:$Z$80, IF(D211="-", 11, IF(D211="", 11,  MATCH(D211&amp;"", 'SKU заквасочник'!$A$1:$Z$1, 0))), 0))</f>
        <v/>
      </c>
      <c r="D211" s="20"/>
      <c r="G211" s="21"/>
      <c r="J211" s="23" t="str">
        <f t="shared" ca="1" si="57"/>
        <v/>
      </c>
    </row>
    <row r="212" spans="2:20" ht="13.75" customHeight="1" x14ac:dyDescent="0.35">
      <c r="B212" s="20"/>
      <c r="C212" s="15" t="str">
        <f>IF(E212="","",VLOOKUP(E212, 'SKU заквасочник'!$A$1:$Z$80, IF(D212="-", 11, IF(D212="", 11,  MATCH(D212&amp;"", 'SKU заквасочник'!$A$1:$Z$1, 0))), 0))</f>
        <v/>
      </c>
      <c r="D212" s="20"/>
      <c r="G212" s="21"/>
      <c r="J212" s="23" t="str">
        <f t="shared" ca="1" si="57"/>
        <v/>
      </c>
    </row>
    <row r="213" spans="2:20" ht="13.75" customHeight="1" x14ac:dyDescent="0.35">
      <c r="B213" s="20"/>
      <c r="C213" s="15" t="str">
        <f>IF(E213="","",VLOOKUP(E213, 'SKU заквасочник'!$A$1:$Z$80, IF(D213="-", 11, IF(D213="", 11,  MATCH(D213&amp;"", 'SKU заквасочник'!$A$1:$Z$1, 0))), 0))</f>
        <v/>
      </c>
      <c r="D213" s="20"/>
      <c r="G213" s="21"/>
      <c r="J213" s="23" t="str">
        <f t="shared" ca="1" si="57"/>
        <v/>
      </c>
    </row>
    <row r="214" spans="2:20" ht="13.75" customHeight="1" x14ac:dyDescent="0.35">
      <c r="B214" s="20"/>
      <c r="C214" s="15" t="str">
        <f>IF(E214="","",VLOOKUP(E214, 'SKU заквасочник'!$A$1:$Z$80, IF(D214="-", 11, IF(D214="", 11,  MATCH(D214&amp;"", 'SKU заквасочник'!$A$1:$Z$1, 0))), 0))</f>
        <v/>
      </c>
      <c r="D214" s="20"/>
      <c r="G214" s="21"/>
      <c r="J214" s="23" t="str">
        <f t="shared" ca="1" si="57"/>
        <v/>
      </c>
    </row>
    <row r="215" spans="2:20" ht="13.75" customHeight="1" x14ac:dyDescent="0.35">
      <c r="B215" s="20"/>
      <c r="C215" s="15" t="str">
        <f>IF(E215="","",VLOOKUP(E215, 'SKU заквасочник'!$A$1:$Z$80, IF(D215="-", 11, IF(D215="", 11,  MATCH(D215&amp;"", 'SKU заквасочник'!$A$1:$Z$1, 0))), 0))</f>
        <v/>
      </c>
      <c r="D215" s="20"/>
      <c r="G215" s="21"/>
      <c r="J215" s="23" t="str">
        <f t="shared" ca="1" si="57"/>
        <v/>
      </c>
    </row>
    <row r="216" spans="2:20" ht="13.75" customHeight="1" x14ac:dyDescent="0.35">
      <c r="B216" s="20"/>
      <c r="C216" s="15" t="str">
        <f>IF(E216="","",VLOOKUP(E216, 'SKU заквасочник'!$A$1:$Z$80, IF(D216="-", 11, IF(D216="", 11,  MATCH(D216&amp;"", 'SKU заквасочник'!$A$1:$Z$1, 0))), 0))</f>
        <v/>
      </c>
      <c r="D216" s="20"/>
      <c r="G216" s="21"/>
      <c r="J216" s="23" t="str">
        <f t="shared" ca="1" si="57"/>
        <v/>
      </c>
    </row>
    <row r="217" spans="2:20" ht="13.75" customHeight="1" x14ac:dyDescent="0.35">
      <c r="B217" s="20"/>
      <c r="C217" s="15" t="str">
        <f>IF(E217="","",VLOOKUP(E217, 'SKU заквасочник'!$A$1:$Z$80, IF(D217="-", 11, IF(D217="", 11,  MATCH(D217&amp;"", 'SKU заквасочник'!$A$1:$Z$1, 0))), 0))</f>
        <v/>
      </c>
      <c r="D217" s="20"/>
      <c r="G217" s="21"/>
      <c r="J217" s="23" t="str">
        <f t="shared" ca="1" si="57"/>
        <v/>
      </c>
    </row>
    <row r="218" spans="2:20" ht="13.75" customHeight="1" x14ac:dyDescent="0.35">
      <c r="B218" s="20"/>
      <c r="C218" s="15" t="str">
        <f>IF(E218="","",VLOOKUP(E218, 'SKU заквасочник'!$A$1:$Z$80, IF(D218="-", 11, IF(D218="", 11,  MATCH(D218&amp;"", 'SKU заквасочник'!$A$1:$Z$1, 0))), 0))</f>
        <v/>
      </c>
      <c r="D218" s="20"/>
      <c r="G218" s="21"/>
      <c r="J218" s="23" t="str">
        <f t="shared" ca="1" si="57"/>
        <v/>
      </c>
    </row>
    <row r="219" spans="2:20" ht="13.75" customHeight="1" x14ac:dyDescent="0.35">
      <c r="B219" s="20"/>
      <c r="C219" s="15" t="str">
        <f>IF(E219="","",VLOOKUP(E219, 'SKU заквасочник'!$A$1:$Z$80, IF(D219="-", 11, IF(D219="", 11,  MATCH(D219&amp;"", 'SKU заквасочник'!$A$1:$Z$1, 0))), 0))</f>
        <v/>
      </c>
      <c r="D219" s="20"/>
      <c r="G219" s="21"/>
      <c r="J219" s="23" t="str">
        <f t="shared" ca="1" si="57"/>
        <v/>
      </c>
    </row>
    <row r="220" spans="2:20" ht="13.75" customHeight="1" x14ac:dyDescent="0.35">
      <c r="B220" s="20"/>
      <c r="C220" s="15" t="str">
        <f>IF(E220="","",VLOOKUP(E220, 'SKU заквасочник'!$A$1:$Z$80, IF(D220="-", 11, IF(D220="", 11,  MATCH(D220&amp;"", 'SKU заквасочник'!$A$1:$Z$1, 0))), 0))</f>
        <v/>
      </c>
      <c r="D220" s="20"/>
      <c r="G220" s="21"/>
      <c r="J220" s="23" t="str">
        <f t="shared" ca="1" si="57"/>
        <v/>
      </c>
    </row>
    <row r="221" spans="2:20" ht="13.75" customHeight="1" x14ac:dyDescent="0.35">
      <c r="B221" s="20"/>
      <c r="C221" s="15" t="str">
        <f>IF(E221="","",VLOOKUP(E221, 'SKU заквасочник'!$A$1:$Z$80, IF(D221="-", 11, IF(D221="", 11,  MATCH(D221&amp;"", 'SKU заквасочник'!$A$1:$Z$1, 0))), 0))</f>
        <v/>
      </c>
      <c r="D221" s="20"/>
      <c r="G221" s="21"/>
      <c r="J221" s="23" t="str">
        <f t="shared" ca="1" si="57"/>
        <v/>
      </c>
    </row>
    <row r="222" spans="2:20" ht="13.75" customHeight="1" x14ac:dyDescent="0.35">
      <c r="B222" s="20"/>
      <c r="C222" s="15" t="str">
        <f>IF(E222="","",VLOOKUP(E222, 'SKU заквасочник'!$A$1:$Z$80, IF(D222="-", 11, IF(D222="", 11,  MATCH(D222&amp;"", 'SKU заквасочник'!$A$1:$Z$1, 0))), 0))</f>
        <v/>
      </c>
      <c r="D222" s="20"/>
      <c r="G222" s="21"/>
      <c r="J222" s="23" t="str">
        <f t="shared" ca="1" si="57"/>
        <v/>
      </c>
    </row>
    <row r="223" spans="2:20" ht="13.75" customHeight="1" x14ac:dyDescent="0.35">
      <c r="B223" s="20"/>
      <c r="C223" s="15" t="str">
        <f>IF(E223="","",VLOOKUP(E223, 'SKU заквасочник'!$A$1:$Z$80, IF(D223="-", 11, IF(D223="", 11,  MATCH(D223&amp;"", 'SKU заквасочник'!$A$1:$Z$1, 0))), 0))</f>
        <v/>
      </c>
      <c r="D223" s="20"/>
      <c r="G223" s="21"/>
      <c r="J223" s="23" t="str">
        <f t="shared" ca="1" si="57"/>
        <v/>
      </c>
    </row>
    <row r="224" spans="2:20" ht="13.75" customHeight="1" x14ac:dyDescent="0.35">
      <c r="B224" s="20"/>
      <c r="C224" s="15" t="str">
        <f>IF(E224="","",VLOOKUP(E224, 'SKU заквасочник'!$A$1:$Z$80, IF(D224="-", 11, IF(D224="", 11,  MATCH(D224&amp;"", 'SKU заквасочник'!$A$1:$Z$1, 0))), 0))</f>
        <v/>
      </c>
      <c r="D224" s="20"/>
      <c r="G224" s="21"/>
      <c r="J224" s="23" t="str">
        <f t="shared" ca="1" si="57"/>
        <v/>
      </c>
    </row>
    <row r="225" spans="2:10" ht="13.75" customHeight="1" x14ac:dyDescent="0.35">
      <c r="B225" s="20"/>
      <c r="C225" s="15" t="str">
        <f>IF(E225="","",VLOOKUP(E225, 'SKU заквасочник'!$A$1:$Z$80, IF(D225="-", 11, IF(D225="", 11,  MATCH(D225&amp;"", 'SKU заквасочник'!$A$1:$Z$1, 0))), 0))</f>
        <v/>
      </c>
      <c r="D225" s="20"/>
      <c r="G225" s="21"/>
      <c r="J225" s="23" t="str">
        <f t="shared" ca="1" si="57"/>
        <v/>
      </c>
    </row>
    <row r="226" spans="2:10" ht="13.75" customHeight="1" x14ac:dyDescent="0.35">
      <c r="B226" s="20"/>
      <c r="C226" s="15" t="str">
        <f>IF(E226="","",VLOOKUP(E226, 'SKU заквасочник'!$A$1:$Z$80, IF(D226="-", 11, IF(D226="", 11,  MATCH(D226&amp;"", 'SKU заквасочник'!$A$1:$Z$1, 0))), 0))</f>
        <v/>
      </c>
      <c r="D226" s="20"/>
      <c r="G226" s="21"/>
      <c r="J226" s="23" t="str">
        <f t="shared" ca="1" si="57"/>
        <v/>
      </c>
    </row>
    <row r="227" spans="2:10" ht="13.75" customHeight="1" x14ac:dyDescent="0.35">
      <c r="B227" s="20"/>
      <c r="C227" s="15" t="str">
        <f>IF(E227="","",VLOOKUP(E227, 'SKU заквасочник'!$A$1:$Z$80, IF(D227="-", 11, IF(D227="", 11,  MATCH(D227&amp;"", 'SKU заквасочник'!$A$1:$Z$1, 0))), 0))</f>
        <v/>
      </c>
      <c r="D227" s="20"/>
      <c r="G227" s="21"/>
      <c r="J227" s="23" t="str">
        <f t="shared" ca="1" si="57"/>
        <v/>
      </c>
    </row>
    <row r="228" spans="2:10" ht="13.75" customHeight="1" x14ac:dyDescent="0.35">
      <c r="B228" s="20"/>
      <c r="C228" s="15" t="str">
        <f>IF(E228="","",VLOOKUP(E228, 'SKU заквасочник'!$A$1:$Z$80, IF(D228="-", 11, IF(D228="", 11,  MATCH(D228&amp;"", 'SKU заквасочник'!$A$1:$Z$1, 0))), 0))</f>
        <v/>
      </c>
      <c r="D228" s="20"/>
      <c r="G228" s="21"/>
      <c r="J228" s="23" t="str">
        <f t="shared" ca="1" si="57"/>
        <v/>
      </c>
    </row>
    <row r="229" spans="2:10" ht="13.75" customHeight="1" x14ac:dyDescent="0.35">
      <c r="B229" s="20"/>
      <c r="C229" s="15" t="str">
        <f>IF(E229="","",VLOOKUP(E229, 'SKU заквасочник'!$A$1:$Z$80, IF(D229="-", 11, IF(D229="", 11,  MATCH(D229&amp;"", 'SKU заквасочник'!$A$1:$Z$1, 0))), 0))</f>
        <v/>
      </c>
      <c r="D229" s="20"/>
      <c r="G229" s="21"/>
      <c r="J229" s="23" t="str">
        <f t="shared" ca="1" si="57"/>
        <v/>
      </c>
    </row>
    <row r="230" spans="2:10" ht="13.75" customHeight="1" x14ac:dyDescent="0.35">
      <c r="B230" s="20"/>
      <c r="C230" s="15" t="str">
        <f>IF(E230="","",VLOOKUP(E230, 'SKU заквасочник'!$A$1:$Z$80, IF(D230="-", 11, IF(D230="", 11,  MATCH(D230&amp;"", 'SKU заквасочник'!$A$1:$Z$1, 0))), 0))</f>
        <v/>
      </c>
      <c r="D230" s="20"/>
      <c r="G230" s="21"/>
      <c r="J230" s="23" t="str">
        <f t="shared" ca="1" si="57"/>
        <v/>
      </c>
    </row>
    <row r="231" spans="2:10" ht="13.75" customHeight="1" x14ac:dyDescent="0.35">
      <c r="B231" s="20"/>
      <c r="C231" s="15" t="str">
        <f>IF(E231="","",VLOOKUP(E231, 'SKU заквасочник'!$A$1:$Z$80, IF(D231="-", 11, IF(D231="", 11,  MATCH(D231&amp;"", 'SKU заквасочник'!$A$1:$Z$1, 0))), 0))</f>
        <v/>
      </c>
      <c r="D231" s="20"/>
      <c r="G231" s="21"/>
      <c r="J231" s="23" t="str">
        <f t="shared" ca="1" si="57"/>
        <v/>
      </c>
    </row>
    <row r="232" spans="2:10" ht="13.75" customHeight="1" x14ac:dyDescent="0.35">
      <c r="B232" s="20"/>
      <c r="C232" s="15" t="str">
        <f>IF(E232="","",VLOOKUP(E232, 'SKU заквасочник'!$A$1:$Z$80, IF(D232="-", 11, IF(D232="", 11,  MATCH(D232&amp;"", 'SKU заквасочник'!$A$1:$Z$1, 0))), 0))</f>
        <v/>
      </c>
      <c r="D232" s="20"/>
      <c r="G232" s="21"/>
      <c r="J232" s="23" t="str">
        <f t="shared" ca="1" si="57"/>
        <v/>
      </c>
    </row>
    <row r="233" spans="2:10" ht="13.75" customHeight="1" x14ac:dyDescent="0.35">
      <c r="B233" s="20"/>
      <c r="C233" s="15" t="str">
        <f>IF(E233="","",VLOOKUP(E233, 'SKU заквасочник'!$A$1:$Z$80, IF(D233="-", 11, IF(D233="", 11,  MATCH(D233&amp;"", 'SKU заквасочник'!$A$1:$Z$1, 0))), 0))</f>
        <v/>
      </c>
      <c r="D233" s="20"/>
      <c r="G233" s="21"/>
      <c r="J233" s="23" t="str">
        <f t="shared" ca="1" si="57"/>
        <v/>
      </c>
    </row>
    <row r="234" spans="2:10" ht="13.75" customHeight="1" x14ac:dyDescent="0.35">
      <c r="B234" s="20"/>
      <c r="C234" s="15" t="str">
        <f>IF(E234="","",VLOOKUP(E234, 'SKU заквасочник'!$A$1:$Z$80, IF(D234="-", 11, IF(D234="", 11,  MATCH(D234&amp;"", 'SKU заквасочник'!$A$1:$Z$1, 0))), 0))</f>
        <v/>
      </c>
      <c r="D234" s="20"/>
      <c r="G234" s="21"/>
      <c r="J234" s="23" t="str">
        <f t="shared" ca="1" si="57"/>
        <v/>
      </c>
    </row>
    <row r="235" spans="2:10" ht="13.75" customHeight="1" x14ac:dyDescent="0.35">
      <c r="B235" s="20"/>
      <c r="C235" s="15" t="str">
        <f>IF(E235="","",VLOOKUP(E235, 'SKU заквасочник'!$A$1:$Z$80, IF(D235="-", 11, IF(D235="", 11,  MATCH(D235&amp;"", 'SKU заквасочник'!$A$1:$Z$1, 0))), 0))</f>
        <v/>
      </c>
      <c r="D235" s="20"/>
      <c r="G235" s="21"/>
      <c r="J235" s="23" t="str">
        <f t="shared" ca="1" si="57"/>
        <v/>
      </c>
    </row>
    <row r="236" spans="2:10" ht="13.75" customHeight="1" x14ac:dyDescent="0.35">
      <c r="B236" s="20"/>
      <c r="C236" s="15" t="str">
        <f>IF(E236="","",VLOOKUP(E236, 'SKU заквасочник'!$A$1:$Z$80, IF(D236="-", 11, IF(D236="", 11,  MATCH(D236&amp;"", 'SKU заквасочник'!$A$1:$Z$1, 0))), 0))</f>
        <v/>
      </c>
      <c r="D236" s="20"/>
      <c r="G236" s="21"/>
      <c r="J236" s="23" t="str">
        <f t="shared" ca="1" si="57"/>
        <v/>
      </c>
    </row>
    <row r="237" spans="2:10" ht="13.75" customHeight="1" x14ac:dyDescent="0.35">
      <c r="B237" s="20"/>
      <c r="C237" s="15" t="str">
        <f>IF(E237="","",VLOOKUP(E237, 'SKU заквасочник'!$A$1:$Z$80, IF(D237="-", 11, IF(D237="", 11,  MATCH(D237&amp;"", 'SKU заквасочник'!$A$1:$Z$1, 0))), 0))</f>
        <v/>
      </c>
      <c r="D237" s="20"/>
      <c r="G237" s="21"/>
      <c r="J237" s="23" t="str">
        <f t="shared" ca="1" si="57"/>
        <v/>
      </c>
    </row>
    <row r="238" spans="2:10" ht="13.75" customHeight="1" x14ac:dyDescent="0.35">
      <c r="B238" s="20"/>
      <c r="C238" s="15" t="str">
        <f>IF(E238="","",VLOOKUP(E238, 'SKU заквасочник'!$A$1:$Z$80, IF(D238="-", 11, IF(D238="", 11,  MATCH(D238&amp;"", 'SKU заквасочник'!$A$1:$Z$1, 0))), 0))</f>
        <v/>
      </c>
      <c r="D238" s="20"/>
      <c r="G238" s="21"/>
      <c r="J238" s="23" t="str">
        <f t="shared" ca="1" si="57"/>
        <v/>
      </c>
    </row>
    <row r="239" spans="2:10" ht="13.75" customHeight="1" x14ac:dyDescent="0.35">
      <c r="B239" s="20"/>
      <c r="C239" s="15" t="str">
        <f>IF(E239="","",VLOOKUP(E239, 'SKU заквасочник'!$A$1:$Z$80, IF(D239="-", 11, IF(D239="", 11,  MATCH(D239&amp;"", 'SKU заквасочник'!$A$1:$Z$1, 0))), 0))</f>
        <v/>
      </c>
      <c r="D239" s="20"/>
      <c r="G239" s="21"/>
      <c r="J239" s="23" t="str">
        <f t="shared" ca="1" si="57"/>
        <v/>
      </c>
    </row>
    <row r="240" spans="2:10" ht="13.75" customHeight="1" x14ac:dyDescent="0.35">
      <c r="B240" s="20"/>
      <c r="C240" s="15" t="str">
        <f>IF(E240="","",VLOOKUP(E240, 'SKU заквасочник'!$A$1:$Z$80, IF(D240="-", 11, IF(D240="", 11,  MATCH(D240&amp;"", 'SKU заквасочник'!$A$1:$Z$1, 0))), 0))</f>
        <v/>
      </c>
      <c r="D240" s="20"/>
      <c r="G240" s="21"/>
      <c r="J240" s="23" t="str">
        <f t="shared" ca="1" si="57"/>
        <v/>
      </c>
    </row>
    <row r="241" spans="2:10" ht="13.75" customHeight="1" x14ac:dyDescent="0.35">
      <c r="B241" s="20"/>
      <c r="C241" s="15" t="str">
        <f>IF(E241="","",VLOOKUP(E241, 'SKU заквасочник'!$A$1:$Z$80, IF(D241="-", 11, IF(D241="", 11,  MATCH(D241&amp;"", 'SKU заквасочник'!$A$1:$Z$1, 0))), 0))</f>
        <v/>
      </c>
      <c r="D241" s="20"/>
      <c r="G241" s="21"/>
      <c r="J241" s="23" t="str">
        <f t="shared" ca="1" si="57"/>
        <v/>
      </c>
    </row>
    <row r="242" spans="2:10" ht="13.75" customHeight="1" x14ac:dyDescent="0.35">
      <c r="B242" s="20"/>
      <c r="C242" s="15" t="str">
        <f>IF(E242="","",VLOOKUP(E242, 'SKU заквасочник'!$A$1:$Z$80, IF(D242="-", 11, IF(D242="", 11,  MATCH(D242&amp;"", 'SKU заквасочник'!$A$1:$Z$1, 0))), 0))</f>
        <v/>
      </c>
      <c r="D242" s="20"/>
      <c r="G242" s="21"/>
      <c r="J242" s="23" t="str">
        <f t="shared" ca="1" si="57"/>
        <v/>
      </c>
    </row>
    <row r="243" spans="2:10" ht="13.75" customHeight="1" x14ac:dyDescent="0.35">
      <c r="B243" s="20"/>
      <c r="C243" s="15" t="str">
        <f>IF(E243="","",VLOOKUP(E243, 'SKU заквасочник'!$A$1:$Z$80, IF(D243="-", 11, IF(D243="", 11,  MATCH(D243&amp;"", 'SKU заквасочник'!$A$1:$Z$1, 0))), 0))</f>
        <v/>
      </c>
      <c r="D243" s="20"/>
      <c r="G243" s="21"/>
      <c r="J243" s="23" t="str">
        <f t="shared" ca="1" si="57"/>
        <v/>
      </c>
    </row>
    <row r="244" spans="2:10" ht="13.75" customHeight="1" x14ac:dyDescent="0.35">
      <c r="B244" s="20"/>
      <c r="C244" s="15" t="str">
        <f>IF(E244="","",VLOOKUP(E244, 'SKU заквасочник'!$A$1:$Z$80, IF(D244="-", 11, IF(D244="", 11,  MATCH(D244&amp;"", 'SKU заквасочник'!$A$1:$Z$1, 0))), 0))</f>
        <v/>
      </c>
      <c r="D244" s="20"/>
      <c r="G244" s="21"/>
      <c r="J244" s="23" t="str">
        <f t="shared" ca="1" si="57"/>
        <v/>
      </c>
    </row>
    <row r="245" spans="2:10" ht="13.75" customHeight="1" x14ac:dyDescent="0.35">
      <c r="B245" s="20"/>
      <c r="C245" s="15" t="str">
        <f>IF(E245="","",VLOOKUP(E245, 'SKU заквасочник'!$A$1:$Z$80, IF(D245="-", 11, IF(D245="", 11,  MATCH(D245&amp;"", 'SKU заквасочник'!$A$1:$Z$1, 0))), 0))</f>
        <v/>
      </c>
      <c r="D245" s="20"/>
      <c r="G245" s="21"/>
      <c r="J245" s="23" t="str">
        <f t="shared" ca="1" si="57"/>
        <v/>
      </c>
    </row>
    <row r="246" spans="2:10" ht="13.75" customHeight="1" x14ac:dyDescent="0.35">
      <c r="B246" s="20"/>
      <c r="C246" s="15" t="str">
        <f>IF(E246="","",VLOOKUP(E246, 'SKU заквасочник'!$A$1:$Z$80, IF(D246="-", 11, IF(D246="", 11,  MATCH(D246&amp;"", 'SKU заквасочник'!$A$1:$Z$1, 0))), 0))</f>
        <v/>
      </c>
      <c r="D246" s="20"/>
      <c r="G246" s="21"/>
      <c r="J246" s="23" t="str">
        <f t="shared" ca="1" si="57"/>
        <v/>
      </c>
    </row>
    <row r="247" spans="2:10" ht="13.75" customHeight="1" x14ac:dyDescent="0.35">
      <c r="B247" s="20"/>
      <c r="C247" s="15" t="str">
        <f>IF(E247="","",VLOOKUP(E247, 'SKU заквасочник'!$A$1:$Z$80, IF(D247="-", 11, IF(D247="", 11,  MATCH(D247&amp;"", 'SKU заквасочник'!$A$1:$Z$1, 0))), 0))</f>
        <v/>
      </c>
      <c r="D247" s="20"/>
      <c r="G247" s="21"/>
      <c r="J247" s="23" t="str">
        <f t="shared" ca="1" si="57"/>
        <v/>
      </c>
    </row>
    <row r="248" spans="2:10" ht="13.75" customHeight="1" x14ac:dyDescent="0.35">
      <c r="B248" s="20"/>
      <c r="C248" s="15" t="str">
        <f>IF(E248="","",VLOOKUP(E248, 'SKU заквасочник'!$A$1:$Z$80, IF(D248="-", 11, IF(D248="", 11,  MATCH(D248&amp;"", 'SKU заквасочник'!$A$1:$Z$1, 0))), 0))</f>
        <v/>
      </c>
      <c r="D248" s="20"/>
      <c r="G248" s="21"/>
      <c r="J248" s="23" t="str">
        <f t="shared" ca="1" si="57"/>
        <v/>
      </c>
    </row>
    <row r="249" spans="2:10" ht="13.75" customHeight="1" x14ac:dyDescent="0.35">
      <c r="B249" s="20"/>
      <c r="C249" s="15" t="str">
        <f>IF(E249="","",VLOOKUP(E249, 'SKU заквасочник'!$A$1:$Z$80, IF(D249="-", 11, IF(D249="", 11,  MATCH(D249&amp;"", 'SKU заквасочник'!$A$1:$Z$1, 0))), 0))</f>
        <v/>
      </c>
      <c r="D249" s="20"/>
      <c r="G249" s="21"/>
      <c r="J249" s="23" t="str">
        <f t="shared" ca="1" si="57"/>
        <v/>
      </c>
    </row>
    <row r="250" spans="2:10" ht="13.75" customHeight="1" x14ac:dyDescent="0.35">
      <c r="B250" s="20"/>
      <c r="C250" s="15" t="str">
        <f>IF(E250="","",VLOOKUP(E250, 'SKU заквасочник'!$A$1:$Z$80, IF(D250="-", 11, IF(D250="", 11,  MATCH(D250&amp;"", 'SKU заквасочник'!$A$1:$Z$1, 0))), 0))</f>
        <v/>
      </c>
      <c r="D250" s="20"/>
      <c r="G250" s="21"/>
      <c r="J250" s="23" t="str">
        <f t="shared" ca="1" si="57"/>
        <v/>
      </c>
    </row>
    <row r="251" spans="2:10" ht="13.75" customHeight="1" x14ac:dyDescent="0.35">
      <c r="B251" s="20"/>
      <c r="C251" s="15" t="str">
        <f>IF(E251="","",VLOOKUP(E251, 'SKU заквасочник'!$A$1:$Z$80, IF(D251="-", 11, IF(D251="", 11,  MATCH(D251&amp;"", 'SKU заквасочник'!$A$1:$Z$1, 0))), 0))</f>
        <v/>
      </c>
      <c r="D251" s="20"/>
      <c r="G251" s="21"/>
      <c r="J251" s="23" t="str">
        <f t="shared" ca="1" si="57"/>
        <v/>
      </c>
    </row>
    <row r="252" spans="2:10" ht="13.75" customHeight="1" x14ac:dyDescent="0.35">
      <c r="B252" s="20"/>
      <c r="C252" s="15" t="str">
        <f>IF(E252="","",VLOOKUP(E252, 'SKU заквасочник'!$A$1:$Z$80, IF(D252="-", 11, IF(D252="", 11,  MATCH(D252&amp;"", 'SKU заквасочник'!$A$1:$Z$1, 0))), 0))</f>
        <v/>
      </c>
      <c r="D252" s="20"/>
      <c r="G252" s="21"/>
      <c r="J252" s="23" t="str">
        <f t="shared" ca="1" si="57"/>
        <v/>
      </c>
    </row>
    <row r="253" spans="2:10" ht="13.75" customHeight="1" x14ac:dyDescent="0.35">
      <c r="B253" s="20"/>
      <c r="C253" s="15" t="str">
        <f>IF(E253="","",VLOOKUP(E253, 'SKU заквасочник'!$A$1:$Z$80, IF(D253="-", 11, IF(D253="", 11,  MATCH(D253&amp;"", 'SKU заквасочник'!$A$1:$Z$1, 0))), 0))</f>
        <v/>
      </c>
      <c r="D253" s="20"/>
      <c r="G253" s="21"/>
      <c r="J253" s="23" t="str">
        <f t="shared" ca="1" si="57"/>
        <v/>
      </c>
    </row>
    <row r="254" spans="2:10" ht="13.75" customHeight="1" x14ac:dyDescent="0.35">
      <c r="B254" s="20"/>
      <c r="C254" s="15" t="str">
        <f>IF(E254="","",VLOOKUP(E254, 'SKU заквасочник'!$A$1:$Z$80, IF(D254="-", 11, IF(D254="", 11,  MATCH(D254&amp;"", 'SKU заквасочник'!$A$1:$Z$1, 0))), 0))</f>
        <v/>
      </c>
      <c r="D254" s="20"/>
      <c r="G254" s="21"/>
      <c r="J254" s="23" t="str">
        <f t="shared" ca="1" si="57"/>
        <v/>
      </c>
    </row>
    <row r="255" spans="2:10" ht="13.75" customHeight="1" x14ac:dyDescent="0.35">
      <c r="B255" s="20"/>
      <c r="C255" s="15" t="str">
        <f>IF(E255="","",VLOOKUP(E255, 'SKU заквасочник'!$A$1:$Z$80, IF(D255="-", 11, IF(D255="", 11,  MATCH(D255&amp;"", 'SKU заквасочник'!$A$1:$Z$1, 0))), 0))</f>
        <v/>
      </c>
      <c r="D255" s="20"/>
      <c r="G255" s="21"/>
      <c r="J255" s="23" t="str">
        <f t="shared" ca="1" si="57"/>
        <v/>
      </c>
    </row>
    <row r="256" spans="2:10" ht="13.75" customHeight="1" x14ac:dyDescent="0.35">
      <c r="B256" s="20"/>
      <c r="C256" s="15" t="str">
        <f>IF(E256="","",VLOOKUP(E256, 'SKU заквасочник'!$A$1:$Z$80, IF(D256="-", 11, IF(D256="", 11,  MATCH(D256&amp;"", 'SKU заквасочник'!$A$1:$Z$1, 0))), 0))</f>
        <v/>
      </c>
      <c r="D256" s="20"/>
      <c r="G256" s="21"/>
      <c r="J256" s="23" t="str">
        <f t="shared" ca="1" si="57"/>
        <v/>
      </c>
    </row>
    <row r="257" spans="2:10" ht="13.75" customHeight="1" x14ac:dyDescent="0.35">
      <c r="B257" s="20"/>
      <c r="C257" s="15" t="str">
        <f>IF(E257="","",VLOOKUP(E257, 'SKU заквасочник'!$A$1:$Z$80, IF(D257="-", 11, IF(D257="", 11,  MATCH(D257&amp;"", 'SKU заквасочник'!$A$1:$Z$1, 0))), 0))</f>
        <v/>
      </c>
      <c r="D257" s="20"/>
      <c r="G257" s="21"/>
      <c r="J257" s="23" t="str">
        <f t="shared" ca="1" si="57"/>
        <v/>
      </c>
    </row>
    <row r="258" spans="2:10" ht="13.75" customHeight="1" x14ac:dyDescent="0.35">
      <c r="B258" s="20"/>
      <c r="C258" s="15" t="str">
        <f>IF(E258="","",VLOOKUP(E258, 'SKU заквасочник'!$A$1:$Z$80, IF(D258="-", 11, IF(D258="", 11,  MATCH(D258&amp;"", 'SKU заквасочник'!$A$1:$Z$1, 0))), 0))</f>
        <v/>
      </c>
      <c r="D258" s="20"/>
      <c r="G258" s="21"/>
      <c r="J258" s="23" t="str">
        <f t="shared" ca="1" si="57"/>
        <v/>
      </c>
    </row>
    <row r="259" spans="2:10" ht="13.75" customHeight="1" x14ac:dyDescent="0.35">
      <c r="B259" s="20"/>
      <c r="C259" s="15" t="str">
        <f>IF(E259="","",VLOOKUP(E259, 'SKU заквасочник'!$A$1:$Z$80, IF(D259="-", 11, IF(D259="", 11,  MATCH(D259&amp;"", 'SKU заквасочник'!$A$1:$Z$1, 0))), 0))</f>
        <v/>
      </c>
      <c r="D259" s="20"/>
      <c r="G259" s="21"/>
      <c r="J259" s="23" t="str">
        <f t="shared" ca="1" si="57"/>
        <v/>
      </c>
    </row>
    <row r="260" spans="2:10" ht="13.75" customHeight="1" x14ac:dyDescent="0.35">
      <c r="C260" s="15" t="str">
        <f>IF(E260="","",VLOOKUP(E260, 'SKU заквасочник'!$A$1:$Z$80, IF(D260="-", 11, IF(D260="", 11,  MATCH(D260&amp;"", 'SKU заквасочник'!$A$1:$Z$1, 0))), 0))</f>
        <v/>
      </c>
      <c r="D260" s="20"/>
      <c r="G260" s="21"/>
      <c r="J260" s="23" t="str">
        <f t="shared" ca="1" si="57"/>
        <v/>
      </c>
    </row>
    <row r="261" spans="2:10" ht="13.75" customHeight="1" x14ac:dyDescent="0.35">
      <c r="C261" s="15" t="str">
        <f>IF(E261="","",VLOOKUP(E261, 'SKU заквасочник'!$A$1:$Z$80, IF(D261="-", 11, IF(D261="", 11,  MATCH(D261&amp;"", 'SKU заквасочник'!$A$1:$Z$1, 0))), 0))</f>
        <v/>
      </c>
      <c r="D261" s="20"/>
      <c r="G261" s="21"/>
      <c r="J261" s="23" t="str">
        <f t="shared" ca="1" si="57"/>
        <v/>
      </c>
    </row>
    <row r="262" spans="2:10" ht="13.75" customHeight="1" x14ac:dyDescent="0.35">
      <c r="C262" s="15" t="str">
        <f>IF(E262="","",VLOOKUP(E262, 'SKU заквасочник'!$A$1:$Z$80, IF(D262="-", 11, IF(D262="", 11,  MATCH(D262&amp;"", 'SKU заквасочник'!$A$1:$Z$1, 0))), 0))</f>
        <v/>
      </c>
      <c r="D262" s="20"/>
      <c r="G262" s="21"/>
      <c r="J262" s="23" t="str">
        <f t="shared" ca="1" si="57"/>
        <v/>
      </c>
    </row>
    <row r="263" spans="2:10" ht="13.75" customHeight="1" x14ac:dyDescent="0.35">
      <c r="C263" s="15" t="str">
        <f>IF(E263="","",VLOOKUP(E263, 'SKU заквасочник'!$A$1:$Z$80, IF(D263="-", 11, IF(D263="", 11,  MATCH(D263&amp;"", 'SKU заквасочник'!$A$1:$Z$1, 0))), 0))</f>
        <v/>
      </c>
      <c r="D263" s="20"/>
      <c r="G263" s="21"/>
      <c r="J263" s="23" t="str">
        <f t="shared" ca="1" si="57"/>
        <v/>
      </c>
    </row>
    <row r="264" spans="2:10" ht="13.75" customHeight="1" x14ac:dyDescent="0.35">
      <c r="C264" s="15" t="str">
        <f>IF(E264="","",VLOOKUP(E264, 'SKU заквасочник'!$A$1:$Z$80, IF(D264="-", 11, IF(D264="", 11,  MATCH(D264&amp;"", 'SKU заквасочник'!$A$1:$Z$1, 0))), 0))</f>
        <v/>
      </c>
      <c r="D264" s="20"/>
      <c r="G264" s="21"/>
      <c r="J264" s="23" t="str">
        <f t="shared" ca="1" si="57"/>
        <v/>
      </c>
    </row>
    <row r="265" spans="2:10" ht="13.75" customHeight="1" x14ac:dyDescent="0.35">
      <c r="C265" s="15" t="str">
        <f>IF(E265="","",VLOOKUP(E265, 'SKU заквасочник'!$A$1:$Z$80, IF(D265="-", 11, IF(D265="", 11,  MATCH(D265&amp;"", 'SKU заквасочник'!$A$1:$Z$1, 0))), 0))</f>
        <v/>
      </c>
      <c r="D265" s="20"/>
      <c r="J265" s="23" t="str">
        <f t="shared" ca="1" si="57"/>
        <v/>
      </c>
    </row>
    <row r="266" spans="2:10" ht="13.75" customHeight="1" x14ac:dyDescent="0.35">
      <c r="C266" s="15" t="str">
        <f>IF(E266="","",VLOOKUP(E266, 'SKU заквасочник'!$A$1:$Z$80, IF(D266="-", 11, IF(D266="", 11,  MATCH(D266&amp;"", 'SKU заквасочник'!$A$1:$Z$1, 0))), 0))</f>
        <v/>
      </c>
      <c r="D266" s="20"/>
      <c r="J266" s="23" t="str">
        <f t="shared" ref="J266:J269" ca="1" si="58">IF(K266 = "-", INDIRECT("C" &amp; ROW() - 1),"")</f>
        <v/>
      </c>
    </row>
    <row r="267" spans="2:10" ht="13.75" customHeight="1" x14ac:dyDescent="0.35">
      <c r="C267" s="15" t="str">
        <f>IF(E267="","",VLOOKUP(E267, 'SKU заквасочник'!$A$1:$Z$80, IF(D267="-", 11, IF(D267="", 11,  MATCH(D267&amp;"", 'SKU заквасочник'!$A$1:$Z$1, 0))), 0))</f>
        <v/>
      </c>
      <c r="D267" s="20"/>
      <c r="J267" s="23" t="str">
        <f t="shared" ca="1" si="58"/>
        <v/>
      </c>
    </row>
    <row r="268" spans="2:10" ht="13.75" customHeight="1" x14ac:dyDescent="0.35">
      <c r="C268" s="15" t="str">
        <f>IF(E268="","",VLOOKUP(E268, 'SKU заквасочник'!$A$1:$Z$80, IF(D268="-", 11, IF(D268="", 11,  MATCH(D268&amp;"", 'SKU заквасочник'!$A$1:$Z$1, 0))), 0))</f>
        <v/>
      </c>
      <c r="D268" s="20"/>
      <c r="J268" s="23" t="str">
        <f t="shared" ca="1" si="58"/>
        <v/>
      </c>
    </row>
    <row r="269" spans="2:10" ht="13.75" customHeight="1" x14ac:dyDescent="0.35">
      <c r="C269" s="15" t="str">
        <f>IF(E269="","",VLOOKUP(E269, 'SKU заквасочник'!$A$1:$Z$80, IF(D269="-", 11, IF(D269="", 11,  MATCH(D269&amp;"", 'SKU заквасочник'!$A$1:$Z$1, 0))), 0))</f>
        <v/>
      </c>
      <c r="D269" s="20"/>
      <c r="J269" s="23" t="str">
        <f t="shared" ca="1" si="58"/>
        <v/>
      </c>
    </row>
    <row r="270" spans="2:10" ht="13.75" customHeight="1" x14ac:dyDescent="0.35">
      <c r="C270" s="15" t="str">
        <f>IF(E270="","",VLOOKUP(E270, 'SKU заквасочник'!$A$1:$Z$80, IF(D270="-", 11, IF(D270="", 11,  MATCH(D270&amp;"", 'SKU заквасочник'!$A$1:$Z$1, 0))), 0))</f>
        <v/>
      </c>
    </row>
    <row r="271" spans="2:10" ht="13.75" customHeight="1" x14ac:dyDescent="0.35">
      <c r="C271" s="15" t="str">
        <f>IF(E271="","",VLOOKUP(E271, 'SKU заквасочник'!$A$1:$Z$80, IF(D271="-", 11, IF(D271="", 11,  MATCH(D271&amp;"", 'SKU заквасочник'!$A$1:$Z$1, 0))), 0))</f>
        <v/>
      </c>
    </row>
    <row r="272" spans="2:10" ht="13.75" customHeight="1" x14ac:dyDescent="0.35">
      <c r="C272" s="15" t="str">
        <f>IF(E272="","",VLOOKUP(E272, 'SKU заквасочник'!$A$1:$Z$80, IF(D272="-", 11, IF(D272="", 11,  MATCH(D272&amp;"", 'SKU заквасочник'!$A$1:$Z$1, 0))), 0))</f>
        <v/>
      </c>
    </row>
    <row r="273" spans="3:3" ht="13.75" customHeight="1" x14ac:dyDescent="0.35">
      <c r="C273" s="15" t="str">
        <f>IF(E273="","",VLOOKUP(E273, 'SKU заквасочник'!$A$1:$Z$80, IF(D273="-", 11, IF(D273="", 11,  MATCH(D273&amp;"", 'SKU заквасочник'!$A$1:$Z$1, 0))), 0))</f>
        <v/>
      </c>
    </row>
    <row r="274" spans="3:3" ht="13.75" customHeight="1" x14ac:dyDescent="0.35">
      <c r="C274" s="15" t="str">
        <f>IF(E274="","",VLOOKUP(E274, 'SKU заквасочник'!$A$1:$Z$80, IF(D274="-", 11, IF(D274="", 11,  MATCH(D274&amp;"", 'SKU заквасочник'!$A$1:$Z$1, 0))), 0))</f>
        <v/>
      </c>
    </row>
    <row r="275" spans="3:3" ht="13.75" customHeight="1" x14ac:dyDescent="0.35">
      <c r="C275" s="15" t="str">
        <f>IF(E275="","",VLOOKUP(E275, 'SKU заквасочник'!$A$1:$Z$80, IF(D275="-", 11, IF(D275="", 11,  MATCH(D275&amp;"", 'SKU заквасочник'!$A$1:$Z$1, 0))), 0))</f>
        <v/>
      </c>
    </row>
    <row r="276" spans="3:3" ht="13.75" customHeight="1" x14ac:dyDescent="0.35">
      <c r="C276" s="15" t="str">
        <f>IF(E276="","",VLOOKUP(E276, 'SKU заквасочник'!$A$1:$Z$80, IF(D276="-", 11, IF(D276="", 11,  MATCH(D276&amp;"", 'SKU заквасочник'!$A$1:$Z$1, 0))), 0))</f>
        <v/>
      </c>
    </row>
    <row r="277" spans="3:3" ht="13.75" customHeight="1" x14ac:dyDescent="0.35">
      <c r="C277" s="15" t="str">
        <f>IF(E277="","",VLOOKUP(E277, 'SKU заквасочник'!$A$1:$Z$80, IF(D277="-", 11, IF(D277="", 11,  MATCH(D277&amp;"", 'SKU заквасочник'!$A$1:$Z$1, 0))), 0))</f>
        <v/>
      </c>
    </row>
    <row r="278" spans="3:3" ht="13.75" customHeight="1" x14ac:dyDescent="0.35">
      <c r="C278" s="15" t="str">
        <f>IF(E278="","",VLOOKUP(E278, 'SKU заквасочник'!$A$1:$Z$80, IF(D278="-", 11, IF(D278="", 11,  MATCH(D278&amp;"", 'SKU заквасочник'!$A$1:$Z$1, 0))), 0))</f>
        <v/>
      </c>
    </row>
    <row r="279" spans="3:3" ht="13.75" customHeight="1" x14ac:dyDescent="0.35">
      <c r="C279" s="15" t="str">
        <f>IF(E279="","",VLOOKUP(E279, 'SKU заквасочник'!$A$1:$Z$80, IF(D279="-", 11, IF(D279="", 11,  MATCH(D279&amp;"", 'SKU заквасочник'!$A$1:$Z$1, 0))), 0))</f>
        <v/>
      </c>
    </row>
    <row r="280" spans="3:3" ht="13.75" customHeight="1" x14ac:dyDescent="0.35">
      <c r="C280" s="15" t="str">
        <f>IF(E280="","",VLOOKUP(E280, 'SKU заквасочник'!$A$1:$Z$80, IF(D280="-", 11, IF(D280="", 11,  MATCH(D280&amp;"", 'SKU заквасочник'!$A$1:$Z$1, 0))), 0))</f>
        <v/>
      </c>
    </row>
    <row r="281" spans="3:3" ht="13.75" customHeight="1" x14ac:dyDescent="0.35">
      <c r="C281" s="15" t="str">
        <f>IF(E281="","",VLOOKUP(E281, 'SKU заквасочник'!$A$1:$Z$80, IF(D281="-", 11, IF(D281="", 11,  MATCH(D281&amp;"", 'SKU заквасочник'!$A$1:$Z$1, 0))), 0))</f>
        <v/>
      </c>
    </row>
    <row r="282" spans="3:3" ht="13.75" customHeight="1" x14ac:dyDescent="0.35">
      <c r="C282" s="15" t="str">
        <f>IF(E282="","",VLOOKUP(E282, 'SKU заквасочник'!$A$1:$Z$80, IF(D282="-", 11, IF(D282="", 11,  MATCH(D282&amp;"", 'SKU заквасочник'!$A$1:$Z$1, 0))), 0))</f>
        <v/>
      </c>
    </row>
    <row r="283" spans="3:3" ht="13.75" customHeight="1" x14ac:dyDescent="0.35">
      <c r="C283" s="15" t="str">
        <f>IF(E283="","",VLOOKUP(E283, 'SKU заквасочник'!$A$1:$Z$80, IF(D283="-", 11, IF(D283="", 11,  MATCH(D283&amp;"", 'SKU заквасочник'!$A$1:$Z$1, 0))), 0))</f>
        <v/>
      </c>
    </row>
    <row r="284" spans="3:3" ht="13.75" customHeight="1" x14ac:dyDescent="0.35">
      <c r="C284" s="15" t="str">
        <f>IF(E284="","",VLOOKUP(E284, 'SKU заквасочник'!$A$1:$Z$80, IF(D284="-", 11, IF(D284="", 11,  MATCH(D284&amp;"", 'SKU заквасочник'!$A$1:$Z$1, 0))), 0))</f>
        <v/>
      </c>
    </row>
    <row r="285" spans="3:3" ht="13.75" customHeight="1" x14ac:dyDescent="0.35">
      <c r="C285" s="15" t="str">
        <f>IF(E285="","",VLOOKUP(E285, 'SKU заквасочник'!$A$1:$Z$80, IF(D285="-", 11, IF(D285="", 11,  MATCH(D285&amp;"", 'SKU заквасочник'!$A$1:$Z$1, 0))), 0))</f>
        <v/>
      </c>
    </row>
    <row r="286" spans="3:3" ht="13.75" customHeight="1" x14ac:dyDescent="0.35">
      <c r="C286" s="15" t="str">
        <f>IF(E286="","",VLOOKUP(E286, 'SKU заквасочник'!$A$1:$Z$80, IF(D286="-", 11, IF(D286="", 11,  MATCH(D286&amp;"", 'SKU заквасочник'!$A$1:$Z$1, 0))), 0))</f>
        <v/>
      </c>
    </row>
    <row r="287" spans="3:3" ht="13.75" customHeight="1" x14ac:dyDescent="0.35">
      <c r="C287" s="15" t="str">
        <f>IF(E287="","",VLOOKUP(E287, 'SKU заквасочник'!$A$1:$Z$80, IF(D287="-", 11, IF(D287="", 11,  MATCH(D287&amp;"", 'SKU заквасочник'!$A$1:$Z$1, 0))), 0))</f>
        <v/>
      </c>
    </row>
    <row r="288" spans="3:3" ht="13.75" customHeight="1" x14ac:dyDescent="0.35">
      <c r="C288" s="15" t="str">
        <f>IF(E288="","",VLOOKUP(E288, 'SKU заквасочник'!$A$1:$Z$80, IF(D288="-", 11, IF(D288="", 11,  MATCH(D288&amp;"", 'SKU заквасочник'!$A$1:$Z$1, 0))), 0))</f>
        <v/>
      </c>
    </row>
    <row r="289" spans="3:3" ht="13.75" customHeight="1" x14ac:dyDescent="0.35">
      <c r="C289" s="15" t="str">
        <f>IF(E289="","",VLOOKUP(E289, 'SKU заквасочник'!$A$1:$Z$80, IF(D289="-", 11, IF(D289="", 11,  MATCH(D289&amp;"", 'SKU заквасочник'!$A$1:$Z$1, 0))), 0))</f>
        <v/>
      </c>
    </row>
    <row r="290" spans="3:3" ht="13.75" customHeight="1" x14ac:dyDescent="0.35">
      <c r="C290" s="15" t="str">
        <f>IF(E290="","",VLOOKUP(E290, 'SKU заквасочник'!$A$1:$Z$80, IF(D290="-", 11, IF(D290="", 11,  MATCH(D290&amp;"", 'SKU заквасочник'!$A$1:$Z$1, 0))), 0))</f>
        <v/>
      </c>
    </row>
    <row r="291" spans="3:3" ht="13.75" customHeight="1" x14ac:dyDescent="0.35">
      <c r="C291" s="15" t="str">
        <f>IF(E291="","",VLOOKUP(E291, 'SKU заквасочник'!$A$1:$Z$80, IF(D291="-", 11, IF(D291="", 11,  MATCH(D291&amp;"", 'SKU заквасочник'!$A$1:$Z$1, 0))), 0))</f>
        <v/>
      </c>
    </row>
    <row r="292" spans="3:3" ht="13.75" customHeight="1" x14ac:dyDescent="0.35">
      <c r="C292" s="15" t="str">
        <f>IF(E292="","",VLOOKUP(E292, 'SKU заквасочник'!$A$1:$Z$80, IF(D292="-", 11, IF(D292="", 11,  MATCH(D292&amp;"", 'SKU заквасочник'!$A$1:$Z$1))), 0))</f>
        <v/>
      </c>
    </row>
    <row r="293" spans="3:3" ht="13.75" customHeight="1" x14ac:dyDescent="0.35">
      <c r="C293" s="15" t="str">
        <f>IF(E293="","",VLOOKUP(E293, 'SKU заквасочник'!$A$1:$Z$80, IF(D293="-", 11, IF(D293="", 11,  MATCH(D293&amp;"", 'SKU заквасочник'!$A$1:$Z$1))), 0))</f>
        <v/>
      </c>
    </row>
    <row r="294" spans="3:3" ht="13.75" customHeight="1" x14ac:dyDescent="0.35">
      <c r="C294" s="15" t="str">
        <f>IF(E294="","",VLOOKUP(E294, 'SKU заквасочник'!$A$1:$Z$80, IF(D294="-", 11, IF(D294="", 11,  MATCH(D294&amp;"", 'SKU заквасочник'!$A$1:$Z$1))), 0))</f>
        <v/>
      </c>
    </row>
    <row r="295" spans="3:3" ht="13.75" customHeight="1" x14ac:dyDescent="0.35">
      <c r="C295" s="15" t="str">
        <f>IF(E295="","",VLOOKUP(E295, 'SKU заквасочник'!$A$1:$Z$80, IF(D295="-", 11, IF(D295="", 11,  MATCH(D295&amp;"", 'SKU заквасочник'!$A$1:$Z$1))), 0))</f>
        <v/>
      </c>
    </row>
    <row r="296" spans="3:3" ht="13.75" customHeight="1" x14ac:dyDescent="0.35">
      <c r="C296" s="15" t="str">
        <f>IF(E296="","",VLOOKUP(E296, 'SKU заквасочник'!$A$1:$Z$80, IF(D296="-", 11, IF(D296="", 11,  MATCH(D296&amp;"", 'SKU заквасочник'!$A$1:$Z$1))), 0))</f>
        <v/>
      </c>
    </row>
    <row r="297" spans="3:3" ht="13.75" customHeight="1" x14ac:dyDescent="0.35">
      <c r="C297" s="15" t="str">
        <f>IF(E297="","",VLOOKUP(E297, 'SKU заквасочник'!$A$1:$Z$80, IF(D297="-", 11, IF(D297="", 11,  MATCH(D297&amp;"", 'SKU заквасочник'!$A$1:$Z$1))), 0))</f>
        <v/>
      </c>
    </row>
    <row r="298" spans="3:3" ht="13.75" customHeight="1" x14ac:dyDescent="0.35">
      <c r="C298" s="15" t="str">
        <f>IF(E298="","",VLOOKUP(E298, 'SKU заквасочник'!$A$1:$Z$80, IF(D298="-", 11, IF(D298="", 11,  MATCH(D298&amp;"", 'SKU заквасочник'!$A$1:$Z$1))), 0))</f>
        <v/>
      </c>
    </row>
    <row r="299" spans="3:3" ht="13.75" customHeight="1" x14ac:dyDescent="0.35">
      <c r="C299" s="15" t="str">
        <f>IF(E299="","",VLOOKUP(E299, 'SKU заквасочник'!$A$1:$Z$80, IF(D299="-", 11, IF(D299="", 11,  MATCH(D299&amp;"", 'SKU заквасочник'!$A$1:$Z$1))), 0))</f>
        <v/>
      </c>
    </row>
    <row r="300" spans="3:3" ht="13.75" customHeight="1" x14ac:dyDescent="0.35">
      <c r="C300" s="15" t="str">
        <f>IF(E300="","",VLOOKUP(E300, 'SKU заквасочник'!$A$1:$Z$80, IF(D300="-", 11, IF(D300="", 11,  MATCH(D300&amp;"", 'SKU заквасочник'!$A$1:$Z$1))), 0))</f>
        <v/>
      </c>
    </row>
    <row r="301" spans="3:3" ht="13.75" customHeight="1" x14ac:dyDescent="0.35">
      <c r="C301" s="15" t="str">
        <f>IF(E301="","",VLOOKUP(E301, 'SKU заквасочник'!$A$1:$Z$80, IF(D301="-", 11, IF(D301="", 11,  MATCH(D301&amp;"", 'SKU заквасочник'!$A$1:$Z$1))), 0))</f>
        <v/>
      </c>
    </row>
    <row r="302" spans="3:3" ht="13.75" customHeight="1" x14ac:dyDescent="0.35">
      <c r="C302" s="15" t="str">
        <f>IF(E302="","",VLOOKUP(E302, 'SKU заквасочник'!$A$1:$Z$80, IF(D302="-", 11, IF(D302="", 11,  MATCH(D302&amp;"", 'SKU заквасочник'!$A$1:$Z$1))), 0))</f>
        <v/>
      </c>
    </row>
    <row r="303" spans="3:3" ht="13.75" customHeight="1" x14ac:dyDescent="0.35">
      <c r="C303" s="15" t="str">
        <f>IF(E303="","",VLOOKUP(E303, 'SKU заквасочник'!$A$1:$Z$80, IF(D303="-", 11, IF(D303="", 11,  MATCH(D303&amp;"", 'SKU заквасочник'!$A$1:$Z$1))), 0))</f>
        <v/>
      </c>
    </row>
    <row r="304" spans="3:3" ht="13.75" customHeight="1" x14ac:dyDescent="0.35">
      <c r="C304" s="15" t="str">
        <f>IF(E304="","",VLOOKUP(E304, 'SKU заквасочник'!$A$1:$Z$80, IF(D304="-", 11, IF(D304="", 11,  MATCH(D304&amp;"", 'SKU заквасочник'!$A$1:$Z$1))), 0))</f>
        <v/>
      </c>
    </row>
    <row r="305" spans="3:3" ht="13.75" customHeight="1" x14ac:dyDescent="0.35">
      <c r="C305" s="15" t="str">
        <f>IF(E305="","",VLOOKUP(E305, 'SKU заквасочник'!$A$1:$Z$80, IF(D305="-", 11, IF(D305="", 11,  MATCH(D305&amp;"", 'SKU заквасочник'!$A$1:$Z$1))), 0))</f>
        <v/>
      </c>
    </row>
    <row r="306" spans="3:3" ht="13.75" customHeight="1" x14ac:dyDescent="0.35">
      <c r="C306" s="15" t="str">
        <f>IF(E306="","",VLOOKUP(E306, 'SKU заквасочник'!$A$1:$Z$80, IF(D306="-", 11, IF(D306="", 11,  MATCH(D306&amp;"", 'SKU заквасочник'!$A$1:$Z$1))), 0))</f>
        <v/>
      </c>
    </row>
    <row r="307" spans="3:3" ht="13.75" customHeight="1" x14ac:dyDescent="0.35">
      <c r="C307" s="15" t="str">
        <f>IF(E307="","",VLOOKUP(E307, 'SKU заквасочник'!$A$1:$Z$80, IF(D307="-", 11, IF(D307="", 11,  MATCH(D307&amp;"", 'SKU заквасочник'!$A$1:$Z$1))), 0))</f>
        <v/>
      </c>
    </row>
    <row r="308" spans="3:3" ht="13.75" customHeight="1" x14ac:dyDescent="0.35">
      <c r="C308" s="15" t="str">
        <f>IF(E308="","",VLOOKUP(E308, 'SKU заквасочник'!$A$1:$Z$80, IF(D308="-", 11, IF(D308="", 11,  MATCH(D308&amp;"", 'SKU заквасочник'!$A$1:$Z$1))), 0))</f>
        <v/>
      </c>
    </row>
    <row r="309" spans="3:3" ht="13.75" customHeight="1" x14ac:dyDescent="0.35">
      <c r="C309" s="15" t="str">
        <f>IF(E309="","",VLOOKUP(E309, 'SKU заквасочник'!$A$1:$Z$80, IF(D309="-", 11, IF(D309="", 11,  MATCH(D309&amp;"", 'SKU заквасочник'!$A$1:$Z$1))), 0))</f>
        <v/>
      </c>
    </row>
    <row r="310" spans="3:3" ht="13.75" customHeight="1" x14ac:dyDescent="0.35">
      <c r="C310" s="15" t="str">
        <f>IF(E310="","",VLOOKUP(E310, 'SKU заквасочник'!$A$1:$Z$80, IF(D310="-", 11, IF(D310="", 11,  MATCH(D310&amp;"", 'SKU заквасочник'!$A$1:$Z$1))), 0))</f>
        <v/>
      </c>
    </row>
    <row r="311" spans="3:3" ht="13.75" customHeight="1" x14ac:dyDescent="0.35">
      <c r="C311" s="15" t="str">
        <f>IF(E311="","",VLOOKUP(E311, 'SKU заквасочник'!$A$1:$Z$80, IF(D311="-", 11, IF(D311="", 11,  MATCH(D311&amp;"", 'SKU заквасочник'!$A$1:$Z$1))), 0))</f>
        <v/>
      </c>
    </row>
    <row r="312" spans="3:3" ht="13.75" customHeight="1" x14ac:dyDescent="0.35">
      <c r="C312" s="15" t="str">
        <f>IF(E312="","",VLOOKUP(E312, 'SKU заквасочник'!$A$1:$Z$80, IF(D312="-", 11, IF(D312="", 11,  MATCH(D312&amp;"", 'SKU заквасочник'!$A$1:$Z$1))), 0))</f>
        <v/>
      </c>
    </row>
    <row r="313" spans="3:3" ht="13.75" customHeight="1" x14ac:dyDescent="0.35">
      <c r="C313" s="15" t="str">
        <f>IF(E313="","",VLOOKUP(E313, 'SKU заквасочник'!$A$1:$Z$80, IF(D313="-", 11, IF(D313="", 11,  MATCH(D313&amp;"", 'SKU заквасочник'!$A$1:$Z$1))), 0))</f>
        <v/>
      </c>
    </row>
    <row r="314" spans="3:3" ht="13.75" customHeight="1" x14ac:dyDescent="0.35">
      <c r="C314" s="15" t="str">
        <f>IF(E314="","",VLOOKUP(E314, 'SKU заквасочник'!$A$1:$Z$80, IF(D314="-", 11, IF(D314="", 11,  MATCH(D314&amp;"", 'SKU заквасочник'!$A$1:$Z$1))), 0))</f>
        <v/>
      </c>
    </row>
    <row r="315" spans="3:3" ht="13.75" customHeight="1" x14ac:dyDescent="0.35">
      <c r="C315" s="15" t="str">
        <f>IF(E315="","",VLOOKUP(E315, 'SKU заквасочник'!$A$1:$Z$80, IF(D315="-", 11, IF(D315="", 11,  MATCH(D315&amp;"", 'SKU заквасочник'!$A$1:$Z$1))), 0))</f>
        <v/>
      </c>
    </row>
    <row r="316" spans="3:3" ht="13.75" customHeight="1" x14ac:dyDescent="0.35">
      <c r="C316" s="15" t="str">
        <f>IF(E316="","",VLOOKUP(E316, 'SKU заквасочник'!$A$1:$Z$80, IF(D316="-", 11, IF(D316="", 11,  MATCH(D316&amp;"", 'SKU заквасочник'!$A$1:$Z$1))), 0))</f>
        <v/>
      </c>
    </row>
    <row r="317" spans="3:3" ht="13.75" customHeight="1" x14ac:dyDescent="0.35">
      <c r="C317" s="15" t="str">
        <f>IF(E317="","",VLOOKUP(E317, 'SKU заквасочник'!$A$1:$Z$80, IF(D317="-", 11, IF(D317="", 11,  MATCH(D317&amp;"", 'SKU заквасочник'!$A$1:$Z$1))), 0))</f>
        <v/>
      </c>
    </row>
    <row r="318" spans="3:3" ht="13.75" customHeight="1" x14ac:dyDescent="0.35">
      <c r="C318" s="15" t="str">
        <f>IF(E318="","",VLOOKUP(E318, 'SKU заквасочник'!$A$1:$Z$80, IF(D318="-", 11, IF(D318="", 11,  MATCH(D318&amp;"", 'SKU заквасочник'!$A$1:$Z$1))), 0))</f>
        <v/>
      </c>
    </row>
    <row r="319" spans="3:3" ht="13.75" customHeight="1" x14ac:dyDescent="0.35">
      <c r="C319" s="15" t="str">
        <f>IF(E319="","",VLOOKUP(E319, 'SKU заквасочник'!$A$1:$Z$80, IF(D319="-", 11, IF(D319="", 11,  MATCH(D319&amp;"", 'SKU заквасочник'!$A$1:$Z$1))), 0))</f>
        <v/>
      </c>
    </row>
    <row r="320" spans="3:3" ht="13.75" customHeight="1" x14ac:dyDescent="0.35">
      <c r="C320" s="15" t="str">
        <f>IF(E320="","",VLOOKUP(E320, 'SKU заквасочник'!$A$1:$Z$80, IF(D320="-", 11, IF(D320="", 11,  MATCH(D320&amp;"", 'SKU заквасочник'!$A$1:$Z$1))), 0))</f>
        <v/>
      </c>
    </row>
    <row r="321" spans="3:3" ht="13.75" customHeight="1" x14ac:dyDescent="0.35">
      <c r="C321" s="15" t="str">
        <f>IF(E321="","",VLOOKUP(E321, 'SKU заквасочник'!$A$1:$Z$80, IF(D321="-", 11, IF(D321="", 11,  MATCH(D321&amp;"", 'SKU заквасочник'!$A$1:$Z$1))), 0))</f>
        <v/>
      </c>
    </row>
    <row r="322" spans="3:3" ht="13.75" customHeight="1" x14ac:dyDescent="0.35">
      <c r="C322" s="15" t="str">
        <f>IF(E322="","",VLOOKUP(E322, 'SKU заквасочник'!$A$1:$Z$80, IF(D322="-", 11, IF(D322="", 11,  MATCH(D322&amp;"", 'SKU заквасочник'!$A$1:$Z$1))), 0))</f>
        <v/>
      </c>
    </row>
    <row r="323" spans="3:3" ht="13.75" customHeight="1" x14ac:dyDescent="0.35">
      <c r="C323" s="15" t="str">
        <f>IF(E323="","",VLOOKUP(E323, 'SKU заквасочник'!$A$1:$Z$80, IF(D323="-", 11, IF(D323="", 11,  MATCH(D323&amp;"", 'SKU заквасочник'!$A$1:$Z$1))), 0))</f>
        <v/>
      </c>
    </row>
    <row r="324" spans="3:3" ht="13.75" customHeight="1" x14ac:dyDescent="0.35">
      <c r="C324" s="15" t="str">
        <f>IF(E324="","",VLOOKUP(E324, 'SKU заквасочник'!$A$1:$Z$80, IF(D324="-", 11, IF(D324="", 11,  MATCH(D324&amp;"", 'SKU заквасочник'!$A$1:$Z$1))), 0))</f>
        <v/>
      </c>
    </row>
    <row r="325" spans="3:3" ht="13.75" customHeight="1" x14ac:dyDescent="0.35">
      <c r="C325" s="15" t="str">
        <f>IF(E325="","",VLOOKUP(E325, 'SKU заквасочник'!$A$1:$Z$80, IF(D325="-", 11, IF(D325="", 11,  MATCH(D325&amp;"", 'SKU заквасочник'!$A$1:$Z$1))), 0))</f>
        <v/>
      </c>
    </row>
    <row r="326" spans="3:3" ht="13.75" customHeight="1" x14ac:dyDescent="0.35">
      <c r="C326" s="15" t="str">
        <f>IF(E326="","",VLOOKUP(E326, 'SKU заквасочник'!$A$1:$Z$80, IF(D326="-", 11, IF(D326="", 11,  MATCH(D326&amp;"", 'SKU заквасочник'!$A$1:$Z$1))), 0))</f>
        <v/>
      </c>
    </row>
    <row r="327" spans="3:3" ht="13.75" customHeight="1" x14ac:dyDescent="0.35">
      <c r="C327" s="15" t="str">
        <f>IF(E327="","",VLOOKUP(E327, 'SKU заквасочник'!$A$1:$Z$80, IF(D327="-", 11, IF(D327="", 11,  MATCH(D327&amp;"", 'SKU заквасочник'!$A$1:$Z$1))), 0))</f>
        <v/>
      </c>
    </row>
    <row r="328" spans="3:3" ht="13.75" customHeight="1" x14ac:dyDescent="0.35">
      <c r="C328" s="15" t="str">
        <f>IF(E328="","",VLOOKUP(E328, 'SKU заквасочник'!$A$1:$Z$80, IF(D328="-", 11, IF(D328="", 11,  MATCH(D328&amp;"", 'SKU заквасочник'!$A$1:$Z$1))), 0))</f>
        <v/>
      </c>
    </row>
    <row r="329" spans="3:3" ht="13.75" customHeight="1" x14ac:dyDescent="0.35">
      <c r="C329" s="15" t="str">
        <f>IF(E329="","",VLOOKUP(E329, 'SKU заквасочник'!$A$1:$Z$80, IF(D329="-", 11, IF(D329="", 11,  MATCH(D329&amp;"", 'SKU заквасочник'!$A$1:$Z$1))), 0))</f>
        <v/>
      </c>
    </row>
    <row r="330" spans="3:3" ht="13.75" customHeight="1" x14ac:dyDescent="0.35">
      <c r="C330" s="15" t="str">
        <f>IF(E330="","",VLOOKUP(E330, 'SKU заквасочник'!$A$1:$Z$80, IF(D330="-", 11, IF(D330="", 11,  MATCH(D330&amp;"", 'SKU заквасочник'!$A$1:$Z$1))), 0))</f>
        <v/>
      </c>
    </row>
    <row r="331" spans="3:3" ht="13.75" customHeight="1" x14ac:dyDescent="0.35">
      <c r="C331" s="15" t="str">
        <f>IF(E331="","",VLOOKUP(E331, 'SKU заквасочник'!$A$1:$Z$80, IF(D331="-", 11, IF(D331="", 11,  MATCH(D331&amp;"", 'SKU заквасочник'!$A$1:$Z$1))), 0))</f>
        <v/>
      </c>
    </row>
    <row r="332" spans="3:3" ht="13.75" customHeight="1" x14ac:dyDescent="0.35">
      <c r="C332" s="15" t="str">
        <f>IF(E332="","",VLOOKUP(E332, 'SKU заквасочник'!$A$1:$Z$80, IF(D332="-", 11, IF(D332="", 11,  MATCH(D332&amp;"", 'SKU заквасочник'!$A$1:$Z$1))), 0))</f>
        <v/>
      </c>
    </row>
    <row r="333" spans="3:3" ht="13.75" customHeight="1" x14ac:dyDescent="0.35">
      <c r="C333" s="15" t="str">
        <f>IF(E333="","",VLOOKUP(E333, 'SKU заквасочник'!$A$1:$Z$80, IF(D333="-", 11, IF(D333="", 11,  MATCH(D333&amp;"", 'SKU заквасочник'!$A$1:$Z$1))), 0))</f>
        <v/>
      </c>
    </row>
    <row r="334" spans="3:3" ht="13.75" customHeight="1" x14ac:dyDescent="0.35">
      <c r="C334" s="15" t="str">
        <f>IF(E334="","",VLOOKUP(E334, 'SKU заквасочник'!$A$1:$Z$80, IF(D334="-", 11, IF(D334="", 11,  MATCH(D334&amp;"", 'SKU заквасочник'!$A$1:$Z$1))), 0))</f>
        <v/>
      </c>
    </row>
    <row r="335" spans="3:3" ht="13.75" customHeight="1" x14ac:dyDescent="0.35">
      <c r="C335" s="15" t="str">
        <f>IF(E335="","",VLOOKUP(E335, 'SKU заквасочник'!$A$1:$Z$80, IF(D335="-", 11, IF(D335="", 11,  MATCH(D335&amp;"", 'SKU заквасочник'!$A$1:$Z$1))), 0))</f>
        <v/>
      </c>
    </row>
    <row r="336" spans="3:3" ht="13.75" customHeight="1" x14ac:dyDescent="0.35">
      <c r="C336" s="15" t="str">
        <f>IF(E336="","",VLOOKUP(E336, 'SKU заквасочник'!$A$1:$Z$80, IF(D336="-", 11, IF(D336="", 11,  MATCH(D336&amp;"", 'SKU заквасочник'!$A$1:$Z$1))), 0))</f>
        <v/>
      </c>
    </row>
    <row r="337" spans="3:3" ht="13.75" customHeight="1" x14ac:dyDescent="0.35">
      <c r="C337" s="15" t="str">
        <f>IF(E337="","",VLOOKUP(E337, 'SKU заквасочник'!$A$1:$Z$80, IF(D337="-", 11, IF(D337="", 11,  MATCH(D337&amp;"", 'SKU заквасочник'!$A$1:$Z$1))), 0))</f>
        <v/>
      </c>
    </row>
    <row r="338" spans="3:3" ht="13.75" customHeight="1" x14ac:dyDescent="0.35">
      <c r="C338" s="15" t="str">
        <f>IF(E338="","",VLOOKUP(E338, 'SKU заквасочник'!$A$1:$Z$80, IF(D338="-", 11, IF(D338="", 11,  MATCH(D338&amp;"", 'SKU заквасочник'!$A$1:$Z$1))), 0))</f>
        <v/>
      </c>
    </row>
    <row r="339" spans="3:3" ht="13.75" customHeight="1" x14ac:dyDescent="0.35">
      <c r="C339" s="15" t="str">
        <f>IF(E339="","",VLOOKUP(E339, 'SKU заквасочник'!$A$1:$Z$80, IF(D339="-", 11, IF(D339="", 11,  MATCH(D339&amp;"", 'SKU заквасочник'!$A$1:$Z$1))), 0))</f>
        <v/>
      </c>
    </row>
    <row r="340" spans="3:3" ht="13.75" customHeight="1" x14ac:dyDescent="0.35">
      <c r="C340" s="15" t="str">
        <f>IF(E340="","",VLOOKUP(E340, 'SKU заквасочник'!$A$1:$Z$80, IF(D340="-", 11, IF(D340="", 11,  MATCH(D340&amp;"", 'SKU заквасочник'!$A$1:$Z$1))), 0))</f>
        <v/>
      </c>
    </row>
    <row r="341" spans="3:3" ht="13.75" customHeight="1" x14ac:dyDescent="0.35">
      <c r="C341" s="15" t="str">
        <f>IF(E341="","",VLOOKUP(E341, 'SKU заквасочник'!$A$1:$Z$80, IF(D341="-", 11, IF(D341="", 11,  MATCH(D341&amp;"", 'SKU заквасочник'!$A$1:$Z$1))), 0))</f>
        <v/>
      </c>
    </row>
  </sheetData>
  <mergeCells count="13">
    <mergeCell ref="A1:A2"/>
    <mergeCell ref="B1:B2"/>
    <mergeCell ref="C1:C2"/>
    <mergeCell ref="D1:D2"/>
    <mergeCell ref="E1:E2"/>
    <mergeCell ref="R1:R2"/>
    <mergeCell ref="S1:S2"/>
    <mergeCell ref="T1:T2"/>
    <mergeCell ref="F1:F2"/>
    <mergeCell ref="G1:G2"/>
    <mergeCell ref="H1:H2"/>
    <mergeCell ref="I1:I2"/>
    <mergeCell ref="J1:J2"/>
  </mergeCells>
  <conditionalFormatting sqref="B11:B98">
    <cfRule type="expression" dxfId="190" priority="554">
      <formula>$B11&lt;&gt;#REF!</formula>
    </cfRule>
    <cfRule type="expression" dxfId="189" priority="555">
      <formula>$B11&lt;&gt;#REF!</formula>
    </cfRule>
    <cfRule type="expression" dxfId="188" priority="560">
      <formula>$B11&lt;&gt;#REF!</formula>
    </cfRule>
    <cfRule type="expression" dxfId="187" priority="561">
      <formula>$B11&lt;&gt;#REF!</formula>
    </cfRule>
    <cfRule type="expression" dxfId="186" priority="562">
      <formula>$B11&lt;&gt;#REF!</formula>
    </cfRule>
    <cfRule type="expression" dxfId="185" priority="563">
      <formula>$B11&lt;&gt;#REF!</formula>
    </cfRule>
    <cfRule type="expression" dxfId="184" priority="569">
      <formula>$B11&lt;&gt;#REF!</formula>
    </cfRule>
    <cfRule type="expression" dxfId="183" priority="570">
      <formula>$B11&lt;&gt;#REF!</formula>
    </cfRule>
    <cfRule type="expression" dxfId="182" priority="571">
      <formula>$B11&lt;&gt;#REF!</formula>
    </cfRule>
    <cfRule type="expression" dxfId="181" priority="572">
      <formula>$B11&lt;&gt;#REF!</formula>
    </cfRule>
    <cfRule type="expression" dxfId="180" priority="573">
      <formula>$B11&lt;&gt;#REF!</formula>
    </cfRule>
    <cfRule type="expression" dxfId="179" priority="574">
      <formula>$B11&lt;&gt;#REF!</formula>
    </cfRule>
    <cfRule type="expression" dxfId="178" priority="575">
      <formula>$B11&lt;&gt;#REF!</formula>
    </cfRule>
    <cfRule type="expression" dxfId="177" priority="576">
      <formula>$B11&lt;&gt;#REF!</formula>
    </cfRule>
    <cfRule type="expression" dxfId="176" priority="577">
      <formula>$B11&lt;&gt;#REF!</formula>
    </cfRule>
    <cfRule type="expression" dxfId="175" priority="578">
      <formula>$B11&lt;&gt;#REF!</formula>
    </cfRule>
    <cfRule type="expression" dxfId="174" priority="579">
      <formula>$B11&lt;&gt;#REF!</formula>
    </cfRule>
    <cfRule type="expression" dxfId="173" priority="580">
      <formula>$B11&lt;&gt;#REF!</formula>
    </cfRule>
  </conditionalFormatting>
  <conditionalFormatting sqref="H1048498:H1048576 H11:H1048400">
    <cfRule type="expression" dxfId="172" priority="556">
      <formula>IF(J130="",0, H130)  &lt; - 0.05* IF(J130="",0,J130)</formula>
    </cfRule>
    <cfRule type="expression" dxfId="171" priority="557">
      <formula>AND(IF(J130="",0, H130)  &gt;= - 0.05* IF(J130="",0,J130), IF(J130="",0, H130) &lt; 0)</formula>
    </cfRule>
    <cfRule type="expression" dxfId="170" priority="558">
      <formula>AND(IF(J130="",0, H130)  &lt;= 0.05* IF(J130="",0,J130), IF(J130="",0, H130) &gt; 0)</formula>
    </cfRule>
    <cfRule type="expression" dxfId="169" priority="559">
      <formula>IF(J130="",0,H130)  &gt; 0.05* IF(J130="",0,J130)</formula>
    </cfRule>
  </conditionalFormatting>
  <conditionalFormatting sqref="H11:H140 H7">
    <cfRule type="expression" dxfId="168" priority="581">
      <formula>IF(J7="",0, H7)  &lt; - 0.05* IF(J7="",0,J7)</formula>
    </cfRule>
    <cfRule type="expression" dxfId="167" priority="582">
      <formula>AND(IF(J7="",0, H7)  &gt;= - 0.05* IF(J7="",0,J7), IF(J7="",0, H7) &lt; 0)</formula>
    </cfRule>
    <cfRule type="expression" dxfId="166" priority="583">
      <formula>AND(IF(J7="",0, H7)  &lt;= 0.05* IF(J7="",0,J7), IF(J7="",0, H7) &gt; 0)</formula>
    </cfRule>
    <cfRule type="expression" dxfId="165" priority="584">
      <formula>IF(J7="",0,H7)  &gt; 0.05* IF(J7="",0,J7)</formula>
    </cfRule>
    <cfRule type="expression" dxfId="164" priority="585">
      <formula>IF(J7="",0, H7)  &lt; - 0.05* IF(J7="",0,J7)</formula>
    </cfRule>
    <cfRule type="expression" dxfId="163" priority="586">
      <formula>AND(IF(J7="",0, H7)  &gt;= - 0.05* IF(J7="",0,J7), IF(J7="",0, H7) &lt; 0)</formula>
    </cfRule>
    <cfRule type="expression" dxfId="162" priority="587">
      <formula>AND(IF(J7="",0, H7)  &lt;= 0.05* IF(J7="",0,J7), IF(J7="",0, H7) &gt; 0)</formula>
    </cfRule>
    <cfRule type="expression" dxfId="161" priority="588">
      <formula>IF(J7="",0,H7)  &gt; 0.05* IF(J7="",0,J7)</formula>
    </cfRule>
    <cfRule type="expression" dxfId="160" priority="589">
      <formula>IF(J7="",0, H7)  &lt; - 0.05* IF(J7="",0,J7)</formula>
    </cfRule>
    <cfRule type="expression" dxfId="159" priority="590">
      <formula>AND(IF(J7="",0, H7)  &gt;= - 0.05* IF(J7="",0,J7), IF(J7="",0, H7) &lt; 0)</formula>
    </cfRule>
    <cfRule type="expression" dxfId="158" priority="591">
      <formula>AND(IF(J7="",0, H7)  &lt;= 0.05* IF(J7="",0,J7), IF(J7="",0, H7) &gt; 0)</formula>
    </cfRule>
    <cfRule type="expression" dxfId="157" priority="592">
      <formula>IF(J7="",0,H7)  &gt; 0.05* IF(J7="",0,J7)</formula>
    </cfRule>
  </conditionalFormatting>
  <conditionalFormatting sqref="B3:B5 B10 B7">
    <cfRule type="expression" dxfId="156" priority="375">
      <formula>$B3&lt;&gt;#REF!</formula>
    </cfRule>
    <cfRule type="expression" dxfId="155" priority="376">
      <formula>$B3&lt;&gt;#REF!</formula>
    </cfRule>
    <cfRule type="expression" dxfId="154" priority="377">
      <formula>$B3&lt;&gt;#REF!</formula>
    </cfRule>
    <cfRule type="expression" dxfId="153" priority="378">
      <formula>$B3&lt;&gt;#REF!</formula>
    </cfRule>
    <cfRule type="expression" dxfId="152" priority="379">
      <formula>$B3&lt;&gt;#REF!</formula>
    </cfRule>
    <cfRule type="expression" dxfId="151" priority="380">
      <formula>$B3&lt;&gt;#REF!</formula>
    </cfRule>
    <cfRule type="expression" dxfId="150" priority="381">
      <formula>$B3&lt;&gt;#REF!</formula>
    </cfRule>
    <cfRule type="expression" dxfId="149" priority="382">
      <formula>$B3&lt;&gt;#REF!</formula>
    </cfRule>
    <cfRule type="expression" dxfId="148" priority="383">
      <formula>$B3&lt;&gt;#REF!</formula>
    </cfRule>
    <cfRule type="expression" dxfId="147" priority="384">
      <formula>$B3&lt;&gt;#REF!</formula>
    </cfRule>
    <cfRule type="expression" dxfId="146" priority="385">
      <formula>$B3&lt;&gt;#REF!</formula>
    </cfRule>
    <cfRule type="expression" dxfId="145" priority="386">
      <formula>$B3&lt;&gt;#REF!</formula>
    </cfRule>
    <cfRule type="expression" dxfId="144" priority="387">
      <formula>$B3&lt;&gt;#REF!</formula>
    </cfRule>
    <cfRule type="expression" dxfId="143" priority="388">
      <formula>$B3&lt;&gt;#REF!</formula>
    </cfRule>
    <cfRule type="expression" dxfId="142" priority="389">
      <formula>$B3&lt;&gt;#REF!</formula>
    </cfRule>
    <cfRule type="expression" dxfId="141" priority="390">
      <formula>$B3&lt;&gt;#REF!</formula>
    </cfRule>
    <cfRule type="expression" dxfId="140" priority="391">
      <formula>$B3&lt;&gt;#REF!</formula>
    </cfRule>
    <cfRule type="expression" dxfId="139" priority="392">
      <formula>$B3&lt;&gt;#REF!</formula>
    </cfRule>
  </conditionalFormatting>
  <conditionalFormatting sqref="H3:H5 H10">
    <cfRule type="expression" dxfId="138" priority="393">
      <formula>IF(J3="",0, H3)  &lt; - 0.05* IF(J3="",0,J3)</formula>
    </cfRule>
    <cfRule type="expression" dxfId="137" priority="394">
      <formula>AND(IF(J3="",0, H3)  &gt;= - 0.05* IF(J3="",0,J3), IF(J3="",0, H3) &lt; 0)</formula>
    </cfRule>
    <cfRule type="expression" dxfId="136" priority="395">
      <formula>AND(IF(J3="",0, H3)  &lt;= 0.05* IF(J3="",0,J3), IF(J3="",0, H3) &gt; 0)</formula>
    </cfRule>
    <cfRule type="expression" dxfId="135" priority="396">
      <formula>IF(J3="",0,H3)  &gt; 0.05* IF(J3="",0,J3)</formula>
    </cfRule>
    <cfRule type="expression" dxfId="134" priority="397">
      <formula>IF(J3="",0, H3)  &lt; - 0.05* IF(J3="",0,J3)</formula>
    </cfRule>
    <cfRule type="expression" dxfId="133" priority="398">
      <formula>AND(IF(J3="",0, H3)  &gt;= - 0.05* IF(J3="",0,J3), IF(J3="",0, H3) &lt; 0)</formula>
    </cfRule>
    <cfRule type="expression" dxfId="132" priority="399">
      <formula>AND(IF(J3="",0, H3)  &lt;= 0.05* IF(J3="",0,J3), IF(J3="",0, H3) &gt; 0)</formula>
    </cfRule>
    <cfRule type="expression" dxfId="131" priority="400">
      <formula>IF(J3="",0,H3)  &gt; 0.05* IF(J3="",0,J3)</formula>
    </cfRule>
    <cfRule type="expression" dxfId="130" priority="401">
      <formula>IF(J3="",0, H3)  &lt; - 0.05* IF(J3="",0,J3)</formula>
    </cfRule>
    <cfRule type="expression" dxfId="129" priority="402">
      <formula>AND(IF(J3="",0, H3)  &gt;= - 0.05* IF(J3="",0,J3), IF(J3="",0, H3) &lt; 0)</formula>
    </cfRule>
    <cfRule type="expression" dxfId="128" priority="403">
      <formula>AND(IF(J3="",0, H3)  &lt;= 0.05* IF(J3="",0,J3), IF(J3="",0, H3) &gt; 0)</formula>
    </cfRule>
    <cfRule type="expression" dxfId="127" priority="404">
      <formula>IF(J3="",0,H3)  &gt; 0.05* IF(J3="",0,J3)</formula>
    </cfRule>
  </conditionalFormatting>
  <conditionalFormatting sqref="H10">
    <cfRule type="expression" dxfId="126" priority="405">
      <formula>IF(J60="",0, H60)  &lt; - 0.05* IF(J60="",0,J60)</formula>
    </cfRule>
    <cfRule type="expression" dxfId="125" priority="406">
      <formula>AND(IF(J60="",0, H60)  &gt;= - 0.05* IF(J60="",0,J60), IF(J60="",0, H60) &lt; 0)</formula>
    </cfRule>
    <cfRule type="expression" dxfId="124" priority="407">
      <formula>AND(IF(J60="",0, H60)  &lt;= 0.05* IF(J60="",0,J60), IF(J60="",0, H60) &gt; 0)</formula>
    </cfRule>
    <cfRule type="expression" dxfId="123" priority="408">
      <formula>IF(J60="",0,H60)  &gt; 0.05* IF(J60="",0,J60)</formula>
    </cfRule>
  </conditionalFormatting>
  <conditionalFormatting sqref="H3:H5">
    <cfRule type="expression" dxfId="122" priority="409">
      <formula>IF(J55="",0, H55)  &lt; - 0.05* IF(J55="",0,J55)</formula>
    </cfRule>
    <cfRule type="expression" dxfId="121" priority="410">
      <formula>AND(IF(J55="",0, H55)  &gt;= - 0.05* IF(J55="",0,J55), IF(J55="",0, H55) &lt; 0)</formula>
    </cfRule>
    <cfRule type="expression" dxfId="120" priority="411">
      <formula>AND(IF(J55="",0, H55)  &lt;= 0.05* IF(J55="",0,J55), IF(J55="",0, H55) &gt; 0)</formula>
    </cfRule>
    <cfRule type="expression" dxfId="119" priority="412">
      <formula>IF(J55="",0,H55)  &gt; 0.05* IF(J55="",0,J55)</formula>
    </cfRule>
  </conditionalFormatting>
  <conditionalFormatting sqref="H7">
    <cfRule type="expression" dxfId="118" priority="413">
      <formula>IF(J58="",0, H58)  &lt; - 0.05* IF(J58="",0,J58)</formula>
    </cfRule>
    <cfRule type="expression" dxfId="117" priority="414">
      <formula>AND(IF(J58="",0, H58)  &gt;= - 0.05* IF(J58="",0,J58), IF(J58="",0, H58) &lt; 0)</formula>
    </cfRule>
    <cfRule type="expression" dxfId="116" priority="415">
      <formula>AND(IF(J58="",0, H58)  &lt;= 0.05* IF(J58="",0,J58), IF(J58="",0, H58) &gt; 0)</formula>
    </cfRule>
    <cfRule type="expression" dxfId="115" priority="416">
      <formula>IF(J58="",0,H58)  &gt; 0.05* IF(J58="",0,J58)</formula>
    </cfRule>
  </conditionalFormatting>
  <conditionalFormatting sqref="B8">
    <cfRule type="expression" dxfId="114" priority="239">
      <formula>$B8&lt;&gt;#REF!</formula>
    </cfRule>
    <cfRule type="expression" dxfId="113" priority="240">
      <formula>$B8&lt;&gt;#REF!</formula>
    </cfRule>
    <cfRule type="expression" dxfId="112" priority="241">
      <formula>$B8&lt;&gt;#REF!</formula>
    </cfRule>
    <cfRule type="expression" dxfId="111" priority="242">
      <formula>$B8&lt;&gt;#REF!</formula>
    </cfRule>
    <cfRule type="expression" dxfId="110" priority="243">
      <formula>$B8&lt;&gt;#REF!</formula>
    </cfRule>
    <cfRule type="expression" dxfId="109" priority="244">
      <formula>$B8&lt;&gt;#REF!</formula>
    </cfRule>
    <cfRule type="expression" dxfId="108" priority="245">
      <formula>$B8&lt;&gt;#REF!</formula>
    </cfRule>
    <cfRule type="expression" dxfId="107" priority="246">
      <formula>$B8&lt;&gt;#REF!</formula>
    </cfRule>
    <cfRule type="expression" dxfId="106" priority="247">
      <formula>$B8&lt;&gt;#REF!</formula>
    </cfRule>
    <cfRule type="expression" dxfId="105" priority="248">
      <formula>$B8&lt;&gt;#REF!</formula>
    </cfRule>
    <cfRule type="expression" dxfId="104" priority="249">
      <formula>$B8&lt;&gt;#REF!</formula>
    </cfRule>
    <cfRule type="expression" dxfId="103" priority="250">
      <formula>$B8&lt;&gt;#REF!</formula>
    </cfRule>
    <cfRule type="expression" dxfId="102" priority="251">
      <formula>$B8&lt;&gt;#REF!</formula>
    </cfRule>
    <cfRule type="expression" dxfId="101" priority="252">
      <formula>$B8&lt;&gt;#REF!</formula>
    </cfRule>
    <cfRule type="expression" dxfId="100" priority="253">
      <formula>$B8&lt;&gt;#REF!</formula>
    </cfRule>
    <cfRule type="expression" dxfId="99" priority="254">
      <formula>$B8&lt;&gt;#REF!</formula>
    </cfRule>
    <cfRule type="expression" dxfId="98" priority="255">
      <formula>$B8&lt;&gt;#REF!</formula>
    </cfRule>
    <cfRule type="expression" dxfId="97" priority="256">
      <formula>$B8&lt;&gt;#REF!</formula>
    </cfRule>
  </conditionalFormatting>
  <conditionalFormatting sqref="H8">
    <cfRule type="expression" dxfId="96" priority="257">
      <formula>IF(J8="",0, H8)  &lt; - 0.05* IF(J8="",0,J8)</formula>
    </cfRule>
    <cfRule type="expression" dxfId="95" priority="258">
      <formula>AND(IF(J8="",0, H8)  &gt;= - 0.05* IF(J8="",0,J8), IF(J8="",0, H8) &lt; 0)</formula>
    </cfRule>
    <cfRule type="expression" dxfId="94" priority="259">
      <formula>AND(IF(J8="",0, H8)  &lt;= 0.05* IF(J8="",0,J8), IF(J8="",0, H8) &gt; 0)</formula>
    </cfRule>
    <cfRule type="expression" dxfId="93" priority="260">
      <formula>IF(J8="",0,H8)  &gt; 0.05* IF(J8="",0,J8)</formula>
    </cfRule>
    <cfRule type="expression" dxfId="92" priority="261">
      <formula>IF(J8="",0, H8)  &lt; - 0.05* IF(J8="",0,J8)</formula>
    </cfRule>
    <cfRule type="expression" dxfId="91" priority="262">
      <formula>AND(IF(J8="",0, H8)  &gt;= - 0.05* IF(J8="",0,J8), IF(J8="",0, H8) &lt; 0)</formula>
    </cfRule>
    <cfRule type="expression" dxfId="90" priority="263">
      <formula>AND(IF(J8="",0, H8)  &lt;= 0.05* IF(J8="",0,J8), IF(J8="",0, H8) &gt; 0)</formula>
    </cfRule>
    <cfRule type="expression" dxfId="89" priority="264">
      <formula>IF(J8="",0,H8)  &gt; 0.05* IF(J8="",0,J8)</formula>
    </cfRule>
    <cfRule type="expression" dxfId="88" priority="265">
      <formula>IF(J8="",0, H8)  &lt; - 0.05* IF(J8="",0,J8)</formula>
    </cfRule>
    <cfRule type="expression" dxfId="87" priority="266">
      <formula>AND(IF(J8="",0, H8)  &gt;= - 0.05* IF(J8="",0,J8), IF(J8="",0, H8) &lt; 0)</formula>
    </cfRule>
    <cfRule type="expression" dxfId="86" priority="267">
      <formula>AND(IF(J8="",0, H8)  &lt;= 0.05* IF(J8="",0,J8), IF(J8="",0, H8) &gt; 0)</formula>
    </cfRule>
    <cfRule type="expression" dxfId="85" priority="268">
      <formula>IF(J8="",0,H8)  &gt; 0.05* IF(J8="",0,J8)</formula>
    </cfRule>
  </conditionalFormatting>
  <conditionalFormatting sqref="H8">
    <cfRule type="expression" dxfId="84" priority="269">
      <formula>IF(J60="",0, H60)  &lt; - 0.05* IF(J60="",0,J60)</formula>
    </cfRule>
    <cfRule type="expression" dxfId="83" priority="270">
      <formula>AND(IF(J60="",0, H60)  &gt;= - 0.05* IF(J60="",0,J60), IF(J60="",0, H60) &lt; 0)</formula>
    </cfRule>
    <cfRule type="expression" dxfId="82" priority="271">
      <formula>AND(IF(J60="",0, H60)  &lt;= 0.05* IF(J60="",0,J60), IF(J60="",0, H60) &gt; 0)</formula>
    </cfRule>
    <cfRule type="expression" dxfId="81" priority="272">
      <formula>IF(J60="",0,H60)  &gt; 0.05* IF(J60="",0,J60)</formula>
    </cfRule>
  </conditionalFormatting>
  <conditionalFormatting sqref="H1048493:H1048497">
    <cfRule type="expression" dxfId="80" priority="831">
      <formula>IF(J40="",0, H40)  &lt; - 0.05* IF(J40="",0,J40)</formula>
    </cfRule>
    <cfRule type="expression" dxfId="79" priority="832">
      <formula>AND(IF(J40="",0, H40)  &gt;= - 0.05* IF(J40="",0,J40), IF(J40="",0, H40) &lt; 0)</formula>
    </cfRule>
    <cfRule type="expression" dxfId="78" priority="833">
      <formula>AND(IF(J40="",0, H40)  &lt;= 0.05* IF(J40="",0,J40), IF(J40="",0, H40) &gt; 0)</formula>
    </cfRule>
    <cfRule type="expression" dxfId="77" priority="834">
      <formula>IF(J40="",0,H40)  &gt; 0.05* IF(J40="",0,J40)</formula>
    </cfRule>
  </conditionalFormatting>
  <conditionalFormatting sqref="B6">
    <cfRule type="expression" dxfId="76" priority="35">
      <formula>$B6&lt;&gt;#REF!</formula>
    </cfRule>
    <cfRule type="expression" dxfId="75" priority="36">
      <formula>$B6&lt;&gt;#REF!</formula>
    </cfRule>
    <cfRule type="expression" dxfId="74" priority="37">
      <formula>$B6&lt;&gt;#REF!</formula>
    </cfRule>
    <cfRule type="expression" dxfId="73" priority="38">
      <formula>$B6&lt;&gt;#REF!</formula>
    </cfRule>
    <cfRule type="expression" dxfId="72" priority="39">
      <formula>$B6&lt;&gt;#REF!</formula>
    </cfRule>
    <cfRule type="expression" dxfId="71" priority="40">
      <formula>$B6&lt;&gt;#REF!</formula>
    </cfRule>
    <cfRule type="expression" dxfId="70" priority="41">
      <formula>$B6&lt;&gt;#REF!</formula>
    </cfRule>
    <cfRule type="expression" dxfId="69" priority="42">
      <formula>$B6&lt;&gt;#REF!</formula>
    </cfRule>
    <cfRule type="expression" dxfId="68" priority="43">
      <formula>$B6&lt;&gt;#REF!</formula>
    </cfRule>
    <cfRule type="expression" dxfId="67" priority="44">
      <formula>$B6&lt;&gt;#REF!</formula>
    </cfRule>
    <cfRule type="expression" dxfId="66" priority="45">
      <formula>$B6&lt;&gt;#REF!</formula>
    </cfRule>
    <cfRule type="expression" dxfId="65" priority="46">
      <formula>$B6&lt;&gt;#REF!</formula>
    </cfRule>
    <cfRule type="expression" dxfId="64" priority="47">
      <formula>$B6&lt;&gt;#REF!</formula>
    </cfRule>
    <cfRule type="expression" dxfId="63" priority="48">
      <formula>$B6&lt;&gt;#REF!</formula>
    </cfRule>
    <cfRule type="expression" dxfId="62" priority="49">
      <formula>$B6&lt;&gt;#REF!</formula>
    </cfRule>
    <cfRule type="expression" dxfId="61" priority="50">
      <formula>$B6&lt;&gt;#REF!</formula>
    </cfRule>
    <cfRule type="expression" dxfId="60" priority="51">
      <formula>$B6&lt;&gt;#REF!</formula>
    </cfRule>
    <cfRule type="expression" dxfId="59" priority="52">
      <formula>$B6&lt;&gt;#REF!</formula>
    </cfRule>
  </conditionalFormatting>
  <conditionalFormatting sqref="H6">
    <cfRule type="expression" dxfId="58" priority="53">
      <formula>IF(J6="",0, H6)  &lt; - 0.05* IF(J6="",0,J6)</formula>
    </cfRule>
    <cfRule type="expression" dxfId="57" priority="54">
      <formula>AND(IF(J6="",0, H6)  &gt;= - 0.05* IF(J6="",0,J6), IF(J6="",0, H6) &lt; 0)</formula>
    </cfRule>
    <cfRule type="expression" dxfId="56" priority="55">
      <formula>AND(IF(J6="",0, H6)  &lt;= 0.05* IF(J6="",0,J6), IF(J6="",0, H6) &gt; 0)</formula>
    </cfRule>
    <cfRule type="expression" dxfId="55" priority="56">
      <formula>IF(J6="",0,H6)  &gt; 0.05* IF(J6="",0,J6)</formula>
    </cfRule>
    <cfRule type="expression" dxfId="54" priority="57">
      <formula>IF(J6="",0, H6)  &lt; - 0.05* IF(J6="",0,J6)</formula>
    </cfRule>
    <cfRule type="expression" dxfId="53" priority="58">
      <formula>AND(IF(J6="",0, H6)  &gt;= - 0.05* IF(J6="",0,J6), IF(J6="",0, H6) &lt; 0)</formula>
    </cfRule>
    <cfRule type="expression" dxfId="52" priority="59">
      <formula>AND(IF(J6="",0, H6)  &lt;= 0.05* IF(J6="",0,J6), IF(J6="",0, H6) &gt; 0)</formula>
    </cfRule>
    <cfRule type="expression" dxfId="51" priority="60">
      <formula>IF(J6="",0,H6)  &gt; 0.05* IF(J6="",0,J6)</formula>
    </cfRule>
    <cfRule type="expression" dxfId="50" priority="61">
      <formula>IF(J6="",0, H6)  &lt; - 0.05* IF(J6="",0,J6)</formula>
    </cfRule>
    <cfRule type="expression" dxfId="49" priority="62">
      <formula>AND(IF(J6="",0, H6)  &gt;= - 0.05* IF(J6="",0,J6), IF(J6="",0, H6) &lt; 0)</formula>
    </cfRule>
    <cfRule type="expression" dxfId="48" priority="63">
      <formula>AND(IF(J6="",0, H6)  &lt;= 0.05* IF(J6="",0,J6), IF(J6="",0, H6) &gt; 0)</formula>
    </cfRule>
    <cfRule type="expression" dxfId="47" priority="64">
      <formula>IF(J6="",0,H6)  &gt; 0.05* IF(J6="",0,J6)</formula>
    </cfRule>
  </conditionalFormatting>
  <conditionalFormatting sqref="H6">
    <cfRule type="expression" dxfId="46" priority="65">
      <formula>IF(J58="",0, H58)  &lt; - 0.05* IF(J58="",0,J58)</formula>
    </cfRule>
    <cfRule type="expression" dxfId="45" priority="66">
      <formula>AND(IF(J58="",0, H58)  &gt;= - 0.05* IF(J58="",0,J58), IF(J58="",0, H58) &lt; 0)</formula>
    </cfRule>
    <cfRule type="expression" dxfId="44" priority="67">
      <formula>AND(IF(J58="",0, H58)  &lt;= 0.05* IF(J58="",0,J58), IF(J58="",0, H58) &gt; 0)</formula>
    </cfRule>
    <cfRule type="expression" dxfId="43" priority="68">
      <formula>IF(J58="",0,H58)  &gt; 0.05* IF(J58="",0,J58)</formula>
    </cfRule>
  </conditionalFormatting>
  <conditionalFormatting sqref="H2">
    <cfRule type="expression" dxfId="42" priority="1014">
      <formula>SUMIF(H11:H66,"&gt;0")-SUMIF(H11:H66,"&lt;0") &gt; 1</formula>
    </cfRule>
    <cfRule type="expression" dxfId="41" priority="1015">
      <formula>IF(J2="",0, H2)  &lt; - 0.05* IF(J2="",0,J2)</formula>
    </cfRule>
    <cfRule type="expression" dxfId="40" priority="1016">
      <formula>AND(IF(J2="",0, H2)  &gt;= - 0.05* IF(J2="",0,J2), IF(J2="",0, H2) &lt; 0)</formula>
    </cfRule>
    <cfRule type="expression" dxfId="39" priority="1017">
      <formula>AND(IF(J2="",0, H2)  &lt;= 0.05* IF(J2="",0,J2), IF(J2="",0, H2) &gt; 0)</formula>
    </cfRule>
    <cfRule type="expression" dxfId="38" priority="1018">
      <formula>IF(J2="",0,H2)  &gt; 0.05* IF(J2="",0,J2)</formula>
    </cfRule>
  </conditionalFormatting>
  <conditionalFormatting sqref="H1048401:H1048492">
    <cfRule type="expression" dxfId="37" priority="1023">
      <formula>IF(J1="",0, H1)  &lt; - 0.05* IF(J1="",0,J1)</formula>
    </cfRule>
    <cfRule type="expression" dxfId="36" priority="1024">
      <formula>AND(IF(J1="",0, H1)  &gt;= - 0.05* IF(J1="",0,J1), IF(J1="",0, H1) &lt; 0)</formula>
    </cfRule>
    <cfRule type="expression" dxfId="35" priority="1025">
      <formula>AND(IF(J1="",0, H1)  &lt;= 0.05* IF(J1="",0,J1), IF(J1="",0, H1) &gt; 0)</formula>
    </cfRule>
    <cfRule type="expression" dxfId="34" priority="1026">
      <formula>IF(J1="",0,H1)  &gt; 0.05* IF(J1="",0,J1)</formula>
    </cfRule>
  </conditionalFormatting>
  <conditionalFormatting sqref="B9">
    <cfRule type="expression" dxfId="33" priority="1">
      <formula>$B9&lt;&gt;#REF!</formula>
    </cfRule>
    <cfRule type="expression" dxfId="32" priority="2">
      <formula>$B9&lt;&gt;#REF!</formula>
    </cfRule>
    <cfRule type="expression" dxfId="31" priority="3">
      <formula>$B9&lt;&gt;#REF!</formula>
    </cfRule>
    <cfRule type="expression" dxfId="30" priority="4">
      <formula>$B9&lt;&gt;#REF!</formula>
    </cfRule>
    <cfRule type="expression" dxfId="29" priority="5">
      <formula>$B9&lt;&gt;#REF!</formula>
    </cfRule>
    <cfRule type="expression" dxfId="28" priority="6">
      <formula>$B9&lt;&gt;#REF!</formula>
    </cfRule>
    <cfRule type="expression" dxfId="27" priority="7">
      <formula>$B9&lt;&gt;#REF!</formula>
    </cfRule>
    <cfRule type="expression" dxfId="26" priority="8">
      <formula>$B9&lt;&gt;#REF!</formula>
    </cfRule>
    <cfRule type="expression" dxfId="25" priority="9">
      <formula>$B9&lt;&gt;#REF!</formula>
    </cfRule>
    <cfRule type="expression" dxfId="24" priority="10">
      <formula>$B9&lt;&gt;#REF!</formula>
    </cfRule>
    <cfRule type="expression" dxfId="23" priority="11">
      <formula>$B9&lt;&gt;#REF!</formula>
    </cfRule>
    <cfRule type="expression" dxfId="22" priority="12">
      <formula>$B9&lt;&gt;#REF!</formula>
    </cfRule>
    <cfRule type="expression" dxfId="21" priority="13">
      <formula>$B9&lt;&gt;#REF!</formula>
    </cfRule>
    <cfRule type="expression" dxfId="20" priority="14">
      <formula>$B9&lt;&gt;#REF!</formula>
    </cfRule>
    <cfRule type="expression" dxfId="19" priority="15">
      <formula>$B9&lt;&gt;#REF!</formula>
    </cfRule>
    <cfRule type="expression" dxfId="18" priority="16">
      <formula>$B9&lt;&gt;#REF!</formula>
    </cfRule>
    <cfRule type="expression" dxfId="17" priority="17">
      <formula>$B9&lt;&gt;#REF!</formula>
    </cfRule>
    <cfRule type="expression" dxfId="16" priority="18">
      <formula>$B9&lt;&gt;#REF!</formula>
    </cfRule>
  </conditionalFormatting>
  <conditionalFormatting sqref="H9">
    <cfRule type="expression" dxfId="15" priority="19">
      <formula>IF(J9="",0, H9)  &lt; - 0.05* IF(J9="",0,J9)</formula>
    </cfRule>
    <cfRule type="expression" dxfId="14" priority="20">
      <formula>AND(IF(J9="",0, H9)  &gt;= - 0.05* IF(J9="",0,J9), IF(J9="",0, H9) &lt; 0)</formula>
    </cfRule>
    <cfRule type="expression" dxfId="13" priority="21">
      <formula>AND(IF(J9="",0, H9)  &lt;= 0.05* IF(J9="",0,J9), IF(J9="",0, H9) &gt; 0)</formula>
    </cfRule>
    <cfRule type="expression" dxfId="12" priority="22">
      <formula>IF(J9="",0,H9)  &gt; 0.05* IF(J9="",0,J9)</formula>
    </cfRule>
    <cfRule type="expression" dxfId="11" priority="23">
      <formula>IF(J9="",0, H9)  &lt; - 0.05* IF(J9="",0,J9)</formula>
    </cfRule>
    <cfRule type="expression" dxfId="10" priority="24">
      <formula>AND(IF(J9="",0, H9)  &gt;= - 0.05* IF(J9="",0,J9), IF(J9="",0, H9) &lt; 0)</formula>
    </cfRule>
    <cfRule type="expression" dxfId="9" priority="25">
      <formula>AND(IF(J9="",0, H9)  &lt;= 0.05* IF(J9="",0,J9), IF(J9="",0, H9) &gt; 0)</formula>
    </cfRule>
    <cfRule type="expression" dxfId="8" priority="26">
      <formula>IF(J9="",0,H9)  &gt; 0.05* IF(J9="",0,J9)</formula>
    </cfRule>
    <cfRule type="expression" dxfId="7" priority="27">
      <formula>IF(J9="",0, H9)  &lt; - 0.05* IF(J9="",0,J9)</formula>
    </cfRule>
    <cfRule type="expression" dxfId="6" priority="28">
      <formula>AND(IF(J9="",0, H9)  &gt;= - 0.05* IF(J9="",0,J9), IF(J9="",0, H9) &lt; 0)</formula>
    </cfRule>
    <cfRule type="expression" dxfId="5" priority="29">
      <formula>AND(IF(J9="",0, H9)  &lt;= 0.05* IF(J9="",0,J9), IF(J9="",0, H9) &gt; 0)</formula>
    </cfRule>
    <cfRule type="expression" dxfId="4" priority="30">
      <formula>IF(J9="",0,H9)  &gt; 0.05* IF(J9="",0,J9)</formula>
    </cfRule>
  </conditionalFormatting>
  <conditionalFormatting sqref="H9">
    <cfRule type="expression" dxfId="3" priority="31">
      <formula>IF(J61="",0, H61)  &lt; - 0.05* IF(J61="",0,J61)</formula>
    </cfRule>
    <cfRule type="expression" dxfId="2" priority="32">
      <formula>AND(IF(J61="",0, H61)  &gt;= - 0.05* IF(J61="",0,J61), IF(J61="",0, H61) &lt; 0)</formula>
    </cfRule>
    <cfRule type="expression" dxfId="1" priority="33">
      <formula>AND(IF(J61="",0, H61)  &lt;= 0.05* IF(J61="",0,J61), IF(J61="",0, H61) &gt; 0)</formula>
    </cfRule>
    <cfRule type="expression" dxfId="0" priority="34">
      <formula>IF(J61="",0,H61)  &gt; 0.05* IF(J61="",0,J61)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'SKU Маскарпоне'!$A$1:$A$50</xm:f>
          </x14:formula1>
          <x14:formula2>
            <xm:f>0</xm:f>
          </x14:formula2>
          <xm:sqref>E3:E43</xm:sqref>
        </x14:dataValidation>
        <x14:dataValidation type="list" showInputMessage="1">
          <x14:formula1>
            <xm:f>'SKU Маскарпоне'!$B$1:$B$50</xm:f>
          </x14:formula1>
          <x14:formula2>
            <xm:f>0</xm:f>
          </x14:formula2>
          <xm:sqref>B3:B98</xm:sqref>
        </x14:dataValidation>
        <x14:dataValidation type="list" operator="equal" showErrorMessage="1">
          <x14:formula1>
            <xm:f>Заквасочники!$A$2:$A$25</xm:f>
          </x14:formula1>
          <x14:formula2>
            <xm:f>0</xm:f>
          </x14:formula2>
          <xm:sqref>D3:D43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opLeftCell="A19" zoomScaleNormal="100" workbookViewId="0">
      <selection activeCell="E12" sqref="E12"/>
    </sheetView>
  </sheetViews>
  <sheetFormatPr defaultRowHeight="14.5" x14ac:dyDescent="0.35"/>
  <cols>
    <col min="1" max="1025" width="9.08984375" style="1" customWidth="1"/>
  </cols>
  <sheetData>
    <row r="1" spans="1:3" x14ac:dyDescent="0.35">
      <c r="A1" s="34" t="s">
        <v>586</v>
      </c>
      <c r="B1" s="34" t="s">
        <v>586</v>
      </c>
      <c r="C1" s="34" t="s">
        <v>586</v>
      </c>
    </row>
    <row r="2" spans="1:3" x14ac:dyDescent="0.35">
      <c r="A2" s="34" t="s">
        <v>290</v>
      </c>
      <c r="B2" s="34" t="s">
        <v>551</v>
      </c>
      <c r="C2" s="34">
        <v>1</v>
      </c>
    </row>
    <row r="3" spans="1:3" x14ac:dyDescent="0.35">
      <c r="A3" s="34" t="s">
        <v>291</v>
      </c>
      <c r="B3" s="34" t="s">
        <v>551</v>
      </c>
      <c r="C3" s="34">
        <v>1</v>
      </c>
    </row>
    <row r="4" spans="1:3" x14ac:dyDescent="0.35">
      <c r="A4" s="34" t="s">
        <v>287</v>
      </c>
      <c r="B4" s="34" t="s">
        <v>551</v>
      </c>
      <c r="C4" s="34">
        <v>1</v>
      </c>
    </row>
    <row r="5" spans="1:3" x14ac:dyDescent="0.35">
      <c r="A5" s="34" t="s">
        <v>289</v>
      </c>
      <c r="B5" s="34" t="s">
        <v>551</v>
      </c>
      <c r="C5" s="34">
        <v>1</v>
      </c>
    </row>
    <row r="6" spans="1:3" x14ac:dyDescent="0.35">
      <c r="A6" s="34" t="s">
        <v>295</v>
      </c>
      <c r="B6" s="34" t="s">
        <v>551</v>
      </c>
      <c r="C6" s="34">
        <v>1</v>
      </c>
    </row>
    <row r="7" spans="1:3" x14ac:dyDescent="0.35">
      <c r="A7" s="34" t="s">
        <v>516</v>
      </c>
      <c r="B7" s="34" t="s">
        <v>551</v>
      </c>
      <c r="C7" s="34">
        <v>1</v>
      </c>
    </row>
    <row r="8" spans="1:3" x14ac:dyDescent="0.35">
      <c r="A8" s="34" t="s">
        <v>296</v>
      </c>
      <c r="B8" s="34" t="s">
        <v>551</v>
      </c>
      <c r="C8" s="34">
        <v>1</v>
      </c>
    </row>
    <row r="9" spans="1:3" x14ac:dyDescent="0.35">
      <c r="A9" s="34" t="s">
        <v>293</v>
      </c>
      <c r="B9" s="34" t="s">
        <v>551</v>
      </c>
      <c r="C9" s="34">
        <v>1</v>
      </c>
    </row>
    <row r="10" spans="1:3" x14ac:dyDescent="0.35">
      <c r="A10" s="34" t="s">
        <v>288</v>
      </c>
      <c r="B10" s="34" t="s">
        <v>551</v>
      </c>
      <c r="C10" s="34">
        <v>1</v>
      </c>
    </row>
    <row r="11" spans="1:3" x14ac:dyDescent="0.35">
      <c r="A11" s="34" t="s">
        <v>292</v>
      </c>
      <c r="B11" s="34" t="s">
        <v>554</v>
      </c>
      <c r="C11" s="34">
        <v>1.5</v>
      </c>
    </row>
    <row r="12" spans="1:3" x14ac:dyDescent="0.35">
      <c r="A12" s="34" t="s">
        <v>294</v>
      </c>
      <c r="B12" s="34" t="s">
        <v>554</v>
      </c>
      <c r="C12" s="34">
        <v>1.5</v>
      </c>
    </row>
    <row r="13" spans="1:3" x14ac:dyDescent="0.35">
      <c r="A13" s="34" t="s">
        <v>279</v>
      </c>
      <c r="B13" s="34" t="s">
        <v>559</v>
      </c>
      <c r="C13" s="34">
        <v>1</v>
      </c>
    </row>
    <row r="14" spans="1:3" x14ac:dyDescent="0.35">
      <c r="A14" s="34" t="s">
        <v>514</v>
      </c>
      <c r="B14" s="34" t="s">
        <v>562</v>
      </c>
      <c r="C14" s="34">
        <v>1</v>
      </c>
    </row>
    <row r="15" spans="1:3" x14ac:dyDescent="0.35">
      <c r="A15" s="34" t="s">
        <v>588</v>
      </c>
      <c r="B15" s="34" t="s">
        <v>559</v>
      </c>
      <c r="C15" s="34">
        <v>1</v>
      </c>
    </row>
    <row r="16" spans="1:3" x14ac:dyDescent="0.35">
      <c r="A16" s="34" t="s">
        <v>274</v>
      </c>
      <c r="B16" s="34" t="s">
        <v>559</v>
      </c>
      <c r="C16" s="34">
        <v>1</v>
      </c>
    </row>
    <row r="17" spans="1:3" x14ac:dyDescent="0.35">
      <c r="A17" s="34" t="s">
        <v>273</v>
      </c>
      <c r="B17" s="34" t="s">
        <v>559</v>
      </c>
      <c r="C17" s="34">
        <v>1</v>
      </c>
    </row>
    <row r="18" spans="1:3" x14ac:dyDescent="0.35">
      <c r="A18" s="34" t="s">
        <v>589</v>
      </c>
      <c r="B18" s="34" t="s">
        <v>559</v>
      </c>
      <c r="C18" s="34">
        <v>1</v>
      </c>
    </row>
    <row r="19" spans="1:3" x14ac:dyDescent="0.35">
      <c r="A19" s="34" t="s">
        <v>280</v>
      </c>
      <c r="B19" s="34" t="s">
        <v>559</v>
      </c>
      <c r="C19" s="34">
        <v>1</v>
      </c>
    </row>
    <row r="20" spans="1:3" x14ac:dyDescent="0.35">
      <c r="A20" s="34" t="s">
        <v>283</v>
      </c>
      <c r="B20" s="34" t="s">
        <v>559</v>
      </c>
      <c r="C20" s="34">
        <v>1</v>
      </c>
    </row>
    <row r="21" spans="1:3" x14ac:dyDescent="0.35">
      <c r="A21" s="34" t="s">
        <v>282</v>
      </c>
      <c r="B21" s="34" t="s">
        <v>562</v>
      </c>
      <c r="C21" s="34">
        <v>1</v>
      </c>
    </row>
    <row r="22" spans="1:3" x14ac:dyDescent="0.35">
      <c r="A22" s="34" t="s">
        <v>284</v>
      </c>
      <c r="B22" s="34" t="s">
        <v>559</v>
      </c>
      <c r="C22" s="34">
        <v>1</v>
      </c>
    </row>
    <row r="23" spans="1:3" x14ac:dyDescent="0.35">
      <c r="A23" s="34" t="s">
        <v>590</v>
      </c>
      <c r="B23" s="34" t="s">
        <v>562</v>
      </c>
      <c r="C23" s="34">
        <v>1</v>
      </c>
    </row>
    <row r="24" spans="1:3" x14ac:dyDescent="0.35">
      <c r="A24" s="34" t="s">
        <v>275</v>
      </c>
      <c r="B24" s="34" t="s">
        <v>559</v>
      </c>
      <c r="C24" s="34">
        <v>1</v>
      </c>
    </row>
    <row r="25" spans="1:3" x14ac:dyDescent="0.35">
      <c r="A25" s="34" t="s">
        <v>276</v>
      </c>
      <c r="B25" s="34" t="s">
        <v>559</v>
      </c>
      <c r="C25" s="34">
        <v>1</v>
      </c>
    </row>
    <row r="26" spans="1:3" x14ac:dyDescent="0.35">
      <c r="A26" s="34" t="s">
        <v>281</v>
      </c>
      <c r="B26" s="34" t="s">
        <v>559</v>
      </c>
      <c r="C26" s="34">
        <v>1</v>
      </c>
    </row>
    <row r="27" spans="1:3" x14ac:dyDescent="0.35">
      <c r="A27" s="34" t="s">
        <v>277</v>
      </c>
      <c r="B27" s="34" t="s">
        <v>559</v>
      </c>
      <c r="C27" s="34">
        <v>1</v>
      </c>
    </row>
    <row r="28" spans="1:3" x14ac:dyDescent="0.35">
      <c r="A28" s="34" t="s">
        <v>278</v>
      </c>
      <c r="B28" s="34" t="s">
        <v>559</v>
      </c>
      <c r="C28" s="34">
        <v>1</v>
      </c>
    </row>
    <row r="29" spans="1:3" x14ac:dyDescent="0.35">
      <c r="A29" s="34" t="s">
        <v>286</v>
      </c>
      <c r="B29" s="34" t="s">
        <v>565</v>
      </c>
      <c r="C29" s="34">
        <v>1</v>
      </c>
    </row>
    <row r="30" spans="1:3" x14ac:dyDescent="0.35">
      <c r="A30" s="34" t="s">
        <v>591</v>
      </c>
      <c r="B30" s="34" t="s">
        <v>565</v>
      </c>
      <c r="C30" s="34">
        <v>1</v>
      </c>
    </row>
    <row r="31" spans="1:3" x14ac:dyDescent="0.35">
      <c r="A31" s="34" t="s">
        <v>592</v>
      </c>
      <c r="B31" s="34" t="s">
        <v>565</v>
      </c>
      <c r="C31" s="34">
        <v>1.333</v>
      </c>
    </row>
    <row r="32" spans="1:3" x14ac:dyDescent="0.35">
      <c r="A32" s="34" t="s">
        <v>285</v>
      </c>
      <c r="B32" s="34" t="s">
        <v>565</v>
      </c>
      <c r="C32" s="34">
        <v>1.333</v>
      </c>
    </row>
    <row r="33" spans="1:3" x14ac:dyDescent="0.35">
      <c r="A33" s="34" t="s">
        <v>593</v>
      </c>
      <c r="B33" s="34" t="s">
        <v>565</v>
      </c>
      <c r="C33" s="34">
        <v>1.333</v>
      </c>
    </row>
    <row r="34" spans="1:3" x14ac:dyDescent="0.35">
      <c r="A34" s="34" t="s">
        <v>272</v>
      </c>
      <c r="B34" s="34" t="s">
        <v>556</v>
      </c>
      <c r="C34" s="34">
        <v>1</v>
      </c>
    </row>
    <row r="35" spans="1:3" x14ac:dyDescent="0.35">
      <c r="A35" s="34" t="s">
        <v>271</v>
      </c>
      <c r="B35" s="34" t="s">
        <v>556</v>
      </c>
      <c r="C35" s="34">
        <v>1</v>
      </c>
    </row>
    <row r="36" spans="1:3" x14ac:dyDescent="0.35">
      <c r="A36" s="34" t="s">
        <v>270</v>
      </c>
      <c r="B36" s="34" t="s">
        <v>556</v>
      </c>
      <c r="C36" s="34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6"/>
  <sheetViews>
    <sheetView zoomScaleNormal="100" workbookViewId="0">
      <selection activeCell="A2" sqref="A2"/>
    </sheetView>
  </sheetViews>
  <sheetFormatPr defaultRowHeight="14.5" x14ac:dyDescent="0.35"/>
  <cols>
    <col min="1" max="1" width="18.1796875" style="1" customWidth="1"/>
    <col min="2" max="2" width="18.08984375" style="1" customWidth="1"/>
    <col min="3" max="3" width="18.1796875" style="1" customWidth="1"/>
    <col min="4" max="1025" width="9.08984375" style="1" customWidth="1"/>
  </cols>
  <sheetData>
    <row r="1" spans="1:3" ht="12.75" customHeight="1" x14ac:dyDescent="0.35">
      <c r="A1" s="1" t="s">
        <v>146</v>
      </c>
      <c r="B1" s="1" t="s">
        <v>594</v>
      </c>
      <c r="C1" s="1" t="s">
        <v>143</v>
      </c>
    </row>
    <row r="2" spans="1:3" ht="13.75" customHeight="1" x14ac:dyDescent="0.35">
      <c r="A2" s="34" t="s">
        <v>585</v>
      </c>
    </row>
    <row r="3" spans="1:3" ht="13.75" customHeight="1" x14ac:dyDescent="0.35">
      <c r="A3" s="34" t="s">
        <v>587</v>
      </c>
    </row>
    <row r="4" spans="1:3" ht="13.75" customHeight="1" x14ac:dyDescent="0.35">
      <c r="A4" s="34" t="s">
        <v>595</v>
      </c>
    </row>
    <row r="5" spans="1:3" ht="13.75" customHeight="1" x14ac:dyDescent="0.35">
      <c r="A5" s="34" t="s">
        <v>596</v>
      </c>
    </row>
    <row r="6" spans="1:3" ht="13.75" customHeight="1" x14ac:dyDescent="0.35">
      <c r="A6" s="34" t="s">
        <v>597</v>
      </c>
    </row>
    <row r="7" spans="1:3" ht="13.75" customHeight="1" x14ac:dyDescent="0.35">
      <c r="A7" s="34" t="s">
        <v>598</v>
      </c>
    </row>
    <row r="8" spans="1:3" ht="13.75" customHeight="1" x14ac:dyDescent="0.35">
      <c r="A8" s="34" t="s">
        <v>599</v>
      </c>
    </row>
    <row r="9" spans="1:3" ht="13.75" customHeight="1" x14ac:dyDescent="0.35">
      <c r="A9" s="34" t="s">
        <v>600</v>
      </c>
    </row>
    <row r="10" spans="1:3" ht="13.75" customHeight="1" x14ac:dyDescent="0.35">
      <c r="A10" s="34" t="s">
        <v>601</v>
      </c>
    </row>
    <row r="11" spans="1:3" ht="13.75" customHeight="1" x14ac:dyDescent="0.35"/>
    <row r="12" spans="1:3" ht="13.75" customHeight="1" x14ac:dyDescent="0.35"/>
    <row r="13" spans="1:3" ht="13.75" customHeight="1" x14ac:dyDescent="0.35"/>
    <row r="14" spans="1:3" ht="13.75" customHeight="1" x14ac:dyDescent="0.35"/>
    <row r="15" spans="1:3" ht="13.75" customHeight="1" x14ac:dyDescent="0.35"/>
    <row r="16" spans="1:3" ht="13.75" customHeight="1" x14ac:dyDescent="0.35"/>
    <row r="17" ht="13.75" customHeight="1" x14ac:dyDescent="0.35"/>
    <row r="18" ht="13.75" customHeight="1" x14ac:dyDescent="0.35"/>
    <row r="19" ht="13.75" customHeight="1" x14ac:dyDescent="0.35"/>
    <row r="20" ht="13.75" customHeight="1" x14ac:dyDescent="0.35"/>
    <row r="21" ht="13.75" customHeight="1" x14ac:dyDescent="0.35"/>
    <row r="22" ht="13.75" customHeight="1" x14ac:dyDescent="0.35"/>
    <row r="23" ht="13.75" customHeight="1" x14ac:dyDescent="0.35"/>
    <row r="24" ht="13.75" customHeight="1" x14ac:dyDescent="0.35"/>
    <row r="25" ht="13.75" customHeight="1" x14ac:dyDescent="0.35"/>
    <row r="26" ht="13.75" customHeight="1" x14ac:dyDescent="0.35"/>
    <row r="27" ht="13.75" customHeight="1" x14ac:dyDescent="0.35"/>
    <row r="28" ht="13.75" customHeight="1" x14ac:dyDescent="0.35"/>
    <row r="29" ht="13.75" customHeight="1" x14ac:dyDescent="0.35"/>
    <row r="30" ht="13.75" customHeight="1" x14ac:dyDescent="0.35"/>
    <row r="31" ht="13.75" customHeight="1" x14ac:dyDescent="0.35"/>
    <row r="32" ht="13.75" customHeight="1" x14ac:dyDescent="0.35"/>
    <row r="33" ht="13.75" customHeight="1" x14ac:dyDescent="0.35"/>
    <row r="34" ht="13.75" customHeight="1" x14ac:dyDescent="0.35"/>
    <row r="35" ht="13.75" customHeight="1" x14ac:dyDescent="0.35"/>
    <row r="36" ht="13.75" customHeight="1" x14ac:dyDescent="0.35"/>
    <row r="37" ht="13.75" customHeight="1" x14ac:dyDescent="0.35"/>
    <row r="38" ht="13.75" customHeight="1" x14ac:dyDescent="0.35"/>
    <row r="39" ht="13.75" customHeight="1" x14ac:dyDescent="0.35"/>
    <row r="40" ht="13.75" customHeight="1" x14ac:dyDescent="0.35"/>
    <row r="41" ht="13.75" customHeight="1" x14ac:dyDescent="0.35"/>
    <row r="42" ht="13.75" customHeight="1" x14ac:dyDescent="0.35"/>
    <row r="43" ht="13.75" customHeight="1" x14ac:dyDescent="0.35"/>
    <row r="44" ht="13.75" customHeight="1" x14ac:dyDescent="0.35"/>
    <row r="45" ht="13.75" customHeight="1" x14ac:dyDescent="0.35"/>
    <row r="46" ht="13.75" customHeight="1" x14ac:dyDescent="0.35"/>
    <row r="47" ht="13.75" customHeight="1" x14ac:dyDescent="0.35"/>
    <row r="48" ht="13.75" customHeight="1" x14ac:dyDescent="0.35"/>
    <row r="49" ht="13.75" customHeight="1" x14ac:dyDescent="0.35"/>
    <row r="50" ht="13.75" customHeight="1" x14ac:dyDescent="0.35"/>
    <row r="51" ht="13.75" customHeight="1" x14ac:dyDescent="0.35"/>
    <row r="52" ht="13.75" customHeight="1" x14ac:dyDescent="0.35"/>
    <row r="53" ht="13.75" customHeight="1" x14ac:dyDescent="0.35"/>
    <row r="54" ht="13.75" customHeight="1" x14ac:dyDescent="0.35"/>
    <row r="55" ht="13.75" customHeight="1" x14ac:dyDescent="0.35"/>
    <row r="56" ht="13.75" customHeight="1" x14ac:dyDescent="0.35"/>
    <row r="57" ht="13.75" customHeight="1" x14ac:dyDescent="0.35"/>
    <row r="58" ht="13.75" customHeight="1" x14ac:dyDescent="0.35"/>
    <row r="59" ht="13.75" customHeight="1" x14ac:dyDescent="0.35"/>
    <row r="60" ht="13.75" customHeight="1" x14ac:dyDescent="0.35"/>
    <row r="61" ht="13.75" customHeight="1" x14ac:dyDescent="0.35"/>
    <row r="62" ht="13.75" customHeight="1" x14ac:dyDescent="0.35"/>
    <row r="63" ht="13.75" customHeight="1" x14ac:dyDescent="0.35"/>
    <row r="64" ht="13.75" customHeight="1" x14ac:dyDescent="0.35"/>
    <row r="65" ht="13.75" customHeight="1" x14ac:dyDescent="0.35"/>
    <row r="66" ht="13.75" customHeight="1" x14ac:dyDescent="0.35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Normal="100" workbookViewId="0">
      <selection activeCell="J1" sqref="J1"/>
    </sheetView>
  </sheetViews>
  <sheetFormatPr defaultRowHeight="14.5" x14ac:dyDescent="0.35"/>
  <cols>
    <col min="1" max="1025" width="9.08984375" style="1" customWidth="1"/>
  </cols>
  <sheetData>
    <row r="1" spans="1:11" s="24" customFormat="1" ht="13.75" customHeight="1" x14ac:dyDescent="0.35">
      <c r="A1" s="25"/>
      <c r="B1" s="25" t="s">
        <v>585</v>
      </c>
      <c r="C1" s="25" t="s">
        <v>587</v>
      </c>
      <c r="D1" s="25" t="s">
        <v>595</v>
      </c>
      <c r="E1" s="25" t="s">
        <v>596</v>
      </c>
      <c r="F1" s="25" t="s">
        <v>597</v>
      </c>
      <c r="G1" s="25" t="s">
        <v>598</v>
      </c>
      <c r="H1" s="25" t="s">
        <v>599</v>
      </c>
      <c r="I1" s="25" t="s">
        <v>600</v>
      </c>
      <c r="J1" s="25" t="s">
        <v>601</v>
      </c>
      <c r="K1" s="25" t="s">
        <v>586</v>
      </c>
    </row>
    <row r="2" spans="1:11" x14ac:dyDescent="0.35">
      <c r="A2" s="34" t="s">
        <v>586</v>
      </c>
    </row>
    <row r="3" spans="1:11" x14ac:dyDescent="0.35">
      <c r="A3" s="34" t="s">
        <v>287</v>
      </c>
      <c r="B3" s="34">
        <v>480</v>
      </c>
      <c r="C3" s="34">
        <v>450</v>
      </c>
      <c r="D3" s="34">
        <v>255</v>
      </c>
      <c r="E3" s="34">
        <v>225</v>
      </c>
      <c r="F3" s="34">
        <v>225</v>
      </c>
      <c r="G3" s="34">
        <v>225</v>
      </c>
      <c r="H3" s="34"/>
      <c r="I3" s="34"/>
      <c r="J3" s="34"/>
      <c r="K3" s="34"/>
    </row>
    <row r="4" spans="1:11" x14ac:dyDescent="0.35">
      <c r="A4" s="34" t="s">
        <v>290</v>
      </c>
      <c r="B4" s="34">
        <v>480</v>
      </c>
      <c r="C4" s="34">
        <v>450</v>
      </c>
      <c r="D4" s="34">
        <v>255</v>
      </c>
      <c r="E4" s="34">
        <v>225</v>
      </c>
      <c r="F4" s="34">
        <v>225</v>
      </c>
      <c r="G4" s="34">
        <v>225</v>
      </c>
      <c r="H4" s="34"/>
      <c r="I4" s="34"/>
      <c r="J4" s="34"/>
      <c r="K4" s="34"/>
    </row>
    <row r="5" spans="1:11" x14ac:dyDescent="0.35">
      <c r="A5" s="34" t="s">
        <v>291</v>
      </c>
      <c r="B5" s="34">
        <v>480</v>
      </c>
      <c r="C5" s="34">
        <v>450</v>
      </c>
      <c r="D5" s="34">
        <v>255</v>
      </c>
      <c r="E5" s="34">
        <v>225</v>
      </c>
      <c r="F5" s="34">
        <v>225</v>
      </c>
      <c r="G5" s="34">
        <v>225</v>
      </c>
      <c r="H5" s="34"/>
      <c r="I5" s="34"/>
      <c r="J5" s="34"/>
      <c r="K5" s="34"/>
    </row>
    <row r="6" spans="1:11" x14ac:dyDescent="0.35">
      <c r="A6" s="34" t="s">
        <v>293</v>
      </c>
      <c r="B6" s="34">
        <v>480</v>
      </c>
      <c r="C6" s="34">
        <v>450</v>
      </c>
      <c r="D6" s="34">
        <v>255</v>
      </c>
      <c r="E6" s="34">
        <v>225</v>
      </c>
      <c r="F6" s="34">
        <v>225</v>
      </c>
      <c r="G6" s="34">
        <v>225</v>
      </c>
      <c r="H6" s="34"/>
      <c r="I6" s="34"/>
      <c r="J6" s="34"/>
      <c r="K6" s="34"/>
    </row>
    <row r="7" spans="1:11" x14ac:dyDescent="0.35">
      <c r="A7" s="34" t="s">
        <v>294</v>
      </c>
      <c r="B7" s="34">
        <v>480</v>
      </c>
      <c r="C7" s="34">
        <v>450</v>
      </c>
      <c r="D7" s="34">
        <v>255</v>
      </c>
      <c r="E7" s="34">
        <v>225</v>
      </c>
      <c r="F7" s="34">
        <v>225</v>
      </c>
      <c r="G7" s="34">
        <v>225</v>
      </c>
      <c r="H7" s="34"/>
      <c r="I7" s="34"/>
      <c r="J7" s="34"/>
      <c r="K7" s="34"/>
    </row>
    <row r="8" spans="1:11" x14ac:dyDescent="0.35">
      <c r="A8" s="34" t="s">
        <v>295</v>
      </c>
      <c r="B8" s="34">
        <v>480</v>
      </c>
      <c r="C8" s="34">
        <v>450</v>
      </c>
      <c r="D8" s="34">
        <v>255</v>
      </c>
      <c r="E8" s="34">
        <v>225</v>
      </c>
      <c r="F8" s="34">
        <v>225</v>
      </c>
      <c r="G8" s="34">
        <v>225</v>
      </c>
      <c r="H8" s="34"/>
      <c r="I8" s="34"/>
      <c r="J8" s="34"/>
      <c r="K8" s="34"/>
    </row>
    <row r="9" spans="1:11" x14ac:dyDescent="0.35">
      <c r="A9" s="34" t="s">
        <v>516</v>
      </c>
      <c r="B9" s="34">
        <v>480</v>
      </c>
      <c r="C9" s="34">
        <v>450</v>
      </c>
      <c r="D9" s="34">
        <v>255</v>
      </c>
      <c r="E9" s="34">
        <v>225</v>
      </c>
      <c r="F9" s="34">
        <v>225</v>
      </c>
      <c r="G9" s="34">
        <v>225</v>
      </c>
      <c r="H9" s="34"/>
      <c r="I9" s="34"/>
      <c r="J9" s="34"/>
      <c r="K9" s="34"/>
    </row>
    <row r="10" spans="1:11" x14ac:dyDescent="0.35">
      <c r="A10" s="34" t="s">
        <v>289</v>
      </c>
      <c r="B10" s="34">
        <v>480</v>
      </c>
      <c r="C10" s="34">
        <v>450</v>
      </c>
      <c r="D10" s="34">
        <v>255</v>
      </c>
      <c r="E10" s="34">
        <v>225</v>
      </c>
      <c r="F10" s="34">
        <v>225</v>
      </c>
      <c r="G10" s="34">
        <v>225</v>
      </c>
      <c r="H10" s="34"/>
      <c r="I10" s="34"/>
      <c r="J10" s="34"/>
      <c r="K10" s="34"/>
    </row>
    <row r="11" spans="1:11" x14ac:dyDescent="0.35">
      <c r="A11" s="34" t="s">
        <v>292</v>
      </c>
      <c r="B11" s="34">
        <v>480</v>
      </c>
      <c r="C11" s="34">
        <v>450</v>
      </c>
      <c r="D11" s="34">
        <v>255</v>
      </c>
      <c r="E11" s="34">
        <v>225</v>
      </c>
      <c r="F11" s="34">
        <v>225</v>
      </c>
      <c r="G11" s="34">
        <v>225</v>
      </c>
      <c r="H11" s="34"/>
      <c r="I11" s="34"/>
      <c r="J11" s="34"/>
      <c r="K11" s="34"/>
    </row>
    <row r="12" spans="1:11" x14ac:dyDescent="0.35">
      <c r="A12" s="34" t="s">
        <v>270</v>
      </c>
      <c r="B12" s="34"/>
      <c r="C12" s="34"/>
      <c r="D12" s="34"/>
      <c r="E12" s="34"/>
      <c r="F12" s="34"/>
      <c r="G12" s="34"/>
      <c r="H12" s="34"/>
      <c r="I12" s="34"/>
      <c r="J12" s="34"/>
      <c r="K12" s="34">
        <v>250</v>
      </c>
    </row>
    <row r="13" spans="1:11" x14ac:dyDescent="0.35">
      <c r="A13" s="34" t="s">
        <v>272</v>
      </c>
      <c r="B13" s="34"/>
      <c r="C13" s="34"/>
      <c r="D13" s="34"/>
      <c r="E13" s="34"/>
      <c r="F13" s="34"/>
      <c r="G13" s="34"/>
      <c r="H13" s="34"/>
      <c r="I13" s="34"/>
      <c r="J13" s="34"/>
      <c r="K13" s="34">
        <v>250</v>
      </c>
    </row>
    <row r="14" spans="1:11" x14ac:dyDescent="0.35">
      <c r="A14" s="34" t="s">
        <v>271</v>
      </c>
      <c r="B14" s="34"/>
      <c r="C14" s="34"/>
      <c r="D14" s="34"/>
      <c r="E14" s="34"/>
      <c r="F14" s="34"/>
      <c r="G14" s="34"/>
      <c r="H14" s="34"/>
      <c r="I14" s="34"/>
      <c r="J14" s="34"/>
      <c r="K14" s="34">
        <v>250</v>
      </c>
    </row>
    <row r="15" spans="1:11" x14ac:dyDescent="0.35">
      <c r="A15" s="34" t="s">
        <v>288</v>
      </c>
      <c r="B15" s="34">
        <v>480</v>
      </c>
      <c r="C15" s="34">
        <v>450</v>
      </c>
      <c r="D15" s="34">
        <v>255</v>
      </c>
      <c r="E15" s="34">
        <v>225</v>
      </c>
      <c r="F15" s="34">
        <v>225</v>
      </c>
      <c r="G15" s="34">
        <v>225</v>
      </c>
      <c r="H15" s="34"/>
      <c r="I15" s="34"/>
      <c r="J15" s="34"/>
      <c r="K15" s="34"/>
    </row>
    <row r="16" spans="1:11" x14ac:dyDescent="0.35">
      <c r="A16" s="34" t="s">
        <v>296</v>
      </c>
      <c r="B16" s="34">
        <v>480</v>
      </c>
      <c r="C16" s="34">
        <v>450</v>
      </c>
      <c r="D16" s="34">
        <v>255</v>
      </c>
      <c r="E16" s="34">
        <v>225</v>
      </c>
      <c r="F16" s="34">
        <v>225</v>
      </c>
      <c r="G16" s="34">
        <v>225</v>
      </c>
      <c r="H16" s="34"/>
      <c r="I16" s="34"/>
      <c r="J16" s="34"/>
      <c r="K16" s="34"/>
    </row>
    <row r="17" spans="1:11" x14ac:dyDescent="0.35">
      <c r="A17" s="34" t="s">
        <v>273</v>
      </c>
      <c r="B17" s="34"/>
      <c r="C17" s="34"/>
      <c r="D17" s="34">
        <v>450</v>
      </c>
      <c r="E17" s="34">
        <v>450</v>
      </c>
      <c r="F17" s="34">
        <v>450</v>
      </c>
      <c r="G17" s="34">
        <v>450</v>
      </c>
      <c r="H17" s="34">
        <v>450</v>
      </c>
      <c r="I17" s="34">
        <v>450</v>
      </c>
      <c r="J17" s="34">
        <v>450</v>
      </c>
      <c r="K17" s="34">
        <v>450</v>
      </c>
    </row>
    <row r="18" spans="1:11" x14ac:dyDescent="0.35">
      <c r="A18" s="34" t="s">
        <v>282</v>
      </c>
      <c r="B18" s="34"/>
      <c r="C18" s="34"/>
      <c r="D18" s="34">
        <v>450</v>
      </c>
      <c r="E18" s="34">
        <v>450</v>
      </c>
      <c r="F18" s="34">
        <v>450</v>
      </c>
      <c r="G18" s="34">
        <v>450</v>
      </c>
      <c r="H18" s="34">
        <v>450</v>
      </c>
      <c r="I18" s="34">
        <v>450</v>
      </c>
      <c r="J18" s="34">
        <v>450</v>
      </c>
      <c r="K18" s="34">
        <v>450</v>
      </c>
    </row>
    <row r="19" spans="1:11" x14ac:dyDescent="0.35">
      <c r="A19" s="34" t="s">
        <v>514</v>
      </c>
      <c r="B19" s="34"/>
      <c r="C19" s="34"/>
      <c r="D19" s="34">
        <v>450</v>
      </c>
      <c r="E19" s="34">
        <v>450</v>
      </c>
      <c r="F19" s="34">
        <v>450</v>
      </c>
      <c r="G19" s="34">
        <v>450</v>
      </c>
      <c r="H19" s="34">
        <v>450</v>
      </c>
      <c r="I19" s="34">
        <v>450</v>
      </c>
      <c r="J19" s="34">
        <v>450</v>
      </c>
      <c r="K19" s="34">
        <v>450</v>
      </c>
    </row>
    <row r="20" spans="1:11" x14ac:dyDescent="0.35">
      <c r="A20" s="34" t="s">
        <v>589</v>
      </c>
      <c r="B20" s="34"/>
      <c r="C20" s="34"/>
      <c r="D20" s="34">
        <v>450</v>
      </c>
      <c r="E20" s="34">
        <v>450</v>
      </c>
      <c r="F20" s="34">
        <v>450</v>
      </c>
      <c r="G20" s="34">
        <v>450</v>
      </c>
      <c r="H20" s="34">
        <v>450</v>
      </c>
      <c r="I20" s="34">
        <v>450</v>
      </c>
      <c r="J20" s="34">
        <v>450</v>
      </c>
      <c r="K20" s="34">
        <v>450</v>
      </c>
    </row>
    <row r="21" spans="1:11" x14ac:dyDescent="0.35">
      <c r="A21" s="34" t="s">
        <v>590</v>
      </c>
      <c r="B21" s="34"/>
      <c r="C21" s="34"/>
      <c r="D21" s="34">
        <v>450</v>
      </c>
      <c r="E21" s="34">
        <v>450</v>
      </c>
      <c r="F21" s="34">
        <v>450</v>
      </c>
      <c r="G21" s="34">
        <v>450</v>
      </c>
      <c r="H21" s="34">
        <v>450</v>
      </c>
      <c r="I21" s="34">
        <v>450</v>
      </c>
      <c r="J21" s="34">
        <v>450</v>
      </c>
      <c r="K21" s="34">
        <v>450</v>
      </c>
    </row>
    <row r="22" spans="1:11" x14ac:dyDescent="0.35">
      <c r="A22" s="34" t="s">
        <v>588</v>
      </c>
      <c r="B22" s="34"/>
      <c r="C22" s="34"/>
      <c r="D22" s="34">
        <v>450</v>
      </c>
      <c r="E22" s="34">
        <v>450</v>
      </c>
      <c r="F22" s="34">
        <v>450</v>
      </c>
      <c r="G22" s="34">
        <v>450</v>
      </c>
      <c r="H22" s="34">
        <v>450</v>
      </c>
      <c r="I22" s="34">
        <v>450</v>
      </c>
      <c r="J22" s="34">
        <v>450</v>
      </c>
      <c r="K22" s="34">
        <v>450</v>
      </c>
    </row>
    <row r="23" spans="1:11" x14ac:dyDescent="0.35">
      <c r="A23" s="34" t="s">
        <v>593</v>
      </c>
      <c r="B23" s="34"/>
      <c r="C23" s="34"/>
      <c r="D23" s="34">
        <v>450</v>
      </c>
      <c r="E23" s="34">
        <v>450</v>
      </c>
      <c r="F23" s="34">
        <v>450</v>
      </c>
      <c r="G23" s="34">
        <v>450</v>
      </c>
      <c r="H23" s="34">
        <v>450</v>
      </c>
      <c r="I23" s="34">
        <v>450</v>
      </c>
      <c r="J23" s="34">
        <v>450</v>
      </c>
      <c r="K23" s="34">
        <v>450</v>
      </c>
    </row>
    <row r="24" spans="1:11" x14ac:dyDescent="0.35">
      <c r="A24" s="34" t="s">
        <v>592</v>
      </c>
      <c r="B24" s="34"/>
      <c r="C24" s="34"/>
      <c r="D24" s="34">
        <v>450</v>
      </c>
      <c r="E24" s="34">
        <v>450</v>
      </c>
      <c r="F24" s="34">
        <v>450</v>
      </c>
      <c r="G24" s="34">
        <v>450</v>
      </c>
      <c r="H24" s="34">
        <v>450</v>
      </c>
      <c r="I24" s="34">
        <v>450</v>
      </c>
      <c r="J24" s="34">
        <v>450</v>
      </c>
      <c r="K24" s="34">
        <v>450</v>
      </c>
    </row>
    <row r="25" spans="1:11" x14ac:dyDescent="0.35">
      <c r="A25" s="34" t="s">
        <v>591</v>
      </c>
      <c r="B25" s="34"/>
      <c r="C25" s="34"/>
      <c r="D25" s="34">
        <v>450</v>
      </c>
      <c r="E25" s="34">
        <v>450</v>
      </c>
      <c r="F25" s="34">
        <v>450</v>
      </c>
      <c r="G25" s="34">
        <v>450</v>
      </c>
      <c r="H25" s="34">
        <v>450</v>
      </c>
      <c r="I25" s="34">
        <v>450</v>
      </c>
      <c r="J25" s="34">
        <v>450</v>
      </c>
      <c r="K25" s="34">
        <v>450</v>
      </c>
    </row>
    <row r="26" spans="1:11" x14ac:dyDescent="0.35">
      <c r="A26" s="34" t="s">
        <v>279</v>
      </c>
      <c r="B26" s="34"/>
      <c r="C26" s="34"/>
      <c r="D26" s="34">
        <v>450</v>
      </c>
      <c r="E26" s="34">
        <v>450</v>
      </c>
      <c r="F26" s="34">
        <v>450</v>
      </c>
      <c r="G26" s="34">
        <v>450</v>
      </c>
      <c r="H26" s="34">
        <v>450</v>
      </c>
      <c r="I26" s="34">
        <v>450</v>
      </c>
      <c r="J26" s="34">
        <v>450</v>
      </c>
      <c r="K26" s="34">
        <v>450</v>
      </c>
    </row>
    <row r="27" spans="1:11" x14ac:dyDescent="0.35">
      <c r="A27" s="34" t="s">
        <v>274</v>
      </c>
      <c r="B27" s="34"/>
      <c r="C27" s="34"/>
      <c r="D27" s="34">
        <v>450</v>
      </c>
      <c r="E27" s="34">
        <v>450</v>
      </c>
      <c r="F27" s="34">
        <v>450</v>
      </c>
      <c r="G27" s="34">
        <v>450</v>
      </c>
      <c r="H27" s="34">
        <v>450</v>
      </c>
      <c r="I27" s="34">
        <v>450</v>
      </c>
      <c r="J27" s="34">
        <v>450</v>
      </c>
      <c r="K27" s="34">
        <v>450</v>
      </c>
    </row>
    <row r="28" spans="1:11" x14ac:dyDescent="0.35">
      <c r="A28" s="34" t="s">
        <v>286</v>
      </c>
      <c r="B28" s="34"/>
      <c r="C28" s="34"/>
      <c r="D28" s="34">
        <v>450</v>
      </c>
      <c r="E28" s="34">
        <v>450</v>
      </c>
      <c r="F28" s="34">
        <v>450</v>
      </c>
      <c r="G28" s="34">
        <v>450</v>
      </c>
      <c r="H28" s="34">
        <v>450</v>
      </c>
      <c r="I28" s="34">
        <v>450</v>
      </c>
      <c r="J28" s="34">
        <v>450</v>
      </c>
      <c r="K28" s="34">
        <v>450</v>
      </c>
    </row>
    <row r="29" spans="1:11" x14ac:dyDescent="0.35">
      <c r="A29" s="34" t="s">
        <v>276</v>
      </c>
      <c r="B29" s="34"/>
      <c r="C29" s="34"/>
      <c r="D29" s="34">
        <v>450</v>
      </c>
      <c r="E29" s="34">
        <v>450</v>
      </c>
      <c r="F29" s="34">
        <v>450</v>
      </c>
      <c r="G29" s="34">
        <v>450</v>
      </c>
      <c r="H29" s="34">
        <v>450</v>
      </c>
      <c r="I29" s="34">
        <v>450</v>
      </c>
      <c r="J29" s="34">
        <v>450</v>
      </c>
      <c r="K29" s="34">
        <v>450</v>
      </c>
    </row>
    <row r="30" spans="1:11" x14ac:dyDescent="0.35">
      <c r="A30" s="34" t="s">
        <v>277</v>
      </c>
      <c r="B30" s="34"/>
      <c r="C30" s="34"/>
      <c r="D30" s="34">
        <v>450</v>
      </c>
      <c r="E30" s="34">
        <v>450</v>
      </c>
      <c r="F30" s="34">
        <v>450</v>
      </c>
      <c r="G30" s="34">
        <v>450</v>
      </c>
      <c r="H30" s="34">
        <v>450</v>
      </c>
      <c r="I30" s="34">
        <v>450</v>
      </c>
      <c r="J30" s="34">
        <v>450</v>
      </c>
      <c r="K30" s="34">
        <v>450</v>
      </c>
    </row>
    <row r="31" spans="1:11" x14ac:dyDescent="0.35">
      <c r="A31" s="34" t="s">
        <v>278</v>
      </c>
      <c r="B31" s="34"/>
      <c r="C31" s="34"/>
      <c r="D31" s="34">
        <v>450</v>
      </c>
      <c r="E31" s="34">
        <v>450</v>
      </c>
      <c r="F31" s="34">
        <v>450</v>
      </c>
      <c r="G31" s="34">
        <v>450</v>
      </c>
      <c r="H31" s="34">
        <v>450</v>
      </c>
      <c r="I31" s="34">
        <v>450</v>
      </c>
      <c r="J31" s="34">
        <v>450</v>
      </c>
      <c r="K31" s="34">
        <v>450</v>
      </c>
    </row>
    <row r="32" spans="1:11" x14ac:dyDescent="0.35">
      <c r="A32" s="34" t="s">
        <v>275</v>
      </c>
      <c r="B32" s="34"/>
      <c r="C32" s="34"/>
      <c r="D32" s="34">
        <v>450</v>
      </c>
      <c r="E32" s="34">
        <v>450</v>
      </c>
      <c r="F32" s="34">
        <v>450</v>
      </c>
      <c r="G32" s="34">
        <v>450</v>
      </c>
      <c r="H32" s="34">
        <v>450</v>
      </c>
      <c r="I32" s="34">
        <v>450</v>
      </c>
      <c r="J32" s="34">
        <v>450</v>
      </c>
      <c r="K32" s="34">
        <v>450</v>
      </c>
    </row>
    <row r="33" spans="1:11" x14ac:dyDescent="0.35">
      <c r="A33" s="34" t="s">
        <v>285</v>
      </c>
      <c r="B33" s="34"/>
      <c r="C33" s="34"/>
      <c r="D33" s="34">
        <v>450</v>
      </c>
      <c r="E33" s="34">
        <v>450</v>
      </c>
      <c r="F33" s="34">
        <v>450</v>
      </c>
      <c r="G33" s="34">
        <v>450</v>
      </c>
      <c r="H33" s="34">
        <v>450</v>
      </c>
      <c r="I33" s="34">
        <v>450</v>
      </c>
      <c r="J33" s="34">
        <v>450</v>
      </c>
      <c r="K33" s="34">
        <v>450</v>
      </c>
    </row>
    <row r="34" spans="1:11" x14ac:dyDescent="0.35">
      <c r="A34" s="34" t="s">
        <v>283</v>
      </c>
      <c r="B34" s="34"/>
      <c r="C34" s="34"/>
      <c r="D34" s="34">
        <v>450</v>
      </c>
      <c r="E34" s="34">
        <v>450</v>
      </c>
      <c r="F34" s="34">
        <v>450</v>
      </c>
      <c r="G34" s="34">
        <v>450</v>
      </c>
      <c r="H34" s="34">
        <v>450</v>
      </c>
      <c r="I34" s="34">
        <v>450</v>
      </c>
      <c r="J34" s="34">
        <v>450</v>
      </c>
      <c r="K34" s="34">
        <v>450</v>
      </c>
    </row>
    <row r="35" spans="1:11" x14ac:dyDescent="0.35">
      <c r="A35" s="34" t="s">
        <v>284</v>
      </c>
      <c r="B35" s="34"/>
      <c r="C35" s="34"/>
      <c r="D35" s="34">
        <v>450</v>
      </c>
      <c r="E35" s="34">
        <v>450</v>
      </c>
      <c r="F35" s="34">
        <v>450</v>
      </c>
      <c r="G35" s="34">
        <v>450</v>
      </c>
      <c r="H35" s="34">
        <v>450</v>
      </c>
      <c r="I35" s="34">
        <v>450</v>
      </c>
      <c r="J35" s="34">
        <v>450</v>
      </c>
      <c r="K35" s="34">
        <v>450</v>
      </c>
    </row>
    <row r="36" spans="1:11" x14ac:dyDescent="0.35">
      <c r="A36" s="34" t="s">
        <v>280</v>
      </c>
      <c r="B36" s="34"/>
      <c r="C36" s="34"/>
      <c r="D36" s="34">
        <v>450</v>
      </c>
      <c r="E36" s="34">
        <v>450</v>
      </c>
      <c r="F36" s="34">
        <v>450</v>
      </c>
      <c r="G36" s="34">
        <v>450</v>
      </c>
      <c r="H36" s="34">
        <v>450</v>
      </c>
      <c r="I36" s="34">
        <v>450</v>
      </c>
      <c r="J36" s="34">
        <v>450</v>
      </c>
      <c r="K36" s="34">
        <v>450</v>
      </c>
    </row>
    <row r="37" spans="1:11" x14ac:dyDescent="0.35">
      <c r="A37" s="34" t="s">
        <v>281</v>
      </c>
      <c r="B37" s="34"/>
      <c r="C37" s="34"/>
      <c r="D37" s="34">
        <v>450</v>
      </c>
      <c r="E37" s="34">
        <v>450</v>
      </c>
      <c r="F37" s="34">
        <v>450</v>
      </c>
      <c r="G37" s="34">
        <v>450</v>
      </c>
      <c r="H37" s="34">
        <v>450</v>
      </c>
      <c r="I37" s="34">
        <v>450</v>
      </c>
      <c r="J37" s="34">
        <v>450</v>
      </c>
      <c r="K37" s="34">
        <v>450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</cp:lastModifiedBy>
  <cp:revision>117</cp:revision>
  <dcterms:created xsi:type="dcterms:W3CDTF">2020-12-13T08:44:49Z</dcterms:created>
  <dcterms:modified xsi:type="dcterms:W3CDTF">2021-12-26T11:06:13Z</dcterms:modified>
  <dc:language>en-US</dc:language>
</cp:coreProperties>
</file>