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<sst xmlns="http://schemas.openxmlformats.org/spreadsheetml/2006/main" count="534" uniqueCount="395">
  <si>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</si>
  <si>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</si>
  <si>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</si>
  <si>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</si>
  <si>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</si>
  <si>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</si>
  <si>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</si>
  <si>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</si>
  <si>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</si>
  <si>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</si>
  <si>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</si>
  <si>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</si>
  <si>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</si>
  <si>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</si>
  <si>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</si>
  <si>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</si>
  <si>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"Лента Fresh", 45%, 0,2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</si>
  <si>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</si>
  <si>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</si>
  <si>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</si>
  <si>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</si>
  <si>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</si>
  <si>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</si>
  <si>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</si>
  <si>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</si>
  <si>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</si>
  <si>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</si>
  <si>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</si>
  <si>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</si>
  <si>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</si>
  <si>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</si>
  <si>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</si>
  <si>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</si>
  <si>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</si>
  <si>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</si>
  <si>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</si>
  <si>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</si>
  <si>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</si>
  <si>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</si>
  <si>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</si>
  <si>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</si>
  <si>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</si>
  <si>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</si>
  <si>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</si>
  <si>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</si>
  <si>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</si>
  <si>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</si>
  <si>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</si>
  <si>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</si>
  <si>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</si>
  <si>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</si>
  <si>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</si>
  <si>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</si>
  <si>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</si>
  <si>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</si>
  <si>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</si>
  <si>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</si>
  <si>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</si>
  <si>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</si>
  <si>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</si>
  <si>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</si>
  <si>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</si>
  <si>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</si>
  <si>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</si>
  <si>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</si>
  <si>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</si>
  <si>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</si>
  <si>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</si>
  <si>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</si>
  <si>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</si>
  <si>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</si>
  <si>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</si>
  <si>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</si>
  <si>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</si>
  <si>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</si>
  <si>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</si>
  <si>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</si>
  <si>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</si>
  <si>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</si>
  <si>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</si>
  <si>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</si>
  <si>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</si>
  <si>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</si>
  <si>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</si>
  <si>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</si>
  <si>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</si>
  <si>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</si>
  <si>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</si>
  <si>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</si>
  <si>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</si>
  <si>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</si>
  <si>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</si>
  <si>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</si>
  <si>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</si>
  <si>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</si>
  <si>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</si>
  <si>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</si>
  <si>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</si>
  <si>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</si>
  <si>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</si>
  <si>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</si>
  <si>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</si>
  <si>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</si>
  <si>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</si>
  <si>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</si>
  <si>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</si>
  <si>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</si>
  <si>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</si>
  <si>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</si>
  <si>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</si>
  <si>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15 гр Эсперсен 45%, 3,5 кг, пл/л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</si>
  <si>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</si>
  <si>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</si>
  <si>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</si>
  <si>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</si>
  <si>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</si>
  <si>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</si>
  <si>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</si>
  <si>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</si>
  <si>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</si>
  <si>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</si>
  <si>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</si>
  <si>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</si>
  <si>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</si>
  <si>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</si>
  <si>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</si>
  <si>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</si>
  <si>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</si>
  <si>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</si>
  <si>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</si>
  <si>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</si>
  <si>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</si>
  <si>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</si>
  <si>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</si>
  <si>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</si>
  <si>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</si>
  <si>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</si>
  <si>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</si>
  <si>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</si>
  <si>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</si>
  <si>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</si>
  <si>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</si>
  <si>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</si>
  <si>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</si>
  <si>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</si>
  <si>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</si>
  <si>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</si>
  <si>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</si>
  <si>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</si>
  <si>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</si>
  <si>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</si>
  <si>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</si>
  <si>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</si>
  <si>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</si>
  <si>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</si>
  <si>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</si>
  <si>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</si>
  <si>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</si>
  <si>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</si>
  <si>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</si>
  <si>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</si>
  <si>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</si>
  <si>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</si>
  <si>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</si>
  <si>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</si>
  <si>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</si>
  <si>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</si>
  <si>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</si>
  <si>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</si>
  <si>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</si>
  <si>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</si>
  <si>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</si>
  <si>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</si>
  <si>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</si>
  <si>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</si>
  <si>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</si>
  <si>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</si>
  <si>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00-00010019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</si>
  <si>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</si>
  <si>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</si>
  <si>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</si>
  <si>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</si>
  <si>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</si>
  <si>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</si>
  <si>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</si>
  <si>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</si>
  <si>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</si>
  <si>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</si>
  <si>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</si>
  <si>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</si>
  <si>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</si>
  <si>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</si>
  <si>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</si>
  <si>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</si>
  <si>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</si>
  <si>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</si>
  <si>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</si>
  <si>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</si>
  <si>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</si>
  <si>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</si>
  <si>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</si>
  <si>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</si>
  <si>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</si>
  <si>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</si>
  <si>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</si>
  <si>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</si>
  <si>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</si>
  <si>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</si>
  <si>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</si>
  <si>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</si>
  <si>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</si>
  <si>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</si>
  <si>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</si>
  <si>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</si>
  <si>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</si>
  <si>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</si>
  <si>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</si>
  <si>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</si>
  <si>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</si>
  <si>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</si>
  <si>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</si>
  <si>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</si>
  <si>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</si>
  <si>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</si>
  <si>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</si>
  <si>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</si>
  <si>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</si>
  <si>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</si>
  <si>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</si>
  <si>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</si>
  <si>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</si>
  <si>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</si>
  <si>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</si>
  <si>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</si>
  <si>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</si>
  <si>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</si>
  <si>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</si>
  <si>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</si>
  <si>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</si>
  <si>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</si>
  <si>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</si>
  <si>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</si>
  <si>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</si>
  <si>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</si>
  <si>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</si>
  <si>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</si>
  <si>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</si>
  <si>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</si>
  <si>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</si>
  <si>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</si>
  <si>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</si>
  <si>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</si>
  <si>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</si>
  <si>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</si>
  <si>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</si>
  <si>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</si>
  <si>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</si>
  <si>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</si>
  <si>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</si>
  <si>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</si>
  <si>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</si>
  <si>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</si>
  <si>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</si>
  <si>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</si>
  <si>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</si>
  <si>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</si>
  <si>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</si>
  <si>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</si>
  <si>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</si>
  <si>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</si>
  <si>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</si>
  <si>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Н0000098310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</si>
  <si>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</si>
  <si>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</si>
  <si>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</si>
  <si>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</si>
  <si>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</si>
  <si>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</si>
  <si>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</si>
  <si>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</si>
  <si>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</si>
  <si>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</si>
  <si>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</si>
  <si>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</si>
  <si>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</si>
  <si>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</si>
  <si>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</si>
  <si>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</si>
  <si>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</si>
  <si>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</si>
  <si>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</si>
  <si>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</si>
  <si>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</si>
  <si>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</si>
  <si>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</si>
  <si>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</si>
  <si>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</si>
  <si>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</si>
  <si>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</si>
  <si>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</si>
  <si>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</si>
  <si>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</si>
  <si>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</si>
  <si>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</si>
  <si>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</si>
  <si>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</si>
  <si>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</si>
  <si>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</si>
  <si>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</si>
  <si>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</si>
  <si>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</si>
  <si>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</si>
  <si>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</si>
  <si>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</si>
  <si>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</si>
  <si>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</si>
  <si>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</si>
  <si>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</si>
  <si>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</si>
  <si>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</si>
  <si>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</si>
  <si>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</si>
  <si>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</si>
  <si>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</si>
  <si>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</si>
  <si>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</si>
  <si>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</si>
  <si>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</si>
  <si>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</si>
  <si>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</si>
  <si>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</si>
  <si>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</si>
  <si>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</si>
  <si>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</si>
  <si>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</si>
  <si>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</si>
  <si>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</si>
  <si>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</si>
  <si>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50, </t>
  </si>
  <si>
    <t xml:space="preserve">Рикотта</t>
  </si>
  <si>
    <t xml:space="preserve">Unagrande</t>
  </si>
  <si>
    <t xml:space="preserve">[2]</t>
  </si>
  <si>
    <t xml:space="preserve">45, </t>
  </si>
  <si>
    <t xml:space="preserve">Aventino</t>
  </si>
  <si>
    <t xml:space="preserve">[3, 18, 6, 5, 27]</t>
  </si>
  <si>
    <t xml:space="preserve">ВкусВилл</t>
  </si>
  <si>
    <t xml:space="preserve">Фермерская коллекция</t>
  </si>
  <si>
    <t xml:space="preserve">Pretto</t>
  </si>
  <si>
    <t xml:space="preserve">МАРКЕТ</t>
  </si>
  <si>
    <t xml:space="preserve">Metro Chef</t>
  </si>
  <si>
    <t xml:space="preserve">[13, 4]</t>
  </si>
  <si>
    <t xml:space="preserve">30, Ваниль</t>
  </si>
  <si>
    <t xml:space="preserve">Красная птица</t>
  </si>
  <si>
    <t xml:space="preserve">[7, 9]</t>
  </si>
  <si>
    <t xml:space="preserve">Бонджорно</t>
  </si>
  <si>
    <t xml:space="preserve">35, Шоколад-орех</t>
  </si>
  <si>
    <t xml:space="preserve">[8, 11]</t>
  </si>
  <si>
    <t xml:space="preserve">30, Шоколад</t>
  </si>
  <si>
    <t xml:space="preserve">[10, 28]</t>
  </si>
  <si>
    <t xml:space="preserve">25, </t>
  </si>
  <si>
    <t xml:space="preserve">[16]</t>
  </si>
  <si>
    <t xml:space="preserve">SPAR</t>
  </si>
  <si>
    <t xml:space="preserve">[17]</t>
  </si>
  <si>
    <t xml:space="preserve">[24]</t>
  </si>
  <si>
    <t xml:space="preserve">[25]</t>
  </si>
  <si>
    <t xml:space="preserve">[29]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</si>
  <si>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</si>
  <si>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</si>
  <si>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</si>
  <si>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</si>
  <si>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</si>
  <si>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</si>
  <si>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</si>
  <si>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</si>
  <si>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</si>
  <si>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</si>
  <si>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</si>
  <si>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</si>
  <si>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</si>
  <si>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</si>
  <si>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</si>
  <si>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</si>
  <si>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Рикотта "Pretto", 45%, 2,5 кг, пл/в</t>
  </si>
  <si>
    <t xml:space="preserve">Рикотта "SPAR", 30%, 0,2 кг, пл/с (6 шт)</t>
  </si>
  <si>
    <t xml:space="preserve">30, </t>
  </si>
  <si>
    <t xml:space="preserve">Рикотта "Unagrande", 50%, 0,25 кг, пл/с</t>
  </si>
  <si>
    <t xml:space="preserve">Рикотта с вишней "Бонджорно", 30%, 0,2 кг, пл/с</t>
  </si>
  <si>
    <t xml:space="preserve">30, Вишня</t>
  </si>
  <si>
    <t xml:space="preserve">Рикотта с вишней "ВкусВилл", 30%, 0,2 кг, пл/с</t>
  </si>
  <si>
    <t xml:space="preserve">Рикотта с медом "Бонджорно", 30%, 0,2 кг, пл/с</t>
  </si>
  <si>
    <t xml:space="preserve">30, Мед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</si>
  <si>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</si>
  <si>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</si>
  <si>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Рикотта шоколадно-ореховая "Aventino", 35%, 0,2 кг, п/с</t>
  </si>
  <si>
    <t xml:space="preserve">Рикотта шоколадно-ореховая "ВкусВилл", 35%, 0,2 кг, пл/с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</si>
</sst>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</row>
    <row r="6" customFormat="false" ht="14.25" hidden="false" customHeight="false" outlineLevel="0" collapsed="false">
      <c r="A6" s="1" t="s">
        <v>161</v>
      </c>
      <c r="B6" s="2" t="s">
        <v>162</v>
      </c>
      <c r="C6" s="2" t="s">
        <v>163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170</v>
      </c>
      <c r="K6" s="2" t="s">
        <v>171</v>
      </c>
      <c r="L6" s="2" t="s">
        <v>172</v>
      </c>
      <c r="M6" s="2" t="s">
        <v>173</v>
      </c>
      <c r="N6" s="2" t="s">
        <v>174</v>
      </c>
      <c r="O6" s="2" t="s">
        <v>175</v>
      </c>
      <c r="P6" s="2" t="s">
        <v>176</v>
      </c>
      <c r="Q6" s="2" t="s">
        <v>177</v>
      </c>
      <c r="R6" s="2" t="s">
        <v>178</v>
      </c>
      <c r="S6" s="2" t="s">
        <v>179</v>
      </c>
      <c r="T6" s="2" t="s">
        <v>180</v>
      </c>
      <c r="U6" s="2" t="s">
        <v>181</v>
      </c>
      <c r="V6" s="2" t="s">
        <v>182</v>
      </c>
      <c r="W6" s="2" t="s">
        <v>183</v>
      </c>
      <c r="X6" s="2" t="s">
        <v>184</v>
      </c>
      <c r="Y6" s="2" t="s">
        <v>185</v>
      </c>
      <c r="Z6" s="2" t="s">
        <v>186</v>
      </c>
      <c r="AA6" s="2" t="s">
        <v>187</v>
      </c>
      <c r="AB6" s="2" t="s">
        <v>188</v>
      </c>
      <c r="AC6" s="2" t="s">
        <v>189</v>
      </c>
      <c r="AD6" s="2" t="s">
        <v>190</v>
      </c>
      <c r="AE6" s="2" t="s">
        <v>191</v>
      </c>
      <c r="AF6" s="2" t="s">
        <v>192</v>
      </c>
      <c r="AG6" s="2" t="s">
        <v>193</v>
      </c>
      <c r="AH6" s="2" t="s">
        <v>194</v>
      </c>
      <c r="AI6" s="2" t="s">
        <v>195</v>
      </c>
      <c r="AJ6" s="2" t="s">
        <v>196</v>
      </c>
      <c r="AK6" s="2" t="s">
        <v>197</v>
      </c>
      <c r="AL6" s="2" t="s">
        <v>198</v>
      </c>
      <c r="AM6" s="2" t="s">
        <v>199</v>
      </c>
      <c r="AN6" s="2" t="s">
        <v>200</v>
      </c>
      <c r="AO6" s="2" t="s">
        <v>201</v>
      </c>
      <c r="AP6" s="2" t="s">
        <v>202</v>
      </c>
      <c r="AQ6" s="2" t="s">
        <v>203</v>
      </c>
      <c r="AR6" s="2" t="s">
        <v>204</v>
      </c>
      <c r="AS6" s="2" t="s">
        <v>205</v>
      </c>
      <c r="AT6" s="2" t="s">
        <v>206</v>
      </c>
      <c r="AU6" s="2" t="s">
        <v>207</v>
      </c>
      <c r="AV6" s="2" t="s">
        <v>208</v>
      </c>
      <c r="AW6" s="2" t="s">
        <v>209</v>
      </c>
      <c r="AX6" s="2" t="s">
        <v>210</v>
      </c>
      <c r="AY6" s="2" t="s">
        <v>211</v>
      </c>
      <c r="AZ6" s="2" t="s">
        <v>212</v>
      </c>
      <c r="BA6" s="2" t="s">
        <v>213</v>
      </c>
      <c r="BB6" s="2" t="s">
        <v>214</v>
      </c>
      <c r="BC6" s="2" t="s">
        <v>215</v>
      </c>
      <c r="BD6" s="2" t="s">
        <v>216</v>
      </c>
      <c r="BE6" s="2" t="s">
        <v>217</v>
      </c>
      <c r="BF6" s="2" t="s">
        <v>218</v>
      </c>
      <c r="BG6" s="2" t="s">
        <v>219</v>
      </c>
      <c r="BH6" s="2" t="s">
        <v>220</v>
      </c>
      <c r="BI6" s="2" t="s">
        <v>221</v>
      </c>
      <c r="BJ6" s="2" t="s">
        <v>222</v>
      </c>
      <c r="BK6" s="2" t="s">
        <v>223</v>
      </c>
      <c r="BL6" s="2" t="s">
        <v>224</v>
      </c>
      <c r="BM6" s="2" t="s">
        <v>225</v>
      </c>
      <c r="BN6" s="2" t="s">
        <v>226</v>
      </c>
      <c r="BO6" s="2" t="s">
        <v>227</v>
      </c>
      <c r="BP6" s="2" t="s">
        <v>228</v>
      </c>
      <c r="BQ6" s="2" t="s">
        <v>229</v>
      </c>
      <c r="BR6" s="2" t="s">
        <v>230</v>
      </c>
      <c r="BS6" s="2" t="s">
        <v>231</v>
      </c>
      <c r="BT6" s="2" t="s">
        <v>232</v>
      </c>
      <c r="BU6" s="2" t="s">
        <v>233</v>
      </c>
      <c r="BV6" s="2" t="s">
        <v>234</v>
      </c>
      <c r="BW6" s="2" t="s">
        <v>235</v>
      </c>
      <c r="BX6" s="2" t="s">
        <v>236</v>
      </c>
      <c r="BY6" s="2" t="s">
        <v>237</v>
      </c>
      <c r="BZ6" s="2" t="s">
        <v>238</v>
      </c>
      <c r="CA6" s="2" t="s">
        <v>239</v>
      </c>
      <c r="CB6" s="2" t="s">
        <v>240</v>
      </c>
      <c r="CC6" s="2" t="s">
        <v>241</v>
      </c>
      <c r="CD6" s="2" t="s">
        <v>242</v>
      </c>
      <c r="CE6" s="2" t="s">
        <v>243</v>
      </c>
      <c r="CF6" s="2" t="s">
        <v>244</v>
      </c>
      <c r="CG6" s="2" t="s">
        <v>245</v>
      </c>
      <c r="CH6" s="2" t="s">
        <v>246</v>
      </c>
      <c r="CI6" s="2" t="s">
        <v>247</v>
      </c>
      <c r="CJ6" s="2" t="s">
        <v>248</v>
      </c>
      <c r="CK6" s="2" t="s">
        <v>249</v>
      </c>
      <c r="CL6" s="2" t="s">
        <v>250</v>
      </c>
      <c r="CM6" s="2" t="s">
        <v>251</v>
      </c>
      <c r="CN6" s="2" t="s">
        <v>252</v>
      </c>
      <c r="CO6" s="2" t="s">
        <v>253</v>
      </c>
      <c r="CP6" s="2" t="s">
        <v>254</v>
      </c>
      <c r="CQ6" s="2" t="s">
        <v>255</v>
      </c>
      <c r="CR6" s="2" t="s">
        <v>256</v>
      </c>
      <c r="CS6" s="2" t="s">
        <v>257</v>
      </c>
      <c r="CT6" s="2" t="s">
        <v>258</v>
      </c>
      <c r="CU6" s="2" t="s">
        <v>259</v>
      </c>
      <c r="CV6" s="2" t="s">
        <v>260</v>
      </c>
      <c r="CW6" s="2" t="s">
        <v>261</v>
      </c>
      <c r="CX6" s="2" t="s">
        <v>262</v>
      </c>
      <c r="CY6" s="2" t="s">
        <v>263</v>
      </c>
      <c r="CZ6" s="2" t="s">
        <v>264</v>
      </c>
      <c r="DA6" s="2" t="s">
        <v>265</v>
      </c>
      <c r="DB6" s="2" t="s">
        <v>266</v>
      </c>
      <c r="DC6" s="2" t="s">
        <v>267</v>
      </c>
      <c r="DD6" s="2" t="s">
        <v>268</v>
      </c>
      <c r="DE6" s="2" t="s">
        <v>269</v>
      </c>
      <c r="DF6" s="2" t="s">
        <v>270</v>
      </c>
      <c r="DG6" s="2" t="s">
        <v>271</v>
      </c>
      <c r="DH6" s="2" t="s">
        <v>272</v>
      </c>
      <c r="DI6" s="2" t="s">
        <v>273</v>
      </c>
      <c r="DJ6" s="2" t="s">
        <v>274</v>
      </c>
      <c r="DK6" s="2" t="s">
        <v>275</v>
      </c>
      <c r="DL6" s="2" t="s">
        <v>276</v>
      </c>
      <c r="DM6" s="2" t="s">
        <v>277</v>
      </c>
      <c r="DN6" s="2" t="s">
        <v>278</v>
      </c>
      <c r="DO6" s="2" t="s">
        <v>279</v>
      </c>
      <c r="DP6" s="2" t="s">
        <v>280</v>
      </c>
      <c r="DQ6" s="2" t="s">
        <v>281</v>
      </c>
      <c r="DR6" s="2" t="s">
        <v>282</v>
      </c>
      <c r="DS6" s="2" t="s">
        <v>283</v>
      </c>
      <c r="DT6" s="2" t="s">
        <v>284</v>
      </c>
      <c r="DU6" s="2" t="s">
        <v>285</v>
      </c>
      <c r="DV6" s="2" t="s">
        <v>286</v>
      </c>
      <c r="DW6" s="2" t="s">
        <v>287</v>
      </c>
      <c r="DX6" s="2" t="s">
        <v>288</v>
      </c>
      <c r="DY6" s="2" t="s">
        <v>289</v>
      </c>
      <c r="DZ6" s="2" t="s">
        <v>290</v>
      </c>
      <c r="EA6" s="2" t="s">
        <v>291</v>
      </c>
      <c r="EB6" s="2" t="s">
        <v>292</v>
      </c>
      <c r="EC6" s="2" t="s">
        <v>293</v>
      </c>
      <c r="ED6" s="2" t="s">
        <v>294</v>
      </c>
      <c r="EE6" s="2" t="s">
        <v>295</v>
      </c>
      <c r="EF6" s="2" t="s">
        <v>296</v>
      </c>
      <c r="EG6" s="2" t="s">
        <v>297</v>
      </c>
      <c r="EH6" s="2" t="s">
        <v>298</v>
      </c>
      <c r="EI6" s="2" t="s">
        <v>299</v>
      </c>
      <c r="EJ6" s="2" t="s">
        <v>300</v>
      </c>
      <c r="EK6" s="2" t="s">
        <v>301</v>
      </c>
      <c r="EL6" s="2" t="s">
        <v>302</v>
      </c>
      <c r="EM6" s="2" t="s">
        <v>303</v>
      </c>
      <c r="EN6" s="2" t="s">
        <v>304</v>
      </c>
      <c r="EO6" s="2" t="s">
        <v>305</v>
      </c>
      <c r="EP6" s="2" t="s">
        <v>306</v>
      </c>
      <c r="EQ6" s="2" t="s">
        <v>307</v>
      </c>
      <c r="ER6" s="2" t="s">
        <v>308</v>
      </c>
      <c r="ES6" s="2" t="s">
        <v>309</v>
      </c>
      <c r="ET6" s="2" t="s">
        <v>310</v>
      </c>
      <c r="EU6" s="2" t="s">
        <v>311</v>
      </c>
      <c r="EV6" s="2" t="s">
        <v>312</v>
      </c>
      <c r="EW6" s="2" t="s">
        <v>313</v>
      </c>
      <c r="EX6" s="2" t="s">
        <v>314</v>
      </c>
      <c r="EY6" s="2" t="s">
        <v>315</v>
      </c>
      <c r="EZ6" s="2" t="s">
        <v>316</v>
      </c>
      <c r="FA6" s="2" t="s">
        <v>317</v>
      </c>
      <c r="FB6" s="2" t="s">
        <v>318</v>
      </c>
      <c r="FC6" s="2" t="s">
        <v>319</v>
      </c>
      <c r="FD6" s="2" t="s">
        <v>320</v>
      </c>
      <c r="FE6" s="2" t="s">
        <v>321</v>
      </c>
    </row>
    <row r="7" customFormat="false" ht="14.25" hidden="false" customHeight="false" outlineLevel="0" collapsed="false">
      <c r="A7" s="1" t="s">
        <v>322</v>
      </c>
      <c r="B7" s="2" t="n">
        <v>-1</v>
      </c>
      <c r="C7" s="2" t="n">
        <v>-18</v>
      </c>
      <c r="D7" s="2" t="n">
        <v>-6</v>
      </c>
      <c r="E7" s="2" t="n">
        <v>-269</v>
      </c>
      <c r="F7" s="2" t="n">
        <v>0</v>
      </c>
      <c r="G7" s="2" t="n">
        <v>0</v>
      </c>
      <c r="H7" s="2" t="n">
        <v>25</v>
      </c>
      <c r="I7" s="2" t="n">
        <v>-1628</v>
      </c>
      <c r="J7" s="2" t="n">
        <v>2</v>
      </c>
      <c r="K7" s="2" t="n">
        <v>0</v>
      </c>
      <c r="L7" s="2" t="n">
        <v>-253</v>
      </c>
      <c r="M7" s="2" t="n">
        <v>2</v>
      </c>
      <c r="N7" s="2" t="n">
        <v>1577</v>
      </c>
      <c r="O7" s="2" t="n">
        <v>-532</v>
      </c>
      <c r="P7" s="2" t="n">
        <v>4097</v>
      </c>
      <c r="Q7" s="2" t="n">
        <v>128</v>
      </c>
      <c r="R7" s="2" t="n">
        <v>-4</v>
      </c>
      <c r="S7" s="2" t="n">
        <v>1</v>
      </c>
      <c r="T7" s="2" t="n">
        <v>-931</v>
      </c>
      <c r="U7" s="2" t="n">
        <v>-2</v>
      </c>
      <c r="V7" s="2" t="n">
        <v>0</v>
      </c>
      <c r="W7" s="2" t="n">
        <v>-236</v>
      </c>
      <c r="X7" s="2" t="n">
        <v>-4</v>
      </c>
      <c r="Y7" s="2" t="n">
        <v>-90</v>
      </c>
      <c r="Z7" s="2" t="n">
        <v>17</v>
      </c>
      <c r="AA7" s="2" t="n">
        <v>-455</v>
      </c>
      <c r="AB7" s="2" t="n">
        <v>-2</v>
      </c>
      <c r="AC7" s="2" t="n">
        <v>-240</v>
      </c>
      <c r="AD7" s="2" t="n">
        <v>-282</v>
      </c>
      <c r="AE7" s="2" t="n">
        <v>-2370</v>
      </c>
      <c r="AF7" s="2" t="n">
        <v>-589</v>
      </c>
      <c r="AG7" s="2" t="n">
        <v>0</v>
      </c>
      <c r="AH7" s="2" t="n">
        <v>-141</v>
      </c>
      <c r="AI7" s="2" t="n">
        <v>-8</v>
      </c>
      <c r="AJ7" s="2" t="n">
        <v>-72</v>
      </c>
      <c r="AK7" s="2" t="n">
        <v>5</v>
      </c>
      <c r="AL7" s="2" t="n">
        <v>-74</v>
      </c>
      <c r="AM7" s="2" t="n">
        <v>-55</v>
      </c>
      <c r="AN7" s="2" t="n">
        <v>3</v>
      </c>
      <c r="AO7" s="2" t="n">
        <v>-484</v>
      </c>
      <c r="AP7" s="2" t="n">
        <v>-800</v>
      </c>
      <c r="AQ7" s="2" t="n">
        <v>-1206</v>
      </c>
      <c r="AR7" s="2" t="n">
        <v>8</v>
      </c>
      <c r="AS7" s="2" t="n">
        <v>0</v>
      </c>
      <c r="AT7" s="2" t="n">
        <v>-240</v>
      </c>
      <c r="AU7" s="2" t="n">
        <v>-1725</v>
      </c>
      <c r="AV7" s="2" t="n">
        <v>-448</v>
      </c>
      <c r="AW7" s="2" t="n">
        <v>0</v>
      </c>
      <c r="AX7" s="2" t="n">
        <v>-198</v>
      </c>
      <c r="AY7" s="2" t="n">
        <v>-4</v>
      </c>
      <c r="AZ7" s="2" t="n">
        <v>-16</v>
      </c>
      <c r="BA7" s="2" t="n">
        <v>1</v>
      </c>
      <c r="BB7" s="2" t="n">
        <v>-102</v>
      </c>
      <c r="BC7" s="2" t="n">
        <v>-88</v>
      </c>
      <c r="BD7" s="2" t="n">
        <v>366</v>
      </c>
      <c r="BE7" s="2" t="n">
        <v>43</v>
      </c>
      <c r="BF7" s="2" t="n">
        <v>-360</v>
      </c>
      <c r="BG7" s="2" t="n">
        <v>-168</v>
      </c>
      <c r="BH7" s="2" t="n">
        <v>500</v>
      </c>
      <c r="BI7" s="2" t="n">
        <v>-29</v>
      </c>
      <c r="BJ7" s="2" t="n">
        <v>-864</v>
      </c>
      <c r="BK7" s="2" t="n">
        <v>206</v>
      </c>
      <c r="BL7" s="2" t="n">
        <v>2</v>
      </c>
      <c r="BM7" s="2" t="n">
        <v>-6341</v>
      </c>
      <c r="BN7" s="2" t="n">
        <v>88</v>
      </c>
      <c r="BO7" s="2" t="n">
        <v>79</v>
      </c>
      <c r="BP7" s="2" t="n">
        <v>255</v>
      </c>
      <c r="BQ7" s="2" t="n">
        <v>-58</v>
      </c>
      <c r="BR7" s="2" t="n">
        <v>-48</v>
      </c>
      <c r="BS7" s="2" t="n">
        <v>-116</v>
      </c>
      <c r="BT7" s="2" t="n">
        <v>-80</v>
      </c>
      <c r="BU7" s="2" t="n">
        <v>0</v>
      </c>
      <c r="BV7" s="2" t="n">
        <v>93</v>
      </c>
      <c r="BW7" s="2" t="n">
        <v>87</v>
      </c>
      <c r="BX7" s="2" t="n">
        <v>174</v>
      </c>
      <c r="BY7" s="2" t="n">
        <v>918</v>
      </c>
      <c r="BZ7" s="2" t="n">
        <v>210</v>
      </c>
      <c r="CA7" s="2" t="n">
        <v>198</v>
      </c>
      <c r="CB7" s="2" t="n">
        <v>310</v>
      </c>
      <c r="CC7" s="2" t="n">
        <v>210</v>
      </c>
      <c r="CD7" s="2" t="n">
        <v>60</v>
      </c>
      <c r="CE7" s="2" t="n">
        <v>240</v>
      </c>
      <c r="CF7" s="2" t="n">
        <v>0</v>
      </c>
      <c r="CG7" s="2" t="n">
        <v>732</v>
      </c>
      <c r="CH7" s="2" t="n">
        <v>648</v>
      </c>
      <c r="CI7" s="2" t="n">
        <v>-768</v>
      </c>
      <c r="CJ7" s="2" t="n">
        <v>-27</v>
      </c>
      <c r="CK7" s="2" t="n">
        <v>4</v>
      </c>
      <c r="CL7" s="2" t="n">
        <v>10</v>
      </c>
      <c r="CM7" s="2" t="n">
        <v>-192</v>
      </c>
      <c r="CN7" s="2" t="n">
        <v>19</v>
      </c>
      <c r="CO7" s="2" t="n">
        <v>-541</v>
      </c>
      <c r="CP7" s="2" t="n">
        <v>11471</v>
      </c>
      <c r="CQ7" s="2" t="n">
        <v>385</v>
      </c>
      <c r="CR7" s="2" t="n">
        <v>68</v>
      </c>
      <c r="CS7" s="2" t="n">
        <v>0</v>
      </c>
      <c r="CT7" s="2" t="n">
        <v>0</v>
      </c>
      <c r="CU7" s="2" t="n">
        <v>0</v>
      </c>
      <c r="CV7" s="2" t="n">
        <v>27</v>
      </c>
      <c r="CW7" s="2" t="n">
        <v>0</v>
      </c>
      <c r="CX7" s="2" t="n">
        <v>-248</v>
      </c>
      <c r="CY7" s="2" t="n">
        <v>57</v>
      </c>
      <c r="CZ7" s="2" t="n">
        <v>-83</v>
      </c>
      <c r="DA7" s="2" t="n">
        <v>-2</v>
      </c>
      <c r="DB7" s="2" t="n">
        <v>-1666</v>
      </c>
      <c r="DC7" s="2" t="n">
        <v>3</v>
      </c>
      <c r="DD7" s="2" t="n">
        <v>-51</v>
      </c>
      <c r="DE7" s="2" t="n">
        <v>0</v>
      </c>
      <c r="DF7" s="2" t="n">
        <v>0</v>
      </c>
      <c r="DG7" s="2" t="n">
        <v>0</v>
      </c>
      <c r="DH7" s="2" t="n">
        <v>97</v>
      </c>
      <c r="DI7" s="2" t="n">
        <v>17</v>
      </c>
      <c r="DJ7" s="2" t="n">
        <v>734</v>
      </c>
      <c r="DK7" s="2" t="n">
        <v>466</v>
      </c>
      <c r="DL7" s="2" t="n">
        <v>-144</v>
      </c>
      <c r="DM7" s="2" t="n">
        <v>-269</v>
      </c>
      <c r="DN7" s="2" t="n">
        <v>229</v>
      </c>
      <c r="DO7" s="2" t="n">
        <v>100</v>
      </c>
      <c r="DP7" s="2" t="n">
        <v>0</v>
      </c>
      <c r="DQ7" s="2" t="n">
        <v>746</v>
      </c>
      <c r="DR7" s="2" t="n">
        <v>492</v>
      </c>
      <c r="DS7" s="2" t="n">
        <v>197</v>
      </c>
      <c r="DT7" s="2" t="n">
        <v>823</v>
      </c>
      <c r="DU7" s="2" t="n">
        <v>598</v>
      </c>
      <c r="DV7" s="2" t="n">
        <v>357</v>
      </c>
      <c r="DW7" s="2" t="n">
        <v>2</v>
      </c>
      <c r="DX7" s="2" t="n">
        <v>0</v>
      </c>
      <c r="DY7" s="2" t="n">
        <v>0</v>
      </c>
      <c r="DZ7" s="2" t="n">
        <v>0</v>
      </c>
      <c r="EA7" s="2" t="n">
        <v>401</v>
      </c>
      <c r="EB7" s="2" t="n">
        <v>555</v>
      </c>
      <c r="EC7" s="2" t="n">
        <v>-3</v>
      </c>
      <c r="ED7" s="2" t="n">
        <v>0</v>
      </c>
      <c r="EE7" s="2" t="n">
        <v>0</v>
      </c>
      <c r="EF7" s="2" t="n">
        <v>0</v>
      </c>
      <c r="EG7" s="2" t="n">
        <v>-642</v>
      </c>
      <c r="EH7" s="2" t="n">
        <v>-1021</v>
      </c>
      <c r="EI7" s="2" t="n">
        <v>-8</v>
      </c>
      <c r="EJ7" s="2" t="n">
        <v>456</v>
      </c>
      <c r="EK7" s="2" t="n">
        <v>-35</v>
      </c>
      <c r="EL7" s="2" t="n">
        <v>27</v>
      </c>
      <c r="EM7" s="2" t="n">
        <v>387</v>
      </c>
      <c r="EN7" s="2" t="n">
        <v>-38</v>
      </c>
      <c r="EO7" s="2" t="n">
        <v>0</v>
      </c>
      <c r="EP7" s="2" t="n">
        <v>520</v>
      </c>
      <c r="EQ7" s="2" t="n">
        <v>1688</v>
      </c>
      <c r="ER7" s="2" t="n">
        <v>-2474</v>
      </c>
      <c r="ES7" s="2" t="n">
        <v>3072</v>
      </c>
      <c r="ET7" s="2" t="n">
        <v>337</v>
      </c>
      <c r="EU7" s="2" t="n">
        <v>-148</v>
      </c>
      <c r="EV7" s="2" t="n">
        <v>-444</v>
      </c>
      <c r="EW7" s="2" t="n">
        <v>-392</v>
      </c>
      <c r="EX7" s="2" t="n">
        <v>-24</v>
      </c>
      <c r="EY7" s="2" t="n">
        <v>9</v>
      </c>
      <c r="EZ7" s="2" t="n">
        <v>0</v>
      </c>
      <c r="FA7" s="2" t="n">
        <v>5</v>
      </c>
      <c r="FB7" s="2" t="n">
        <v>0</v>
      </c>
      <c r="FC7" s="2" t="n">
        <v>0</v>
      </c>
      <c r="FD7" s="2" t="n">
        <v>0</v>
      </c>
      <c r="FE7" s="2" t="n">
        <v>-81</v>
      </c>
    </row>
    <row r="8" customFormat="false" ht="14.25" hidden="false" customHeight="false" outlineLevel="0" collapsed="false">
      <c r="A8" s="1" t="s">
        <v>323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</row>
    <row r="9" customFormat="false" ht="14.25" hidden="false" customHeight="false" outlineLevel="0" collapsed="false">
      <c r="A9" s="1" t="s">
        <v>324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325</v>
      </c>
      <c r="B1" s="5" t="s">
        <v>326</v>
      </c>
      <c r="C1" s="5" t="s">
        <v>327</v>
      </c>
      <c r="D1" s="5" t="s">
        <v>328</v>
      </c>
      <c r="E1" s="5" t="s">
        <v>329</v>
      </c>
      <c r="F1" s="6" t="s">
        <v>330</v>
      </c>
      <c r="G1" s="6" t="s">
        <v>331</v>
      </c>
      <c r="H1" s="6" t="s">
        <v>332</v>
      </c>
      <c r="I1" s="5" t="s">
        <v>333</v>
      </c>
      <c r="J1" s="5"/>
      <c r="K1" s="5" t="s">
        <v>334</v>
      </c>
      <c r="L1" s="6" t="s">
        <v>335</v>
      </c>
      <c r="M1" s="7" t="s">
        <v>336</v>
      </c>
      <c r="N1" s="5" t="s">
        <v>337</v>
      </c>
      <c r="P1" s="9" t="s">
        <v>322</v>
      </c>
    </row>
    <row r="2" customFormat="false" ht="13.5" hidden="false" customHeight="true" outlineLevel="0" collapsed="false">
      <c r="A2" s="10" t="s">
        <v>338</v>
      </c>
      <c r="B2" s="11" t="s">
        <v>339</v>
      </c>
      <c r="C2" s="12" t="s">
        <v>340</v>
      </c>
      <c r="D2" s="12" t="s">
        <v>57</v>
      </c>
      <c r="E2" s="12" t="n">
        <f aca="false">IFERROR(INDEX('файл остатки'!$A$5:$FG$265,MATCH($P$1,'файл остатки'!$A$5:$A$228,0),MATCH(D2,'файл остатки'!$A$5:$FG$5,0)), 0)</f>
        <v>-360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-360</v>
      </c>
      <c r="I2" s="12" t="n">
        <v>0</v>
      </c>
      <c r="K2" s="13" t="n">
        <v>500</v>
      </c>
      <c r="L2" s="13" t="n">
        <f aca="false">-(H2) / K2</f>
        <v>0.72</v>
      </c>
      <c r="M2" s="13" t="n">
        <f aca="false">ROUND(L2, 0)</f>
        <v>1</v>
      </c>
      <c r="P2" s="14" t="s">
        <v>323</v>
      </c>
      <c r="R2" s="13" t="s">
        <v>341</v>
      </c>
      <c r="S2" s="13" t="n">
        <v>2</v>
      </c>
    </row>
    <row r="5" customFormat="false" ht="13.5" hidden="false" customHeight="true" outlineLevel="0" collapsed="false">
      <c r="A5" s="10" t="s">
        <v>342</v>
      </c>
      <c r="B5" s="11" t="s">
        <v>339</v>
      </c>
      <c r="C5" s="12" t="s">
        <v>343</v>
      </c>
      <c r="D5" s="12" t="s">
        <v>54</v>
      </c>
      <c r="E5" s="12" t="n">
        <f aca="false">IFERROR(INDEX('файл остатки'!$A$5:$FG$265,MATCH($P$1,'файл остатки'!$A$5:$A$228,0),MATCH(D5,'файл остатки'!$A$5:$FG$5,0)), 0)</f>
        <v>-88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-88</v>
      </c>
      <c r="I5" s="12" t="n">
        <v>0</v>
      </c>
      <c r="K5" s="13" t="n">
        <v>450</v>
      </c>
      <c r="L5" s="13" t="n">
        <f aca="false">-(H5 + H6 + H7 + H8 + H9) / K5</f>
        <v>14.66</v>
      </c>
      <c r="M5" s="13" t="n">
        <f aca="false">ROUND(L5, 0)</f>
        <v>15</v>
      </c>
      <c r="R5" s="13" t="s">
        <v>344</v>
      </c>
      <c r="S5" s="13" t="n">
        <v>3</v>
      </c>
    </row>
    <row r="6" customFormat="false" ht="13.5" hidden="false" customHeight="false" outlineLevel="0" collapsed="false">
      <c r="A6" s="10"/>
      <c r="B6" s="10"/>
      <c r="C6" s="12" t="s">
        <v>345</v>
      </c>
      <c r="D6" s="12" t="s">
        <v>56</v>
      </c>
      <c r="E6" s="12" t="n">
        <f aca="false">IFERROR(INDEX('файл остатки'!$A$5:$FG$265,MATCH($P$1,'файл остатки'!$A$5:$A$228,0),MATCH(D6,'файл остатки'!$A$5:$FG$5,0)), 0)</f>
        <v>43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7" customFormat="false" ht="13.5" hidden="false" customHeight="false" outlineLevel="0" collapsed="false">
      <c r="A7" s="10"/>
      <c r="B7" s="10"/>
      <c r="C7" s="12" t="s">
        <v>346</v>
      </c>
      <c r="D7" s="12" t="s">
        <v>58</v>
      </c>
      <c r="E7" s="12" t="n">
        <f aca="false">IFERROR(INDEX('файл остатки'!$A$5:$FG$265,MATCH($P$1,'файл остатки'!$A$5:$A$228,0),MATCH(D7,'файл остатки'!$A$5:$FG$5,0)), 0)</f>
        <v>-168</v>
      </c>
      <c r="F7" s="12" t="n">
        <f aca="false">IFERROR(INDEX('файл остатки'!$A$5:$FG$265,MATCH($P$2,'файл остатки'!$A$5:$A$228,0),MATCH(D7,'файл остатки'!$A$5:$FG$5,0)), 0)</f>
        <v>0</v>
      </c>
      <c r="G7" s="12" t="n">
        <v>0</v>
      </c>
      <c r="H7" s="12" t="n">
        <f aca="false">MIN(E7 - G7, 0)</f>
        <v>-168</v>
      </c>
      <c r="I7" s="12" t="n">
        <v>0</v>
      </c>
    </row>
    <row r="8" customFormat="false" ht="13.5" hidden="false" customHeight="false" outlineLevel="0" collapsed="false">
      <c r="A8" s="10"/>
      <c r="B8" s="10"/>
      <c r="C8" s="12" t="s">
        <v>347</v>
      </c>
      <c r="D8" s="12" t="s">
        <v>64</v>
      </c>
      <c r="E8" s="12" t="n">
        <f aca="false">IFERROR(INDEX('файл остатки'!$A$5:$FG$265,MATCH($P$1,'файл остатки'!$A$5:$A$228,0),MATCH(D8,'файл остатки'!$A$5:$FG$5,0)), 0)</f>
        <v>-6341</v>
      </c>
      <c r="F8" s="12" t="n">
        <f aca="false">IFERROR(INDEX('файл остатки'!$A$5:$FG$265,MATCH($P$2,'файл остатки'!$A$5:$A$228,0),MATCH(D8,'файл остатки'!$A$5:$FG$5,0)), 0)</f>
        <v>0</v>
      </c>
      <c r="G8" s="12" t="n">
        <v>0</v>
      </c>
      <c r="H8" s="12" t="n">
        <f aca="false">MIN(E8 - G8, 0)</f>
        <v>-6341</v>
      </c>
      <c r="I8" s="12" t="n">
        <v>0</v>
      </c>
    </row>
    <row r="9" customFormat="false" ht="13.5" hidden="false" customHeight="false" outlineLevel="0" collapsed="false">
      <c r="A9" s="10"/>
      <c r="B9" s="10"/>
      <c r="C9" s="12" t="s">
        <v>348</v>
      </c>
      <c r="D9" s="12" t="s">
        <v>65</v>
      </c>
      <c r="E9" s="12" t="n">
        <f aca="false">IFERROR(INDEX('файл остатки'!$A$5:$FG$265,MATCH($P$1,'файл остатки'!$A$5:$A$228,0),MATCH(D9,'файл остатки'!$A$5:$FG$5,0)), 0)</f>
        <v>88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</row>
    <row r="12" customFormat="false" ht="13.5" hidden="false" customHeight="true" outlineLevel="0" collapsed="false">
      <c r="A12" s="10" t="s">
        <v>342</v>
      </c>
      <c r="B12" s="11" t="s">
        <v>339</v>
      </c>
      <c r="C12" s="12" t="s">
        <v>349</v>
      </c>
      <c r="D12" s="12" t="s">
        <v>55</v>
      </c>
      <c r="E12" s="12" t="n">
        <f aca="false">IFERROR(INDEX('файл остатки'!$A$5:$FG$265,MATCH($P$1,'файл остатки'!$A$5:$A$228,0),MATCH(D12,'файл остатки'!$A$5:$FG$5,0)), 0)</f>
        <v>366</v>
      </c>
      <c r="F12" s="12" t="n">
        <f aca="false">IFERROR(INDEX('файл остатки'!$A$5:$FG$265,MATCH($P$2,'файл остатки'!$A$5:$A$228,0),MATCH(D12,'файл остатки'!$A$5:$FG$5,0)), 0)</f>
        <v>0</v>
      </c>
      <c r="G12" s="12" t="n">
        <v>0</v>
      </c>
      <c r="H12" s="12" t="n">
        <f aca="false">MIN(E12 - G12, 0)</f>
        <v>0</v>
      </c>
      <c r="I12" s="12" t="n">
        <v>0</v>
      </c>
      <c r="K12" s="13" t="n">
        <v>450</v>
      </c>
      <c r="L12" s="13" t="n">
        <f aca="false">-(H12 + H13) / K12</f>
        <v>-0</v>
      </c>
      <c r="M12" s="13" t="n">
        <f aca="false">ROUND(L12, 0)</f>
        <v>-0</v>
      </c>
      <c r="R12" s="13" t="s">
        <v>350</v>
      </c>
      <c r="S12" s="13" t="n">
        <v>4</v>
      </c>
    </row>
    <row r="13" customFormat="false" ht="13.5" hidden="false" customHeight="false" outlineLevel="0" collapsed="false">
      <c r="A13" s="10"/>
      <c r="B13" s="10"/>
      <c r="C13" s="12" t="s">
        <v>347</v>
      </c>
      <c r="D13" s="12" t="s">
        <v>63</v>
      </c>
      <c r="E13" s="12" t="n">
        <f aca="false">IFERROR(INDEX('файл остатки'!$A$5:$FG$265,MATCH($P$1,'файл остатки'!$A$5:$A$228,0),MATCH(D13,'файл остатки'!$A$5:$FG$5,0)), 0)</f>
        <v>2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</row>
    <row r="16" customFormat="false" ht="13.5" hidden="false" customHeight="true" outlineLevel="0" collapsed="false">
      <c r="A16" s="10" t="s">
        <v>351</v>
      </c>
      <c r="B16" s="11" t="s">
        <v>339</v>
      </c>
      <c r="C16" s="12" t="s">
        <v>352</v>
      </c>
      <c r="D16" s="12" t="s">
        <v>66</v>
      </c>
      <c r="E16" s="12" t="n">
        <f aca="false">IFERROR(INDEX('файл остатки'!$A$5:$FG$265,MATCH($P$1,'файл остатки'!$A$5:$A$228,0),MATCH(D16,'файл остатки'!$A$5:$FG$5,0)), 0)</f>
        <v>79</v>
      </c>
      <c r="F16" s="12" t="n">
        <f aca="false">IFERROR(INDEX('файл остатки'!$A$5:$FG$265,MATCH($P$2,'файл остатки'!$A$5:$A$228,0),MATCH(D16,'файл остатки'!$A$5:$FG$5,0)), 0)</f>
        <v>0</v>
      </c>
      <c r="G16" s="12" t="n">
        <v>0</v>
      </c>
      <c r="H16" s="12" t="n">
        <f aca="false">MIN(E16 - G16, 0)</f>
        <v>0</v>
      </c>
      <c r="I16" s="12" t="n">
        <v>0</v>
      </c>
      <c r="K16" s="13" t="n">
        <v>350</v>
      </c>
      <c r="L16" s="13" t="n">
        <f aca="false">-(H16 + H17) / K16</f>
        <v>-0</v>
      </c>
      <c r="M16" s="13" t="n">
        <f aca="false">ROUND(L16, 0)</f>
        <v>-0</v>
      </c>
      <c r="R16" s="13" t="s">
        <v>353</v>
      </c>
      <c r="S16" s="13" t="n">
        <v>5</v>
      </c>
    </row>
    <row r="17" customFormat="false" ht="13.5" hidden="false" customHeight="false" outlineLevel="0" collapsed="false">
      <c r="A17" s="10"/>
      <c r="B17" s="10"/>
      <c r="C17" s="12" t="s">
        <v>354</v>
      </c>
      <c r="D17" s="12" t="s">
        <v>67</v>
      </c>
      <c r="E17" s="12" t="n">
        <f aca="false">IFERROR(INDEX('файл остатки'!$A$5:$FG$265,MATCH($P$1,'файл остатки'!$A$5:$A$228,0),MATCH(D17,'файл остатки'!$A$5:$FG$5,0)), 0)</f>
        <v>255</v>
      </c>
      <c r="F17" s="12" t="n">
        <f aca="false">IFERROR(INDEX('файл остатки'!$A$5:$FG$265,MATCH($P$2,'файл остатки'!$A$5:$A$228,0),MATCH(D17,'файл остатки'!$A$5:$FG$5,0)), 0)</f>
        <v>0</v>
      </c>
      <c r="G17" s="12" t="n">
        <v>0</v>
      </c>
      <c r="H17" s="12" t="n">
        <f aca="false">MIN(E17 - G17, 0)</f>
        <v>0</v>
      </c>
      <c r="I17" s="12" t="n">
        <v>0</v>
      </c>
    </row>
    <row r="20" customFormat="false" ht="13.5" hidden="false" customHeight="true" outlineLevel="0" collapsed="false">
      <c r="A20" s="10" t="s">
        <v>355</v>
      </c>
      <c r="B20" s="11" t="s">
        <v>339</v>
      </c>
      <c r="C20" s="12" t="s">
        <v>352</v>
      </c>
      <c r="D20" s="12" t="s">
        <v>68</v>
      </c>
      <c r="E20" s="12" t="n">
        <f aca="false">IFERROR(INDEX('файл остатки'!$A$5:$FG$265,MATCH($P$1,'файл остатки'!$A$5:$A$228,0),MATCH(D20,'файл остатки'!$A$5:$FG$5,0)), 0)</f>
        <v>-58</v>
      </c>
      <c r="F20" s="12" t="n">
        <f aca="false">IFERROR(INDEX('файл остатки'!$A$5:$FG$265,MATCH($P$2,'файл остатки'!$A$5:$A$228,0),MATCH(D20,'файл остатки'!$A$5:$FG$5,0)), 0)</f>
        <v>0</v>
      </c>
      <c r="G20" s="12" t="n">
        <v>0</v>
      </c>
      <c r="H20" s="12" t="n">
        <f aca="false">MIN(E20 - G20, 0)</f>
        <v>-58</v>
      </c>
      <c r="I20" s="12" t="n">
        <v>0</v>
      </c>
      <c r="K20" s="13" t="n">
        <v>350</v>
      </c>
      <c r="L20" s="13" t="n">
        <f aca="false">-(H20 + H21) / K20</f>
        <v>0.302857142857143</v>
      </c>
      <c r="M20" s="13" t="n">
        <f aca="false">ROUND(L20, 0)</f>
        <v>0</v>
      </c>
      <c r="R20" s="13" t="s">
        <v>356</v>
      </c>
      <c r="S20" s="13" t="n">
        <v>6</v>
      </c>
    </row>
    <row r="21" customFormat="false" ht="13.5" hidden="false" customHeight="false" outlineLevel="0" collapsed="false">
      <c r="A21" s="10"/>
      <c r="B21" s="10"/>
      <c r="C21" s="12" t="s">
        <v>354</v>
      </c>
      <c r="D21" s="12" t="s">
        <v>69</v>
      </c>
      <c r="E21" s="12" t="n">
        <f aca="false">IFERROR(INDEX('файл остатки'!$A$5:$FG$265,MATCH($P$1,'файл остатки'!$A$5:$A$228,0),MATCH(D21,'файл остатки'!$A$5:$FG$5,0)), 0)</f>
        <v>-48</v>
      </c>
      <c r="F21" s="12" t="n">
        <f aca="false">IFERROR(INDEX('файл остатки'!$A$5:$FG$265,MATCH($P$2,'файл остатки'!$A$5:$A$228,0),MATCH(D21,'файл остатки'!$A$5:$FG$5,0)), 0)</f>
        <v>0</v>
      </c>
      <c r="G21" s="12" t="n">
        <v>0</v>
      </c>
      <c r="H21" s="12" t="n">
        <f aca="false">MIN(E21 - G21, 0)</f>
        <v>-48</v>
      </c>
      <c r="I21" s="12" t="n">
        <v>0</v>
      </c>
    </row>
    <row r="24" customFormat="false" ht="13.5" hidden="false" customHeight="true" outlineLevel="0" collapsed="false">
      <c r="A24" s="10" t="s">
        <v>357</v>
      </c>
      <c r="B24" s="11" t="s">
        <v>339</v>
      </c>
      <c r="C24" s="12" t="s">
        <v>354</v>
      </c>
      <c r="D24" s="12" t="s">
        <v>70</v>
      </c>
      <c r="E24" s="12" t="n">
        <f aca="false">IFERROR(INDEX('файл остатки'!$A$5:$FG$265,MATCH($P$1,'файл остатки'!$A$5:$A$228,0),MATCH(D24,'файл остатки'!$A$5:$FG$5,0)), 0)</f>
        <v>-116</v>
      </c>
      <c r="F24" s="12" t="n">
        <f aca="false">IFERROR(INDEX('файл остатки'!$A$5:$FG$265,MATCH($P$2,'файл остатки'!$A$5:$A$228,0),MATCH(D24,'файл остатки'!$A$5:$FG$5,0)), 0)</f>
        <v>0</v>
      </c>
      <c r="G24" s="12" t="n">
        <v>0</v>
      </c>
      <c r="H24" s="12" t="n">
        <f aca="false">MIN(E24 - G24, 0)</f>
        <v>-116</v>
      </c>
      <c r="I24" s="12" t="n">
        <v>0</v>
      </c>
      <c r="K24" s="13" t="n">
        <v>350</v>
      </c>
      <c r="L24" s="13" t="n">
        <f aca="false">-(H24 + H25) / K24</f>
        <v>0.56</v>
      </c>
      <c r="M24" s="13" t="n">
        <f aca="false">ROUND(L24, 0)</f>
        <v>1</v>
      </c>
      <c r="R24" s="13" t="s">
        <v>358</v>
      </c>
      <c r="S24" s="13" t="n">
        <v>7</v>
      </c>
    </row>
    <row r="25" customFormat="false" ht="13.5" hidden="false" customHeight="false" outlineLevel="0" collapsed="false">
      <c r="A25" s="10"/>
      <c r="B25" s="10"/>
      <c r="C25" s="12" t="s">
        <v>348</v>
      </c>
      <c r="D25" s="12" t="s">
        <v>71</v>
      </c>
      <c r="E25" s="12" t="n">
        <f aca="false">IFERROR(INDEX('файл остатки'!$A$5:$FG$265,MATCH($P$1,'файл остатки'!$A$5:$A$228,0),MATCH(D25,'файл остатки'!$A$5:$FG$5,0)), 0)</f>
        <v>-80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-80</v>
      </c>
      <c r="I25" s="12" t="n">
        <v>0</v>
      </c>
    </row>
    <row r="28" customFormat="false" ht="13.5" hidden="false" customHeight="false" outlineLevel="0" collapsed="false">
      <c r="A28" s="10" t="s">
        <v>359</v>
      </c>
      <c r="B28" s="11" t="s">
        <v>339</v>
      </c>
      <c r="C28" s="12" t="s">
        <v>352</v>
      </c>
      <c r="D28" s="12" t="s">
        <v>60</v>
      </c>
      <c r="E28" s="12" t="n">
        <f aca="false">IFERROR(INDEX('файл остатки'!$A$5:$FG$265,MATCH($P$1,'файл остатки'!$A$5:$A$228,0),MATCH(D28,'файл остатки'!$A$5:$FG$5,0)), 0)</f>
        <v>-29</v>
      </c>
      <c r="F28" s="12" t="n">
        <f aca="false">IFERROR(INDEX('файл остатки'!$A$5:$FG$265,MATCH($P$2,'файл остатки'!$A$5:$A$228,0),MATCH(D28,'файл остатки'!$A$5:$FG$5,0)), 0)</f>
        <v>0</v>
      </c>
      <c r="G28" s="12" t="n">
        <v>0</v>
      </c>
      <c r="H28" s="12" t="n">
        <f aca="false">MIN(E28 - G28, 0)</f>
        <v>-29</v>
      </c>
      <c r="I28" s="12" t="n">
        <v>0</v>
      </c>
      <c r="K28" s="13" t="n">
        <v>350</v>
      </c>
      <c r="L28" s="13" t="n">
        <f aca="false">-(H28) / K28</f>
        <v>0.0828571428571429</v>
      </c>
      <c r="M28" s="13" t="n">
        <f aca="false">ROUND(L28, 0)</f>
        <v>0</v>
      </c>
      <c r="R28" s="13" t="s">
        <v>360</v>
      </c>
      <c r="S28" s="13" t="n">
        <v>10</v>
      </c>
    </row>
    <row r="31" customFormat="false" ht="13.5" hidden="false" customHeight="false" outlineLevel="0" collapsed="false">
      <c r="A31" s="10" t="s">
        <v>359</v>
      </c>
      <c r="B31" s="11" t="s">
        <v>339</v>
      </c>
      <c r="C31" s="12" t="s">
        <v>361</v>
      </c>
      <c r="D31" s="12" t="s">
        <v>59</v>
      </c>
      <c r="E31" s="12" t="n">
        <f aca="false">IFERROR(INDEX('файл остатки'!$A$5:$FG$265,MATCH($P$1,'файл остатки'!$A$5:$A$228,0),MATCH(D31,'файл остатки'!$A$5:$FG$5,0)), 0)</f>
        <v>500</v>
      </c>
      <c r="F31" s="12" t="n">
        <f aca="false">IFERROR(INDEX('файл остатки'!$A$5:$FG$265,MATCH($P$2,'файл остатки'!$A$5:$A$228,0),MATCH(D31,'файл остатки'!$A$5:$FG$5,0)), 0)</f>
        <v>0</v>
      </c>
      <c r="G31" s="12" t="n">
        <v>0</v>
      </c>
      <c r="H31" s="12" t="n">
        <f aca="false">MIN(E31 - G31, 0)</f>
        <v>0</v>
      </c>
      <c r="I31" s="12" t="n">
        <v>0</v>
      </c>
      <c r="K31" s="13" t="n">
        <v>350</v>
      </c>
      <c r="L31" s="13" t="n">
        <f aca="false">-(H31) / K31</f>
        <v>-0</v>
      </c>
      <c r="M31" s="13" t="n">
        <f aca="false">ROUND(L31, 0)</f>
        <v>-0</v>
      </c>
      <c r="R31" s="13" t="s">
        <v>362</v>
      </c>
      <c r="S31" s="13" t="n">
        <v>11</v>
      </c>
    </row>
    <row r="34" customFormat="false" ht="13.5" hidden="false" customHeight="false" outlineLevel="0" collapsed="false">
      <c r="A34" s="10" t="s">
        <v>359</v>
      </c>
      <c r="B34" s="11" t="s">
        <v>339</v>
      </c>
      <c r="C34" s="12" t="s">
        <v>347</v>
      </c>
      <c r="D34" s="12" t="s">
        <v>61</v>
      </c>
      <c r="E34" s="12" t="n">
        <f aca="false">IFERROR(INDEX('файл остатки'!$A$5:$FG$265,MATCH($P$1,'файл остатки'!$A$5:$A$228,0),MATCH(D34,'файл остатки'!$A$5:$FG$5,0)), 0)</f>
        <v>-864</v>
      </c>
      <c r="F34" s="12" t="n">
        <f aca="false">IFERROR(INDEX('файл остатки'!$A$5:$FG$265,MATCH($P$2,'файл остатки'!$A$5:$A$228,0),MATCH(D34,'файл остатки'!$A$5:$FG$5,0)), 0)</f>
        <v>0</v>
      </c>
      <c r="G34" s="12" t="n">
        <v>0</v>
      </c>
      <c r="H34" s="12" t="n">
        <f aca="false">MIN(E34 - G34, 0)</f>
        <v>-864</v>
      </c>
      <c r="I34" s="12" t="n">
        <v>0</v>
      </c>
      <c r="K34" s="13" t="n">
        <v>350</v>
      </c>
      <c r="L34" s="13" t="n">
        <f aca="false">-(H34) / K34</f>
        <v>2.46857142857143</v>
      </c>
      <c r="M34" s="13" t="n">
        <f aca="false">ROUND(L34, 0)</f>
        <v>2</v>
      </c>
      <c r="R34" s="13" t="s">
        <v>363</v>
      </c>
      <c r="S34" s="13" t="n">
        <v>15</v>
      </c>
    </row>
    <row r="37" customFormat="false" ht="13.5" hidden="false" customHeight="false" outlineLevel="0" collapsed="false">
      <c r="A37" s="10" t="s">
        <v>338</v>
      </c>
      <c r="B37" s="11" t="s">
        <v>339</v>
      </c>
      <c r="C37" s="12" t="s">
        <v>340</v>
      </c>
      <c r="D37" s="12" t="s">
        <v>62</v>
      </c>
      <c r="E37" s="12" t="n">
        <f aca="false">IFERROR(INDEX('файл остатки'!$A$5:$FG$265,MATCH($P$1,'файл остатки'!$A$5:$A$228,0),MATCH(D37,'файл остатки'!$A$5:$FG$5,0)), 0)</f>
        <v>206</v>
      </c>
      <c r="F37" s="12" t="n">
        <f aca="false">IFERROR(INDEX('файл остатки'!$A$5:$FG$265,MATCH($P$2,'файл остатки'!$A$5:$A$228,0),MATCH(D37,'файл остатки'!$A$5:$FG$5,0)), 0)</f>
        <v>0</v>
      </c>
      <c r="G37" s="12" t="n">
        <v>0</v>
      </c>
      <c r="H37" s="12" t="n">
        <f aca="false">MIN(E37 - G37, 0)</f>
        <v>0</v>
      </c>
      <c r="I37" s="12" t="n">
        <v>0</v>
      </c>
      <c r="K37" s="13" t="n">
        <v>500</v>
      </c>
      <c r="L37" s="13" t="n">
        <f aca="false">-(H37) / K37</f>
        <v>-0</v>
      </c>
      <c r="M37" s="13" t="n">
        <f aca="false">ROUND(L37, 0)</f>
        <v>-0</v>
      </c>
      <c r="R37" s="13" t="s">
        <v>364</v>
      </c>
      <c r="S37" s="13" t="n">
        <v>16</v>
      </c>
    </row>
    <row r="40" customFormat="false" ht="13.5" hidden="false" customHeight="false" outlineLevel="0" collapsed="false">
      <c r="A40" s="10" t="s">
        <v>359</v>
      </c>
      <c r="B40" s="11" t="s">
        <v>339</v>
      </c>
      <c r="C40" s="12" t="s">
        <v>347</v>
      </c>
      <c r="D40" s="12" t="s">
        <v>72</v>
      </c>
      <c r="E40" s="12" t="n">
        <f aca="false">IFERROR(INDEX('файл остатки'!$A$5:$FG$265,MATCH($P$1,'файл остатки'!$A$5:$A$228,0),MATCH(D40,'файл остатки'!$A$5:$FG$5,0)), 0)</f>
        <v>0</v>
      </c>
      <c r="F40" s="12" t="n">
        <f aca="false">IFERROR(INDEX('файл остатки'!$A$5:$FG$265,MATCH($P$2,'файл остатки'!$A$5:$A$228,0),MATCH(D40,'файл остатки'!$A$5:$FG$5,0)), 0)</f>
        <v>0</v>
      </c>
      <c r="G40" s="12" t="n">
        <v>0</v>
      </c>
      <c r="H40" s="12" t="n">
        <f aca="false">MIN(E40 - G40, 0)</f>
        <v>0</v>
      </c>
      <c r="I40" s="12" t="n">
        <v>0</v>
      </c>
      <c r="K40" s="13" t="n">
        <v>350</v>
      </c>
      <c r="L40" s="13" t="n">
        <f aca="false">-(H40) / K40</f>
        <v>-0</v>
      </c>
      <c r="M40" s="13" t="n">
        <f aca="false">ROUND(L40, 0)</f>
        <v>-0</v>
      </c>
      <c r="R40" s="13" t="s">
        <v>365</v>
      </c>
      <c r="S40" s="13" t="n">
        <v>18</v>
      </c>
    </row>
  </sheetData>
  <mergeCells count="10">
    <mergeCell ref="A5:A9"/>
    <mergeCell ref="B5:B9"/>
    <mergeCell ref="A12:A13"/>
    <mergeCell ref="B12:B13"/>
    <mergeCell ref="A16:A17"/>
    <mergeCell ref="B16:B17"/>
    <mergeCell ref="A20:A21"/>
    <mergeCell ref="B20:B21"/>
    <mergeCell ref="A24:A25"/>
    <mergeCell ref="B24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T21" activeCellId="0" sqref="T21"/>
    </sheetView>
  </sheetViews>
  <sheetFormatPr defaultColWidth="8.54296875" defaultRowHeight="13.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43.17"/>
    <col collapsed="false" customWidth="true" hidden="false" outlineLevel="0" max="5" min="5" style="15" width="10.27"/>
    <col collapsed="false" customWidth="true" hidden="false" outlineLevel="0" max="6" min="6" style="15" width="8.72"/>
    <col collapsed="false" customWidth="true" hidden="false" outlineLevel="0" max="8" min="7" style="16" width="8.72"/>
    <col collapsed="false" customWidth="true" hidden="false" outlineLevel="0" max="10" min="9" style="16" width="5.88"/>
    <col collapsed="false" customWidth="true" hidden="true" outlineLevel="0" max="11" min="11" style="2" width="3"/>
    <col collapsed="false" customWidth="true" hidden="true" outlineLevel="0" max="12" min="12" style="2" width="5"/>
    <col collapsed="false" customWidth="true" hidden="true" outlineLevel="0" max="13" min="13" style="2" width="4"/>
    <col collapsed="false" customWidth="true" hidden="true" outlineLevel="0" max="14" min="14" style="2" width="3.82"/>
    <col collapsed="false" customWidth="true" hidden="true" outlineLevel="0" max="15" min="15" style="2" width="8.27"/>
    <col collapsed="false" customWidth="false" hidden="true" outlineLevel="0" max="17" min="16" style="2" width="8.54"/>
    <col collapsed="false" customWidth="false" hidden="true" outlineLevel="0" max="18" min="18" style="15" width="8.54"/>
    <col collapsed="false" customWidth="true" hidden="false" outlineLevel="0" max="19" min="19" style="2" width="17.15"/>
    <col collapsed="false" customWidth="true" hidden="false" outlineLevel="0" max="20" min="20" style="2" width="16.89"/>
    <col collapsed="false" customWidth="true" hidden="false" outlineLevel="0" max="21" min="21" style="2" width="17.02"/>
    <col collapsed="false" customWidth="true" hidden="false" outlineLevel="0" max="1024" min="1016" style="2" width="9.14"/>
  </cols>
  <sheetData>
    <row r="1" customFormat="false" ht="33.75" hidden="false" customHeight="true" outlineLevel="0" collapsed="false">
      <c r="A1" s="17" t="s">
        <v>366</v>
      </c>
      <c r="B1" s="18" t="s">
        <v>325</v>
      </c>
      <c r="C1" s="18" t="s">
        <v>367</v>
      </c>
      <c r="D1" s="18" t="s">
        <v>368</v>
      </c>
      <c r="E1" s="19" t="s">
        <v>369</v>
      </c>
      <c r="F1" s="19" t="s">
        <v>370</v>
      </c>
      <c r="G1" s="20" t="s">
        <v>371</v>
      </c>
      <c r="H1" s="20" t="s">
        <v>372</v>
      </c>
      <c r="I1" s="21" t="s">
        <v>373</v>
      </c>
      <c r="J1" s="21" t="s">
        <v>374</v>
      </c>
      <c r="K1" s="22"/>
      <c r="M1" s="22"/>
      <c r="N1" s="22"/>
      <c r="O1" s="22"/>
      <c r="R1" s="21"/>
      <c r="S1" s="23" t="s">
        <v>375</v>
      </c>
      <c r="T1" s="24" t="s">
        <v>376</v>
      </c>
      <c r="U1" s="25" t="s">
        <v>377</v>
      </c>
    </row>
    <row r="2" customFormat="false" ht="28.5" hidden="false" customHeight="true" outlineLevel="0" collapsed="false">
      <c r="A2" s="17"/>
      <c r="B2" s="18"/>
      <c r="C2" s="18"/>
      <c r="D2" s="18"/>
      <c r="E2" s="19"/>
      <c r="F2" s="19"/>
      <c r="G2" s="20"/>
      <c r="H2" s="20"/>
      <c r="I2" s="20"/>
      <c r="J2" s="20"/>
      <c r="K2" s="22" t="s">
        <v>378</v>
      </c>
      <c r="M2" s="22" t="s">
        <v>379</v>
      </c>
      <c r="N2" s="22" t="s">
        <v>380</v>
      </c>
      <c r="O2" s="22" t="n">
        <v>0</v>
      </c>
      <c r="R2" s="21"/>
      <c r="S2" s="26" t="n">
        <v>0</v>
      </c>
      <c r="T2" s="27" t="n">
        <f aca="false">SUMPRODUCT(G3:G120, R3:R120)</f>
        <v>0</v>
      </c>
      <c r="U2" s="28" t="n">
        <f aca="false">S2-T2</f>
        <v>0</v>
      </c>
    </row>
    <row r="3" customFormat="false" ht="13.5" hidden="false" customHeight="true" outlineLevel="0" collapsed="false">
      <c r="A3" s="29" t="n">
        <f aca="true">IF(K3="-", "", 1 + SUM(INDIRECT(ADDRESS(2,COLUMN(N3)) &amp; ":" &amp; ADDRESS(ROW(),COLUMN(N3)))))</f>
        <v>1</v>
      </c>
      <c r="B3" s="30" t="str">
        <f aca="false">IF(D3="","",VLOOKUP(D3,SKU!$A$1:$B$150,2,0))</f>
        <v>25,</v>
      </c>
      <c r="C3" s="31" t="n">
        <f aca="false">IF(D3="","",VLOOKUP(D3,SKU!$A$1:$C$150,3,0) * 2)</f>
        <v>700</v>
      </c>
      <c r="D3" s="32" t="s">
        <v>61</v>
      </c>
      <c r="E3" s="32" t="n">
        <v>700</v>
      </c>
      <c r="F3" s="33" t="str">
        <f aca="true">IF(K3 = "-", J3 * (Q3 - INDIRECT("P" &amp; ROW() - 1)), "")</f>
        <v/>
      </c>
      <c r="G3" s="34" t="str">
        <f aca="false">IF(K3 = "-", J3 * 6500,"")</f>
        <v/>
      </c>
      <c r="H3" s="34" t="str">
        <f aca="true">IF(K3 = "-", INDIRECT("C" &amp; ROW() - 1) ,"")</f>
        <v/>
      </c>
      <c r="I3" s="34" t="str">
        <f aca="false">IF(K3 = "-", J3 * 2,"")</f>
        <v/>
      </c>
      <c r="J3" s="34"/>
      <c r="L3" s="15"/>
      <c r="N3" s="2" t="n">
        <f aca="false">IF(K3="-",J3,0)</f>
        <v>0</v>
      </c>
      <c r="P3" s="2" t="n">
        <f aca="true">IF(K3 = "-", 0, INDIRECT("P" &amp; ROW() - 1) + E3)</f>
        <v>700</v>
      </c>
      <c r="Q3" s="2" t="n">
        <f aca="true">IF(K3 = "-", INDIRECT("C" &amp; ROW() - 1),0)</f>
        <v>0</v>
      </c>
      <c r="R3" s="35"/>
    </row>
    <row r="4" customFormat="false" ht="13.5" hidden="false" customHeight="true" outlineLevel="0" collapsed="false">
      <c r="A4" s="2" t="str">
        <f aca="true">IF(K4="", "", IF(K4="-", "", 1 + SUM(INDIRECT(ADDRESS(2,COLUMN(N4)) &amp; ":" &amp; ADDRESS(ROW(),COLUMN(N4))))))</f>
        <v/>
      </c>
      <c r="B4" s="36" t="str">
        <f aca="false">IF(D4="","",VLOOKUP(D4,SKU!$A$1:$B$150,2,0))</f>
        <v>-</v>
      </c>
      <c r="C4" s="37" t="s">
        <v>381</v>
      </c>
      <c r="D4" s="38" t="s">
        <v>381</v>
      </c>
      <c r="F4" s="33" t="n">
        <f aca="true">IF(K4 = "-", J4 * (Q4 - INDIRECT("P" &amp; ROW() - 1)), "")</f>
        <v>0</v>
      </c>
      <c r="G4" s="34" t="n">
        <f aca="false">IF(K4 = "-", J4 * 6500,"")</f>
        <v>6500</v>
      </c>
      <c r="H4" s="34" t="n">
        <f aca="true">IF(K4 = "-", INDIRECT("C" &amp; ROW() - 1) ,"")</f>
        <v>700</v>
      </c>
      <c r="I4" s="34" t="n">
        <f aca="false">IF(K4 = "-", J4 * 2,"")</f>
        <v>2</v>
      </c>
      <c r="J4" s="39" t="n">
        <v>1</v>
      </c>
      <c r="K4" s="38" t="s">
        <v>381</v>
      </c>
      <c r="L4" s="15"/>
      <c r="N4" s="2" t="n">
        <f aca="false">IF(K4="-",J4,0)</f>
        <v>1</v>
      </c>
      <c r="P4" s="2" t="n">
        <f aca="true">IF(K4 = "-", 0, INDIRECT("P" &amp; ROW() - 1) + E4)</f>
        <v>0</v>
      </c>
      <c r="Q4" s="2" t="n">
        <f aca="true">IF(K4 = "-", INDIRECT("C" &amp; ROW() - 1),0)</f>
        <v>700</v>
      </c>
      <c r="R4" s="35"/>
    </row>
    <row r="5" customFormat="false" ht="13.5" hidden="false" customHeight="true" outlineLevel="0" collapsed="false">
      <c r="A5" s="29" t="n">
        <f aca="true">IF(K5="-", "", 1 + SUM(INDIRECT(ADDRESS(2,COLUMN(N5)) &amp; ":" &amp; ADDRESS(ROW(),COLUMN(N5)))))</f>
        <v>2</v>
      </c>
      <c r="B5" s="30" t="str">
        <f aca="false">IF(D5="","",VLOOKUP(D5,SKU!$A$1:$B$150,2,0))</f>
        <v>25,</v>
      </c>
      <c r="C5" s="31" t="n">
        <f aca="false">IF(D5="","",VLOOKUP(D5,SKU!$A$1:$C$150,3,0) * 2)</f>
        <v>700</v>
      </c>
      <c r="D5" s="32" t="s">
        <v>60</v>
      </c>
      <c r="E5" s="32" t="n">
        <v>700</v>
      </c>
      <c r="F5" s="33" t="str">
        <f aca="true">IF(K5 = "-", J5 * (Q5 - INDIRECT("P" &amp; ROW() - 1)), "")</f>
        <v/>
      </c>
      <c r="G5" s="34" t="str">
        <f aca="false">IF(K5 = "-", J5 * 6500,"")</f>
        <v/>
      </c>
      <c r="H5" s="34" t="str">
        <f aca="true">IF(K5 = "-", INDIRECT("C" &amp; ROW() - 1) ,"")</f>
        <v/>
      </c>
      <c r="I5" s="34" t="str">
        <f aca="false">IF(K5 = "-", J5 * 2,"")</f>
        <v/>
      </c>
      <c r="J5" s="34"/>
      <c r="L5" s="15"/>
      <c r="N5" s="2" t="n">
        <f aca="false">IF(K5="-",J5,0)</f>
        <v>0</v>
      </c>
      <c r="P5" s="2" t="n">
        <f aca="true">IF(K5 = "-", 0, INDIRECT("P" &amp; ROW() - 1) + E5)</f>
        <v>700</v>
      </c>
      <c r="Q5" s="2" t="n">
        <f aca="true">IF(K5 = "-", INDIRECT("C" &amp; ROW() - 1),0)</f>
        <v>0</v>
      </c>
      <c r="R5" s="35"/>
    </row>
    <row r="6" customFormat="false" ht="13.5" hidden="false" customHeight="true" outlineLevel="0" collapsed="false">
      <c r="A6" s="2" t="str">
        <f aca="true">IF(K6="", "", IF(K6="-", "", 1 + SUM(INDIRECT(ADDRESS(2,COLUMN(N6)) &amp; ":" &amp; ADDRESS(ROW(),COLUMN(N6))))))</f>
        <v/>
      </c>
      <c r="B6" s="36" t="str">
        <f aca="false">IF(D6="","",VLOOKUP(D6,SKU!$A$1:$B$150,2,0))</f>
        <v>-</v>
      </c>
      <c r="C6" s="37" t="s">
        <v>381</v>
      </c>
      <c r="D6" s="38" t="s">
        <v>381</v>
      </c>
      <c r="F6" s="33" t="n">
        <f aca="true">IF(K6 = "-", J6 * (Q6 - INDIRECT("P" &amp; ROW() - 1)), "")</f>
        <v>0</v>
      </c>
      <c r="G6" s="34" t="n">
        <f aca="false">IF(K6 = "-", J6 * 6500,"")</f>
        <v>6500</v>
      </c>
      <c r="H6" s="34" t="n">
        <f aca="true">IF(K6 = "-", INDIRECT("C" &amp; ROW() - 1) ,"")</f>
        <v>700</v>
      </c>
      <c r="I6" s="34" t="n">
        <f aca="false">IF(K6 = "-", J6 * 2,"")</f>
        <v>2</v>
      </c>
      <c r="J6" s="39" t="n">
        <v>1</v>
      </c>
      <c r="K6" s="38" t="s">
        <v>381</v>
      </c>
      <c r="L6" s="15"/>
      <c r="N6" s="2" t="n">
        <f aca="false">IF(K6="-",J6,0)</f>
        <v>1</v>
      </c>
      <c r="P6" s="2" t="n">
        <f aca="true">IF(K6 = "-", 0, INDIRECT("P" &amp; ROW() - 1) + E6)</f>
        <v>0</v>
      </c>
      <c r="Q6" s="2" t="n">
        <f aca="true">IF(K6 = "-", INDIRECT("C" &amp; ROW() - 1),0)</f>
        <v>700</v>
      </c>
      <c r="R6" s="35"/>
    </row>
    <row r="7" customFormat="false" ht="13.5" hidden="false" customHeight="true" outlineLevel="0" collapsed="false">
      <c r="A7" s="29" t="n">
        <f aca="true">IF(K7="-", "", 1 + SUM(INDIRECT(ADDRESS(2,COLUMN(N7)) &amp; ":" &amp; ADDRESS(ROW(),COLUMN(N7)))))</f>
        <v>3</v>
      </c>
      <c r="B7" s="30" t="str">
        <f aca="false">IF(D7="","",VLOOKUP(D7,SKU!$A$1:$B$150,2,0))</f>
        <v>45,</v>
      </c>
      <c r="C7" s="31" t="n">
        <f aca="false">IF(D7="","",VLOOKUP(D7,SKU!$A$1:$C$150,3,0) * 2)</f>
        <v>900</v>
      </c>
      <c r="D7" s="32" t="s">
        <v>54</v>
      </c>
      <c r="E7" s="32" t="n">
        <v>88</v>
      </c>
      <c r="F7" s="33" t="str">
        <f aca="true">IF(K7 = "-", J7 * (Q7 - INDIRECT("P" &amp; ROW() - 1)), "")</f>
        <v/>
      </c>
      <c r="G7" s="34" t="str">
        <f aca="false">IF(K7 = "-", J7 * 6500,"")</f>
        <v/>
      </c>
      <c r="H7" s="34" t="str">
        <f aca="true">IF(K7 = "-", INDIRECT("C" &amp; ROW() - 1) ,"")</f>
        <v/>
      </c>
      <c r="I7" s="34" t="str">
        <f aca="false">IF(K7 = "-", J7 * 2,"")</f>
        <v/>
      </c>
      <c r="J7" s="34"/>
      <c r="N7" s="2" t="n">
        <f aca="false">IF(K7="-",J7,0)</f>
        <v>0</v>
      </c>
      <c r="P7" s="2" t="n">
        <f aca="true">IF(K7 = "-", 0, INDIRECT("P" &amp; ROW() - 1) + E7)</f>
        <v>88</v>
      </c>
      <c r="Q7" s="2" t="n">
        <f aca="true">IF(K7 = "-", INDIRECT("C" &amp; ROW() - 1),0)</f>
        <v>0</v>
      </c>
      <c r="R7" s="35"/>
    </row>
    <row r="8" customFormat="false" ht="13.5" hidden="false" customHeight="true" outlineLevel="0" collapsed="false">
      <c r="A8" s="29" t="n">
        <f aca="true">IF(K8="-", "", 1 + SUM(INDIRECT(ADDRESS(2,COLUMN(N8)) &amp; ":" &amp; ADDRESS(ROW(),COLUMN(N8)))))</f>
        <v>3</v>
      </c>
      <c r="B8" s="30" t="str">
        <f aca="false">IF(D8="","",VLOOKUP(D8,SKU!$A$1:$B$150,2,0))</f>
        <v>45,</v>
      </c>
      <c r="C8" s="31" t="n">
        <f aca="false">IF(D8="","",VLOOKUP(D8,SKU!$A$1:$C$150,3,0) * 2)</f>
        <v>900</v>
      </c>
      <c r="D8" s="32" t="s">
        <v>58</v>
      </c>
      <c r="E8" s="32" t="n">
        <v>168</v>
      </c>
      <c r="F8" s="33" t="str">
        <f aca="true">IF(K8 = "-", J8 * (Q8 - INDIRECT("P" &amp; ROW() - 1)), "")</f>
        <v/>
      </c>
      <c r="G8" s="34" t="str">
        <f aca="false">IF(K8 = "-", J8 * 6500,"")</f>
        <v/>
      </c>
      <c r="H8" s="34" t="str">
        <f aca="true">IF(K8 = "-", INDIRECT("C" &amp; ROW() - 1) ,"")</f>
        <v/>
      </c>
      <c r="I8" s="34" t="str">
        <f aca="false">IF(K8 = "-", J8 * 2,"")</f>
        <v/>
      </c>
      <c r="J8" s="34"/>
      <c r="N8" s="2" t="n">
        <f aca="false">IF(K8="-",J8,0)</f>
        <v>0</v>
      </c>
      <c r="P8" s="2" t="n">
        <f aca="true">IF(K8 = "-", 0, INDIRECT("P" &amp; ROW() - 1) + E8)</f>
        <v>256</v>
      </c>
      <c r="Q8" s="2" t="n">
        <f aca="true">IF(K8 = "-", INDIRECT("C" &amp; ROW() - 1),0)</f>
        <v>0</v>
      </c>
      <c r="R8" s="35"/>
    </row>
    <row r="9" customFormat="false" ht="13.5" hidden="false" customHeight="true" outlineLevel="0" collapsed="false">
      <c r="A9" s="29" t="n">
        <f aca="true">IF(K9="-", "", 1 + SUM(INDIRECT(ADDRESS(2,COLUMN(N9)) &amp; ":" &amp; ADDRESS(ROW(),COLUMN(N9)))))</f>
        <v>3</v>
      </c>
      <c r="B9" s="30" t="str">
        <f aca="false">IF(D9="","",VLOOKUP(D9,SKU!$A$1:$B$150,2,0))</f>
        <v>45,</v>
      </c>
      <c r="C9" s="31" t="n">
        <f aca="false">IF(D9="","",VLOOKUP(D9,SKU!$A$1:$C$150,3,0) * 2)</f>
        <v>900</v>
      </c>
      <c r="D9" s="32" t="s">
        <v>64</v>
      </c>
      <c r="E9" s="32" t="n">
        <v>644</v>
      </c>
      <c r="F9" s="33" t="str">
        <f aca="true">IF(K9 = "-", J9 * (Q9 - INDIRECT("P" &amp; ROW() - 1)), "")</f>
        <v/>
      </c>
      <c r="G9" s="34" t="str">
        <f aca="false">IF(K9 = "-", J9 * 6500,"")</f>
        <v/>
      </c>
      <c r="H9" s="34" t="str">
        <f aca="true">IF(K9 = "-", INDIRECT("C" &amp; ROW() - 1) ,"")</f>
        <v/>
      </c>
      <c r="I9" s="34" t="str">
        <f aca="false">IF(K9 = "-", J9 * 2,"")</f>
        <v/>
      </c>
      <c r="J9" s="34"/>
      <c r="N9" s="2" t="n">
        <f aca="false">IF(K9="-",J9,0)</f>
        <v>0</v>
      </c>
      <c r="P9" s="2" t="n">
        <f aca="true">IF(K9 = "-", 0, INDIRECT("P" &amp; ROW() - 1) + E9)</f>
        <v>900</v>
      </c>
      <c r="Q9" s="2" t="n">
        <f aca="true">IF(K9 = "-", INDIRECT("C" &amp; ROW() - 1),0)</f>
        <v>0</v>
      </c>
      <c r="R9" s="35"/>
    </row>
    <row r="10" customFormat="false" ht="13.5" hidden="false" customHeight="true" outlineLevel="0" collapsed="false">
      <c r="A10" s="2" t="str">
        <f aca="true">IF(K10="", "", IF(K10="-", "", 1 + SUM(INDIRECT(ADDRESS(2,COLUMN(N10)) &amp; ":" &amp; ADDRESS(ROW(),COLUMN(N10))))))</f>
        <v/>
      </c>
      <c r="B10" s="36" t="str">
        <f aca="false">IF(D10="","",VLOOKUP(D10,SKU!$A$1:$B$150,2,0))</f>
        <v>-</v>
      </c>
      <c r="C10" s="37" t="s">
        <v>381</v>
      </c>
      <c r="D10" s="38" t="s">
        <v>381</v>
      </c>
      <c r="F10" s="33" t="n">
        <f aca="true">IF(K10 = "-", J10 * (Q10 - INDIRECT("P" &amp; ROW() - 1)), "")</f>
        <v>0</v>
      </c>
      <c r="G10" s="34" t="n">
        <f aca="false">IF(K10 = "-", J10 * 6500,"")</f>
        <v>6500</v>
      </c>
      <c r="H10" s="34" t="n">
        <f aca="true">IF(K10 = "-", INDIRECT("C" &amp; ROW() - 1) ,"")</f>
        <v>900</v>
      </c>
      <c r="I10" s="34" t="n">
        <f aca="false">IF(K10 = "-", J10 * 2,"")</f>
        <v>2</v>
      </c>
      <c r="J10" s="39" t="n">
        <v>1</v>
      </c>
      <c r="K10" s="38" t="s">
        <v>381</v>
      </c>
      <c r="N10" s="2" t="n">
        <f aca="false">IF(K10="-",J10,0)</f>
        <v>1</v>
      </c>
      <c r="P10" s="2" t="n">
        <f aca="true">IF(K10 = "-", 0, INDIRECT("P" &amp; ROW() - 1) + E10)</f>
        <v>0</v>
      </c>
      <c r="Q10" s="2" t="n">
        <f aca="true">IF(K10 = "-", INDIRECT("C" &amp; ROW() - 1),0)</f>
        <v>900</v>
      </c>
      <c r="R10" s="35"/>
    </row>
    <row r="11" customFormat="false" ht="13.5" hidden="false" customHeight="true" outlineLevel="0" collapsed="false">
      <c r="A11" s="29" t="n">
        <f aca="true">IF(K11="-", "", 1 + SUM(INDIRECT(ADDRESS(2,COLUMN(N11)) &amp; ":" &amp; ADDRESS(ROW(),COLUMN(N11)))))</f>
        <v>4</v>
      </c>
      <c r="B11" s="30" t="str">
        <f aca="false">IF(D11="","",VLOOKUP(D11,SKU!$A$1:$B$150,2,0))</f>
        <v>45,</v>
      </c>
      <c r="C11" s="31" t="n">
        <f aca="false">IF(D11="","",VLOOKUP(D11,SKU!$A$1:$C$150,3,0) * 2)</f>
        <v>900</v>
      </c>
      <c r="D11" s="32" t="s">
        <v>64</v>
      </c>
      <c r="E11" s="32" t="n">
        <v>900</v>
      </c>
      <c r="F11" s="33" t="str">
        <f aca="true">IF(K11 = "-", J11 * (Q11 - INDIRECT("P" &amp; ROW() - 1)), "")</f>
        <v/>
      </c>
      <c r="G11" s="34" t="str">
        <f aca="false">IF(K11 = "-", J11 * 6500,"")</f>
        <v/>
      </c>
      <c r="H11" s="34" t="str">
        <f aca="true">IF(K11 = "-", INDIRECT("C" &amp; ROW() - 1) ,"")</f>
        <v/>
      </c>
      <c r="I11" s="34" t="str">
        <f aca="false">IF(K11 = "-", J11 * 2,"")</f>
        <v/>
      </c>
      <c r="J11" s="34"/>
      <c r="N11" s="2" t="n">
        <f aca="false">IF(K11="-",J11,0)</f>
        <v>0</v>
      </c>
      <c r="P11" s="2" t="n">
        <f aca="true">IF(K11 = "-", 0, INDIRECT("P" &amp; ROW() - 1) + E11)</f>
        <v>900</v>
      </c>
      <c r="Q11" s="2" t="n">
        <f aca="true">IF(K11 = "-", INDIRECT("C" &amp; ROW() - 1),0)</f>
        <v>0</v>
      </c>
      <c r="R11" s="35"/>
    </row>
    <row r="12" customFormat="false" ht="13.5" hidden="false" customHeight="true" outlineLevel="0" collapsed="false">
      <c r="A12" s="2" t="str">
        <f aca="true">IF(K12="", "", IF(K12="-", "", 1 + SUM(INDIRECT(ADDRESS(2,COLUMN(N12)) &amp; ":" &amp; ADDRESS(ROW(),COLUMN(N12))))))</f>
        <v/>
      </c>
      <c r="B12" s="36" t="str">
        <f aca="false">IF(D12="","",VLOOKUP(D12,SKU!$A$1:$B$150,2,0))</f>
        <v>-</v>
      </c>
      <c r="C12" s="37" t="s">
        <v>381</v>
      </c>
      <c r="D12" s="38" t="s">
        <v>381</v>
      </c>
      <c r="F12" s="33" t="n">
        <f aca="true">IF(K12 = "-", J12 * (Q12 - INDIRECT("P" &amp; ROW() - 1)), "")</f>
        <v>0</v>
      </c>
      <c r="G12" s="34" t="n">
        <f aca="false">IF(K12 = "-", J12 * 6500,"")</f>
        <v>19500</v>
      </c>
      <c r="H12" s="34" t="n">
        <f aca="true">IF(K12 = "-", INDIRECT("C" &amp; ROW() - 1) ,"")</f>
        <v>900</v>
      </c>
      <c r="I12" s="34" t="n">
        <f aca="false">IF(K12 = "-", J12 * 2,"")</f>
        <v>6</v>
      </c>
      <c r="J12" s="39" t="n">
        <v>3</v>
      </c>
      <c r="K12" s="38" t="s">
        <v>381</v>
      </c>
      <c r="N12" s="2" t="n">
        <f aca="false">IF(K12="-",J12,0)</f>
        <v>3</v>
      </c>
      <c r="P12" s="2" t="n">
        <f aca="true">IF(K12 = "-", 0, INDIRECT("P" &amp; ROW() - 1) + E12)</f>
        <v>0</v>
      </c>
      <c r="Q12" s="2" t="n">
        <f aca="true">IF(K12 = "-", INDIRECT("C" &amp; ROW() - 1),0)</f>
        <v>900</v>
      </c>
      <c r="R12" s="35"/>
    </row>
    <row r="13" customFormat="false" ht="13.5" hidden="false" customHeight="true" outlineLevel="0" collapsed="false">
      <c r="A13" s="29" t="n">
        <f aca="true">IF(K13="-", "", 1 + SUM(INDIRECT(ADDRESS(2,COLUMN(N13)) &amp; ":" &amp; ADDRESS(ROW(),COLUMN(N13)))))</f>
        <v>7</v>
      </c>
      <c r="B13" s="30" t="str">
        <f aca="false">IF(D13="","",VLOOKUP(D13,SKU!$A$1:$B$150,2,0))</f>
        <v>45,</v>
      </c>
      <c r="C13" s="31" t="n">
        <f aca="false">IF(D13="","",VLOOKUP(D13,SKU!$A$1:$C$150,3,0) * 2)</f>
        <v>900</v>
      </c>
      <c r="D13" s="32" t="s">
        <v>64</v>
      </c>
      <c r="E13" s="32" t="n">
        <v>900</v>
      </c>
      <c r="F13" s="33" t="str">
        <f aca="true">IF(K13 = "-", J13 * (Q13 - INDIRECT("P" &amp; ROW() - 1)), "")</f>
        <v/>
      </c>
      <c r="G13" s="34" t="str">
        <f aca="false">IF(K13 = "-", J13 * 6500,"")</f>
        <v/>
      </c>
      <c r="H13" s="34" t="str">
        <f aca="true">IF(K13 = "-", INDIRECT("C" &amp; ROW() - 1) ,"")</f>
        <v/>
      </c>
      <c r="I13" s="34" t="str">
        <f aca="false">IF(K13 = "-", J13 * 2,"")</f>
        <v/>
      </c>
      <c r="J13" s="34"/>
      <c r="N13" s="2" t="n">
        <f aca="false">IF(K13="-",J13,0)</f>
        <v>0</v>
      </c>
      <c r="P13" s="2" t="n">
        <f aca="true">IF(K13 = "-", 0, INDIRECT("P" &amp; ROW() - 1) + E13)</f>
        <v>900</v>
      </c>
      <c r="Q13" s="2" t="n">
        <f aca="true">IF(K13 = "-", INDIRECT("C" &amp; ROW() - 1),0)</f>
        <v>0</v>
      </c>
      <c r="R13" s="35"/>
    </row>
    <row r="14" customFormat="false" ht="13.5" hidden="false" customHeight="true" outlineLevel="0" collapsed="false">
      <c r="A14" s="2" t="str">
        <f aca="true">IF(K14="", "", IF(K14="-", "", 1 + SUM(INDIRECT(ADDRESS(2,COLUMN(N14)) &amp; ":" &amp; ADDRESS(ROW(),COLUMN(N14))))))</f>
        <v/>
      </c>
      <c r="B14" s="36" t="str">
        <f aca="false">IF(D14="","",VLOOKUP(D14,SKU!$A$1:$B$150,2,0))</f>
        <v>-</v>
      </c>
      <c r="C14" s="37" t="s">
        <v>381</v>
      </c>
      <c r="D14" s="38" t="s">
        <v>381</v>
      </c>
      <c r="F14" s="33" t="n">
        <f aca="true">IF(K14 = "-", J14 * (Q14 - INDIRECT("P" &amp; ROW() - 1)), "")</f>
        <v>0</v>
      </c>
      <c r="G14" s="34" t="n">
        <f aca="false">IF(K14 = "-", J14 * 6500,"")</f>
        <v>6500</v>
      </c>
      <c r="H14" s="34" t="n">
        <f aca="true">IF(K14 = "-", INDIRECT("C" &amp; ROW() - 1) ,"")</f>
        <v>900</v>
      </c>
      <c r="I14" s="34" t="n">
        <f aca="false">IF(K14 = "-", J14 * 2,"")</f>
        <v>2</v>
      </c>
      <c r="J14" s="39" t="n">
        <v>1</v>
      </c>
      <c r="K14" s="38" t="s">
        <v>381</v>
      </c>
      <c r="N14" s="2" t="n">
        <f aca="false">IF(K14="-",J14,0)</f>
        <v>1</v>
      </c>
      <c r="P14" s="2" t="n">
        <f aca="true">IF(K14 = "-", 0, INDIRECT("P" &amp; ROW() - 1) + E14)</f>
        <v>0</v>
      </c>
      <c r="Q14" s="2" t="n">
        <f aca="true">IF(K14 = "-", INDIRECT("C" &amp; ROW() - 1),0)</f>
        <v>900</v>
      </c>
      <c r="R14" s="35"/>
    </row>
    <row r="15" customFormat="false" ht="13.5" hidden="false" customHeight="true" outlineLevel="0" collapsed="false">
      <c r="A15" s="29" t="n">
        <f aca="true">IF(K15="-", "", 1 + SUM(INDIRECT(ADDRESS(2,COLUMN(N15)) &amp; ":" &amp; ADDRESS(ROW(),COLUMN(N15)))))</f>
        <v>8</v>
      </c>
      <c r="B15" s="30" t="str">
        <f aca="false">IF(D15="","",VLOOKUP(D15,SKU!$A$1:$B$150,2,0))</f>
        <v>50,</v>
      </c>
      <c r="C15" s="31" t="n">
        <f aca="false">IF(D15="","",VLOOKUP(D15,SKU!$A$1:$C$150,3,0) * 2)</f>
        <v>1000</v>
      </c>
      <c r="D15" s="32" t="s">
        <v>57</v>
      </c>
      <c r="E15" s="32" t="n">
        <v>1000</v>
      </c>
      <c r="F15" s="33" t="str">
        <f aca="true">IF(K15 = "-", J15 * (Q15 - INDIRECT("P" &amp; ROW() - 1)), "")</f>
        <v/>
      </c>
      <c r="G15" s="34" t="str">
        <f aca="false">IF(K15 = "-", J15 * 6500,"")</f>
        <v/>
      </c>
      <c r="H15" s="34" t="str">
        <f aca="true">IF(K15 = "-", INDIRECT("C" &amp; ROW() - 1) ,"")</f>
        <v/>
      </c>
      <c r="I15" s="34" t="str">
        <f aca="false">IF(K15 = "-", J15 * 2,"")</f>
        <v/>
      </c>
      <c r="J15" s="34"/>
      <c r="N15" s="2" t="n">
        <f aca="false">IF(K15="-",J15,0)</f>
        <v>0</v>
      </c>
      <c r="P15" s="2" t="n">
        <f aca="true">IF(K15 = "-", 0, INDIRECT("P" &amp; ROW() - 1) + E15)</f>
        <v>1000</v>
      </c>
      <c r="Q15" s="2" t="n">
        <f aca="true">IF(K15 = "-", INDIRECT("C" &amp; ROW() - 1),0)</f>
        <v>0</v>
      </c>
      <c r="R15" s="35"/>
    </row>
    <row r="16" customFormat="false" ht="13.5" hidden="false" customHeight="true" outlineLevel="0" collapsed="false">
      <c r="A16" s="2" t="str">
        <f aca="true">IF(K16="", "", IF(K16="-", "", 1 + SUM(INDIRECT(ADDRESS(2,COLUMN(N16)) &amp; ":" &amp; ADDRESS(ROW(),COLUMN(N16))))))</f>
        <v/>
      </c>
      <c r="B16" s="36" t="str">
        <f aca="false">IF(D16="","",VLOOKUP(D16,SKU!$A$1:$B$150,2,0))</f>
        <v>-</v>
      </c>
      <c r="C16" s="37" t="s">
        <v>381</v>
      </c>
      <c r="D16" s="38" t="s">
        <v>381</v>
      </c>
      <c r="F16" s="33" t="n">
        <f aca="true">IF(K16 = "-", J16 * (Q16 - INDIRECT("P" &amp; ROW() - 1)), "")</f>
        <v>0</v>
      </c>
      <c r="G16" s="34" t="n">
        <f aca="false">IF(K16 = "-", J16 * 6500,"")</f>
        <v>13000</v>
      </c>
      <c r="H16" s="34" t="n">
        <f aca="true">IF(K16 = "-", INDIRECT("C" &amp; ROW() - 1) ,"")</f>
        <v>1000</v>
      </c>
      <c r="I16" s="34" t="n">
        <f aca="false">IF(K16 = "-", J16 * 2,"")</f>
        <v>4</v>
      </c>
      <c r="J16" s="39" t="n">
        <v>2</v>
      </c>
      <c r="K16" s="38" t="s">
        <v>381</v>
      </c>
      <c r="L16" s="15"/>
      <c r="N16" s="2" t="n">
        <f aca="false">IF(K16="-",J16,0)</f>
        <v>2</v>
      </c>
      <c r="P16" s="2" t="n">
        <f aca="true">IF(K16 = "-", 0, INDIRECT("P" &amp; ROW() - 1) + E16)</f>
        <v>0</v>
      </c>
      <c r="Q16" s="2" t="n">
        <f aca="true">IF(K16 = "-", INDIRECT("C" &amp; ROW() - 1),0)</f>
        <v>1000</v>
      </c>
      <c r="R16" s="35"/>
    </row>
    <row r="17" customFormat="false" ht="13.5" hidden="false" customHeight="true" outlineLevel="0" collapsed="false">
      <c r="A17" s="29" t="n">
        <f aca="true">IF(K17="-", "", 1 + SUM(INDIRECT(ADDRESS(2,COLUMN(N17)) &amp; ":" &amp; ADDRESS(ROW(),COLUMN(N17)))))</f>
        <v>10</v>
      </c>
      <c r="B17" s="30" t="str">
        <f aca="false">IF(D17="","",VLOOKUP(D17,SKU!$A$1:$B$150,2,0))</f>
        <v>30, Шоколад</v>
      </c>
      <c r="C17" s="31" t="n">
        <f aca="false">IF(D17="","",VLOOKUP(D17,SKU!$A$1:$C$150,3,0) * 2)</f>
        <v>700</v>
      </c>
      <c r="D17" s="32" t="s">
        <v>70</v>
      </c>
      <c r="E17" s="32" t="n">
        <v>500</v>
      </c>
      <c r="F17" s="33" t="str">
        <f aca="true">IF(K17 = "-", J17 * (Q17 - INDIRECT("P" &amp; ROW() - 1)), "")</f>
        <v/>
      </c>
      <c r="G17" s="34" t="str">
        <f aca="false">IF(K17 = "-", J17 * 6500,"")</f>
        <v/>
      </c>
      <c r="H17" s="34" t="str">
        <f aca="true">IF(K17 = "-", INDIRECT("C" &amp; ROW() - 1) ,"")</f>
        <v/>
      </c>
      <c r="I17" s="34" t="str">
        <f aca="false">IF(K17 = "-", J17 * 2,"")</f>
        <v/>
      </c>
      <c r="J17" s="34"/>
      <c r="L17" s="15"/>
      <c r="N17" s="2" t="n">
        <f aca="false">IF(K17="-",J17,0)</f>
        <v>0</v>
      </c>
      <c r="P17" s="2" t="n">
        <f aca="true">IF(K17 = "-", 0, INDIRECT("P" &amp; ROW() - 1) + E17)</f>
        <v>500</v>
      </c>
      <c r="Q17" s="2" t="n">
        <f aca="true">IF(K17 = "-", INDIRECT("C" &amp; ROW() - 1),0)</f>
        <v>0</v>
      </c>
      <c r="R17" s="35"/>
    </row>
    <row r="18" customFormat="false" ht="13.5" hidden="false" customHeight="true" outlineLevel="0" collapsed="false">
      <c r="A18" s="29" t="n">
        <f aca="true">IF(K18="-", "", 1 + SUM(INDIRECT(ADDRESS(2,COLUMN(N18)) &amp; ":" &amp; ADDRESS(ROW(),COLUMN(N18)))))</f>
        <v>10</v>
      </c>
      <c r="B18" s="30" t="str">
        <f aca="false">IF(D18="","",VLOOKUP(D18,SKU!$A$1:$B$150,2,0))</f>
        <v>30, Шоколад</v>
      </c>
      <c r="C18" s="31" t="n">
        <f aca="false">IF(D18="","",VLOOKUP(D18,SKU!$A$1:$C$150,3,0) * 2)</f>
        <v>700</v>
      </c>
      <c r="D18" s="32" t="s">
        <v>71</v>
      </c>
      <c r="E18" s="32" t="n">
        <v>200</v>
      </c>
      <c r="F18" s="33" t="str">
        <f aca="true">IF(K18 = "-", J18 * (Q18 - INDIRECT("P" &amp; ROW() - 1)), "")</f>
        <v/>
      </c>
      <c r="G18" s="34" t="str">
        <f aca="false">IF(K18 = "-", J18 * 6500,"")</f>
        <v/>
      </c>
      <c r="H18" s="34" t="str">
        <f aca="true">IF(K18 = "-", INDIRECT("C" &amp; ROW() - 1) ,"")</f>
        <v/>
      </c>
      <c r="I18" s="34" t="str">
        <f aca="false">IF(K18 = "-", J18 * 2,"")</f>
        <v/>
      </c>
      <c r="J18" s="34"/>
      <c r="L18" s="15"/>
      <c r="N18" s="2" t="n">
        <f aca="false">IF(K18="-",J18,0)</f>
        <v>0</v>
      </c>
      <c r="P18" s="2" t="n">
        <f aca="true">IF(K18 = "-", 0, INDIRECT("P" &amp; ROW() - 1) + E18)</f>
        <v>700</v>
      </c>
      <c r="Q18" s="2" t="n">
        <f aca="true">IF(K18 = "-", INDIRECT("C" &amp; ROW() - 1),0)</f>
        <v>0</v>
      </c>
      <c r="R18" s="35"/>
    </row>
    <row r="19" customFormat="false" ht="13.5" hidden="false" customHeight="true" outlineLevel="0" collapsed="false">
      <c r="A19" s="2" t="str">
        <f aca="true">IF(K19="", "", IF(K19="-", "", 1 + SUM(INDIRECT(ADDRESS(2,COLUMN(N19)) &amp; ":" &amp; ADDRESS(ROW(),COLUMN(N19))))))</f>
        <v/>
      </c>
      <c r="B19" s="36" t="str">
        <f aca="false">IF(D19="","",VLOOKUP(D19,SKU!$A$1:$B$150,2,0))</f>
        <v>-</v>
      </c>
      <c r="C19" s="37" t="s">
        <v>381</v>
      </c>
      <c r="D19" s="38" t="s">
        <v>381</v>
      </c>
      <c r="F19" s="33" t="n">
        <f aca="true">IF(K19 = "-", J19 * (Q19 - INDIRECT("P" &amp; ROW() - 1)), "")</f>
        <v>0</v>
      </c>
      <c r="G19" s="34" t="n">
        <f aca="false">IF(K19 = "-", J19 * 6500,"")</f>
        <v>3250</v>
      </c>
      <c r="H19" s="34" t="n">
        <f aca="true">IF(K19 = "-", INDIRECT("C" &amp; ROW() - 1) ,"")</f>
        <v>700</v>
      </c>
      <c r="I19" s="34" t="n">
        <f aca="false">IF(K19 = "-", J19 * 2,"")</f>
        <v>1</v>
      </c>
      <c r="J19" s="39" t="n">
        <v>0.5</v>
      </c>
      <c r="K19" s="38" t="s">
        <v>381</v>
      </c>
      <c r="L19" s="15"/>
      <c r="N19" s="2" t="n">
        <f aca="false">IF(K19="-",J19,0)</f>
        <v>0.5</v>
      </c>
      <c r="P19" s="2" t="n">
        <f aca="true">IF(K19 = "-", 0, INDIRECT("P" &amp; ROW() - 1) + E19)</f>
        <v>0</v>
      </c>
      <c r="Q19" s="2" t="n">
        <f aca="true">IF(K19 = "-", INDIRECT("C" &amp; ROW() - 1),0)</f>
        <v>700</v>
      </c>
      <c r="R19" s="35"/>
    </row>
    <row r="20" customFormat="false" ht="13.5" hidden="false" customHeight="true" outlineLevel="0" collapsed="false">
      <c r="A20" s="29" t="n">
        <f aca="true">IF(K20="-", "", 1 + SUM(INDIRECT(ADDRESS(2,COLUMN(N20)) &amp; ":" &amp; ADDRESS(ROW(),COLUMN(N20)))))</f>
        <v>10.5</v>
      </c>
      <c r="B20" s="30" t="str">
        <f aca="false">IF(D20="","",VLOOKUP(D20,SKU!$A$1:$B$150,2,0))</f>
        <v>35, Шоколад-орех</v>
      </c>
      <c r="C20" s="31" t="n">
        <f aca="false">IF(D20="","",VLOOKUP(D20,SKU!$A$1:$C$150,3,0) * 2)</f>
        <v>700</v>
      </c>
      <c r="D20" s="32" t="s">
        <v>68</v>
      </c>
      <c r="E20" s="32" t="n">
        <v>200</v>
      </c>
      <c r="F20" s="33" t="str">
        <f aca="true">IF(K20 = "-", J20 * (Q20 - INDIRECT("P" &amp; ROW() - 1)), "")</f>
        <v/>
      </c>
      <c r="G20" s="34" t="str">
        <f aca="false">IF(K20 = "-", J20 * 6500,"")</f>
        <v/>
      </c>
      <c r="H20" s="34" t="str">
        <f aca="true">IF(K20 = "-", INDIRECT("C" &amp; ROW() - 1) ,"")</f>
        <v/>
      </c>
      <c r="I20" s="34" t="str">
        <f aca="false">IF(K20 = "-", J20 * 2,"")</f>
        <v/>
      </c>
      <c r="J20" s="34"/>
      <c r="L20" s="15"/>
      <c r="N20" s="2" t="n">
        <f aca="false">IF(K20="-",J20,0)</f>
        <v>0</v>
      </c>
      <c r="P20" s="2" t="n">
        <f aca="true">IF(K20 = "-", 0, INDIRECT("P" &amp; ROW() - 1) + E20)</f>
        <v>200</v>
      </c>
      <c r="Q20" s="2" t="n">
        <f aca="true">IF(K20 = "-", INDIRECT("C" &amp; ROW() - 1),0)</f>
        <v>0</v>
      </c>
      <c r="R20" s="35"/>
    </row>
    <row r="21" customFormat="false" ht="13.5" hidden="false" customHeight="true" outlineLevel="0" collapsed="false">
      <c r="A21" s="29" t="n">
        <f aca="true">IF(K21="-", "", 1 + SUM(INDIRECT(ADDRESS(2,COLUMN(N21)) &amp; ":" &amp; ADDRESS(ROW(),COLUMN(N21)))))</f>
        <v>10.5</v>
      </c>
      <c r="B21" s="30" t="str">
        <f aca="false">IF(D21="","",VLOOKUP(D21,SKU!$A$1:$B$150,2,0))</f>
        <v>35, Шоколад-орех</v>
      </c>
      <c r="C21" s="31" t="n">
        <f aca="false">IF(D21="","",VLOOKUP(D21,SKU!$A$1:$C$150,3,0) * 2)</f>
        <v>700</v>
      </c>
      <c r="D21" s="32" t="s">
        <v>69</v>
      </c>
      <c r="E21" s="32" t="n">
        <v>500</v>
      </c>
      <c r="F21" s="33" t="str">
        <f aca="true">IF(K21 = "-", J21 * (Q21 - INDIRECT("P" &amp; ROW() - 1)), "")</f>
        <v/>
      </c>
      <c r="G21" s="34" t="str">
        <f aca="false">IF(K21 = "-", J21 * 6500,"")</f>
        <v/>
      </c>
      <c r="H21" s="34" t="str">
        <f aca="true">IF(K21 = "-", INDIRECT("C" &amp; ROW() - 1) ,"")</f>
        <v/>
      </c>
      <c r="I21" s="34" t="str">
        <f aca="false">IF(K21 = "-", J21 * 2,"")</f>
        <v/>
      </c>
      <c r="J21" s="34"/>
      <c r="L21" s="15"/>
      <c r="N21" s="2" t="n">
        <f aca="false">IF(K21="-",J21,0)</f>
        <v>0</v>
      </c>
      <c r="P21" s="2" t="n">
        <f aca="true">IF(K21 = "-", 0, INDIRECT("P" &amp; ROW() - 1) + E21)</f>
        <v>700</v>
      </c>
      <c r="Q21" s="2" t="n">
        <f aca="true">IF(K21 = "-", INDIRECT("C" &amp; ROW() - 1),0)</f>
        <v>0</v>
      </c>
      <c r="R21" s="35"/>
    </row>
    <row r="22" customFormat="false" ht="13.5" hidden="false" customHeight="true" outlineLevel="0" collapsed="false">
      <c r="A22" s="2" t="str">
        <f aca="true">IF(K22="", "", IF(K22="-", "", 1 + SUM(INDIRECT(ADDRESS(2,COLUMN(N22)) &amp; ":" &amp; ADDRESS(ROW(),COLUMN(N22))))))</f>
        <v/>
      </c>
      <c r="B22" s="36" t="str">
        <f aca="false">IF(D22="","",VLOOKUP(D22,SKU!$A$1:$B$150,2,0))</f>
        <v>-</v>
      </c>
      <c r="C22" s="37" t="s">
        <v>381</v>
      </c>
      <c r="D22" s="38" t="s">
        <v>381</v>
      </c>
      <c r="F22" s="33" t="n">
        <f aca="true">IF(K22 = "-", J22 * (Q22 - INDIRECT("P" &amp; ROW() - 1)), "")</f>
        <v>0</v>
      </c>
      <c r="G22" s="34" t="n">
        <f aca="false">IF(K22 = "-", J22 * 6500,"")</f>
        <v>6500</v>
      </c>
      <c r="H22" s="34" t="n">
        <f aca="true">IF(K22 = "-", INDIRECT("C" &amp; ROW() - 1) ,"")</f>
        <v>700</v>
      </c>
      <c r="I22" s="34" t="n">
        <f aca="false">IF(K22 = "-", J22 * 2,"")</f>
        <v>2</v>
      </c>
      <c r="J22" s="39" t="n">
        <v>1</v>
      </c>
      <c r="K22" s="38" t="s">
        <v>381</v>
      </c>
      <c r="L22" s="15"/>
      <c r="N22" s="2" t="n">
        <f aca="false">IF(K22="-",J22,0)</f>
        <v>1</v>
      </c>
      <c r="P22" s="2" t="n">
        <f aca="true">IF(K22 = "-", 0, INDIRECT("P" &amp; ROW() - 1) + E22)</f>
        <v>0</v>
      </c>
      <c r="Q22" s="2" t="n">
        <f aca="true">IF(K22 = "-", INDIRECT("C" &amp; ROW() - 1),0)</f>
        <v>700</v>
      </c>
      <c r="R22" s="35"/>
    </row>
    <row r="23" customFormat="false" ht="13.5" hidden="false" customHeight="true" outlineLevel="0" collapsed="false">
      <c r="A23" s="2" t="str">
        <f aca="true">IF(K23="", "", IF(K23="-", "", 1 + SUM(INDIRECT(ADDRESS(2,COLUMN(N23)) &amp; ":" &amp; ADDRESS(ROW(),COLUMN(N23))))))</f>
        <v/>
      </c>
      <c r="B23" s="36" t="str">
        <f aca="false">IF(D23="","",VLOOKUP(D23,SKU!$A$1:$B$150,2,0))</f>
        <v/>
      </c>
      <c r="C23" s="40" t="str">
        <f aca="false">IF(D23="","",VLOOKUP(D23,SKU!$A$1:$C$150,3,0) * 2)</f>
        <v/>
      </c>
      <c r="F23" s="33" t="str">
        <f aca="true">IF(K23 = "-", J23 * (Q23 - INDIRECT("P" &amp; ROW() - 1)), "")</f>
        <v/>
      </c>
      <c r="G23" s="34" t="str">
        <f aca="false">IF(K23 = "-", J23 * 6500,"")</f>
        <v/>
      </c>
      <c r="H23" s="34" t="str">
        <f aca="true">IF(K23 = "-", INDIRECT("C" &amp; ROW() - 1) ,"")</f>
        <v/>
      </c>
      <c r="I23" s="34" t="str">
        <f aca="false">IF(K23 = "-", J23 * 2,"")</f>
        <v/>
      </c>
      <c r="J23" s="34"/>
      <c r="L23" s="15"/>
      <c r="N23" s="2" t="n">
        <f aca="false">IF(K23="-",J23,0)</f>
        <v>0</v>
      </c>
      <c r="P23" s="2" t="n">
        <f aca="true">IF(K23 = "-", 0, INDIRECT("P" &amp; ROW() - 1) + E23)</f>
        <v>0</v>
      </c>
      <c r="Q23" s="2" t="n">
        <f aca="true">IF(K23 = "-", INDIRECT("C" &amp; ROW() - 1),0)</f>
        <v>0</v>
      </c>
      <c r="R23" s="35"/>
    </row>
    <row r="24" customFormat="false" ht="13.5" hidden="false" customHeight="true" outlineLevel="0" collapsed="false">
      <c r="A24" s="2" t="str">
        <f aca="true">IF(K24="", "", IF(K24="-", "", 1 + SUM(INDIRECT(ADDRESS(2,COLUMN(N24)) &amp; ":" &amp; ADDRESS(ROW(),COLUMN(N24))))))</f>
        <v/>
      </c>
      <c r="B24" s="36" t="str">
        <f aca="false">IF(D24="","",VLOOKUP(D24,SKU!$A$1:$B$150,2,0))</f>
        <v/>
      </c>
      <c r="C24" s="40" t="str">
        <f aca="false">IF(D24="","",VLOOKUP(D24,SKU!$A$1:$C$150,3,0) * 2)</f>
        <v/>
      </c>
      <c r="F24" s="33" t="str">
        <f aca="true">IF(K24 = "-", J24 * (Q24 - INDIRECT("P" &amp; ROW() - 1)), "")</f>
        <v/>
      </c>
      <c r="G24" s="34" t="str">
        <f aca="false">IF(K24 = "-", J24 * 6500,"")</f>
        <v/>
      </c>
      <c r="H24" s="34" t="str">
        <f aca="true">IF(K24 = "-", INDIRECT("C" &amp; ROW() - 1) ,"")</f>
        <v/>
      </c>
      <c r="I24" s="34" t="str">
        <f aca="false">IF(K24 = "-", J24 * 2,"")</f>
        <v/>
      </c>
      <c r="J24" s="34"/>
      <c r="L24" s="15"/>
      <c r="N24" s="2" t="n">
        <f aca="false">IF(K24="-",J24,0)</f>
        <v>0</v>
      </c>
      <c r="P24" s="2" t="n">
        <f aca="true">IF(K24 = "-", 0, INDIRECT("P" &amp; ROW() - 1) + E24)</f>
        <v>0</v>
      </c>
      <c r="Q24" s="2" t="n">
        <f aca="true">IF(K24 = "-", INDIRECT("C" &amp; ROW() - 1),0)</f>
        <v>0</v>
      </c>
      <c r="R24" s="35"/>
    </row>
    <row r="25" customFormat="false" ht="13.5" hidden="false" customHeight="true" outlineLevel="0" collapsed="false">
      <c r="A25" s="2" t="str">
        <f aca="true">IF(K25="", "", IF(K25="-", "", 1 + SUM(INDIRECT(ADDRESS(2,COLUMN(N25)) &amp; ":" &amp; ADDRESS(ROW(),COLUMN(N25))))))</f>
        <v/>
      </c>
      <c r="B25" s="36" t="str">
        <f aca="false">IF(D25="","",VLOOKUP(D25,SKU!$A$1:$B$150,2,0))</f>
        <v/>
      </c>
      <c r="C25" s="40" t="str">
        <f aca="false">IF(D25="","",VLOOKUP(D25,SKU!$A$1:$C$150,3,0) * 2)</f>
        <v/>
      </c>
      <c r="F25" s="33" t="str">
        <f aca="true">IF(K25 = "-", J25 * (Q25 - INDIRECT("P" &amp; ROW() - 1)), "")</f>
        <v/>
      </c>
      <c r="G25" s="34" t="str">
        <f aca="false">IF(K25 = "-", J25 * 6500,"")</f>
        <v/>
      </c>
      <c r="H25" s="34" t="str">
        <f aca="true">IF(K25 = "-", INDIRECT("C" &amp; ROW() - 1) ,"")</f>
        <v/>
      </c>
      <c r="I25" s="34" t="str">
        <f aca="false">IF(K25 = "-", J25 * 2,"")</f>
        <v/>
      </c>
      <c r="J25" s="34"/>
      <c r="L25" s="15"/>
      <c r="N25" s="2" t="n">
        <f aca="false">IF(K25="-",J25,0)</f>
        <v>0</v>
      </c>
      <c r="P25" s="2" t="n">
        <f aca="true">IF(K25 = "-", 0, INDIRECT("P" &amp; ROW() - 1) + E25)</f>
        <v>0</v>
      </c>
      <c r="Q25" s="2" t="n">
        <f aca="true">IF(K25 = "-", INDIRECT("C" &amp; ROW() - 1),0)</f>
        <v>0</v>
      </c>
      <c r="R25" s="35"/>
    </row>
    <row r="26" customFormat="false" ht="13.5" hidden="false" customHeight="true" outlineLevel="0" collapsed="false">
      <c r="A26" s="2" t="str">
        <f aca="true">IF(K26="", "", IF(K26="-", "", 1 + SUM(INDIRECT(ADDRESS(2,COLUMN(N26)) &amp; ":" &amp; ADDRESS(ROW(),COLUMN(N26))))))</f>
        <v/>
      </c>
      <c r="B26" s="36" t="str">
        <f aca="false">IF(D26="","",VLOOKUP(D26,SKU!$A$1:$B$150,2,0))</f>
        <v/>
      </c>
      <c r="C26" s="40" t="str">
        <f aca="false">IF(D26="","",VLOOKUP(D26,SKU!$A$1:$C$150,3,0) * 2)</f>
        <v/>
      </c>
      <c r="F26" s="33" t="str">
        <f aca="true">IF(K26 = "-", J26 * (Q26 - INDIRECT("P" &amp; ROW() - 1)), "")</f>
        <v/>
      </c>
      <c r="G26" s="34" t="str">
        <f aca="false">IF(K26 = "-", J26 * 6500,"")</f>
        <v/>
      </c>
      <c r="H26" s="34" t="str">
        <f aca="true">IF(K26 = "-", INDIRECT("C" &amp; ROW() - 1) ,"")</f>
        <v/>
      </c>
      <c r="I26" s="34" t="str">
        <f aca="false">IF(K26 = "-", J26 * 2,"")</f>
        <v/>
      </c>
      <c r="J26" s="34"/>
      <c r="L26" s="15"/>
      <c r="N26" s="2" t="n">
        <f aca="false">IF(K26="-",J26,0)</f>
        <v>0</v>
      </c>
      <c r="P26" s="2" t="n">
        <f aca="true">IF(K26 = "-", 0, INDIRECT("P" &amp; ROW() - 1) + E26)</f>
        <v>0</v>
      </c>
      <c r="Q26" s="2" t="n">
        <f aca="true">IF(K26 = "-", INDIRECT("C" &amp; ROW() - 1),0)</f>
        <v>0</v>
      </c>
      <c r="R26" s="35"/>
    </row>
    <row r="27" customFormat="false" ht="13.5" hidden="false" customHeight="true" outlineLevel="0" collapsed="false">
      <c r="A27" s="2" t="str">
        <f aca="true">IF(K27="", "", IF(K27="-", "", 1 + SUM(INDIRECT(ADDRESS(2,COLUMN(N27)) &amp; ":" &amp; ADDRESS(ROW(),COLUMN(N27))))))</f>
        <v/>
      </c>
      <c r="B27" s="36" t="str">
        <f aca="false">IF(D27="","",VLOOKUP(D27,SKU!$A$1:$B$150,2,0))</f>
        <v/>
      </c>
      <c r="C27" s="40" t="str">
        <f aca="false">IF(D27="","",VLOOKUP(D27,SKU!$A$1:$C$150,3,0) * 2)</f>
        <v/>
      </c>
      <c r="F27" s="33" t="str">
        <f aca="true">IF(K27 = "-", J27 * (Q27 - INDIRECT("P" &amp; ROW() - 1)), "")</f>
        <v/>
      </c>
      <c r="G27" s="34" t="str">
        <f aca="false">IF(K27 = "-", J27 * 6500,"")</f>
        <v/>
      </c>
      <c r="H27" s="34" t="str">
        <f aca="true">IF(K27 = "-", INDIRECT("C" &amp; ROW() - 1) ,"")</f>
        <v/>
      </c>
      <c r="I27" s="34" t="str">
        <f aca="false">IF(K27 = "-", J27 * 2,"")</f>
        <v/>
      </c>
      <c r="J27" s="34"/>
      <c r="L27" s="15"/>
      <c r="N27" s="2" t="n">
        <f aca="false">IF(K27="-",J27,0)</f>
        <v>0</v>
      </c>
      <c r="P27" s="2" t="n">
        <f aca="true">IF(K27 = "-", 0, INDIRECT("P" &amp; ROW() - 1) + E27)</f>
        <v>0</v>
      </c>
      <c r="Q27" s="2" t="n">
        <f aca="true">IF(K27 = "-", INDIRECT("C" &amp; ROW() - 1),0)</f>
        <v>0</v>
      </c>
      <c r="R27" s="35"/>
    </row>
    <row r="28" customFormat="false" ht="13.5" hidden="false" customHeight="true" outlineLevel="0" collapsed="false">
      <c r="A28" s="2" t="str">
        <f aca="true">IF(K28="", "", IF(K28="-", "", 1 + SUM(INDIRECT(ADDRESS(2,COLUMN(N28)) &amp; ":" &amp; ADDRESS(ROW(),COLUMN(N28))))))</f>
        <v/>
      </c>
      <c r="B28" s="36" t="str">
        <f aca="false">IF(D28="","",VLOOKUP(D28,SKU!$A$1:$B$150,2,0))</f>
        <v/>
      </c>
      <c r="C28" s="40" t="str">
        <f aca="false">IF(D28="","",VLOOKUP(D28,SKU!$A$1:$C$150,3,0) * 2)</f>
        <v/>
      </c>
      <c r="F28" s="33" t="str">
        <f aca="true">IF(K28 = "-", J28 * (Q28 - INDIRECT("P" &amp; ROW() - 1)), "")</f>
        <v/>
      </c>
      <c r="G28" s="34" t="str">
        <f aca="false">IF(K28 = "-", J28 * 6500,"")</f>
        <v/>
      </c>
      <c r="H28" s="34" t="str">
        <f aca="true">IF(K28 = "-", INDIRECT("C" &amp; ROW() - 1) ,"")</f>
        <v/>
      </c>
      <c r="I28" s="34" t="str">
        <f aca="false">IF(K28 = "-", J28 * 2,"")</f>
        <v/>
      </c>
      <c r="J28" s="34"/>
      <c r="L28" s="15"/>
      <c r="N28" s="2" t="n">
        <f aca="false">IF(K28="-",J28,0)</f>
        <v>0</v>
      </c>
      <c r="P28" s="2" t="n">
        <f aca="true">IF(K28 = "-", 0, INDIRECT("P" &amp; ROW() - 1) + E28)</f>
        <v>0</v>
      </c>
      <c r="Q28" s="2" t="n">
        <f aca="true">IF(K28 = "-", INDIRECT("C" &amp; ROW() - 1),0)</f>
        <v>0</v>
      </c>
      <c r="R28" s="35"/>
    </row>
    <row r="29" customFormat="false" ht="13.5" hidden="false" customHeight="true" outlineLevel="0" collapsed="false">
      <c r="A29" s="2" t="str">
        <f aca="true">IF(K29="", "", IF(K29="-", "", 1 + SUM(INDIRECT(ADDRESS(2,COLUMN(N29)) &amp; ":" &amp; ADDRESS(ROW(),COLUMN(N29))))))</f>
        <v/>
      </c>
      <c r="B29" s="36" t="str">
        <f aca="false">IF(D29="","",VLOOKUP(D29,SKU!$A$1:$B$150,2,0))</f>
        <v/>
      </c>
      <c r="C29" s="40" t="str">
        <f aca="false">IF(D29="","",VLOOKUP(D29,SKU!$A$1:$C$150,3,0) * 2)</f>
        <v/>
      </c>
      <c r="F29" s="33" t="str">
        <f aca="true">IF(K29 = "-", J29 * (Q29 - INDIRECT("P" &amp; ROW() - 1)), "")</f>
        <v/>
      </c>
      <c r="G29" s="34" t="str">
        <f aca="false">IF(K29 = "-", J29 * 6500,"")</f>
        <v/>
      </c>
      <c r="H29" s="34" t="str">
        <f aca="true">IF(K29 = "-", INDIRECT("C" &amp; ROW() - 1) ,"")</f>
        <v/>
      </c>
      <c r="I29" s="34" t="str">
        <f aca="false">IF(K29 = "-", J29 * 2,"")</f>
        <v/>
      </c>
      <c r="J29" s="34"/>
      <c r="L29" s="15"/>
      <c r="N29" s="2" t="n">
        <f aca="false">IF(K29="-",J29,0)</f>
        <v>0</v>
      </c>
      <c r="P29" s="2" t="n">
        <f aca="true">IF(K29 = "-", 0, INDIRECT("P" &amp; ROW() - 1) + E29)</f>
        <v>0</v>
      </c>
      <c r="Q29" s="2" t="n">
        <f aca="true">IF(K29 = "-", INDIRECT("C" &amp; ROW() - 1),0)</f>
        <v>0</v>
      </c>
      <c r="R29" s="35"/>
    </row>
    <row r="30" customFormat="false" ht="13.5" hidden="false" customHeight="true" outlineLevel="0" collapsed="false">
      <c r="A30" s="2" t="str">
        <f aca="true">IF(K30="", "", IF(K30="-", "", 1 + SUM(INDIRECT(ADDRESS(2,COLUMN(N30)) &amp; ":" &amp; ADDRESS(ROW(),COLUMN(N30))))))</f>
        <v/>
      </c>
      <c r="B30" s="36" t="str">
        <f aca="false">IF(D30="","",VLOOKUP(D30,SKU!$A$1:$B$150,2,0))</f>
        <v/>
      </c>
      <c r="C30" s="40" t="str">
        <f aca="false">IF(D30="","",VLOOKUP(D30,SKU!$A$1:$C$150,3,0) * 2)</f>
        <v/>
      </c>
      <c r="F30" s="33" t="str">
        <f aca="true">IF(K30 = "-", J30 * (Q30 - INDIRECT("P" &amp; ROW() - 1)), "")</f>
        <v/>
      </c>
      <c r="G30" s="34" t="str">
        <f aca="false">IF(K30 = "-", J30 * 6500,"")</f>
        <v/>
      </c>
      <c r="H30" s="34" t="str">
        <f aca="true">IF(K30 = "-", INDIRECT("C" &amp; ROW() - 1) ,"")</f>
        <v/>
      </c>
      <c r="I30" s="34" t="str">
        <f aca="false">IF(K30 = "-", J30 * 2,"")</f>
        <v/>
      </c>
      <c r="J30" s="34"/>
      <c r="L30" s="15"/>
      <c r="N30" s="2" t="n">
        <f aca="false">IF(K30="-",J30,0)</f>
        <v>0</v>
      </c>
      <c r="P30" s="2" t="n">
        <f aca="true">IF(K30 = "-", 0, INDIRECT("P" &amp; ROW() - 1) + E30)</f>
        <v>0</v>
      </c>
      <c r="Q30" s="2" t="n">
        <f aca="true">IF(K30 = "-", INDIRECT("C" &amp; ROW() - 1),0)</f>
        <v>0</v>
      </c>
      <c r="R30" s="35"/>
    </row>
    <row r="31" customFormat="false" ht="13.5" hidden="false" customHeight="true" outlineLevel="0" collapsed="false">
      <c r="A31" s="2" t="str">
        <f aca="true">IF(K31="", "", IF(K31="-", "", 1 + SUM(INDIRECT(ADDRESS(2,COLUMN(N31)) &amp; ":" &amp; ADDRESS(ROW(),COLUMN(N31))))))</f>
        <v/>
      </c>
      <c r="B31" s="36" t="str">
        <f aca="false">IF(D31="","",VLOOKUP(D31,SKU!$A$1:$B$150,2,0))</f>
        <v/>
      </c>
      <c r="C31" s="40" t="str">
        <f aca="false">IF(D31="","",VLOOKUP(D31,SKU!$A$1:$C$150,3,0) * 2)</f>
        <v/>
      </c>
      <c r="F31" s="33" t="str">
        <f aca="true">IF(K31 = "-", J31 * (Q31 - INDIRECT("P" &amp; ROW() - 1)), "")</f>
        <v/>
      </c>
      <c r="G31" s="34" t="str">
        <f aca="false">IF(K31 = "-", J31 * 6500,"")</f>
        <v/>
      </c>
      <c r="H31" s="34" t="str">
        <f aca="true">IF(K31 = "-", INDIRECT("C" &amp; ROW() - 1) ,"")</f>
        <v/>
      </c>
      <c r="I31" s="34" t="str">
        <f aca="false">IF(K31 = "-", J31 * 2,"")</f>
        <v/>
      </c>
      <c r="J31" s="34"/>
      <c r="L31" s="15"/>
      <c r="N31" s="2" t="n">
        <f aca="false">IF(K31="-",J31,0)</f>
        <v>0</v>
      </c>
      <c r="P31" s="2" t="n">
        <f aca="true">IF(K31 = "-", 0, INDIRECT("P" &amp; ROW() - 1) + E31)</f>
        <v>0</v>
      </c>
      <c r="Q31" s="2" t="n">
        <f aca="true">IF(K31 = "-", INDIRECT("C" &amp; ROW() - 1),0)</f>
        <v>0</v>
      </c>
      <c r="R31" s="35"/>
    </row>
    <row r="32" customFormat="false" ht="13.5" hidden="false" customHeight="true" outlineLevel="0" collapsed="false">
      <c r="A32" s="2" t="str">
        <f aca="true">IF(K32="", "", IF(K32="-", "", 1 + SUM(INDIRECT(ADDRESS(2,COLUMN(N32)) &amp; ":" &amp; ADDRESS(ROW(),COLUMN(N32))))))</f>
        <v/>
      </c>
      <c r="B32" s="36" t="str">
        <f aca="false">IF(D32="","",VLOOKUP(D32,SKU!$A$1:$B$150,2,0))</f>
        <v/>
      </c>
      <c r="C32" s="40" t="str">
        <f aca="false">IF(D32="","",VLOOKUP(D32,SKU!$A$1:$C$150,3,0) * 2)</f>
        <v/>
      </c>
      <c r="F32" s="33" t="str">
        <f aca="true">IF(K32 = "-", J32 * (Q32 - INDIRECT("P" &amp; ROW() - 1)), "")</f>
        <v/>
      </c>
      <c r="G32" s="34" t="str">
        <f aca="false">IF(K32 = "-", J32 * 6500,"")</f>
        <v/>
      </c>
      <c r="H32" s="34" t="str">
        <f aca="true">IF(K32 = "-", INDIRECT("C" &amp; ROW() - 1) ,"")</f>
        <v/>
      </c>
      <c r="I32" s="34" t="str">
        <f aca="false">IF(K32 = "-", J32 * 2,"")</f>
        <v/>
      </c>
      <c r="J32" s="34"/>
      <c r="L32" s="15"/>
      <c r="N32" s="2" t="n">
        <f aca="false">IF(K32="-",J32,0)</f>
        <v>0</v>
      </c>
      <c r="P32" s="2" t="n">
        <f aca="true">IF(K32 = "-", 0, INDIRECT("P" &amp; ROW() - 1) + E32)</f>
        <v>0</v>
      </c>
      <c r="Q32" s="2" t="n">
        <f aca="true">IF(K32 = "-", INDIRECT("C" &amp; ROW() - 1),0)</f>
        <v>0</v>
      </c>
      <c r="R32" s="35"/>
    </row>
    <row r="33" customFormat="false" ht="13.5" hidden="false" customHeight="true" outlineLevel="0" collapsed="false">
      <c r="A33" s="2" t="str">
        <f aca="true">IF(K33="", "", IF(K33="-", "", 1 + SUM(INDIRECT(ADDRESS(2,COLUMN(N33)) &amp; ":" &amp; ADDRESS(ROW(),COLUMN(N33))))))</f>
        <v/>
      </c>
      <c r="B33" s="36" t="str">
        <f aca="false">IF(D33="","",VLOOKUP(D33,SKU!$A$1:$B$150,2,0))</f>
        <v/>
      </c>
      <c r="C33" s="40" t="str">
        <f aca="false">IF(D33="","",VLOOKUP(D33,SKU!$A$1:$C$150,3,0) * 2)</f>
        <v/>
      </c>
      <c r="F33" s="33" t="str">
        <f aca="true">IF(K33 = "-", J33 * (Q33 - INDIRECT("P" &amp; ROW() - 1)), "")</f>
        <v/>
      </c>
      <c r="G33" s="34" t="str">
        <f aca="false">IF(K33 = "-", J33 * 6500,"")</f>
        <v/>
      </c>
      <c r="H33" s="34" t="str">
        <f aca="true">IF(K33 = "-", INDIRECT("C" &amp; ROW() - 1) ,"")</f>
        <v/>
      </c>
      <c r="I33" s="34" t="str">
        <f aca="false">IF(K33 = "-", J33 * 2,"")</f>
        <v/>
      </c>
      <c r="J33" s="34"/>
      <c r="L33" s="15"/>
      <c r="N33" s="2" t="n">
        <f aca="false">IF(K33="-",J33,0)</f>
        <v>0</v>
      </c>
      <c r="P33" s="2" t="n">
        <f aca="true">IF(K33 = "-", 0, INDIRECT("P" &amp; ROW() - 1) + E33)</f>
        <v>0</v>
      </c>
      <c r="Q33" s="2" t="n">
        <f aca="true">IF(K33 = "-", INDIRECT("C" &amp; ROW() - 1),0)</f>
        <v>0</v>
      </c>
      <c r="R33" s="35"/>
    </row>
    <row r="34" customFormat="false" ht="13.5" hidden="false" customHeight="true" outlineLevel="0" collapsed="false">
      <c r="A34" s="2" t="str">
        <f aca="true">IF(K34="", "", IF(K34="-", "", 1 + SUM(INDIRECT(ADDRESS(2,COLUMN(N34)) &amp; ":" &amp; ADDRESS(ROW(),COLUMN(N34))))))</f>
        <v/>
      </c>
      <c r="B34" s="36" t="str">
        <f aca="false">IF(D34="","",VLOOKUP(D34,SKU!$A$1:$B$150,2,0))</f>
        <v/>
      </c>
      <c r="C34" s="40" t="str">
        <f aca="false">IF(D34="","",VLOOKUP(D34,SKU!$A$1:$C$150,3,0) * 2)</f>
        <v/>
      </c>
      <c r="F34" s="33" t="str">
        <f aca="true">IF(K34 = "-", J34 * (Q34 - INDIRECT("P" &amp; ROW() - 1)), "")</f>
        <v/>
      </c>
      <c r="G34" s="34" t="str">
        <f aca="false">IF(K34 = "-", J34 * 6500,"")</f>
        <v/>
      </c>
      <c r="H34" s="34" t="str">
        <f aca="true">IF(K34 = "-", INDIRECT("C" &amp; ROW() - 1) ,"")</f>
        <v/>
      </c>
      <c r="I34" s="34" t="str">
        <f aca="false">IF(K34 = "-", J34 * 2,"")</f>
        <v/>
      </c>
      <c r="J34" s="34"/>
      <c r="L34" s="15"/>
      <c r="N34" s="2" t="n">
        <f aca="false">IF(K34="-",J34,0)</f>
        <v>0</v>
      </c>
      <c r="P34" s="2" t="n">
        <f aca="true">IF(K34 = "-", 0, INDIRECT("P" &amp; ROW() - 1) + E34)</f>
        <v>0</v>
      </c>
      <c r="Q34" s="2" t="n">
        <f aca="true">IF(K34 = "-", INDIRECT("C" &amp; ROW() - 1),0)</f>
        <v>0</v>
      </c>
      <c r="R34" s="35"/>
    </row>
    <row r="35" customFormat="false" ht="13.5" hidden="false" customHeight="true" outlineLevel="0" collapsed="false">
      <c r="A35" s="2" t="str">
        <f aca="true">IF(K35="", "", IF(K35="-", "", 1 + SUM(INDIRECT(ADDRESS(2,COLUMN(N35)) &amp; ":" &amp; ADDRESS(ROW(),COLUMN(N35))))))</f>
        <v/>
      </c>
      <c r="B35" s="36" t="str">
        <f aca="false">IF(D35="","",VLOOKUP(D35,SKU!$A$1:$B$150,2,0))</f>
        <v/>
      </c>
      <c r="C35" s="40" t="str">
        <f aca="false">IF(D35="","",VLOOKUP(D35,SKU!$A$1:$C$150,3,0) * 2)</f>
        <v/>
      </c>
      <c r="F35" s="33" t="str">
        <f aca="true">IF(K35 = "-", J35 * (Q35 - INDIRECT("P" &amp; ROW() - 1)), "")</f>
        <v/>
      </c>
      <c r="G35" s="34" t="str">
        <f aca="false">IF(K35 = "-", J35 * 6500,"")</f>
        <v/>
      </c>
      <c r="H35" s="34" t="str">
        <f aca="true">IF(K35 = "-", INDIRECT("C" &amp; ROW() - 1) ,"")</f>
        <v/>
      </c>
      <c r="I35" s="34" t="str">
        <f aca="false">IF(K35 = "-", J35 * 2,"")</f>
        <v/>
      </c>
      <c r="J35" s="34"/>
      <c r="L35" s="15"/>
      <c r="N35" s="2" t="n">
        <f aca="false">IF(K35="-",J35,0)</f>
        <v>0</v>
      </c>
      <c r="P35" s="2" t="n">
        <f aca="true">IF(K35 = "-", 0, INDIRECT("P" &amp; ROW() - 1) + E35)</f>
        <v>0</v>
      </c>
      <c r="Q35" s="2" t="n">
        <f aca="true">IF(K35 = "-", INDIRECT("C" &amp; ROW() - 1),0)</f>
        <v>0</v>
      </c>
      <c r="R35" s="35"/>
    </row>
    <row r="36" customFormat="false" ht="13.5" hidden="false" customHeight="true" outlineLevel="0" collapsed="false">
      <c r="A36" s="2" t="str">
        <f aca="true">IF(K36="", "", IF(K36="-", "", 1 + SUM(INDIRECT(ADDRESS(2,COLUMN(N36)) &amp; ":" &amp; ADDRESS(ROW(),COLUMN(N36))))))</f>
        <v/>
      </c>
      <c r="B36" s="36" t="str">
        <f aca="false">IF(D36="","",VLOOKUP(D36,SKU!$A$1:$B$150,2,0))</f>
        <v/>
      </c>
      <c r="C36" s="40" t="str">
        <f aca="false">IF(D36="","",VLOOKUP(D36,SKU!$A$1:$C$150,3,0) * 2)</f>
        <v/>
      </c>
      <c r="F36" s="33" t="str">
        <f aca="true">IF(K36 = "-", J36 * (Q36 - INDIRECT("P" &amp; ROW() - 1)), "")</f>
        <v/>
      </c>
      <c r="G36" s="34" t="str">
        <f aca="false">IF(K36 = "-", J36 * 6500,"")</f>
        <v/>
      </c>
      <c r="H36" s="34" t="str">
        <f aca="true">IF(K36 = "-", INDIRECT("C" &amp; ROW() - 1) ,"")</f>
        <v/>
      </c>
      <c r="I36" s="34" t="str">
        <f aca="false">IF(K36 = "-", J36 * 2,"")</f>
        <v/>
      </c>
      <c r="J36" s="34"/>
      <c r="L36" s="15"/>
      <c r="N36" s="2" t="n">
        <f aca="false">IF(K36="-",J36,0)</f>
        <v>0</v>
      </c>
      <c r="P36" s="2" t="n">
        <f aca="true">IF(K36 = "-", 0, INDIRECT("P" &amp; ROW() - 1) + E36)</f>
        <v>0</v>
      </c>
      <c r="Q36" s="2" t="n">
        <f aca="true">IF(K36 = "-", INDIRECT("C" &amp; ROW() - 1),0)</f>
        <v>0</v>
      </c>
      <c r="R36" s="35"/>
    </row>
    <row r="37" customFormat="false" ht="13.5" hidden="false" customHeight="true" outlineLevel="0" collapsed="false">
      <c r="A37" s="2" t="str">
        <f aca="true">IF(K37="", "", IF(K37="-", "", 1 + SUM(INDIRECT(ADDRESS(2,COLUMN(N37)) &amp; ":" &amp; ADDRESS(ROW(),COLUMN(N37))))))</f>
        <v/>
      </c>
      <c r="B37" s="36" t="str">
        <f aca="false">IF(D37="","",VLOOKUP(D37,SKU!$A$1:$B$150,2,0))</f>
        <v/>
      </c>
      <c r="C37" s="40" t="str">
        <f aca="false">IF(D37="","",VLOOKUP(D37,SKU!$A$1:$C$150,3,0) * 2)</f>
        <v/>
      </c>
      <c r="F37" s="33" t="str">
        <f aca="true">IF(K37 = "-", J37 * (Q37 - INDIRECT("P" &amp; ROW() - 1)), "")</f>
        <v/>
      </c>
      <c r="G37" s="34" t="str">
        <f aca="false">IF(K37 = "-", J37 * 6500,"")</f>
        <v/>
      </c>
      <c r="H37" s="34" t="str">
        <f aca="true">IF(K37 = "-", INDIRECT("C" &amp; ROW() - 1) ,"")</f>
        <v/>
      </c>
      <c r="I37" s="34" t="str">
        <f aca="false">IF(K37 = "-", J37 * 2,"")</f>
        <v/>
      </c>
      <c r="J37" s="34"/>
      <c r="L37" s="15"/>
      <c r="N37" s="2" t="n">
        <f aca="false">IF(K37="-",J37,0)</f>
        <v>0</v>
      </c>
      <c r="P37" s="2" t="n">
        <f aca="true">IF(K37 = "-", 0, INDIRECT("P" &amp; ROW() - 1) + E37)</f>
        <v>0</v>
      </c>
      <c r="Q37" s="2" t="n">
        <f aca="true">IF(K37 = "-", INDIRECT("C" &amp; ROW() - 1),0)</f>
        <v>0</v>
      </c>
      <c r="R37" s="35"/>
    </row>
    <row r="38" customFormat="false" ht="13.5" hidden="false" customHeight="true" outlineLevel="0" collapsed="false">
      <c r="A38" s="2" t="str">
        <f aca="true">IF(K38="", "", IF(K38="-", "", 1 + SUM(INDIRECT(ADDRESS(2,COLUMN(N38)) &amp; ":" &amp; ADDRESS(ROW(),COLUMN(N38))))))</f>
        <v/>
      </c>
      <c r="B38" s="36" t="str">
        <f aca="false">IF(D38="","",VLOOKUP(D38,SKU!$A$1:$B$150,2,0))</f>
        <v/>
      </c>
      <c r="C38" s="40" t="str">
        <f aca="false">IF(D38="","",VLOOKUP(D38,SKU!$A$1:$C$150,3,0) * 2)</f>
        <v/>
      </c>
      <c r="F38" s="33" t="str">
        <f aca="true">IF(K38 = "-", J38 * (Q38 - INDIRECT("P" &amp; ROW() - 1)), "")</f>
        <v/>
      </c>
      <c r="G38" s="34" t="str">
        <f aca="false">IF(K38 = "-", J38 * 6500,"")</f>
        <v/>
      </c>
      <c r="H38" s="34" t="str">
        <f aca="true">IF(K38 = "-", INDIRECT("C" &amp; ROW() - 1) ,"")</f>
        <v/>
      </c>
      <c r="I38" s="34" t="str">
        <f aca="false">IF(K38 = "-", J38 * 2,"")</f>
        <v/>
      </c>
      <c r="J38" s="34"/>
      <c r="L38" s="15"/>
      <c r="N38" s="2" t="n">
        <f aca="false">IF(K38="-",J38,0)</f>
        <v>0</v>
      </c>
      <c r="P38" s="2" t="n">
        <f aca="true">IF(K38 = "-", 0, INDIRECT("P" &amp; ROW() - 1) + E38)</f>
        <v>0</v>
      </c>
      <c r="Q38" s="2" t="n">
        <f aca="true">IF(K38 = "-", INDIRECT("C" &amp; ROW() - 1),0)</f>
        <v>0</v>
      </c>
      <c r="R38" s="35"/>
    </row>
    <row r="39" customFormat="false" ht="13.5" hidden="false" customHeight="true" outlineLevel="0" collapsed="false">
      <c r="A39" s="2" t="str">
        <f aca="true">IF(K39="", "", IF(K39="-", "", 1 + SUM(INDIRECT(ADDRESS(2,COLUMN(N39)) &amp; ":" &amp; ADDRESS(ROW(),COLUMN(N39))))))</f>
        <v/>
      </c>
      <c r="B39" s="36" t="str">
        <f aca="false">IF(D39="","",VLOOKUP(D39,SKU!$A$1:$B$150,2,0))</f>
        <v/>
      </c>
      <c r="C39" s="40" t="str">
        <f aca="false">IF(D39="","",VLOOKUP(D39,SKU!$A$1:$C$150,3,0) * 2)</f>
        <v/>
      </c>
      <c r="F39" s="33" t="str">
        <f aca="true">IF(K39 = "-", J39 * (Q39 - INDIRECT("P" &amp; ROW() - 1)), "")</f>
        <v/>
      </c>
      <c r="G39" s="34" t="str">
        <f aca="false">IF(K39 = "-", J39 * 6500,"")</f>
        <v/>
      </c>
      <c r="H39" s="34" t="str">
        <f aca="true">IF(K39 = "-", INDIRECT("C" &amp; ROW() - 1) ,"")</f>
        <v/>
      </c>
      <c r="I39" s="34" t="str">
        <f aca="false">IF(K39 = "-", J39 * 2,"")</f>
        <v/>
      </c>
      <c r="J39" s="34"/>
      <c r="L39" s="15"/>
      <c r="N39" s="2" t="n">
        <f aca="false">IF(K39="-",J39,0)</f>
        <v>0</v>
      </c>
      <c r="P39" s="2" t="n">
        <f aca="true">IF(K39 = "-", 0, INDIRECT("P" &amp; ROW() - 1) + E39)</f>
        <v>0</v>
      </c>
      <c r="Q39" s="2" t="n">
        <f aca="true">IF(K39 = "-", INDIRECT("C" &amp; ROW() - 1),0)</f>
        <v>0</v>
      </c>
      <c r="R39" s="35"/>
    </row>
    <row r="40" customFormat="false" ht="13.5" hidden="false" customHeight="true" outlineLevel="0" collapsed="false">
      <c r="A40" s="2" t="str">
        <f aca="true">IF(K40="", "", IF(K40="-", "", 1 + SUM(INDIRECT(ADDRESS(2,COLUMN(N40)) &amp; ":" &amp; ADDRESS(ROW(),COLUMN(N40))))))</f>
        <v/>
      </c>
      <c r="B40" s="36" t="str">
        <f aca="false">IF(D40="","",VLOOKUP(D40,SKU!$A$1:$B$150,2,0))</f>
        <v/>
      </c>
      <c r="C40" s="40" t="str">
        <f aca="false">IF(D40="","",VLOOKUP(D40,SKU!$A$1:$C$150,3,0) * 2)</f>
        <v/>
      </c>
      <c r="F40" s="33" t="str">
        <f aca="true">IF(K40 = "-", J40 * (Q40 - INDIRECT("P" &amp; ROW() - 1)), "")</f>
        <v/>
      </c>
      <c r="G40" s="34" t="str">
        <f aca="false">IF(K40 = "-", J40 * 6500,"")</f>
        <v/>
      </c>
      <c r="H40" s="34" t="str">
        <f aca="true">IF(K40 = "-", INDIRECT("C" &amp; ROW() - 1) ,"")</f>
        <v/>
      </c>
      <c r="I40" s="34" t="str">
        <f aca="false">IF(K40 = "-", J40 * 2,"")</f>
        <v/>
      </c>
      <c r="J40" s="34"/>
      <c r="L40" s="15"/>
      <c r="N40" s="2" t="n">
        <f aca="false">IF(K40="-",J40,0)</f>
        <v>0</v>
      </c>
      <c r="P40" s="2" t="n">
        <f aca="true">IF(K40 = "-", 0, INDIRECT("P" &amp; ROW() - 1) + E40)</f>
        <v>0</v>
      </c>
      <c r="Q40" s="2" t="n">
        <f aca="true">IF(K40 = "-", INDIRECT("C" &amp; ROW() - 1),0)</f>
        <v>0</v>
      </c>
      <c r="R40" s="35"/>
    </row>
    <row r="41" customFormat="false" ht="13.5" hidden="false" customHeight="true" outlineLevel="0" collapsed="false">
      <c r="A41" s="2" t="str">
        <f aca="true">IF(K41="", "", IF(K41="-", "", 1 + SUM(INDIRECT(ADDRESS(2,COLUMN(N41)) &amp; ":" &amp; ADDRESS(ROW(),COLUMN(N41))))))</f>
        <v/>
      </c>
      <c r="B41" s="36" t="str">
        <f aca="false">IF(D41="","",VLOOKUP(D41,SKU!$A$1:$B$150,2,0))</f>
        <v/>
      </c>
      <c r="C41" s="40" t="str">
        <f aca="false">IF(D41="","",VLOOKUP(D41,SKU!$A$1:$C$150,3,0) * 2)</f>
        <v/>
      </c>
      <c r="F41" s="33" t="str">
        <f aca="true">IF(K41 = "-", J41 * (Q41 - INDIRECT("P" &amp; ROW() - 1)), "")</f>
        <v/>
      </c>
      <c r="G41" s="34" t="str">
        <f aca="false">IF(K41 = "-", J41 * 6500,"")</f>
        <v/>
      </c>
      <c r="H41" s="34" t="str">
        <f aca="true">IF(K41 = "-", INDIRECT("C" &amp; ROW() - 1) ,"")</f>
        <v/>
      </c>
      <c r="I41" s="34" t="str">
        <f aca="false">IF(K41 = "-", J41 * 2,"")</f>
        <v/>
      </c>
      <c r="J41" s="34"/>
      <c r="L41" s="15"/>
      <c r="N41" s="2" t="n">
        <f aca="false">IF(K41="-",J41,0)</f>
        <v>0</v>
      </c>
      <c r="P41" s="2" t="n">
        <f aca="true">IF(K41 = "-", 0, INDIRECT("P" &amp; ROW() - 1) + E41)</f>
        <v>0</v>
      </c>
      <c r="Q41" s="2" t="n">
        <f aca="true">IF(K41 = "-", INDIRECT("C" &amp; ROW() - 1),0)</f>
        <v>0</v>
      </c>
      <c r="R41" s="35"/>
    </row>
    <row r="42" customFormat="false" ht="13.5" hidden="false" customHeight="true" outlineLevel="0" collapsed="false">
      <c r="A42" s="2" t="str">
        <f aca="true">IF(K42="", "", IF(K42="-", "", 1 + SUM(INDIRECT(ADDRESS(2,COLUMN(N42)) &amp; ":" &amp; ADDRESS(ROW(),COLUMN(N42))))))</f>
        <v/>
      </c>
      <c r="B42" s="36" t="str">
        <f aca="false">IF(D42="","",VLOOKUP(D42,SKU!$A$1:$B$150,2,0))</f>
        <v/>
      </c>
      <c r="C42" s="40" t="str">
        <f aca="false">IF(D42="","",VLOOKUP(D42,SKU!$A$1:$C$150,3,0) * 2)</f>
        <v/>
      </c>
      <c r="F42" s="33" t="str">
        <f aca="true">IF(K42 = "-", J42 * (Q42 - INDIRECT("P" &amp; ROW() - 1)), "")</f>
        <v/>
      </c>
      <c r="G42" s="34" t="str">
        <f aca="false">IF(K42 = "-", J42 * 6500,"")</f>
        <v/>
      </c>
      <c r="H42" s="34" t="str">
        <f aca="true">IF(K42 = "-", INDIRECT("C" &amp; ROW() - 1) ,"")</f>
        <v/>
      </c>
      <c r="I42" s="34" t="str">
        <f aca="false">IF(K42 = "-", J42 * 2,"")</f>
        <v/>
      </c>
      <c r="J42" s="34"/>
      <c r="L42" s="15"/>
      <c r="N42" s="2" t="n">
        <f aca="false">IF(K42="-",J42,0)</f>
        <v>0</v>
      </c>
      <c r="P42" s="2" t="n">
        <f aca="true">IF(K42 = "-", 0, INDIRECT("P" &amp; ROW() - 1) + E42)</f>
        <v>0</v>
      </c>
      <c r="Q42" s="2" t="n">
        <f aca="true">IF(K42 = "-", INDIRECT("C" &amp; ROW() - 1),0)</f>
        <v>0</v>
      </c>
      <c r="R42" s="35"/>
    </row>
    <row r="43" customFormat="false" ht="13.5" hidden="false" customHeight="true" outlineLevel="0" collapsed="false">
      <c r="A43" s="2" t="str">
        <f aca="true">IF(K43="", "", IF(K43="-", "", 1 + SUM(INDIRECT(ADDRESS(2,COLUMN(N43)) &amp; ":" &amp; ADDRESS(ROW(),COLUMN(N43))))))</f>
        <v/>
      </c>
      <c r="B43" s="36" t="str">
        <f aca="false">IF(D43="","",VLOOKUP(D43,SKU!$A$1:$B$150,2,0))</f>
        <v/>
      </c>
      <c r="C43" s="40" t="str">
        <f aca="false">IF(D43="","",VLOOKUP(D43,SKU!$A$1:$C$150,3,0) * 2)</f>
        <v/>
      </c>
      <c r="F43" s="33" t="str">
        <f aca="true">IF(K43 = "-", J43 * (Q43 - INDIRECT("P" &amp; ROW() - 1)), "")</f>
        <v/>
      </c>
      <c r="G43" s="34" t="str">
        <f aca="false">IF(K43 = "-", J43 * 6500,"")</f>
        <v/>
      </c>
      <c r="H43" s="34" t="str">
        <f aca="true">IF(K43 = "-", INDIRECT("C" &amp; ROW() - 1) ,"")</f>
        <v/>
      </c>
      <c r="I43" s="34" t="str">
        <f aca="false">IF(K43 = "-", J43 * 2,"")</f>
        <v/>
      </c>
      <c r="J43" s="34"/>
      <c r="L43" s="15"/>
      <c r="N43" s="2" t="n">
        <f aca="false">IF(K43="-",J43,0)</f>
        <v>0</v>
      </c>
      <c r="P43" s="2" t="n">
        <f aca="true">IF(K43 = "-", 0, INDIRECT("P" &amp; ROW() - 1) + E43)</f>
        <v>0</v>
      </c>
      <c r="Q43" s="2" t="n">
        <f aca="true">IF(K43 = "-", INDIRECT("C" &amp; ROW() - 1),0)</f>
        <v>0</v>
      </c>
      <c r="R43" s="35"/>
    </row>
    <row r="44" customFormat="false" ht="13.5" hidden="false" customHeight="true" outlineLevel="0" collapsed="false">
      <c r="A44" s="2" t="str">
        <f aca="true">IF(K44="", "", IF(K44="-", "", 1 + SUM(INDIRECT(ADDRESS(2,COLUMN(N44)) &amp; ":" &amp; ADDRESS(ROW(),COLUMN(N44))))))</f>
        <v/>
      </c>
      <c r="B44" s="36" t="str">
        <f aca="false">IF(D44="","",VLOOKUP(D44,SKU!$A$1:$B$150,2,0))</f>
        <v/>
      </c>
      <c r="C44" s="40" t="str">
        <f aca="false">IF(D44="","",VLOOKUP(D44,SKU!$A$1:$C$150,3,0) * 2)</f>
        <v/>
      </c>
      <c r="F44" s="33" t="str">
        <f aca="true">IF(K44 = "-", J44 * (Q44 - INDIRECT("P" &amp; ROW() - 1)), "")</f>
        <v/>
      </c>
      <c r="G44" s="34" t="str">
        <f aca="false">IF(K44 = "-", J44 * 6500,"")</f>
        <v/>
      </c>
      <c r="H44" s="34" t="str">
        <f aca="true">IF(K44 = "-", INDIRECT("C" &amp; ROW() - 1) ,"")</f>
        <v/>
      </c>
      <c r="I44" s="34" t="str">
        <f aca="false">IF(K44 = "-", J44 * 2,"")</f>
        <v/>
      </c>
      <c r="J44" s="34"/>
      <c r="L44" s="15"/>
      <c r="N44" s="2" t="n">
        <f aca="false">IF(K44="-",J44,0)</f>
        <v>0</v>
      </c>
      <c r="P44" s="2" t="n">
        <f aca="true">IF(K44 = "-", 0, INDIRECT("P" &amp; ROW() - 1) + E44)</f>
        <v>0</v>
      </c>
      <c r="Q44" s="2" t="n">
        <f aca="true">IF(K44 = "-", INDIRECT("C" &amp; ROW() - 1),0)</f>
        <v>0</v>
      </c>
      <c r="R44" s="35"/>
    </row>
    <row r="45" customFormat="false" ht="13.5" hidden="false" customHeight="true" outlineLevel="0" collapsed="false">
      <c r="A45" s="2" t="str">
        <f aca="true">IF(K45="", "", IF(K45="-", "", 1 + SUM(INDIRECT(ADDRESS(2,COLUMN(N45)) &amp; ":" &amp; ADDRESS(ROW(),COLUMN(N45))))))</f>
        <v/>
      </c>
      <c r="B45" s="36" t="str">
        <f aca="false">IF(D45="","",VLOOKUP(D45,SKU!$A$1:$B$150,2,0))</f>
        <v/>
      </c>
      <c r="C45" s="40" t="str">
        <f aca="false">IF(D45="","",VLOOKUP(D45,SKU!$A$1:$C$150,3,0) * 2)</f>
        <v/>
      </c>
      <c r="F45" s="33" t="str">
        <f aca="true">IF(K45 = "-", J45 * (Q45 - INDIRECT("P" &amp; ROW() - 1)), "")</f>
        <v/>
      </c>
      <c r="G45" s="34" t="str">
        <f aca="false">IF(K45 = "-", J45 * 6500,"")</f>
        <v/>
      </c>
      <c r="H45" s="34" t="str">
        <f aca="true">IF(K45 = "-", INDIRECT("C" &amp; ROW() - 1) ,"")</f>
        <v/>
      </c>
      <c r="I45" s="34" t="str">
        <f aca="false">IF(K45 = "-", J45 * 2,"")</f>
        <v/>
      </c>
      <c r="J45" s="34"/>
      <c r="L45" s="15"/>
      <c r="N45" s="2" t="n">
        <f aca="false">IF(K45="-",J45,0)</f>
        <v>0</v>
      </c>
      <c r="P45" s="2" t="n">
        <f aca="true">IF(K45 = "-", 0, INDIRECT("P" &amp; ROW() - 1) + E45)</f>
        <v>0</v>
      </c>
      <c r="Q45" s="2" t="n">
        <f aca="true">IF(K45 = "-", INDIRECT("C" &amp; ROW() - 1),0)</f>
        <v>0</v>
      </c>
      <c r="R45" s="35"/>
    </row>
    <row r="46" customFormat="false" ht="13.5" hidden="false" customHeight="true" outlineLevel="0" collapsed="false">
      <c r="A46" s="2" t="str">
        <f aca="true">IF(K46="", "", IF(K46="-", "", 1 + SUM(INDIRECT(ADDRESS(2,COLUMN(N46)) &amp; ":" &amp; ADDRESS(ROW(),COLUMN(N46))))))</f>
        <v/>
      </c>
      <c r="B46" s="36" t="str">
        <f aca="false">IF(D46="","",VLOOKUP(D46,SKU!$A$1:$B$150,2,0))</f>
        <v/>
      </c>
      <c r="C46" s="40" t="str">
        <f aca="false">IF(D46="","",VLOOKUP(D46,SKU!$A$1:$C$150,3,0) * 2)</f>
        <v/>
      </c>
      <c r="F46" s="33" t="str">
        <f aca="true">IF(K46 = "-", J46 * (Q46 - INDIRECT("P" &amp; ROW() - 1)), "")</f>
        <v/>
      </c>
      <c r="G46" s="34" t="str">
        <f aca="false">IF(K46 = "-", J46 * 6500,"")</f>
        <v/>
      </c>
      <c r="H46" s="34" t="str">
        <f aca="true">IF(K46 = "-", INDIRECT("C" &amp; ROW() - 1) ,"")</f>
        <v/>
      </c>
      <c r="I46" s="34" t="str">
        <f aca="false">IF(K46 = "-", J46 * 2,"")</f>
        <v/>
      </c>
      <c r="J46" s="34"/>
      <c r="L46" s="15"/>
      <c r="N46" s="2" t="n">
        <f aca="false">IF(K46="-",J46,0)</f>
        <v>0</v>
      </c>
      <c r="P46" s="2" t="n">
        <f aca="true">IF(K46 = "-", 0, INDIRECT("P" &amp; ROW() - 1) + E46)</f>
        <v>0</v>
      </c>
      <c r="Q46" s="2" t="n">
        <f aca="true">IF(K46 = "-", INDIRECT("C" &amp; ROW() - 1),0)</f>
        <v>0</v>
      </c>
      <c r="R46" s="35"/>
    </row>
    <row r="47" customFormat="false" ht="13.5" hidden="false" customHeight="true" outlineLevel="0" collapsed="false">
      <c r="A47" s="2" t="str">
        <f aca="true">IF(K47="", "", IF(K47="-", "", 1 + SUM(INDIRECT(ADDRESS(2,COLUMN(N47)) &amp; ":" &amp; ADDRESS(ROW(),COLUMN(N47))))))</f>
        <v/>
      </c>
      <c r="B47" s="36" t="str">
        <f aca="false">IF(D47="","",VLOOKUP(D47,SKU!$A$1:$B$150,2,0))</f>
        <v/>
      </c>
      <c r="C47" s="40" t="str">
        <f aca="false">IF(D47="","",VLOOKUP(D47,SKU!$A$1:$C$150,3,0) * 2)</f>
        <v/>
      </c>
      <c r="F47" s="33" t="str">
        <f aca="true">IF(K47 = "-", J47 * (Q47 - INDIRECT("P" &amp; ROW() - 1)), "")</f>
        <v/>
      </c>
      <c r="G47" s="34" t="str">
        <f aca="false">IF(K47 = "-", J47 * 6500,"")</f>
        <v/>
      </c>
      <c r="H47" s="34" t="str">
        <f aca="true">IF(K47 = "-", INDIRECT("C" &amp; ROW() - 1) ,"")</f>
        <v/>
      </c>
      <c r="I47" s="34" t="str">
        <f aca="false">IF(K47 = "-", J47 * 2,"")</f>
        <v/>
      </c>
      <c r="J47" s="34"/>
      <c r="L47" s="15"/>
      <c r="N47" s="2" t="n">
        <f aca="false">IF(K47="-",J47,0)</f>
        <v>0</v>
      </c>
      <c r="P47" s="2" t="n">
        <f aca="true">IF(K47 = "-", 0, INDIRECT("P" &amp; ROW() - 1) + E47)</f>
        <v>0</v>
      </c>
      <c r="Q47" s="2" t="n">
        <f aca="true">IF(K47 = "-", INDIRECT("C" &amp; ROW() - 1),0)</f>
        <v>0</v>
      </c>
      <c r="R47" s="35"/>
    </row>
    <row r="48" customFormat="false" ht="13.5" hidden="false" customHeight="true" outlineLevel="0" collapsed="false">
      <c r="A48" s="2" t="str">
        <f aca="true">IF(K48="", "", IF(K48="-", "", 1 + SUM(INDIRECT(ADDRESS(2,COLUMN(N48)) &amp; ":" &amp; ADDRESS(ROW(),COLUMN(N48))))))</f>
        <v/>
      </c>
      <c r="B48" s="36" t="str">
        <f aca="false">IF(D48="","",VLOOKUP(D48,SKU!$A$1:$B$150,2,0))</f>
        <v/>
      </c>
      <c r="C48" s="40" t="str">
        <f aca="false">IF(D48="","",VLOOKUP(D48,SKU!$A$1:$C$150,3,0) * 2)</f>
        <v/>
      </c>
      <c r="F48" s="33" t="str">
        <f aca="true">IF(K48 = "-", J48 * (Q48 - INDIRECT("P" &amp; ROW() - 1)), "")</f>
        <v/>
      </c>
      <c r="G48" s="34" t="str">
        <f aca="false">IF(K48 = "-", J48 * 6500,"")</f>
        <v/>
      </c>
      <c r="H48" s="34" t="str">
        <f aca="true">IF(K48 = "-", INDIRECT("C" &amp; ROW() - 1) ,"")</f>
        <v/>
      </c>
      <c r="I48" s="34" t="str">
        <f aca="false">IF(K48 = "-", J48 * 2,"")</f>
        <v/>
      </c>
      <c r="J48" s="34"/>
      <c r="L48" s="15"/>
      <c r="N48" s="2" t="n">
        <f aca="false">IF(K48="-",J48,0)</f>
        <v>0</v>
      </c>
      <c r="P48" s="2" t="n">
        <f aca="true">IF(K48 = "-", 0, INDIRECT("P" &amp; ROW() - 1) + E48)</f>
        <v>0</v>
      </c>
      <c r="Q48" s="2" t="n">
        <f aca="true">IF(K48 = "-", INDIRECT("C" &amp; ROW() - 1),0)</f>
        <v>0</v>
      </c>
      <c r="R48" s="35"/>
    </row>
    <row r="49" customFormat="false" ht="13.5" hidden="false" customHeight="true" outlineLevel="0" collapsed="false">
      <c r="A49" s="2" t="str">
        <f aca="true">IF(K49="", "", IF(K49="-", "", 1 + SUM(INDIRECT(ADDRESS(2,COLUMN(N49)) &amp; ":" &amp; ADDRESS(ROW(),COLUMN(N49))))))</f>
        <v/>
      </c>
      <c r="B49" s="36" t="str">
        <f aca="false">IF(D49="","",VLOOKUP(D49,SKU!$A$1:$B$150,2,0))</f>
        <v/>
      </c>
      <c r="C49" s="40" t="str">
        <f aca="false">IF(D49="","",VLOOKUP(D49,SKU!$A$1:$C$150,3,0) * 2)</f>
        <v/>
      </c>
      <c r="F49" s="33" t="str">
        <f aca="true">IF(K49 = "-", J49 * (Q49 - INDIRECT("P" &amp; ROW() - 1)), "")</f>
        <v/>
      </c>
      <c r="G49" s="34" t="str">
        <f aca="false">IF(K49 = "-", J49 * 6500,"")</f>
        <v/>
      </c>
      <c r="H49" s="34" t="str">
        <f aca="true">IF(K49 = "-", INDIRECT("C" &amp; ROW() - 1) ,"")</f>
        <v/>
      </c>
      <c r="I49" s="34" t="str">
        <f aca="false">IF(K49 = "-", J49 * 2,"")</f>
        <v/>
      </c>
      <c r="J49" s="34"/>
      <c r="L49" s="15"/>
      <c r="N49" s="2" t="n">
        <f aca="false">IF(K49="-",J49,0)</f>
        <v>0</v>
      </c>
      <c r="P49" s="2" t="n">
        <f aca="true">IF(K49 = "-", 0, INDIRECT("P" &amp; ROW() - 1) + E49)</f>
        <v>0</v>
      </c>
      <c r="Q49" s="2" t="n">
        <f aca="true">IF(K49 = "-", INDIRECT("C" &amp; ROW() - 1),0)</f>
        <v>0</v>
      </c>
      <c r="R49" s="35"/>
    </row>
    <row r="50" customFormat="false" ht="13.5" hidden="false" customHeight="true" outlineLevel="0" collapsed="false">
      <c r="A50" s="2" t="str">
        <f aca="true">IF(K50="", "", IF(K50="-", "", 1 + SUM(INDIRECT(ADDRESS(2,COLUMN(N50)) &amp; ":" &amp; ADDRESS(ROW(),COLUMN(N50))))))</f>
        <v/>
      </c>
      <c r="B50" s="36" t="str">
        <f aca="false">IF(D50="","",VLOOKUP(D50,SKU!$A$1:$B$150,2,0))</f>
        <v/>
      </c>
      <c r="C50" s="40" t="str">
        <f aca="false">IF(D50="","",VLOOKUP(D50,SKU!$A$1:$C$150,3,0) * 2)</f>
        <v/>
      </c>
      <c r="F50" s="33" t="str">
        <f aca="true">IF(K50 = "-", J50 * (Q50 - INDIRECT("P" &amp; ROW() - 1)), "")</f>
        <v/>
      </c>
      <c r="G50" s="34" t="str">
        <f aca="false">IF(K50 = "-", J50 * 6500,"")</f>
        <v/>
      </c>
      <c r="H50" s="34" t="str">
        <f aca="true">IF(K50 = "-", INDIRECT("C" &amp; ROW() - 1) ,"")</f>
        <v/>
      </c>
      <c r="I50" s="34" t="str">
        <f aca="false">IF(K50 = "-", J50 * 2,"")</f>
        <v/>
      </c>
      <c r="J50" s="34"/>
      <c r="L50" s="15"/>
      <c r="N50" s="2" t="n">
        <f aca="false">IF(K50="-",J50,0)</f>
        <v>0</v>
      </c>
      <c r="P50" s="2" t="n">
        <f aca="true">IF(K50 = "-", 0, INDIRECT("P" &amp; ROW() - 1) + E50)</f>
        <v>0</v>
      </c>
      <c r="Q50" s="2" t="n">
        <f aca="true">IF(K50 = "-", INDIRECT("C" &amp; ROW() - 1),0)</f>
        <v>0</v>
      </c>
      <c r="R50" s="35"/>
    </row>
    <row r="51" customFormat="false" ht="13.5" hidden="false" customHeight="true" outlineLevel="0" collapsed="false">
      <c r="A51" s="2" t="str">
        <f aca="true">IF(K51="", "", IF(K51="-", "", 1 + SUM(INDIRECT(ADDRESS(2,COLUMN(N51)) &amp; ":" &amp; ADDRESS(ROW(),COLUMN(N51))))))</f>
        <v/>
      </c>
      <c r="B51" s="36" t="str">
        <f aca="false">IF(D51="","",VLOOKUP(D51,SKU!$A$1:$B$150,2,0))</f>
        <v/>
      </c>
      <c r="C51" s="40" t="str">
        <f aca="false">IF(D51="","",VLOOKUP(D51,SKU!$A$1:$C$150,3,0) * 2)</f>
        <v/>
      </c>
      <c r="F51" s="33" t="str">
        <f aca="true">IF(K51 = "-", J51 * (Q51 - INDIRECT("P" &amp; ROW() - 1)), "")</f>
        <v/>
      </c>
      <c r="G51" s="34" t="str">
        <f aca="false">IF(K51 = "-", J51 * 6500,"")</f>
        <v/>
      </c>
      <c r="H51" s="34" t="str">
        <f aca="true">IF(K51 = "-", INDIRECT("C" &amp; ROW() - 1) ,"")</f>
        <v/>
      </c>
      <c r="I51" s="34" t="str">
        <f aca="false">IF(K51 = "-", J51 * 2,"")</f>
        <v/>
      </c>
      <c r="J51" s="34"/>
      <c r="L51" s="15"/>
      <c r="N51" s="2" t="n">
        <f aca="false">IF(K51="-",J51,0)</f>
        <v>0</v>
      </c>
      <c r="P51" s="2" t="n">
        <f aca="true">IF(K51 = "-", 0, INDIRECT("P" &amp; ROW() - 1) + E51)</f>
        <v>0</v>
      </c>
      <c r="Q51" s="2" t="n">
        <f aca="true">IF(K51 = "-", INDIRECT("C" &amp; ROW() - 1),0)</f>
        <v>0</v>
      </c>
      <c r="R51" s="35"/>
    </row>
    <row r="52" customFormat="false" ht="13.5" hidden="false" customHeight="true" outlineLevel="0" collapsed="false">
      <c r="A52" s="2" t="str">
        <f aca="true">IF(K52="", "", IF(K52="-", "", 1 + SUM(INDIRECT(ADDRESS(2,COLUMN(N52)) &amp; ":" &amp; ADDRESS(ROW(),COLUMN(N52))))))</f>
        <v/>
      </c>
      <c r="B52" s="36" t="str">
        <f aca="false">IF(D52="","",VLOOKUP(D52,SKU!$A$1:$B$150,2,0))</f>
        <v/>
      </c>
      <c r="C52" s="40" t="str">
        <f aca="false">IF(D52="","",VLOOKUP(D52,SKU!$A$1:$C$150,3,0) * 2)</f>
        <v/>
      </c>
      <c r="F52" s="33" t="str">
        <f aca="true">IF(K52 = "-", J52 * (Q52 - INDIRECT("P" &amp; ROW() - 1)), "")</f>
        <v/>
      </c>
      <c r="G52" s="34" t="str">
        <f aca="false">IF(K52 = "-", J52 * 6500,"")</f>
        <v/>
      </c>
      <c r="H52" s="34" t="str">
        <f aca="true">IF(K52 = "-", INDIRECT("C" &amp; ROW() - 1) ,"")</f>
        <v/>
      </c>
      <c r="I52" s="34" t="str">
        <f aca="false">IF(K52 = "-", J52 * 2,"")</f>
        <v/>
      </c>
      <c r="J52" s="34"/>
      <c r="L52" s="15"/>
      <c r="N52" s="2" t="n">
        <f aca="false">IF(K52="-",J52,0)</f>
        <v>0</v>
      </c>
      <c r="P52" s="2" t="n">
        <f aca="true">IF(K52 = "-", 0, INDIRECT("P" &amp; ROW() - 1) + E52)</f>
        <v>0</v>
      </c>
      <c r="Q52" s="2" t="n">
        <f aca="true">IF(K52 = "-", INDIRECT("C" &amp; ROW() - 1),0)</f>
        <v>0</v>
      </c>
      <c r="R52" s="35"/>
    </row>
    <row r="53" customFormat="false" ht="13.5" hidden="false" customHeight="true" outlineLevel="0" collapsed="false">
      <c r="A53" s="2" t="str">
        <f aca="true">IF(K53="", "", IF(K53="-", "", 1 + SUM(INDIRECT(ADDRESS(2,COLUMN(N53)) &amp; ":" &amp; ADDRESS(ROW(),COLUMN(N53))))))</f>
        <v/>
      </c>
      <c r="B53" s="36" t="str">
        <f aca="false">IF(D53="","",VLOOKUP(D53,SKU!$A$1:$B$150,2,0))</f>
        <v/>
      </c>
      <c r="C53" s="40" t="str">
        <f aca="false">IF(D53="","",VLOOKUP(D53,SKU!$A$1:$C$150,3,0) * 2)</f>
        <v/>
      </c>
      <c r="F53" s="33" t="str">
        <f aca="true">IF(K53 = "-", J53 * (Q53 - INDIRECT("P" &amp; ROW() - 1)), "")</f>
        <v/>
      </c>
      <c r="G53" s="34" t="str">
        <f aca="false">IF(K53 = "-", J53 * 6500,"")</f>
        <v/>
      </c>
      <c r="H53" s="34" t="str">
        <f aca="true">IF(K53 = "-", INDIRECT("C" &amp; ROW() - 1) ,"")</f>
        <v/>
      </c>
      <c r="I53" s="34" t="str">
        <f aca="false">IF(K53 = "-", J53 * 2,"")</f>
        <v/>
      </c>
      <c r="J53" s="34"/>
      <c r="L53" s="15"/>
      <c r="N53" s="2" t="n">
        <f aca="false">IF(K53="-",J53,0)</f>
        <v>0</v>
      </c>
      <c r="P53" s="2" t="n">
        <f aca="true">IF(K53 = "-", 0, INDIRECT("P" &amp; ROW() - 1) + E53)</f>
        <v>0</v>
      </c>
      <c r="Q53" s="2" t="n">
        <f aca="true">IF(K53 = "-", INDIRECT("C" &amp; ROW() - 1),0)</f>
        <v>0</v>
      </c>
      <c r="R53" s="35"/>
    </row>
    <row r="54" customFormat="false" ht="13.5" hidden="false" customHeight="true" outlineLevel="0" collapsed="false">
      <c r="A54" s="2" t="str">
        <f aca="true">IF(K54="", "", IF(K54="-", "", 1 + SUM(INDIRECT(ADDRESS(2,COLUMN(N54)) &amp; ":" &amp; ADDRESS(ROW(),COLUMN(N54))))))</f>
        <v/>
      </c>
      <c r="B54" s="36" t="str">
        <f aca="false">IF(D54="","",VLOOKUP(D54,SKU!$A$1:$B$150,2,0))</f>
        <v/>
      </c>
      <c r="C54" s="40" t="str">
        <f aca="false">IF(D54="","",VLOOKUP(D54,SKU!$A$1:$C$150,3,0) * 2)</f>
        <v/>
      </c>
      <c r="F54" s="33" t="str">
        <f aca="true">IF(K54 = "-", J54 * (Q54 - INDIRECT("P" &amp; ROW() - 1)), "")</f>
        <v/>
      </c>
      <c r="G54" s="34" t="str">
        <f aca="false">IF(K54 = "-", J54 * 6500,"")</f>
        <v/>
      </c>
      <c r="H54" s="34" t="str">
        <f aca="true">IF(K54 = "-", INDIRECT("C" &amp; ROW() - 1) ,"")</f>
        <v/>
      </c>
      <c r="I54" s="34" t="str">
        <f aca="false">IF(K54 = "-", J54 * 2,"")</f>
        <v/>
      </c>
      <c r="J54" s="34"/>
      <c r="L54" s="15"/>
      <c r="N54" s="2" t="n">
        <f aca="false">IF(K54="-",J54,0)</f>
        <v>0</v>
      </c>
      <c r="P54" s="2" t="n">
        <f aca="true">IF(K54 = "-", 0, INDIRECT("P" &amp; ROW() - 1) + E54)</f>
        <v>0</v>
      </c>
      <c r="Q54" s="2" t="n">
        <f aca="true">IF(K54 = "-", INDIRECT("C" &amp; ROW() - 1),0)</f>
        <v>0</v>
      </c>
      <c r="R54" s="35"/>
    </row>
    <row r="55" customFormat="false" ht="13.5" hidden="false" customHeight="true" outlineLevel="0" collapsed="false">
      <c r="A55" s="2" t="str">
        <f aca="true">IF(K55="", "", IF(K55="-", "", 1 + SUM(INDIRECT(ADDRESS(2,COLUMN(N55)) &amp; ":" &amp; ADDRESS(ROW(),COLUMN(N55))))))</f>
        <v/>
      </c>
      <c r="B55" s="36" t="str">
        <f aca="false">IF(D55="","",VLOOKUP(D55,SKU!$A$1:$B$150,2,0))</f>
        <v/>
      </c>
      <c r="C55" s="40" t="str">
        <f aca="false">IF(D55="","",VLOOKUP(D55,SKU!$A$1:$C$150,3,0) * 2)</f>
        <v/>
      </c>
      <c r="F55" s="33" t="str">
        <f aca="true">IF(K55 = "-", J55 * (Q55 - INDIRECT("P" &amp; ROW() - 1)), "")</f>
        <v/>
      </c>
      <c r="G55" s="34" t="str">
        <f aca="false">IF(K55 = "-", J55 * 6500,"")</f>
        <v/>
      </c>
      <c r="H55" s="34" t="str">
        <f aca="true">IF(K55 = "-", INDIRECT("C" &amp; ROW() - 1) ,"")</f>
        <v/>
      </c>
      <c r="I55" s="34" t="str">
        <f aca="false">IF(K55 = "-", J55 * 2,"")</f>
        <v/>
      </c>
      <c r="J55" s="34"/>
      <c r="L55" s="15"/>
      <c r="N55" s="2" t="n">
        <f aca="false">IF(K55="-",J55,0)</f>
        <v>0</v>
      </c>
      <c r="P55" s="2" t="n">
        <f aca="true">IF(K55 = "-", 0, INDIRECT("P" &amp; ROW() - 1) + E55)</f>
        <v>0</v>
      </c>
      <c r="Q55" s="2" t="n">
        <f aca="true">IF(K55 = "-", INDIRECT("C" &amp; ROW() - 1),0)</f>
        <v>0</v>
      </c>
      <c r="R55" s="35"/>
    </row>
    <row r="56" customFormat="false" ht="13.5" hidden="false" customHeight="true" outlineLevel="0" collapsed="false">
      <c r="A56" s="2" t="str">
        <f aca="true">IF(K56="", "", IF(K56="-", "", 1 + SUM(INDIRECT(ADDRESS(2,COLUMN(N56)) &amp; ":" &amp; ADDRESS(ROW(),COLUMN(N56))))))</f>
        <v/>
      </c>
      <c r="B56" s="36" t="str">
        <f aca="false">IF(D56="","",VLOOKUP(D56,SKU!$A$1:$B$150,2,0))</f>
        <v/>
      </c>
      <c r="C56" s="40" t="str">
        <f aca="false">IF(D56="","",VLOOKUP(D56,SKU!$A$1:$C$150,3,0) * 2)</f>
        <v/>
      </c>
      <c r="F56" s="33" t="str">
        <f aca="true">IF(K56 = "-", J56 * (Q56 - INDIRECT("P" &amp; ROW() - 1)), "")</f>
        <v/>
      </c>
      <c r="G56" s="34" t="str">
        <f aca="false">IF(K56 = "-", J56 * 6500,"")</f>
        <v/>
      </c>
      <c r="H56" s="34" t="str">
        <f aca="true">IF(K56 = "-", INDIRECT("C" &amp; ROW() - 1) ,"")</f>
        <v/>
      </c>
      <c r="I56" s="34" t="str">
        <f aca="false">IF(K56 = "-", J56 * 2,"")</f>
        <v/>
      </c>
      <c r="J56" s="34"/>
      <c r="L56" s="15"/>
      <c r="N56" s="2" t="n">
        <f aca="false">IF(K56="-",J56,0)</f>
        <v>0</v>
      </c>
      <c r="P56" s="2" t="n">
        <f aca="true">IF(K56 = "-", 0, INDIRECT("P" &amp; ROW() - 1) + E56)</f>
        <v>0</v>
      </c>
      <c r="Q56" s="2" t="n">
        <f aca="true">IF(K56 = "-", INDIRECT("C" &amp; ROW() - 1),0)</f>
        <v>0</v>
      </c>
      <c r="R56" s="35"/>
    </row>
    <row r="57" customFormat="false" ht="13.5" hidden="false" customHeight="true" outlineLevel="0" collapsed="false">
      <c r="A57" s="2" t="str">
        <f aca="true">IF(K57="", "", IF(K57="-", "", 1 + SUM(INDIRECT(ADDRESS(2,COLUMN(N57)) &amp; ":" &amp; ADDRESS(ROW(),COLUMN(N57))))))</f>
        <v/>
      </c>
      <c r="B57" s="36" t="str">
        <f aca="false">IF(D57="","",VLOOKUP(D57,SKU!$A$1:$B$150,2,0))</f>
        <v/>
      </c>
      <c r="C57" s="40" t="str">
        <f aca="false">IF(D57="","",VLOOKUP(D57,SKU!$A$1:$C$150,3,0) * 2)</f>
        <v/>
      </c>
      <c r="F57" s="33" t="str">
        <f aca="true">IF(K57 = "-", J57 * (Q57 - INDIRECT("P" &amp; ROW() - 1)), "")</f>
        <v/>
      </c>
      <c r="G57" s="34" t="str">
        <f aca="false">IF(K57 = "-", J57 * 6500,"")</f>
        <v/>
      </c>
      <c r="H57" s="34" t="str">
        <f aca="true">IF(K57 = "-", INDIRECT("C" &amp; ROW() - 1) ,"")</f>
        <v/>
      </c>
      <c r="I57" s="34" t="str">
        <f aca="false">IF(K57 = "-", J57 * 2,"")</f>
        <v/>
      </c>
      <c r="J57" s="34"/>
      <c r="L57" s="15"/>
      <c r="N57" s="2" t="n">
        <f aca="false">IF(K57="-",J57,0)</f>
        <v>0</v>
      </c>
      <c r="P57" s="2" t="n">
        <f aca="true">IF(K57 = "-", 0, INDIRECT("P" &amp; ROW() - 1) + E57)</f>
        <v>0</v>
      </c>
      <c r="Q57" s="2" t="n">
        <f aca="true">IF(K57 = "-", INDIRECT("C" &amp; ROW() - 1),0)</f>
        <v>0</v>
      </c>
      <c r="R57" s="35"/>
    </row>
    <row r="58" customFormat="false" ht="13.5" hidden="false" customHeight="true" outlineLevel="0" collapsed="false">
      <c r="A58" s="2" t="str">
        <f aca="true">IF(K58="", "", IF(K58="-", "", 1 + SUM(INDIRECT(ADDRESS(2,COLUMN(N58)) &amp; ":" &amp; ADDRESS(ROW(),COLUMN(N58))))))</f>
        <v/>
      </c>
      <c r="B58" s="36" t="str">
        <f aca="false">IF(D58="","",VLOOKUP(D58,SKU!$A$1:$B$150,2,0))</f>
        <v/>
      </c>
      <c r="C58" s="40" t="str">
        <f aca="false">IF(D58="","",VLOOKUP(D58,SKU!$A$1:$C$150,3,0) * 2)</f>
        <v/>
      </c>
      <c r="F58" s="33" t="str">
        <f aca="true">IF(K58 = "-", J58 * (Q58 - INDIRECT("P" &amp; ROW() - 1)), "")</f>
        <v/>
      </c>
      <c r="G58" s="34" t="str">
        <f aca="false">IF(K58 = "-", J58 * 6500,"")</f>
        <v/>
      </c>
      <c r="H58" s="34" t="str">
        <f aca="true">IF(K58 = "-", INDIRECT("C" &amp; ROW() - 1) ,"")</f>
        <v/>
      </c>
      <c r="I58" s="34" t="str">
        <f aca="false">IF(K58 = "-", J58 * 2,"")</f>
        <v/>
      </c>
      <c r="J58" s="34"/>
      <c r="L58" s="15"/>
      <c r="N58" s="2" t="n">
        <f aca="false">IF(K58="-",J58,0)</f>
        <v>0</v>
      </c>
      <c r="P58" s="2" t="n">
        <f aca="true">IF(K58 = "-", 0, INDIRECT("P" &amp; ROW() - 1) + E58)</f>
        <v>0</v>
      </c>
      <c r="Q58" s="2" t="n">
        <f aca="true">IF(K58 = "-", INDIRECT("C" &amp; ROW() - 1),0)</f>
        <v>0</v>
      </c>
      <c r="R58" s="35"/>
    </row>
    <row r="59" customFormat="false" ht="13.5" hidden="false" customHeight="true" outlineLevel="0" collapsed="false">
      <c r="A59" s="2" t="str">
        <f aca="true">IF(K59="", "", IF(K59="-", "", 1 + SUM(INDIRECT(ADDRESS(2,COLUMN(N59)) &amp; ":" &amp; ADDRESS(ROW(),COLUMN(N59))))))</f>
        <v/>
      </c>
      <c r="B59" s="36" t="str">
        <f aca="false">IF(D59="","",VLOOKUP(D59,SKU!$A$1:$B$150,2,0))</f>
        <v/>
      </c>
      <c r="C59" s="40" t="str">
        <f aca="false">IF(D59="","",VLOOKUP(D59,SKU!$A$1:$C$150,3,0) * 2)</f>
        <v/>
      </c>
      <c r="F59" s="33" t="str">
        <f aca="true">IF(K59 = "-", J59 * (Q59 - INDIRECT("P" &amp; ROW() - 1)), "")</f>
        <v/>
      </c>
      <c r="G59" s="34" t="str">
        <f aca="false">IF(K59 = "-", J59 * 6500,"")</f>
        <v/>
      </c>
      <c r="H59" s="34" t="str">
        <f aca="true">IF(K59 = "-", INDIRECT("C" &amp; ROW() - 1) ,"")</f>
        <v/>
      </c>
      <c r="I59" s="34" t="str">
        <f aca="false">IF(K59 = "-", J59 * 2,"")</f>
        <v/>
      </c>
      <c r="J59" s="34"/>
      <c r="L59" s="15"/>
      <c r="N59" s="2" t="n">
        <f aca="false">IF(K59="-",J59,0)</f>
        <v>0</v>
      </c>
      <c r="P59" s="2" t="n">
        <f aca="true">IF(K59 = "-", 0, INDIRECT("P" &amp; ROW() - 1) + E59)</f>
        <v>0</v>
      </c>
      <c r="Q59" s="2" t="n">
        <f aca="true">IF(K59 = "-", INDIRECT("C" &amp; ROW() - 1),0)</f>
        <v>0</v>
      </c>
      <c r="R59" s="35"/>
    </row>
    <row r="60" customFormat="false" ht="13.5" hidden="false" customHeight="true" outlineLevel="0" collapsed="false">
      <c r="A60" s="2" t="str">
        <f aca="true">IF(K60="", "", IF(K60="-", "", 1 + SUM(INDIRECT(ADDRESS(2,COLUMN(N60)) &amp; ":" &amp; ADDRESS(ROW(),COLUMN(N60))))))</f>
        <v/>
      </c>
      <c r="B60" s="36" t="str">
        <f aca="false">IF(D60="","",VLOOKUP(D60,SKU!$A$1:$B$150,2,0))</f>
        <v/>
      </c>
      <c r="C60" s="40" t="str">
        <f aca="false">IF(D60="","",VLOOKUP(D60,SKU!$A$1:$C$150,3,0) * 2)</f>
        <v/>
      </c>
      <c r="F60" s="33" t="str">
        <f aca="true">IF(K60 = "-", J60 * (Q60 - INDIRECT("P" &amp; ROW() - 1)), "")</f>
        <v/>
      </c>
      <c r="G60" s="34" t="str">
        <f aca="false">IF(K60 = "-", J60 * 6500,"")</f>
        <v/>
      </c>
      <c r="H60" s="34" t="str">
        <f aca="true">IF(K60 = "-", INDIRECT("C" &amp; ROW() - 1) ,"")</f>
        <v/>
      </c>
      <c r="I60" s="34" t="str">
        <f aca="false">IF(K60 = "-", J60 * 2,"")</f>
        <v/>
      </c>
      <c r="J60" s="34"/>
      <c r="L60" s="15"/>
      <c r="N60" s="2" t="n">
        <f aca="false">IF(K60="-",J60,0)</f>
        <v>0</v>
      </c>
      <c r="P60" s="2" t="n">
        <f aca="true">IF(K60 = "-", 0, INDIRECT("P" &amp; ROW() - 1) + E60)</f>
        <v>0</v>
      </c>
      <c r="Q60" s="2" t="n">
        <f aca="true">IF(K60 = "-", INDIRECT("C" &amp; ROW() - 1),0)</f>
        <v>0</v>
      </c>
      <c r="R60" s="35"/>
    </row>
    <row r="61" customFormat="false" ht="13.5" hidden="false" customHeight="true" outlineLevel="0" collapsed="false">
      <c r="A61" s="2" t="str">
        <f aca="true">IF(K61="", "", IF(K61="-", "", 1 + SUM(INDIRECT(ADDRESS(2,COLUMN(N61)) &amp; ":" &amp; ADDRESS(ROW(),COLUMN(N61))))))</f>
        <v/>
      </c>
      <c r="B61" s="36" t="str">
        <f aca="false">IF(D61="","",VLOOKUP(D61,SKU!$A$1:$B$150,2,0))</f>
        <v/>
      </c>
      <c r="C61" s="40" t="str">
        <f aca="false">IF(D61="","",VLOOKUP(D61,SKU!$A$1:$C$150,3,0) * 2)</f>
        <v/>
      </c>
      <c r="F61" s="33" t="str">
        <f aca="true">IF(K61 = "-", J61 * (Q61 - INDIRECT("P" &amp; ROW() - 1)), "")</f>
        <v/>
      </c>
      <c r="G61" s="34" t="str">
        <f aca="false">IF(K61 = "-", J61 * 6500,"")</f>
        <v/>
      </c>
      <c r="H61" s="34" t="str">
        <f aca="true">IF(K61 = "-", INDIRECT("C" &amp; ROW() - 1) ,"")</f>
        <v/>
      </c>
      <c r="I61" s="34" t="str">
        <f aca="false">IF(K61 = "-", J61 * 2,"")</f>
        <v/>
      </c>
      <c r="J61" s="34"/>
      <c r="L61" s="15"/>
      <c r="N61" s="2" t="n">
        <f aca="false">IF(K61="-",J61,0)</f>
        <v>0</v>
      </c>
      <c r="P61" s="2" t="n">
        <f aca="true">IF(K61 = "-", 0, INDIRECT("P" &amp; ROW() - 1) + E61)</f>
        <v>0</v>
      </c>
      <c r="Q61" s="2" t="n">
        <f aca="true">IF(K61 = "-", INDIRECT("C" &amp; ROW() - 1),0)</f>
        <v>0</v>
      </c>
      <c r="R61" s="35"/>
    </row>
    <row r="62" customFormat="false" ht="13.5" hidden="false" customHeight="true" outlineLevel="0" collapsed="false">
      <c r="A62" s="2" t="str">
        <f aca="true">IF(K62="", "", IF(K62="-", "", 1 + SUM(INDIRECT(ADDRESS(2,COLUMN(N62)) &amp; ":" &amp; ADDRESS(ROW(),COLUMN(N62))))))</f>
        <v/>
      </c>
      <c r="B62" s="36" t="str">
        <f aca="false">IF(D62="","",VLOOKUP(D62,SKU!$A$1:$B$150,2,0))</f>
        <v/>
      </c>
      <c r="C62" s="40" t="str">
        <f aca="false">IF(D62="","",VLOOKUP(D62,SKU!$A$1:$C$150,3,0) * 2)</f>
        <v/>
      </c>
      <c r="F62" s="33" t="str">
        <f aca="true">IF(K62 = "-", J62 * (Q62 - INDIRECT("P" &amp; ROW() - 1)), "")</f>
        <v/>
      </c>
      <c r="G62" s="34" t="str">
        <f aca="false">IF(K62 = "-", J62 * 6500,"")</f>
        <v/>
      </c>
      <c r="H62" s="34" t="str">
        <f aca="true">IF(K62 = "-", INDIRECT("C" &amp; ROW() - 1) ,"")</f>
        <v/>
      </c>
      <c r="I62" s="34" t="str">
        <f aca="false">IF(K62 = "-", J62 * 2,"")</f>
        <v/>
      </c>
      <c r="J62" s="34"/>
      <c r="L62" s="15"/>
      <c r="N62" s="2" t="n">
        <f aca="false">IF(K62="-",J62,0)</f>
        <v>0</v>
      </c>
      <c r="P62" s="2" t="n">
        <f aca="true">IF(K62 = "-", 0, INDIRECT("P" &amp; ROW() - 1) + E62)</f>
        <v>0</v>
      </c>
      <c r="Q62" s="2" t="n">
        <f aca="true">IF(K62 = "-", INDIRECT("C" &amp; ROW() - 1),0)</f>
        <v>0</v>
      </c>
      <c r="R62" s="35"/>
    </row>
    <row r="63" customFormat="false" ht="13.5" hidden="false" customHeight="true" outlineLevel="0" collapsed="false">
      <c r="A63" s="2" t="str">
        <f aca="true">IF(K63="", "", IF(K63="-", "", 1 + SUM(INDIRECT(ADDRESS(2,COLUMN(N63)) &amp; ":" &amp; ADDRESS(ROW(),COLUMN(N63))))))</f>
        <v/>
      </c>
      <c r="B63" s="36" t="str">
        <f aca="false">IF(D63="","",VLOOKUP(D63,SKU!$A$1:$B$150,2,0))</f>
        <v/>
      </c>
      <c r="C63" s="40" t="str">
        <f aca="false">IF(D63="","",VLOOKUP(D63,SKU!$A$1:$C$150,3,0) * 2)</f>
        <v/>
      </c>
      <c r="F63" s="33" t="str">
        <f aca="true">IF(K63 = "-", J63 * (Q63 - INDIRECT("P" &amp; ROW() - 1)), "")</f>
        <v/>
      </c>
      <c r="G63" s="34" t="str">
        <f aca="false">IF(K63 = "-", J63 * 6500,"")</f>
        <v/>
      </c>
      <c r="H63" s="34" t="str">
        <f aca="true">IF(K63 = "-", INDIRECT("C" &amp; ROW() - 1) ,"")</f>
        <v/>
      </c>
      <c r="I63" s="34" t="str">
        <f aca="false">IF(K63 = "-", J63 * 2,"")</f>
        <v/>
      </c>
      <c r="J63" s="34"/>
      <c r="L63" s="15"/>
      <c r="N63" s="2" t="n">
        <f aca="false">IF(K63="-",J63,0)</f>
        <v>0</v>
      </c>
      <c r="P63" s="2" t="n">
        <f aca="true">IF(K63 = "-", 0, INDIRECT("P" &amp; ROW() - 1) + E63)</f>
        <v>0</v>
      </c>
      <c r="Q63" s="2" t="n">
        <f aca="true">IF(K63 = "-", INDIRECT("C" &amp; ROW() - 1),0)</f>
        <v>0</v>
      </c>
      <c r="R63" s="35"/>
    </row>
    <row r="64" customFormat="false" ht="13.5" hidden="false" customHeight="true" outlineLevel="0" collapsed="false">
      <c r="A64" s="2" t="str">
        <f aca="true">IF(K64="", "", IF(K64="-", "", 1 + SUM(INDIRECT(ADDRESS(2,COLUMN(N64)) &amp; ":" &amp; ADDRESS(ROW(),COLUMN(N64))))))</f>
        <v/>
      </c>
      <c r="B64" s="36" t="str">
        <f aca="false">IF(D64="","",VLOOKUP(D64,SKU!$A$1:$B$150,2,0))</f>
        <v/>
      </c>
      <c r="C64" s="40" t="str">
        <f aca="false">IF(D64="","",VLOOKUP(D64,SKU!$A$1:$C$150,3,0) * 2)</f>
        <v/>
      </c>
      <c r="F64" s="33" t="str">
        <f aca="true">IF(K64 = "-", J64 * (Q64 - INDIRECT("P" &amp; ROW() - 1)), "")</f>
        <v/>
      </c>
      <c r="G64" s="34" t="str">
        <f aca="false">IF(K64 = "-", J64 * 6500,"")</f>
        <v/>
      </c>
      <c r="H64" s="34" t="str">
        <f aca="true">IF(K64 = "-", INDIRECT("C" &amp; ROW() - 1) ,"")</f>
        <v/>
      </c>
      <c r="I64" s="34" t="str">
        <f aca="false">IF(K64 = "-", J64 * 2,"")</f>
        <v/>
      </c>
      <c r="J64" s="34"/>
      <c r="L64" s="15"/>
      <c r="N64" s="2" t="n">
        <f aca="false">IF(K64="-",J64,0)</f>
        <v>0</v>
      </c>
      <c r="P64" s="2" t="n">
        <f aca="true">IF(K64 = "-", 0, INDIRECT("P" &amp; ROW() - 1) + E64)</f>
        <v>0</v>
      </c>
      <c r="Q64" s="2" t="n">
        <f aca="true">IF(K64 = "-", INDIRECT("C" &amp; ROW() - 1),0)</f>
        <v>0</v>
      </c>
      <c r="R64" s="35"/>
    </row>
    <row r="65" customFormat="false" ht="13.5" hidden="false" customHeight="true" outlineLevel="0" collapsed="false">
      <c r="A65" s="2" t="str">
        <f aca="true">IF(K65="", "", IF(K65="-", "", 1 + SUM(INDIRECT(ADDRESS(2,COLUMN(N65)) &amp; ":" &amp; ADDRESS(ROW(),COLUMN(N65))))))</f>
        <v/>
      </c>
      <c r="B65" s="36" t="str">
        <f aca="false">IF(D65="","",VLOOKUP(D65,SKU!$A$1:$B$150,2,0))</f>
        <v/>
      </c>
      <c r="C65" s="40" t="str">
        <f aca="false">IF(D65="","",VLOOKUP(D65,SKU!$A$1:$C$150,3,0) * 2)</f>
        <v/>
      </c>
      <c r="F65" s="33" t="str">
        <f aca="true">IF(K65 = "-", J65 * (Q65 - INDIRECT("P" &amp; ROW() - 1)), "")</f>
        <v/>
      </c>
      <c r="G65" s="34" t="str">
        <f aca="false">IF(K65 = "-", J65 * 6500,"")</f>
        <v/>
      </c>
      <c r="H65" s="34" t="str">
        <f aca="true">IF(K65 = "-", INDIRECT("C" &amp; ROW() - 1) ,"")</f>
        <v/>
      </c>
      <c r="I65" s="34" t="str">
        <f aca="false">IF(K65 = "-", J65 * 2,"")</f>
        <v/>
      </c>
      <c r="J65" s="34"/>
      <c r="L65" s="15"/>
      <c r="N65" s="2" t="n">
        <f aca="false">IF(K65="-",J65,0)</f>
        <v>0</v>
      </c>
      <c r="P65" s="2" t="n">
        <f aca="true">IF(K65 = "-", 0, INDIRECT("P" &amp; ROW() - 1) + E65)</f>
        <v>0</v>
      </c>
      <c r="Q65" s="2" t="n">
        <f aca="true">IF(K65 = "-", INDIRECT("C" &amp; ROW() - 1),0)</f>
        <v>0</v>
      </c>
      <c r="R65" s="35"/>
    </row>
    <row r="66" customFormat="false" ht="13.5" hidden="false" customHeight="true" outlineLevel="0" collapsed="false">
      <c r="A66" s="2" t="str">
        <f aca="true">IF(K66="", "", IF(K66="-", "", 1 + SUM(INDIRECT(ADDRESS(2,COLUMN(N66)) &amp; ":" &amp; ADDRESS(ROW(),COLUMN(N66))))))</f>
        <v/>
      </c>
      <c r="B66" s="36" t="str">
        <f aca="false">IF(D66="","",VLOOKUP(D66,SKU!$A$1:$B$150,2,0))</f>
        <v/>
      </c>
      <c r="C66" s="40" t="str">
        <f aca="false">IF(D66="","",VLOOKUP(D66,SKU!$A$1:$C$150,3,0) * 2)</f>
        <v/>
      </c>
      <c r="F66" s="33" t="str">
        <f aca="true">IF(K66 = "-", J66 * (Q66 - INDIRECT("P" &amp; ROW() - 1)), "")</f>
        <v/>
      </c>
      <c r="G66" s="34" t="str">
        <f aca="false">IF(K66 = "-", J66 * 6500,"")</f>
        <v/>
      </c>
      <c r="H66" s="34" t="str">
        <f aca="true">IF(K66 = "-", INDIRECT("C" &amp; ROW() - 1) ,"")</f>
        <v/>
      </c>
      <c r="I66" s="34" t="str">
        <f aca="false">IF(K66 = "-", J66 * 2,"")</f>
        <v/>
      </c>
      <c r="J66" s="34"/>
      <c r="L66" s="15"/>
      <c r="N66" s="2" t="n">
        <f aca="false">IF(K66="-",J66,0)</f>
        <v>0</v>
      </c>
      <c r="P66" s="2" t="n">
        <f aca="true">IF(K66 = "-", 0, INDIRECT("P" &amp; ROW() - 1) + E66)</f>
        <v>0</v>
      </c>
      <c r="Q66" s="2" t="n">
        <f aca="true">IF(K66 = "-", INDIRECT("C" &amp; ROW() - 1),0)</f>
        <v>0</v>
      </c>
      <c r="R66" s="35"/>
    </row>
    <row r="67" customFormat="false" ht="13.5" hidden="false" customHeight="true" outlineLevel="0" collapsed="false">
      <c r="A67" s="2" t="str">
        <f aca="true">IF(K67="", "", IF(K67="-", "", 1 + SUM(INDIRECT(ADDRESS(2,COLUMN(N67)) &amp; ":" &amp; ADDRESS(ROW(),COLUMN(N67))))))</f>
        <v/>
      </c>
      <c r="B67" s="36" t="str">
        <f aca="false">IF(D67="","",VLOOKUP(D67,SKU!$A$1:$B$150,2,0))</f>
        <v/>
      </c>
      <c r="C67" s="40" t="str">
        <f aca="false">IF(D67="","",VLOOKUP(D67,SKU!$A$1:$C$150,3,0) * 2)</f>
        <v/>
      </c>
      <c r="F67" s="33" t="str">
        <f aca="true">IF(K67 = "-", J67 * (Q67 - INDIRECT("P" &amp; ROW() - 1)), "")</f>
        <v/>
      </c>
      <c r="G67" s="34" t="str">
        <f aca="false">IF(K67 = "-", J67 * 6500,"")</f>
        <v/>
      </c>
      <c r="H67" s="34" t="str">
        <f aca="true">IF(K67 = "-", INDIRECT("C" &amp; ROW() - 1) ,"")</f>
        <v/>
      </c>
      <c r="I67" s="34" t="str">
        <f aca="false">IF(K67 = "-", J67 * 2,"")</f>
        <v/>
      </c>
      <c r="J67" s="34"/>
      <c r="L67" s="15"/>
      <c r="N67" s="2" t="n">
        <f aca="false">IF(K67="-",J67,0)</f>
        <v>0</v>
      </c>
      <c r="P67" s="2" t="n">
        <f aca="true">IF(K67 = "-", 0, INDIRECT("P" &amp; ROW() - 1) + E67)</f>
        <v>0</v>
      </c>
      <c r="Q67" s="2" t="n">
        <f aca="true">IF(K67 = "-", INDIRECT("C" &amp; ROW() - 1),0)</f>
        <v>0</v>
      </c>
      <c r="R67" s="35"/>
    </row>
    <row r="68" customFormat="false" ht="13.5" hidden="false" customHeight="true" outlineLevel="0" collapsed="false">
      <c r="A68" s="2" t="str">
        <f aca="true">IF(K68="", "", IF(K68="-", "", 1 + SUM(INDIRECT(ADDRESS(2,COLUMN(N68)) &amp; ":" &amp; ADDRESS(ROW(),COLUMN(N68))))))</f>
        <v/>
      </c>
      <c r="B68" s="36" t="str">
        <f aca="false">IF(D68="","",VLOOKUP(D68,SKU!$A$1:$B$150,2,0))</f>
        <v/>
      </c>
      <c r="C68" s="40" t="str">
        <f aca="false">IF(D68="","",VLOOKUP(D68,SKU!$A$1:$C$150,3,0) * 2)</f>
        <v/>
      </c>
      <c r="F68" s="33" t="str">
        <f aca="true">IF(K68 = "-", J68 * (Q68 - INDIRECT("P" &amp; ROW() - 1)), "")</f>
        <v/>
      </c>
      <c r="G68" s="34" t="str">
        <f aca="false">IF(K68 = "-", J68 * 6500,"")</f>
        <v/>
      </c>
      <c r="H68" s="34" t="str">
        <f aca="true">IF(K68 = "-", INDIRECT("C" &amp; ROW() - 1) ,"")</f>
        <v/>
      </c>
      <c r="I68" s="34" t="str">
        <f aca="false">IF(K68 = "-", J68 * 2,"")</f>
        <v/>
      </c>
      <c r="J68" s="34"/>
      <c r="L68" s="15"/>
      <c r="N68" s="2" t="n">
        <f aca="false">IF(K68="-",J68,0)</f>
        <v>0</v>
      </c>
      <c r="P68" s="2" t="n">
        <f aca="true">IF(K68 = "-", 0, INDIRECT("P" &amp; ROW() - 1) + E68)</f>
        <v>0</v>
      </c>
      <c r="Q68" s="2" t="n">
        <f aca="true">IF(K68 = "-", INDIRECT("C" &amp; ROW() - 1),0)</f>
        <v>0</v>
      </c>
      <c r="R68" s="35"/>
    </row>
    <row r="69" customFormat="false" ht="13.5" hidden="false" customHeight="true" outlineLevel="0" collapsed="false">
      <c r="A69" s="2" t="str">
        <f aca="true">IF(K69="", "", IF(K69="-", "", 1 + SUM(INDIRECT(ADDRESS(2,COLUMN(N69)) &amp; ":" &amp; ADDRESS(ROW(),COLUMN(N69))))))</f>
        <v/>
      </c>
      <c r="B69" s="36" t="str">
        <f aca="false">IF(D69="","",VLOOKUP(D69,SKU!$A$1:$B$150,2,0))</f>
        <v/>
      </c>
      <c r="C69" s="40" t="str">
        <f aca="false">IF(D69="","",VLOOKUP(D69,SKU!$A$1:$C$150,3,0) * 2)</f>
        <v/>
      </c>
      <c r="F69" s="33" t="str">
        <f aca="true">IF(K69 = "-", J69 * (Q69 - INDIRECT("P" &amp; ROW() - 1)), "")</f>
        <v/>
      </c>
      <c r="G69" s="34" t="str">
        <f aca="false">IF(K69 = "-", J69 * 6500,"")</f>
        <v/>
      </c>
      <c r="H69" s="34" t="str">
        <f aca="true">IF(K69 = "-", INDIRECT("C" &amp; ROW() - 1) ,"")</f>
        <v/>
      </c>
      <c r="I69" s="34" t="str">
        <f aca="false">IF(K69 = "-", J69 * 2,"")</f>
        <v/>
      </c>
      <c r="J69" s="34"/>
      <c r="L69" s="15"/>
      <c r="N69" s="2" t="n">
        <f aca="false">IF(K69="-",J69,0)</f>
        <v>0</v>
      </c>
      <c r="P69" s="2" t="n">
        <f aca="true">IF(K69 = "-", 0, INDIRECT("P" &amp; ROW() - 1) + E69)</f>
        <v>0</v>
      </c>
      <c r="Q69" s="2" t="n">
        <f aca="true">IF(K69 = "-", INDIRECT("C" &amp; ROW() - 1),0)</f>
        <v>0</v>
      </c>
      <c r="R69" s="35"/>
    </row>
    <row r="70" customFormat="false" ht="13.5" hidden="false" customHeight="true" outlineLevel="0" collapsed="false">
      <c r="A70" s="2" t="str">
        <f aca="true">IF(K70="", "", IF(K70="-", "", 1 + SUM(INDIRECT(ADDRESS(2,COLUMN(N70)) &amp; ":" &amp; ADDRESS(ROW(),COLUMN(N70))))))</f>
        <v/>
      </c>
      <c r="B70" s="36" t="str">
        <f aca="false">IF(D70="","",VLOOKUP(D70,SKU!$A$1:$B$150,2,0))</f>
        <v/>
      </c>
      <c r="C70" s="40" t="str">
        <f aca="false">IF(D70="","",VLOOKUP(D70,SKU!$A$1:$C$150,3,0) * 2)</f>
        <v/>
      </c>
      <c r="F70" s="33" t="str">
        <f aca="true">IF(K70 = "-", J70 * (Q70 - INDIRECT("P" &amp; ROW() - 1)), "")</f>
        <v/>
      </c>
      <c r="G70" s="34" t="str">
        <f aca="false">IF(K70 = "-", J70 * 6500,"")</f>
        <v/>
      </c>
      <c r="H70" s="34" t="str">
        <f aca="true">IF(K70 = "-", INDIRECT("C" &amp; ROW() - 1) ,"")</f>
        <v/>
      </c>
      <c r="I70" s="34" t="str">
        <f aca="false">IF(K70 = "-", J70 * 2,"")</f>
        <v/>
      </c>
      <c r="J70" s="34"/>
      <c r="L70" s="15"/>
      <c r="N70" s="2" t="n">
        <f aca="false">IF(K70="-",J70,0)</f>
        <v>0</v>
      </c>
      <c r="P70" s="2" t="n">
        <f aca="true">IF(K70 = "-", 0, INDIRECT("P" &amp; ROW() - 1) + E70)</f>
        <v>0</v>
      </c>
      <c r="Q70" s="2" t="n">
        <f aca="true">IF(K70 = "-", INDIRECT("C" &amp; ROW() - 1),0)</f>
        <v>0</v>
      </c>
      <c r="R70" s="35"/>
    </row>
    <row r="71" customFormat="false" ht="13.5" hidden="false" customHeight="true" outlineLevel="0" collapsed="false">
      <c r="A71" s="2" t="str">
        <f aca="true">IF(K71="", "", IF(K71="-", "", 1 + SUM(INDIRECT(ADDRESS(2,COLUMN(N71)) &amp; ":" &amp; ADDRESS(ROW(),COLUMN(N71))))))</f>
        <v/>
      </c>
      <c r="B71" s="36" t="str">
        <f aca="false">IF(D71="","",VLOOKUP(D71,SKU!$A$1:$B$150,2,0))</f>
        <v/>
      </c>
      <c r="C71" s="40" t="str">
        <f aca="false">IF(D71="","",VLOOKUP(D71,SKU!$A$1:$C$150,3,0) * 2)</f>
        <v/>
      </c>
      <c r="F71" s="33" t="str">
        <f aca="true">IF(K71 = "-", J71 * (Q71 - INDIRECT("P" &amp; ROW() - 1)), "")</f>
        <v/>
      </c>
      <c r="G71" s="34" t="str">
        <f aca="false">IF(K71 = "-", J71 * 6500,"")</f>
        <v/>
      </c>
      <c r="H71" s="34" t="str">
        <f aca="true">IF(K71 = "-", INDIRECT("C" &amp; ROW() - 1) ,"")</f>
        <v/>
      </c>
      <c r="I71" s="34" t="str">
        <f aca="false">IF(K71 = "-", J71 * 2,"")</f>
        <v/>
      </c>
      <c r="J71" s="34"/>
      <c r="L71" s="15"/>
      <c r="N71" s="2" t="n">
        <f aca="false">IF(K71="-",J71,0)</f>
        <v>0</v>
      </c>
      <c r="P71" s="2" t="n">
        <f aca="true">IF(K71 = "-", 0, INDIRECT("P" &amp; ROW() - 1) + E71)</f>
        <v>0</v>
      </c>
      <c r="Q71" s="2" t="n">
        <f aca="true">IF(K71 = "-", INDIRECT("C" &amp; ROW() - 1),0)</f>
        <v>0</v>
      </c>
      <c r="R71" s="35"/>
    </row>
    <row r="72" customFormat="false" ht="13.5" hidden="false" customHeight="true" outlineLevel="0" collapsed="false">
      <c r="A72" s="2" t="str">
        <f aca="true">IF(K72="", "", IF(K72="-", "", 1 + SUM(INDIRECT(ADDRESS(2,COLUMN(N72)) &amp; ":" &amp; ADDRESS(ROW(),COLUMN(N72))))))</f>
        <v/>
      </c>
      <c r="B72" s="36" t="str">
        <f aca="false">IF(D72="","",VLOOKUP(D72,SKU!$A$1:$B$150,2,0))</f>
        <v/>
      </c>
      <c r="C72" s="40" t="str">
        <f aca="false">IF(D72="","",VLOOKUP(D72,SKU!$A$1:$C$150,3,0) * 2)</f>
        <v/>
      </c>
      <c r="F72" s="33" t="str">
        <f aca="true">IF(K72 = "-", J72 * (Q72 - INDIRECT("P" &amp; ROW() - 1)), "")</f>
        <v/>
      </c>
      <c r="G72" s="34" t="str">
        <f aca="false">IF(K72 = "-", J72 * 6500,"")</f>
        <v/>
      </c>
      <c r="H72" s="34" t="str">
        <f aca="true">IF(K72 = "-", INDIRECT("C" &amp; ROW() - 1) ,"")</f>
        <v/>
      </c>
      <c r="I72" s="34" t="str">
        <f aca="false">IF(K72 = "-", J72 * 2,"")</f>
        <v/>
      </c>
      <c r="J72" s="34"/>
      <c r="L72" s="15"/>
      <c r="N72" s="2" t="n">
        <f aca="false">IF(K72="-",J72,0)</f>
        <v>0</v>
      </c>
      <c r="P72" s="2" t="n">
        <f aca="true">IF(K72 = "-", 0, INDIRECT("P" &amp; ROW() - 1) + E72)</f>
        <v>0</v>
      </c>
      <c r="Q72" s="2" t="n">
        <f aca="true">IF(K72 = "-", INDIRECT("C" &amp; ROW() - 1),0)</f>
        <v>0</v>
      </c>
      <c r="R72" s="35"/>
    </row>
    <row r="73" customFormat="false" ht="13.5" hidden="false" customHeight="true" outlineLevel="0" collapsed="false">
      <c r="A73" s="2" t="str">
        <f aca="true">IF(K73="", "", IF(K73="-", "", 1 + SUM(INDIRECT(ADDRESS(2,COLUMN(N73)) &amp; ":" &amp; ADDRESS(ROW(),COLUMN(N73))))))</f>
        <v/>
      </c>
      <c r="B73" s="36" t="str">
        <f aca="false">IF(D73="","",VLOOKUP(D73,SKU!$A$1:$B$150,2,0))</f>
        <v/>
      </c>
      <c r="C73" s="40" t="str">
        <f aca="false">IF(D73="","",VLOOKUP(D73,SKU!$A$1:$C$150,3,0) * 2)</f>
        <v/>
      </c>
      <c r="F73" s="33" t="str">
        <f aca="true">IF(K73 = "-", J73 * (Q73 - INDIRECT("P" &amp; ROW() - 1)), "")</f>
        <v/>
      </c>
      <c r="G73" s="34" t="str">
        <f aca="false">IF(K73 = "-", J73 * 6500,"")</f>
        <v/>
      </c>
      <c r="H73" s="34" t="str">
        <f aca="true">IF(K73 = "-", INDIRECT("C" &amp; ROW() - 1) ,"")</f>
        <v/>
      </c>
      <c r="I73" s="34" t="str">
        <f aca="false">IF(K73 = "-", J73 * 2,"")</f>
        <v/>
      </c>
      <c r="J73" s="34"/>
      <c r="L73" s="15"/>
      <c r="N73" s="2" t="n">
        <f aca="false">IF(K73="-",J73,0)</f>
        <v>0</v>
      </c>
      <c r="P73" s="2" t="n">
        <f aca="true">IF(K73 = "-", 0, INDIRECT("P" &amp; ROW() - 1) + E73)</f>
        <v>0</v>
      </c>
      <c r="Q73" s="2" t="n">
        <f aca="true">IF(K73 = "-", INDIRECT("C" &amp; ROW() - 1),0)</f>
        <v>0</v>
      </c>
      <c r="R73" s="35"/>
    </row>
    <row r="74" customFormat="false" ht="13.5" hidden="false" customHeight="true" outlineLevel="0" collapsed="false">
      <c r="A74" s="2" t="str">
        <f aca="true">IF(K74="", "", IF(K74="-", "", 1 + SUM(INDIRECT(ADDRESS(2,COLUMN(N74)) &amp; ":" &amp; ADDRESS(ROW(),COLUMN(N74))))))</f>
        <v/>
      </c>
      <c r="B74" s="36" t="str">
        <f aca="false">IF(D74="","",VLOOKUP(D74,SKU!$A$1:$B$150,2,0))</f>
        <v/>
      </c>
      <c r="C74" s="40" t="str">
        <f aca="false">IF(D74="","",VLOOKUP(D74,SKU!$A$1:$C$150,3,0) * 2)</f>
        <v/>
      </c>
      <c r="F74" s="33" t="str">
        <f aca="true">IF(K74 = "-", J74 * (Q74 - INDIRECT("P" &amp; ROW() - 1)), "")</f>
        <v/>
      </c>
      <c r="G74" s="34" t="str">
        <f aca="false">IF(K74 = "-", J74 * 6500,"")</f>
        <v/>
      </c>
      <c r="H74" s="34" t="str">
        <f aca="true">IF(K74 = "-", INDIRECT("C" &amp; ROW() - 1) ,"")</f>
        <v/>
      </c>
      <c r="I74" s="34" t="str">
        <f aca="false">IF(K74 = "-", J74 * 2,"")</f>
        <v/>
      </c>
      <c r="J74" s="34"/>
      <c r="L74" s="15"/>
      <c r="N74" s="2" t="n">
        <f aca="false">IF(K74="-",J74,0)</f>
        <v>0</v>
      </c>
      <c r="P74" s="2" t="n">
        <f aca="true">IF(K74 = "-", 0, INDIRECT("P" &amp; ROW() - 1) + E74)</f>
        <v>0</v>
      </c>
      <c r="Q74" s="2" t="n">
        <f aca="true">IF(K74 = "-", INDIRECT("C" &amp; ROW() - 1),0)</f>
        <v>0</v>
      </c>
      <c r="R74" s="35"/>
    </row>
    <row r="75" customFormat="false" ht="13.5" hidden="false" customHeight="true" outlineLevel="0" collapsed="false">
      <c r="A75" s="2" t="str">
        <f aca="true">IF(K75="", "", IF(K75="-", "", 1 + SUM(INDIRECT(ADDRESS(2,COLUMN(N75)) &amp; ":" &amp; ADDRESS(ROW(),COLUMN(N75))))))</f>
        <v/>
      </c>
      <c r="B75" s="36" t="str">
        <f aca="false">IF(D75="","",VLOOKUP(D75,SKU!$A$1:$B$150,2,0))</f>
        <v/>
      </c>
      <c r="C75" s="40" t="str">
        <f aca="false">IF(D75="","",VLOOKUP(D75,SKU!$A$1:$C$150,3,0) * 2)</f>
        <v/>
      </c>
      <c r="F75" s="33" t="str">
        <f aca="true">IF(K75 = "-", J75 * (Q75 - INDIRECT("P" &amp; ROW() - 1)), "")</f>
        <v/>
      </c>
      <c r="G75" s="34" t="str">
        <f aca="false">IF(K75 = "-", J75 * 6500,"")</f>
        <v/>
      </c>
      <c r="H75" s="34" t="str">
        <f aca="true">IF(K75 = "-", INDIRECT("C" &amp; ROW() - 1) ,"")</f>
        <v/>
      </c>
      <c r="I75" s="34" t="str">
        <f aca="false">IF(K75 = "-", J75 * 2,"")</f>
        <v/>
      </c>
      <c r="J75" s="34"/>
      <c r="L75" s="15"/>
      <c r="N75" s="2" t="n">
        <f aca="false">IF(K75="-",J75,0)</f>
        <v>0</v>
      </c>
      <c r="P75" s="2" t="n">
        <f aca="true">IF(K75 = "-", 0, INDIRECT("P" &amp; ROW() - 1) + E75)</f>
        <v>0</v>
      </c>
      <c r="Q75" s="2" t="n">
        <f aca="true">IF(K75 = "-", INDIRECT("C" &amp; ROW() - 1),0)</f>
        <v>0</v>
      </c>
      <c r="R75" s="35"/>
    </row>
    <row r="76" customFormat="false" ht="13.5" hidden="false" customHeight="true" outlineLevel="0" collapsed="false">
      <c r="A76" s="2" t="str">
        <f aca="true">IF(K76="", "", IF(K76="-", "", 1 + SUM(INDIRECT(ADDRESS(2,COLUMN(N76)) &amp; ":" &amp; ADDRESS(ROW(),COLUMN(N76))))))</f>
        <v/>
      </c>
      <c r="B76" s="36" t="str">
        <f aca="false">IF(D76="","",VLOOKUP(D76,SKU!$A$1:$B$150,2,0))</f>
        <v/>
      </c>
      <c r="C76" s="40" t="str">
        <f aca="false">IF(D76="","",VLOOKUP(D76,SKU!$A$1:$C$150,3,0) * 2)</f>
        <v/>
      </c>
      <c r="F76" s="33" t="str">
        <f aca="true">IF(K76 = "-", J76 * (Q76 - INDIRECT("P" &amp; ROW() - 1)), "")</f>
        <v/>
      </c>
      <c r="G76" s="34" t="str">
        <f aca="false">IF(K76 = "-", J76 * 6500,"")</f>
        <v/>
      </c>
      <c r="H76" s="34" t="str">
        <f aca="true">IF(K76 = "-", INDIRECT("C" &amp; ROW() - 1) ,"")</f>
        <v/>
      </c>
      <c r="I76" s="34" t="str">
        <f aca="false">IF(K76 = "-", J76 * 2,"")</f>
        <v/>
      </c>
      <c r="J76" s="34"/>
      <c r="L76" s="15"/>
      <c r="N76" s="2" t="n">
        <f aca="false">IF(K76="-",J76,0)</f>
        <v>0</v>
      </c>
      <c r="P76" s="2" t="n">
        <f aca="true">IF(K76 = "-", 0, INDIRECT("P" &amp; ROW() - 1) + E76)</f>
        <v>0</v>
      </c>
      <c r="Q76" s="2" t="n">
        <f aca="true">IF(K76 = "-", INDIRECT("C" &amp; ROW() - 1),0)</f>
        <v>0</v>
      </c>
      <c r="R76" s="35"/>
    </row>
    <row r="77" customFormat="false" ht="13.5" hidden="false" customHeight="true" outlineLevel="0" collapsed="false">
      <c r="A77" s="2" t="str">
        <f aca="true">IF(K77="", "", IF(K77="-", "", 1 + SUM(INDIRECT(ADDRESS(2,COLUMN(N77)) &amp; ":" &amp; ADDRESS(ROW(),COLUMN(N77))))))</f>
        <v/>
      </c>
      <c r="B77" s="36" t="str">
        <f aca="false">IF(D77="","",VLOOKUP(D77,SKU!$A$1:$B$150,2,0))</f>
        <v/>
      </c>
      <c r="C77" s="40" t="str">
        <f aca="false">IF(D77="","",VLOOKUP(D77,SKU!$A$1:$C$150,3,0) * 2)</f>
        <v/>
      </c>
      <c r="F77" s="33" t="str">
        <f aca="true">IF(K77 = "-", J77 * (Q77 - INDIRECT("P" &amp; ROW() - 1)), "")</f>
        <v/>
      </c>
      <c r="G77" s="34" t="str">
        <f aca="false">IF(K77 = "-", J77 * 6500,"")</f>
        <v/>
      </c>
      <c r="H77" s="34" t="str">
        <f aca="true">IF(K77 = "-", INDIRECT("C" &amp; ROW() - 1) ,"")</f>
        <v/>
      </c>
      <c r="I77" s="34" t="str">
        <f aca="false">IF(K77 = "-", J77 * 2,"")</f>
        <v/>
      </c>
      <c r="J77" s="34"/>
      <c r="L77" s="15"/>
      <c r="N77" s="2" t="n">
        <f aca="false">IF(K77="-",J77,0)</f>
        <v>0</v>
      </c>
      <c r="P77" s="2" t="n">
        <f aca="true">IF(K77 = "-", 0, INDIRECT("P" &amp; ROW() - 1) + E77)</f>
        <v>0</v>
      </c>
      <c r="Q77" s="2" t="n">
        <f aca="true">IF(K77 = "-", INDIRECT("C" &amp; ROW() - 1),0)</f>
        <v>0</v>
      </c>
      <c r="R77" s="35"/>
    </row>
    <row r="78" customFormat="false" ht="13.5" hidden="false" customHeight="true" outlineLevel="0" collapsed="false">
      <c r="A78" s="2" t="str">
        <f aca="true">IF(K78="", "", IF(K78="-", "", 1 + SUM(INDIRECT(ADDRESS(2,COLUMN(N78)) &amp; ":" &amp; ADDRESS(ROW(),COLUMN(N78))))))</f>
        <v/>
      </c>
      <c r="B78" s="36" t="str">
        <f aca="false">IF(D78="","",VLOOKUP(D78,SKU!$A$1:$B$150,2,0))</f>
        <v/>
      </c>
      <c r="C78" s="40" t="str">
        <f aca="false">IF(D78="","",VLOOKUP(D78,SKU!$A$1:$C$150,3,0) * 2)</f>
        <v/>
      </c>
      <c r="F78" s="33" t="str">
        <f aca="true">IF(K78 = "-", J78 * (Q78 - INDIRECT("P" &amp; ROW() - 1)), "")</f>
        <v/>
      </c>
      <c r="G78" s="34" t="str">
        <f aca="false">IF(K78 = "-", J78 * 6500,"")</f>
        <v/>
      </c>
      <c r="H78" s="34" t="str">
        <f aca="true">IF(K78 = "-", INDIRECT("C" &amp; ROW() - 1) ,"")</f>
        <v/>
      </c>
      <c r="I78" s="34" t="str">
        <f aca="false">IF(K78 = "-", J78 * 2,"")</f>
        <v/>
      </c>
      <c r="J78" s="34"/>
      <c r="L78" s="15"/>
      <c r="N78" s="2" t="n">
        <f aca="false">IF(K78="-",J78,0)</f>
        <v>0</v>
      </c>
      <c r="P78" s="2" t="n">
        <f aca="true">IF(K78 = "-", 0, INDIRECT("P" &amp; ROW() - 1) + E78)</f>
        <v>0</v>
      </c>
      <c r="Q78" s="2" t="n">
        <f aca="true">IF(K78 = "-", INDIRECT("C" &amp; ROW() - 1),0)</f>
        <v>0</v>
      </c>
      <c r="R78" s="35"/>
    </row>
    <row r="79" customFormat="false" ht="13.5" hidden="false" customHeight="true" outlineLevel="0" collapsed="false">
      <c r="A79" s="2" t="str">
        <f aca="true">IF(K79="", "", IF(K79="-", "", 1 + SUM(INDIRECT(ADDRESS(2,COLUMN(N79)) &amp; ":" &amp; ADDRESS(ROW(),COLUMN(N79))))))</f>
        <v/>
      </c>
      <c r="B79" s="36" t="str">
        <f aca="false">IF(D79="","",VLOOKUP(D79,SKU!$A$1:$B$150,2,0))</f>
        <v/>
      </c>
      <c r="C79" s="40" t="str">
        <f aca="false">IF(D79="","",VLOOKUP(D79,SKU!$A$1:$C$150,3,0) * 2)</f>
        <v/>
      </c>
      <c r="F79" s="33" t="str">
        <f aca="true">IF(K79 = "-", J79 * (Q79 - INDIRECT("P" &amp; ROW() - 1)), "")</f>
        <v/>
      </c>
      <c r="G79" s="34" t="str">
        <f aca="false">IF(K79 = "-", J79 * 6500,"")</f>
        <v/>
      </c>
      <c r="H79" s="34" t="str">
        <f aca="true">IF(K79 = "-", INDIRECT("C" &amp; ROW() - 1) ,"")</f>
        <v/>
      </c>
      <c r="I79" s="34" t="str">
        <f aca="false">IF(K79 = "-", J79 * 2,"")</f>
        <v/>
      </c>
      <c r="J79" s="34"/>
      <c r="L79" s="15"/>
      <c r="N79" s="2" t="n">
        <f aca="false">IF(K79="-",J79,0)</f>
        <v>0</v>
      </c>
      <c r="P79" s="2" t="n">
        <f aca="true">IF(K79 = "-", 0, INDIRECT("P" &amp; ROW() - 1) + E79)</f>
        <v>0</v>
      </c>
      <c r="Q79" s="2" t="n">
        <f aca="true">IF(K79 = "-", INDIRECT("C" &amp; ROW() - 1),0)</f>
        <v>0</v>
      </c>
      <c r="R79" s="35"/>
    </row>
    <row r="80" customFormat="false" ht="13.5" hidden="false" customHeight="true" outlineLevel="0" collapsed="false">
      <c r="A80" s="2" t="str">
        <f aca="true">IF(K80="", "", IF(K80="-", "", 1 + SUM(INDIRECT(ADDRESS(2,COLUMN(N80)) &amp; ":" &amp; ADDRESS(ROW(),COLUMN(N80))))))</f>
        <v/>
      </c>
      <c r="B80" s="36" t="str">
        <f aca="false">IF(D80="","",VLOOKUP(D80,SKU!$A$1:$B$150,2,0))</f>
        <v/>
      </c>
      <c r="C80" s="40" t="str">
        <f aca="false">IF(D80="","",VLOOKUP(D80,SKU!$A$1:$C$150,3,0) * 2)</f>
        <v/>
      </c>
      <c r="F80" s="33" t="str">
        <f aca="true">IF(K80 = "-", J80 * (Q80 - INDIRECT("P" &amp; ROW() - 1)), "")</f>
        <v/>
      </c>
      <c r="G80" s="34" t="str">
        <f aca="false">IF(K80 = "-", J80 * 6500,"")</f>
        <v/>
      </c>
      <c r="H80" s="34" t="str">
        <f aca="true">IF(K80 = "-", INDIRECT("C" &amp; ROW() - 1) ,"")</f>
        <v/>
      </c>
      <c r="I80" s="34" t="str">
        <f aca="false">IF(K80 = "-", J80 * 2,"")</f>
        <v/>
      </c>
      <c r="J80" s="34"/>
      <c r="L80" s="15"/>
      <c r="N80" s="2" t="n">
        <f aca="false">IF(K80="-",J80,0)</f>
        <v>0</v>
      </c>
      <c r="P80" s="2" t="n">
        <f aca="true">IF(K80 = "-", 0, INDIRECT("P" &amp; ROW() - 1) + E80)</f>
        <v>0</v>
      </c>
      <c r="Q80" s="2" t="n">
        <f aca="true">IF(K80 = "-", INDIRECT("C" &amp; ROW() - 1),0)</f>
        <v>0</v>
      </c>
      <c r="R80" s="35"/>
    </row>
    <row r="81" customFormat="false" ht="13.5" hidden="false" customHeight="true" outlineLevel="0" collapsed="false">
      <c r="A81" s="2" t="str">
        <f aca="true">IF(K81="", "", IF(K81="-", "", 1 + SUM(INDIRECT(ADDRESS(2,COLUMN(N81)) &amp; ":" &amp; ADDRESS(ROW(),COLUMN(N81))))))</f>
        <v/>
      </c>
      <c r="B81" s="36" t="str">
        <f aca="false">IF(D81="","",VLOOKUP(D81,SKU!$A$1:$B$150,2,0))</f>
        <v/>
      </c>
      <c r="C81" s="40" t="str">
        <f aca="false">IF(D81="","",VLOOKUP(D81,SKU!$A$1:$C$150,3,0) * 2)</f>
        <v/>
      </c>
      <c r="F81" s="33" t="str">
        <f aca="true">IF(K81 = "-", J81 * (Q81 - INDIRECT("P" &amp; ROW() - 1)), "")</f>
        <v/>
      </c>
      <c r="G81" s="34" t="str">
        <f aca="false">IF(K81 = "-", J81 * 6500,"")</f>
        <v/>
      </c>
      <c r="H81" s="34" t="str">
        <f aca="true">IF(K81 = "-", INDIRECT("C" &amp; ROW() - 1) ,"")</f>
        <v/>
      </c>
      <c r="I81" s="34" t="str">
        <f aca="false">IF(K81 = "-", J81 * 2,"")</f>
        <v/>
      </c>
      <c r="J81" s="34"/>
      <c r="L81" s="15"/>
      <c r="N81" s="2" t="n">
        <f aca="false">IF(K81="-",J81,0)</f>
        <v>0</v>
      </c>
      <c r="P81" s="2" t="n">
        <f aca="true">IF(K81 = "-", 0, INDIRECT("P" &amp; ROW() - 1) + E81)</f>
        <v>0</v>
      </c>
      <c r="Q81" s="2" t="n">
        <f aca="true">IF(K81 = "-", INDIRECT("C" &amp; ROW() - 1),0)</f>
        <v>0</v>
      </c>
      <c r="R81" s="35"/>
    </row>
    <row r="82" customFormat="false" ht="13.5" hidden="false" customHeight="true" outlineLevel="0" collapsed="false">
      <c r="A82" s="2" t="str">
        <f aca="true">IF(K82="", "", IF(K82="-", "", 1 + SUM(INDIRECT(ADDRESS(2,COLUMN(N82)) &amp; ":" &amp; ADDRESS(ROW(),COLUMN(N82))))))</f>
        <v/>
      </c>
      <c r="B82" s="36" t="str">
        <f aca="false">IF(D82="","",VLOOKUP(D82,SKU!$A$1:$B$150,2,0))</f>
        <v/>
      </c>
      <c r="C82" s="40" t="str">
        <f aca="false">IF(D82="","",VLOOKUP(D82,SKU!$A$1:$C$150,3,0) * 2)</f>
        <v/>
      </c>
      <c r="F82" s="33" t="str">
        <f aca="true">IF(K82 = "-", J82 * (Q82 - INDIRECT("P" &amp; ROW() - 1)), "")</f>
        <v/>
      </c>
      <c r="G82" s="34" t="str">
        <f aca="false">IF(K82 = "-", J82 * 6500,"")</f>
        <v/>
      </c>
      <c r="H82" s="34" t="str">
        <f aca="true">IF(K82 = "-", INDIRECT("C" &amp; ROW() - 1) ,"")</f>
        <v/>
      </c>
      <c r="I82" s="34" t="str">
        <f aca="false">IF(K82 = "-", J82 * 2,"")</f>
        <v/>
      </c>
      <c r="J82" s="34"/>
      <c r="L82" s="15"/>
      <c r="N82" s="2" t="n">
        <f aca="false">IF(K82="-",J82,0)</f>
        <v>0</v>
      </c>
      <c r="P82" s="2" t="n">
        <f aca="true">IF(K82 = "-", 0, INDIRECT("P" &amp; ROW() - 1) + E82)</f>
        <v>0</v>
      </c>
      <c r="Q82" s="2" t="n">
        <f aca="true">IF(K82 = "-", INDIRECT("C" &amp; ROW() - 1),0)</f>
        <v>0</v>
      </c>
      <c r="R82" s="35"/>
    </row>
    <row r="83" customFormat="false" ht="13.5" hidden="false" customHeight="true" outlineLevel="0" collapsed="false">
      <c r="A83" s="2" t="str">
        <f aca="true">IF(K83="", "", IF(K83="-", "", 1 + SUM(INDIRECT(ADDRESS(2,COLUMN(N83)) &amp; ":" &amp; ADDRESS(ROW(),COLUMN(N83))))))</f>
        <v/>
      </c>
      <c r="B83" s="36" t="str">
        <f aca="false">IF(D83="","",VLOOKUP(D83,SKU!$A$1:$B$150,2,0))</f>
        <v/>
      </c>
      <c r="C83" s="40" t="str">
        <f aca="false">IF(D83="","",VLOOKUP(D83,SKU!$A$1:$C$150,3,0) * 2)</f>
        <v/>
      </c>
      <c r="F83" s="33" t="str">
        <f aca="true">IF(K83 = "-", J83 * (Q83 - INDIRECT("P" &amp; ROW() - 1)), "")</f>
        <v/>
      </c>
      <c r="G83" s="34" t="str">
        <f aca="false">IF(K83 = "-", J83 * 6500,"")</f>
        <v/>
      </c>
      <c r="H83" s="34" t="str">
        <f aca="true">IF(K83 = "-", INDIRECT("C" &amp; ROW() - 1) ,"")</f>
        <v/>
      </c>
      <c r="I83" s="34" t="str">
        <f aca="false">IF(K83 = "-", J83 * 2,"")</f>
        <v/>
      </c>
      <c r="J83" s="34"/>
      <c r="L83" s="15"/>
      <c r="N83" s="2" t="n">
        <f aca="false">IF(K83="-",J83,0)</f>
        <v>0</v>
      </c>
      <c r="P83" s="2" t="n">
        <f aca="true">IF(K83 = "-", 0, INDIRECT("P" &amp; ROW() - 1) + E83)</f>
        <v>0</v>
      </c>
      <c r="Q83" s="2" t="n">
        <f aca="true">IF(K83 = "-", INDIRECT("C" &amp; ROW() - 1),0)</f>
        <v>0</v>
      </c>
      <c r="R83" s="35"/>
    </row>
    <row r="84" customFormat="false" ht="13.5" hidden="false" customHeight="true" outlineLevel="0" collapsed="false">
      <c r="A84" s="2" t="str">
        <f aca="true">IF(K84="", "", IF(K84="-", "", 1 + SUM(INDIRECT(ADDRESS(2,COLUMN(N84)) &amp; ":" &amp; ADDRESS(ROW(),COLUMN(N84))))))</f>
        <v/>
      </c>
      <c r="B84" s="36" t="str">
        <f aca="false">IF(D84="","",VLOOKUP(D84,SKU!$A$1:$B$150,2,0))</f>
        <v/>
      </c>
      <c r="C84" s="40" t="str">
        <f aca="false">IF(D84="","",VLOOKUP(D84,SKU!$A$1:$C$150,3,0) * 2)</f>
        <v/>
      </c>
      <c r="F84" s="33" t="str">
        <f aca="true">IF(K84 = "-", J84 * (Q84 - INDIRECT("P" &amp; ROW() - 1)), "")</f>
        <v/>
      </c>
      <c r="G84" s="34" t="str">
        <f aca="false">IF(K84 = "-", J84 * 6500,"")</f>
        <v/>
      </c>
      <c r="H84" s="34" t="str">
        <f aca="true">IF(K84 = "-", INDIRECT("C" &amp; ROW() - 1) ,"")</f>
        <v/>
      </c>
      <c r="I84" s="34" t="str">
        <f aca="false">IF(K84 = "-", J84 * 2,"")</f>
        <v/>
      </c>
      <c r="J84" s="34"/>
      <c r="L84" s="15"/>
      <c r="N84" s="2" t="n">
        <f aca="false">IF(K84="-",J84,0)</f>
        <v>0</v>
      </c>
      <c r="P84" s="2" t="n">
        <f aca="true">IF(K84 = "-", 0, INDIRECT("P" &amp; ROW() - 1) + E84)</f>
        <v>0</v>
      </c>
      <c r="Q84" s="2" t="n">
        <f aca="true">IF(K84 = "-", INDIRECT("C" &amp; ROW() - 1),0)</f>
        <v>0</v>
      </c>
      <c r="R84" s="35"/>
    </row>
    <row r="85" customFormat="false" ht="13.5" hidden="false" customHeight="true" outlineLevel="0" collapsed="false">
      <c r="A85" s="2" t="str">
        <f aca="true">IF(K85="", "", IF(K85="-", "", 1 + SUM(INDIRECT(ADDRESS(2,COLUMN(N85)) &amp; ":" &amp; ADDRESS(ROW(),COLUMN(N85))))))</f>
        <v/>
      </c>
      <c r="B85" s="36" t="str">
        <f aca="false">IF(D85="","",VLOOKUP(D85,SKU!$A$1:$B$150,2,0))</f>
        <v/>
      </c>
      <c r="C85" s="40" t="str">
        <f aca="false">IF(D85="","",VLOOKUP(D85,SKU!$A$1:$C$150,3,0) * 2)</f>
        <v/>
      </c>
      <c r="F85" s="33" t="str">
        <f aca="true">IF(K85 = "-", J85 * (Q85 - INDIRECT("P" &amp; ROW() - 1)), "")</f>
        <v/>
      </c>
      <c r="G85" s="34" t="str">
        <f aca="false">IF(K85 = "-", J85 * 6500,"")</f>
        <v/>
      </c>
      <c r="H85" s="34" t="str">
        <f aca="true">IF(K85 = "-", INDIRECT("C" &amp; ROW() - 1) ,"")</f>
        <v/>
      </c>
      <c r="I85" s="34" t="str">
        <f aca="false">IF(K85 = "-", J85 * 2,"")</f>
        <v/>
      </c>
      <c r="J85" s="34"/>
      <c r="L85" s="15"/>
      <c r="N85" s="2" t="n">
        <f aca="false">IF(K85="-",J85,0)</f>
        <v>0</v>
      </c>
      <c r="P85" s="2" t="n">
        <f aca="true">IF(K85 = "-", 0, INDIRECT("P" &amp; ROW() - 1) + E85)</f>
        <v>0</v>
      </c>
      <c r="Q85" s="2" t="n">
        <f aca="true">IF(K85 = "-", INDIRECT("C" &amp; ROW() - 1),0)</f>
        <v>0</v>
      </c>
      <c r="R85" s="35"/>
    </row>
    <row r="86" customFormat="false" ht="13.5" hidden="false" customHeight="true" outlineLevel="0" collapsed="false">
      <c r="A86" s="2" t="str">
        <f aca="true">IF(K86="", "", IF(K86="-", "", 1 + SUM(INDIRECT(ADDRESS(2,COLUMN(N86)) &amp; ":" &amp; ADDRESS(ROW(),COLUMN(N86))))))</f>
        <v/>
      </c>
      <c r="B86" s="36" t="str">
        <f aca="false">IF(D86="","",VLOOKUP(D86,SKU!$A$1:$B$150,2,0))</f>
        <v/>
      </c>
      <c r="C86" s="40" t="str">
        <f aca="false">IF(D86="","",VLOOKUP(D86,SKU!$A$1:$C$150,3,0) * 2)</f>
        <v/>
      </c>
      <c r="F86" s="33" t="str">
        <f aca="true">IF(K86 = "-", J86 * (Q86 - INDIRECT("P" &amp; ROW() - 1)), "")</f>
        <v/>
      </c>
      <c r="G86" s="34" t="str">
        <f aca="false">IF(K86 = "-", J86 * 6500,"")</f>
        <v/>
      </c>
      <c r="H86" s="34" t="str">
        <f aca="true">IF(K86 = "-", INDIRECT("C" &amp; ROW() - 1) ,"")</f>
        <v/>
      </c>
      <c r="I86" s="34" t="str">
        <f aca="false">IF(K86 = "-", J86 * 2,"")</f>
        <v/>
      </c>
      <c r="J86" s="34"/>
      <c r="L86" s="15"/>
      <c r="N86" s="2" t="n">
        <f aca="false">IF(K86="-",J86,0)</f>
        <v>0</v>
      </c>
      <c r="P86" s="2" t="n">
        <f aca="true">IF(K86 = "-", 0, INDIRECT("P" &amp; ROW() - 1) + E86)</f>
        <v>0</v>
      </c>
      <c r="Q86" s="2" t="n">
        <f aca="true">IF(K86 = "-", INDIRECT("C" &amp; ROW() - 1),0)</f>
        <v>0</v>
      </c>
      <c r="R86" s="35"/>
    </row>
    <row r="87" customFormat="false" ht="13.5" hidden="false" customHeight="true" outlineLevel="0" collapsed="false">
      <c r="A87" s="2" t="str">
        <f aca="true">IF(K87="", "", IF(K87="-", "", 1 + SUM(INDIRECT(ADDRESS(2,COLUMN(N87)) &amp; ":" &amp; ADDRESS(ROW(),COLUMN(N87))))))</f>
        <v/>
      </c>
      <c r="B87" s="36" t="str">
        <f aca="false">IF(D87="","",VLOOKUP(D87,SKU!$A$1:$B$150,2,0))</f>
        <v/>
      </c>
      <c r="C87" s="40" t="str">
        <f aca="false">IF(D87="","",VLOOKUP(D87,SKU!$A$1:$C$150,3,0) * 2)</f>
        <v/>
      </c>
      <c r="F87" s="33" t="str">
        <f aca="true">IF(K87 = "-", J87 * (Q87 - INDIRECT("P" &amp; ROW() - 1)), "")</f>
        <v/>
      </c>
      <c r="G87" s="34" t="str">
        <f aca="false">IF(K87 = "-", J87 * 6500,"")</f>
        <v/>
      </c>
      <c r="H87" s="34" t="str">
        <f aca="true">IF(K87 = "-", INDIRECT("C" &amp; ROW() - 1) ,"")</f>
        <v/>
      </c>
      <c r="I87" s="34" t="str">
        <f aca="false">IF(K87 = "-", J87 * 2,"")</f>
        <v/>
      </c>
      <c r="J87" s="34"/>
      <c r="L87" s="15"/>
      <c r="N87" s="2" t="n">
        <f aca="false">IF(K87="-",J87,0)</f>
        <v>0</v>
      </c>
      <c r="P87" s="2" t="n">
        <f aca="true">IF(K87 = "-", 0, INDIRECT("P" &amp; ROW() - 1) + E87)</f>
        <v>0</v>
      </c>
      <c r="Q87" s="2" t="n">
        <f aca="true">IF(K87 = "-", INDIRECT("C" &amp; ROW() - 1),0)</f>
        <v>0</v>
      </c>
      <c r="R87" s="35"/>
    </row>
    <row r="88" customFormat="false" ht="13.5" hidden="false" customHeight="true" outlineLevel="0" collapsed="false">
      <c r="A88" s="2" t="str">
        <f aca="true">IF(K88="", "", IF(K88="-", "", 1 + SUM(INDIRECT(ADDRESS(2,COLUMN(N88)) &amp; ":" &amp; ADDRESS(ROW(),COLUMN(N88))))))</f>
        <v/>
      </c>
      <c r="B88" s="36" t="str">
        <f aca="false">IF(D88="","",VLOOKUP(D88,SKU!$A$1:$B$150,2,0))</f>
        <v/>
      </c>
      <c r="C88" s="40" t="str">
        <f aca="false">IF(D88="","",VLOOKUP(D88,SKU!$A$1:$C$150,3,0) * 2)</f>
        <v/>
      </c>
      <c r="F88" s="33" t="str">
        <f aca="true">IF(K88 = "-", J88 * (Q88 - INDIRECT("P" &amp; ROW() - 1)), "")</f>
        <v/>
      </c>
      <c r="G88" s="34" t="str">
        <f aca="false">IF(K88 = "-", J88 * 6500,"")</f>
        <v/>
      </c>
      <c r="H88" s="34" t="str">
        <f aca="true">IF(K88 = "-", INDIRECT("C" &amp; ROW() - 1) ,"")</f>
        <v/>
      </c>
      <c r="I88" s="34" t="str">
        <f aca="false">IF(K88 = "-", J88 * 2,"")</f>
        <v/>
      </c>
      <c r="J88" s="34"/>
      <c r="L88" s="15"/>
      <c r="N88" s="2" t="n">
        <f aca="false">IF(K88="-",J88,0)</f>
        <v>0</v>
      </c>
      <c r="P88" s="2" t="n">
        <f aca="true">IF(K88 = "-", 0, INDIRECT("P" &amp; ROW() - 1) + E88)</f>
        <v>0</v>
      </c>
      <c r="Q88" s="2" t="n">
        <f aca="true">IF(K88 = "-", INDIRECT("C" &amp; ROW() - 1),0)</f>
        <v>0</v>
      </c>
      <c r="R88" s="35"/>
    </row>
    <row r="89" customFormat="false" ht="13.5" hidden="false" customHeight="true" outlineLevel="0" collapsed="false">
      <c r="A89" s="2" t="str">
        <f aca="true">IF(K89="", "", IF(K89="-", "", 1 + SUM(INDIRECT(ADDRESS(2,COLUMN(N89)) &amp; ":" &amp; ADDRESS(ROW(),COLUMN(N89))))))</f>
        <v/>
      </c>
      <c r="B89" s="36" t="str">
        <f aca="false">IF(D89="","",VLOOKUP(D89,SKU!$A$1:$B$150,2,0))</f>
        <v/>
      </c>
      <c r="C89" s="40" t="str">
        <f aca="false">IF(D89="","",VLOOKUP(D89,SKU!$A$1:$C$150,3,0) * 2)</f>
        <v/>
      </c>
      <c r="F89" s="33" t="str">
        <f aca="true">IF(K89 = "-", J89 * (Q89 - INDIRECT("P" &amp; ROW() - 1)), "")</f>
        <v/>
      </c>
      <c r="G89" s="34" t="str">
        <f aca="false">IF(K89 = "-", J89 * 6500,"")</f>
        <v/>
      </c>
      <c r="H89" s="34" t="str">
        <f aca="true">IF(K89 = "-", INDIRECT("C" &amp; ROW() - 1) ,"")</f>
        <v/>
      </c>
      <c r="I89" s="34" t="str">
        <f aca="false">IF(K89 = "-", J89 * 2,"")</f>
        <v/>
      </c>
      <c r="J89" s="34"/>
      <c r="L89" s="15"/>
      <c r="N89" s="2" t="n">
        <f aca="false">IF(K89="-",J89,0)</f>
        <v>0</v>
      </c>
      <c r="P89" s="2" t="n">
        <f aca="true">IF(K89 = "-", 0, INDIRECT("P" &amp; ROW() - 1) + E89)</f>
        <v>0</v>
      </c>
      <c r="Q89" s="2" t="n">
        <f aca="true">IF(K89 = "-", INDIRECT("C" &amp; ROW() - 1),0)</f>
        <v>0</v>
      </c>
      <c r="R89" s="35"/>
    </row>
    <row r="90" customFormat="false" ht="13.5" hidden="false" customHeight="true" outlineLevel="0" collapsed="false">
      <c r="A90" s="2" t="str">
        <f aca="true">IF(K90="", "", IF(K90="-", "", 1 + SUM(INDIRECT(ADDRESS(2,COLUMN(N90)) &amp; ":" &amp; ADDRESS(ROW(),COLUMN(N90))))))</f>
        <v/>
      </c>
      <c r="B90" s="36" t="str">
        <f aca="false">IF(D90="","",VLOOKUP(D90,SKU!$A$1:$B$150,2,0))</f>
        <v/>
      </c>
      <c r="C90" s="40" t="str">
        <f aca="false">IF(D90="","",VLOOKUP(D90,SKU!$A$1:$C$150,3,0) * 2)</f>
        <v/>
      </c>
      <c r="F90" s="33" t="str">
        <f aca="true">IF(K90 = "-", J90 * (Q90 - INDIRECT("P" &amp; ROW() - 1)), "")</f>
        <v/>
      </c>
      <c r="G90" s="34" t="str">
        <f aca="false">IF(K90 = "-", J90 * 6500,"")</f>
        <v/>
      </c>
      <c r="H90" s="34" t="str">
        <f aca="true">IF(K90 = "-", INDIRECT("C" &amp; ROW() - 1) ,"")</f>
        <v/>
      </c>
      <c r="I90" s="34" t="str">
        <f aca="false">IF(K90 = "-", J90 * 2,"")</f>
        <v/>
      </c>
      <c r="J90" s="34"/>
      <c r="L90" s="15"/>
      <c r="N90" s="2" t="n">
        <f aca="false">IF(K90="-",J90,0)</f>
        <v>0</v>
      </c>
      <c r="P90" s="2" t="n">
        <f aca="true">IF(K90 = "-", 0, INDIRECT("P" &amp; ROW() - 1) + E90)</f>
        <v>0</v>
      </c>
      <c r="Q90" s="2" t="n">
        <f aca="true">IF(K90 = "-", INDIRECT("C" &amp; ROW() - 1),0)</f>
        <v>0</v>
      </c>
      <c r="R90" s="35"/>
    </row>
    <row r="91" customFormat="false" ht="13.5" hidden="false" customHeight="true" outlineLevel="0" collapsed="false">
      <c r="A91" s="2" t="str">
        <f aca="true">IF(K91="", "", IF(K91="-", "", 1 + SUM(INDIRECT(ADDRESS(2,COLUMN(N91)) &amp; ":" &amp; ADDRESS(ROW(),COLUMN(N91))))))</f>
        <v/>
      </c>
      <c r="B91" s="36" t="str">
        <f aca="false">IF(D91="","",VLOOKUP(D91,SKU!$A$1:$B$150,2,0))</f>
        <v/>
      </c>
      <c r="C91" s="40" t="str">
        <f aca="false">IF(D91="","",VLOOKUP(D91,SKU!$A$1:$C$150,3,0) * 2)</f>
        <v/>
      </c>
      <c r="F91" s="33" t="str">
        <f aca="true">IF(K91 = "-", J91 * (Q91 - INDIRECT("P" &amp; ROW() - 1)), "")</f>
        <v/>
      </c>
      <c r="G91" s="34" t="str">
        <f aca="false">IF(K91 = "-", J91 * 6500,"")</f>
        <v/>
      </c>
      <c r="H91" s="34" t="str">
        <f aca="true">IF(K91 = "-", INDIRECT("C" &amp; ROW() - 1) ,"")</f>
        <v/>
      </c>
      <c r="I91" s="34" t="str">
        <f aca="false">IF(K91 = "-", J91 * 2,"")</f>
        <v/>
      </c>
      <c r="J91" s="34"/>
      <c r="L91" s="15"/>
      <c r="N91" s="2" t="n">
        <f aca="false">IF(K91="-",J91,0)</f>
        <v>0</v>
      </c>
      <c r="P91" s="2" t="n">
        <f aca="true">IF(K91 = "-", 0, INDIRECT("P" &amp; ROW() - 1) + E91)</f>
        <v>0</v>
      </c>
      <c r="Q91" s="2" t="n">
        <f aca="true">IF(K91 = "-", INDIRECT("C" &amp; ROW() - 1),0)</f>
        <v>0</v>
      </c>
      <c r="R91" s="35"/>
    </row>
    <row r="92" customFormat="false" ht="13.5" hidden="false" customHeight="true" outlineLevel="0" collapsed="false">
      <c r="A92" s="2" t="str">
        <f aca="true">IF(K92="", "", IF(K92="-", "", 1 + SUM(INDIRECT(ADDRESS(2,COLUMN(N92)) &amp; ":" &amp; ADDRESS(ROW(),COLUMN(N92))))))</f>
        <v/>
      </c>
      <c r="B92" s="36" t="str">
        <f aca="false">IF(D92="","",VLOOKUP(D92,SKU!$A$1:$B$150,2,0))</f>
        <v/>
      </c>
      <c r="C92" s="40" t="str">
        <f aca="false">IF(D92="","",VLOOKUP(D92,SKU!$A$1:$C$150,3,0) * 2)</f>
        <v/>
      </c>
      <c r="F92" s="33" t="str">
        <f aca="true">IF(K92 = "-", J92 * (Q92 - INDIRECT("P" &amp; ROW() - 1)), "")</f>
        <v/>
      </c>
      <c r="G92" s="34" t="str">
        <f aca="false">IF(K92 = "-", J92 * 6500,"")</f>
        <v/>
      </c>
      <c r="H92" s="34" t="str">
        <f aca="true">IF(K92 = "-", INDIRECT("C" &amp; ROW() - 1) ,"")</f>
        <v/>
      </c>
      <c r="I92" s="34" t="str">
        <f aca="false">IF(K92 = "-", J92 * 2,"")</f>
        <v/>
      </c>
      <c r="J92" s="34"/>
      <c r="L92" s="15"/>
      <c r="N92" s="2" t="n">
        <f aca="false">IF(K92="-",J92,0)</f>
        <v>0</v>
      </c>
      <c r="P92" s="2" t="n">
        <f aca="true">IF(K92 = "-", 0, INDIRECT("P" &amp; ROW() - 1) + E92)</f>
        <v>0</v>
      </c>
      <c r="Q92" s="2" t="n">
        <f aca="true">IF(K92 = "-", INDIRECT("C" &amp; ROW() - 1),0)</f>
        <v>0</v>
      </c>
      <c r="R92" s="35"/>
    </row>
    <row r="93" customFormat="false" ht="13.5" hidden="false" customHeight="true" outlineLevel="0" collapsed="false">
      <c r="A93" s="2" t="str">
        <f aca="true">IF(K93="", "", IF(K93="-", "", 1 + SUM(INDIRECT(ADDRESS(2,COLUMN(N93)) &amp; ":" &amp; ADDRESS(ROW(),COLUMN(N93))))))</f>
        <v/>
      </c>
      <c r="B93" s="36" t="str">
        <f aca="false">IF(D93="","",VLOOKUP(D93,SKU!$A$1:$B$150,2,0))</f>
        <v/>
      </c>
      <c r="C93" s="40" t="str">
        <f aca="false">IF(D93="","",VLOOKUP(D93,SKU!$A$1:$C$150,3,0) * 2)</f>
        <v/>
      </c>
      <c r="F93" s="33" t="str">
        <f aca="true">IF(K93 = "-", J93 * (Q93 - INDIRECT("P" &amp; ROW() - 1)), "")</f>
        <v/>
      </c>
      <c r="G93" s="34" t="str">
        <f aca="false">IF(K93 = "-", J93 * 6500,"")</f>
        <v/>
      </c>
      <c r="H93" s="34" t="str">
        <f aca="true">IF(K93 = "-", INDIRECT("C" &amp; ROW() - 1) ,"")</f>
        <v/>
      </c>
      <c r="I93" s="34" t="str">
        <f aca="false">IF(K93 = "-", J93 * 2,"")</f>
        <v/>
      </c>
      <c r="J93" s="34"/>
      <c r="L93" s="15"/>
      <c r="N93" s="2" t="n">
        <f aca="false">IF(K93="-",J93,0)</f>
        <v>0</v>
      </c>
      <c r="P93" s="2" t="n">
        <f aca="true">IF(K93 = "-", 0, INDIRECT("P" &amp; ROW() - 1) + E93)</f>
        <v>0</v>
      </c>
      <c r="Q93" s="2" t="n">
        <f aca="true">IF(K93 = "-", INDIRECT("C" &amp; ROW() - 1),0)</f>
        <v>0</v>
      </c>
      <c r="R93" s="35"/>
    </row>
    <row r="94" customFormat="false" ht="13.5" hidden="false" customHeight="true" outlineLevel="0" collapsed="false">
      <c r="A94" s="2" t="str">
        <f aca="true">IF(K94="", "", IF(K94="-", "", 1 + SUM(INDIRECT(ADDRESS(2,COLUMN(N94)) &amp; ":" &amp; ADDRESS(ROW(),COLUMN(N94))))))</f>
        <v/>
      </c>
      <c r="B94" s="36" t="str">
        <f aca="false">IF(D94="","",VLOOKUP(D94,SKU!$A$1:$B$150,2,0))</f>
        <v/>
      </c>
      <c r="C94" s="40" t="str">
        <f aca="false">IF(D94="","",VLOOKUP(D94,SKU!$A$1:$C$150,3,0) * 2)</f>
        <v/>
      </c>
      <c r="F94" s="33" t="str">
        <f aca="true">IF(K94 = "-", J94 * (Q94 - INDIRECT("P" &amp; ROW() - 1)), "")</f>
        <v/>
      </c>
      <c r="G94" s="34" t="str">
        <f aca="false">IF(K94 = "-", J94 * 6500,"")</f>
        <v/>
      </c>
      <c r="H94" s="34" t="str">
        <f aca="true">IF(K94 = "-", INDIRECT("C" &amp; ROW() - 1) ,"")</f>
        <v/>
      </c>
      <c r="I94" s="34" t="str">
        <f aca="false">IF(K94 = "-", J94 * 2,"")</f>
        <v/>
      </c>
      <c r="J94" s="34"/>
      <c r="L94" s="15"/>
      <c r="N94" s="2" t="n">
        <f aca="false">IF(K94="-",J94,0)</f>
        <v>0</v>
      </c>
      <c r="P94" s="2" t="n">
        <f aca="true">IF(K94 = "-", 0, INDIRECT("P" &amp; ROW() - 1) + E94)</f>
        <v>0</v>
      </c>
      <c r="Q94" s="2" t="n">
        <f aca="true">IF(K94 = "-", INDIRECT("C" &amp; ROW() - 1),0)</f>
        <v>0</v>
      </c>
      <c r="R94" s="35"/>
    </row>
    <row r="95" customFormat="false" ht="13.5" hidden="false" customHeight="true" outlineLevel="0" collapsed="false">
      <c r="A95" s="2" t="str">
        <f aca="true">IF(K95="", "", IF(K95="-", "", 1 + SUM(INDIRECT(ADDRESS(2,COLUMN(N95)) &amp; ":" &amp; ADDRESS(ROW(),COLUMN(N95))))))</f>
        <v/>
      </c>
      <c r="B95" s="36" t="str">
        <f aca="false">IF(D95="","",VLOOKUP(D95,SKU!$A$1:$B$150,2,0))</f>
        <v/>
      </c>
      <c r="C95" s="40" t="str">
        <f aca="false">IF(D95="","",VLOOKUP(D95,SKU!$A$1:$C$150,3,0) * 2)</f>
        <v/>
      </c>
      <c r="F95" s="33" t="str">
        <f aca="true">IF(K95 = "-", J95 * (Q95 - INDIRECT("P" &amp; ROW() - 1)), "")</f>
        <v/>
      </c>
      <c r="G95" s="34" t="str">
        <f aca="false">IF(K95 = "-", J95 * 6500,"")</f>
        <v/>
      </c>
      <c r="H95" s="34" t="str">
        <f aca="true">IF(K95 = "-", INDIRECT("C" &amp; ROW() - 1) ,"")</f>
        <v/>
      </c>
      <c r="I95" s="34" t="str">
        <f aca="false">IF(K95 = "-", J95 * 2,"")</f>
        <v/>
      </c>
      <c r="J95" s="34"/>
      <c r="L95" s="15"/>
      <c r="N95" s="2" t="n">
        <f aca="false">IF(K95="-",J95,0)</f>
        <v>0</v>
      </c>
      <c r="P95" s="2" t="n">
        <f aca="true">IF(K95 = "-", 0, INDIRECT("P" &amp; ROW() - 1) + E95)</f>
        <v>0</v>
      </c>
      <c r="Q95" s="2" t="n">
        <f aca="true">IF(K95 = "-", INDIRECT("C" &amp; ROW() - 1),0)</f>
        <v>0</v>
      </c>
      <c r="R95" s="35"/>
    </row>
    <row r="96" customFormat="false" ht="13.5" hidden="false" customHeight="true" outlineLevel="0" collapsed="false">
      <c r="A96" s="2" t="str">
        <f aca="true">IF(K96="", "", IF(K96="-", "", 1 + SUM(INDIRECT(ADDRESS(2,COLUMN(N96)) &amp; ":" &amp; ADDRESS(ROW(),COLUMN(N96))))))</f>
        <v/>
      </c>
      <c r="B96" s="36" t="str">
        <f aca="false">IF(D96="","",VLOOKUP(D96,SKU!$A$1:$B$150,2,0))</f>
        <v/>
      </c>
      <c r="C96" s="40" t="str">
        <f aca="false">IF(D96="","",VLOOKUP(D96,SKU!$A$1:$C$150,3,0) * 2)</f>
        <v/>
      </c>
      <c r="F96" s="33" t="str">
        <f aca="true">IF(K96 = "-", J96 * (Q96 - INDIRECT("P" &amp; ROW() - 1)), "")</f>
        <v/>
      </c>
      <c r="G96" s="34" t="str">
        <f aca="false">IF(K96 = "-", J96 * 6500,"")</f>
        <v/>
      </c>
      <c r="H96" s="34" t="str">
        <f aca="true">IF(K96 = "-", INDIRECT("C" &amp; ROW() - 1) ,"")</f>
        <v/>
      </c>
      <c r="I96" s="34" t="str">
        <f aca="false">IF(K96 = "-", J96 * 2,"")</f>
        <v/>
      </c>
      <c r="J96" s="34"/>
      <c r="L96" s="15"/>
      <c r="N96" s="2" t="n">
        <f aca="false">IF(K96="-",J96,0)</f>
        <v>0</v>
      </c>
      <c r="P96" s="2" t="n">
        <f aca="true">IF(K96 = "-", 0, INDIRECT("P" &amp; ROW() - 1) + E96)</f>
        <v>0</v>
      </c>
      <c r="Q96" s="2" t="n">
        <f aca="true">IF(K96 = "-", INDIRECT("C" &amp; ROW() - 1),0)</f>
        <v>0</v>
      </c>
      <c r="R96" s="35"/>
    </row>
    <row r="97" customFormat="false" ht="13.5" hidden="false" customHeight="true" outlineLevel="0" collapsed="false">
      <c r="A97" s="2" t="str">
        <f aca="true">IF(K97="", "", IF(K97="-", "", 1 + SUM(INDIRECT(ADDRESS(2,COLUMN(N97)) &amp; ":" &amp; ADDRESS(ROW(),COLUMN(N97))))))</f>
        <v/>
      </c>
      <c r="B97" s="36" t="str">
        <f aca="false">IF(D97="","",VLOOKUP(D97,SKU!$A$1:$B$150,2,0))</f>
        <v/>
      </c>
      <c r="C97" s="40" t="str">
        <f aca="false">IF(D97="","",VLOOKUP(D97,SKU!$A$1:$C$150,3,0) * 2)</f>
        <v/>
      </c>
      <c r="F97" s="33" t="str">
        <f aca="true">IF(K97 = "-", J97 * (Q97 - INDIRECT("P" &amp; ROW() - 1)), "")</f>
        <v/>
      </c>
      <c r="G97" s="34" t="str">
        <f aca="false">IF(K97 = "-", J97 * 6500,"")</f>
        <v/>
      </c>
      <c r="H97" s="34" t="str">
        <f aca="true">IF(K97 = "-", INDIRECT("C" &amp; ROW() - 1) ,"")</f>
        <v/>
      </c>
      <c r="I97" s="34" t="str">
        <f aca="false">IF(K97 = "-", J97 * 2,"")</f>
        <v/>
      </c>
      <c r="J97" s="34"/>
      <c r="L97" s="15"/>
      <c r="N97" s="2" t="n">
        <f aca="false">IF(K97="-",J97,0)</f>
        <v>0</v>
      </c>
      <c r="P97" s="2" t="n">
        <f aca="true">IF(K97 = "-", 0, INDIRECT("P" &amp; ROW() - 1) + E97)</f>
        <v>0</v>
      </c>
      <c r="Q97" s="2" t="n">
        <f aca="true">IF(K97 = "-", INDIRECT("C" &amp; ROW() - 1),0)</f>
        <v>0</v>
      </c>
      <c r="R97" s="35"/>
    </row>
    <row r="98" customFormat="false" ht="13.5" hidden="false" customHeight="true" outlineLevel="0" collapsed="false">
      <c r="A98" s="2" t="str">
        <f aca="true">IF(K98="", "", IF(K98="-", "", 1 + SUM(INDIRECT(ADDRESS(2,COLUMN(N98)) &amp; ":" &amp; ADDRESS(ROW(),COLUMN(N98))))))</f>
        <v/>
      </c>
      <c r="B98" s="36" t="str">
        <f aca="false">IF(D98="","",VLOOKUP(D98,SKU!$A$1:$B$150,2,0))</f>
        <v/>
      </c>
      <c r="C98" s="40" t="str">
        <f aca="false">IF(D98="","",VLOOKUP(D98,SKU!$A$1:$C$150,3,0) * 2)</f>
        <v/>
      </c>
      <c r="F98" s="33" t="str">
        <f aca="true">IF(K98 = "-", J98 * (Q98 - INDIRECT("P" &amp; ROW() - 1)), "")</f>
        <v/>
      </c>
      <c r="G98" s="34" t="str">
        <f aca="false">IF(K98 = "-", J98 * 6500,"")</f>
        <v/>
      </c>
      <c r="H98" s="34" t="str">
        <f aca="true">IF(K98 = "-", INDIRECT("C" &amp; ROW() - 1) ,"")</f>
        <v/>
      </c>
      <c r="I98" s="34" t="str">
        <f aca="false">IF(K98 = "-", J98 * 2,"")</f>
        <v/>
      </c>
      <c r="J98" s="34"/>
      <c r="L98" s="15"/>
      <c r="N98" s="2" t="n">
        <f aca="false">IF(K98="-",J98,0)</f>
        <v>0</v>
      </c>
      <c r="P98" s="2" t="n">
        <f aca="true">IF(K98 = "-", 0, INDIRECT("P" &amp; ROW() - 1) + E98)</f>
        <v>0</v>
      </c>
      <c r="Q98" s="2" t="n">
        <f aca="true">IF(K98 = "-", INDIRECT("C" &amp; ROW() - 1),0)</f>
        <v>0</v>
      </c>
      <c r="R98" s="35"/>
    </row>
    <row r="99" customFormat="false" ht="13.5" hidden="false" customHeight="true" outlineLevel="0" collapsed="false">
      <c r="A99" s="2" t="str">
        <f aca="true">IF(K99="", "", IF(K99="-", "", 1 + SUM(INDIRECT(ADDRESS(2,COLUMN(N99)) &amp; ":" &amp; ADDRESS(ROW(),COLUMN(N99))))))</f>
        <v/>
      </c>
      <c r="B99" s="36" t="str">
        <f aca="false">IF(D99="","",VLOOKUP(D99,SKU!$A$1:$B$150,2,0))</f>
        <v/>
      </c>
      <c r="C99" s="40" t="str">
        <f aca="false">IF(D99="","",VLOOKUP(D99,SKU!$A$1:$C$150,3,0) * 2)</f>
        <v/>
      </c>
      <c r="F99" s="33" t="str">
        <f aca="true">IF(K99 = "-", J99 * (Q99 - INDIRECT("P" &amp; ROW() - 1)), "")</f>
        <v/>
      </c>
      <c r="G99" s="34" t="str">
        <f aca="false">IF(K99 = "-", J99 * 6500,"")</f>
        <v/>
      </c>
      <c r="H99" s="34" t="str">
        <f aca="true">IF(K99 = "-", INDIRECT("C" &amp; ROW() - 1) ,"")</f>
        <v/>
      </c>
      <c r="I99" s="34" t="str">
        <f aca="false">IF(K99 = "-", J99 * 2,"")</f>
        <v/>
      </c>
      <c r="J99" s="34"/>
      <c r="L99" s="15"/>
      <c r="N99" s="2" t="n">
        <f aca="false">IF(K99="-",J99,0)</f>
        <v>0</v>
      </c>
      <c r="P99" s="2" t="n">
        <f aca="true">IF(K99 = "-", 0, INDIRECT("P" &amp; ROW() - 1) + E99)</f>
        <v>0</v>
      </c>
      <c r="Q99" s="2" t="n">
        <f aca="true">IF(K99 = "-", INDIRECT("C" &amp; ROW() - 1),0)</f>
        <v>0</v>
      </c>
      <c r="R99" s="35"/>
    </row>
    <row r="100" customFormat="false" ht="13.5" hidden="false" customHeight="true" outlineLevel="0" collapsed="false">
      <c r="A100" s="2" t="str">
        <f aca="true">IF(K100="", "", IF(K100="-", "", 1 + SUM(INDIRECT(ADDRESS(2,COLUMN(N100)) &amp; ":" &amp; ADDRESS(ROW(),COLUMN(N100))))))</f>
        <v/>
      </c>
      <c r="B100" s="36" t="str">
        <f aca="false">IF(D100="","",VLOOKUP(D100,SKU!$A$1:$B$150,2,0))</f>
        <v/>
      </c>
      <c r="C100" s="40" t="str">
        <f aca="false">IF(D100="","",VLOOKUP(D100,SKU!$A$1:$C$150,3,0) * 2)</f>
        <v/>
      </c>
      <c r="F100" s="33" t="str">
        <f aca="true">IF(K100 = "-", J100 * (Q100 - INDIRECT("P" &amp; ROW() - 1)), "")</f>
        <v/>
      </c>
      <c r="G100" s="34" t="str">
        <f aca="false">IF(K100 = "-", J100 * 6500,"")</f>
        <v/>
      </c>
      <c r="H100" s="34" t="str">
        <f aca="true">IF(K100 = "-", INDIRECT("C" &amp; ROW() - 1) ,"")</f>
        <v/>
      </c>
      <c r="I100" s="34" t="str">
        <f aca="false">IF(K100 = "-", J100 * 2,"")</f>
        <v/>
      </c>
      <c r="J100" s="34"/>
      <c r="L100" s="15"/>
      <c r="N100" s="2" t="n">
        <f aca="false">IF(K100="-",J100,0)</f>
        <v>0</v>
      </c>
      <c r="P100" s="2" t="n">
        <f aca="true">IF(K100 = "-", 0, INDIRECT("P" &amp; ROW() - 1) + E100)</f>
        <v>0</v>
      </c>
      <c r="Q100" s="2" t="n">
        <f aca="true">IF(K100 = "-", INDIRECT("C" &amp; ROW() - 1),0)</f>
        <v>0</v>
      </c>
      <c r="R100" s="35"/>
    </row>
    <row r="101" customFormat="false" ht="13.5" hidden="false" customHeight="true" outlineLevel="0" collapsed="false">
      <c r="A101" s="2" t="str">
        <f aca="true">IF(K101="", "", IF(K101="-", "", 1 + SUM(INDIRECT(ADDRESS(2,COLUMN(N101)) &amp; ":" &amp; ADDRESS(ROW(),COLUMN(N101))))))</f>
        <v/>
      </c>
      <c r="B101" s="36" t="str">
        <f aca="false">IF(D101="","",VLOOKUP(D101,SKU!$A$1:$B$150,2,0))</f>
        <v/>
      </c>
      <c r="C101" s="40" t="str">
        <f aca="false">IF(D101="","",VLOOKUP(D101,SKU!$A$1:$C$150,3,0) * 2)</f>
        <v/>
      </c>
      <c r="F101" s="33" t="str">
        <f aca="true">IF(K101 = "-", J101 * (Q101 - INDIRECT("P" &amp; ROW() - 1)), "")</f>
        <v/>
      </c>
      <c r="G101" s="34" t="str">
        <f aca="false">IF(K101 = "-", J101 * 6500,"")</f>
        <v/>
      </c>
      <c r="H101" s="34" t="str">
        <f aca="true">IF(K101 = "-", INDIRECT("C" &amp; ROW() - 1) ,"")</f>
        <v/>
      </c>
      <c r="I101" s="34" t="str">
        <f aca="false">IF(K101 = "-", J101 * 2,"")</f>
        <v/>
      </c>
      <c r="J101" s="34"/>
      <c r="L101" s="15"/>
      <c r="N101" s="2" t="n">
        <f aca="false">IF(K101="-",J101,0)</f>
        <v>0</v>
      </c>
      <c r="P101" s="2" t="n">
        <f aca="true">IF(K101 = "-", 0, INDIRECT("P" &amp; ROW() - 1) + E101)</f>
        <v>0</v>
      </c>
      <c r="Q101" s="2" t="n">
        <f aca="true">IF(K101 = "-", INDIRECT("C" &amp; ROW() - 1),0)</f>
        <v>0</v>
      </c>
      <c r="R101" s="35"/>
    </row>
    <row r="102" customFormat="false" ht="13.5" hidden="false" customHeight="true" outlineLevel="0" collapsed="false">
      <c r="A102" s="2" t="str">
        <f aca="true">IF(K102="", "", IF(K102="-", "", 1 + SUM(INDIRECT(ADDRESS(2,COLUMN(N102)) &amp; ":" &amp; ADDRESS(ROW(),COLUMN(N102))))))</f>
        <v/>
      </c>
      <c r="B102" s="36" t="str">
        <f aca="false">IF(D102="","",VLOOKUP(D102,SKU!$A$1:$B$150,2,0))</f>
        <v/>
      </c>
      <c r="C102" s="40" t="str">
        <f aca="false">IF(D102="","",VLOOKUP(D102,SKU!$A$1:$C$150,3,0) * 2)</f>
        <v/>
      </c>
      <c r="F102" s="33" t="str">
        <f aca="true">IF(K102 = "-", J102 * (Q102 - INDIRECT("P" &amp; ROW() - 1)), "")</f>
        <v/>
      </c>
      <c r="G102" s="34" t="str">
        <f aca="false">IF(K102 = "-", J102 * 6500,"")</f>
        <v/>
      </c>
      <c r="H102" s="34" t="str">
        <f aca="true">IF(K102 = "-", INDIRECT("C" &amp; ROW() - 1) ,"")</f>
        <v/>
      </c>
      <c r="I102" s="34" t="str">
        <f aca="false">IF(K102 = "-", J102 * 2,"")</f>
        <v/>
      </c>
      <c r="J102" s="34"/>
      <c r="L102" s="15"/>
      <c r="N102" s="2" t="n">
        <f aca="false">IF(K102="-",J102,0)</f>
        <v>0</v>
      </c>
      <c r="P102" s="2" t="n">
        <f aca="true">IF(K102 = "-", 0, INDIRECT("P" &amp; ROW() - 1) + E102)</f>
        <v>0</v>
      </c>
      <c r="Q102" s="2" t="n">
        <f aca="true">IF(K102 = "-", INDIRECT("C" &amp; ROW() - 1),0)</f>
        <v>0</v>
      </c>
      <c r="R102" s="35"/>
    </row>
    <row r="103" customFormat="false" ht="13.5" hidden="false" customHeight="true" outlineLevel="0" collapsed="false">
      <c r="A103" s="2" t="str">
        <f aca="true">IF(K103="", "", IF(K103="-", "", 1 + SUM(INDIRECT(ADDRESS(2,COLUMN(N103)) &amp; ":" &amp; ADDRESS(ROW(),COLUMN(N103))))))</f>
        <v/>
      </c>
      <c r="B103" s="36" t="str">
        <f aca="false">IF(D103="","",VLOOKUP(D103,SKU!$A$1:$B$150,2,0))</f>
        <v/>
      </c>
      <c r="C103" s="40" t="str">
        <f aca="false">IF(D103="","",VLOOKUP(D103,SKU!$A$1:$C$150,3,0) * 2)</f>
        <v/>
      </c>
      <c r="F103" s="33" t="str">
        <f aca="true">IF(K103 = "-", J103 * (Q103 - INDIRECT("P" &amp; ROW() - 1)), "")</f>
        <v/>
      </c>
      <c r="G103" s="34" t="str">
        <f aca="false">IF(K103 = "-", J103 * 6500,"")</f>
        <v/>
      </c>
      <c r="H103" s="34" t="str">
        <f aca="true">IF(K103 = "-", INDIRECT("C" &amp; ROW() - 1) ,"")</f>
        <v/>
      </c>
      <c r="I103" s="34" t="str">
        <f aca="false">IF(K103 = "-", J103 * 2,"")</f>
        <v/>
      </c>
      <c r="J103" s="34"/>
      <c r="L103" s="15"/>
      <c r="N103" s="2" t="n">
        <f aca="false">IF(K103="-",J103,0)</f>
        <v>0</v>
      </c>
      <c r="P103" s="2" t="n">
        <f aca="true">IF(K103 = "-", 0, INDIRECT("P" &amp; ROW() - 1) + E103)</f>
        <v>0</v>
      </c>
      <c r="Q103" s="2" t="n">
        <f aca="true">IF(K103 = "-", INDIRECT("C" &amp; ROW() - 1),0)</f>
        <v>0</v>
      </c>
      <c r="R103" s="35"/>
    </row>
    <row r="104" customFormat="false" ht="13.5" hidden="false" customHeight="true" outlineLevel="0" collapsed="false">
      <c r="A104" s="2" t="str">
        <f aca="true">IF(K104="", "", IF(K104="-", "", 1 + SUM(INDIRECT(ADDRESS(2,COLUMN(N104)) &amp; ":" &amp; ADDRESS(ROW(),COLUMN(N104))))))</f>
        <v/>
      </c>
      <c r="B104" s="36" t="str">
        <f aca="false">IF(D104="","",VLOOKUP(D104,SKU!$A$1:$B$150,2,0))</f>
        <v/>
      </c>
      <c r="C104" s="40" t="str">
        <f aca="false">IF(D104="","",VLOOKUP(D104,SKU!$A$1:$C$150,3,0) * 2)</f>
        <v/>
      </c>
      <c r="F104" s="33" t="str">
        <f aca="true">IF(K104 = "-", J104 * (Q104 - INDIRECT("P" &amp; ROW() - 1)), "")</f>
        <v/>
      </c>
      <c r="G104" s="34" t="str">
        <f aca="false">IF(K104 = "-", J104 * 6500,"")</f>
        <v/>
      </c>
      <c r="H104" s="34" t="str">
        <f aca="true">IF(K104 = "-", INDIRECT("C" &amp; ROW() - 1) ,"")</f>
        <v/>
      </c>
      <c r="I104" s="34" t="str">
        <f aca="false">IF(K104 = "-", J104 * 2,"")</f>
        <v/>
      </c>
      <c r="J104" s="34"/>
      <c r="L104" s="15"/>
      <c r="N104" s="2" t="n">
        <f aca="false">IF(K104="-",J104,0)</f>
        <v>0</v>
      </c>
      <c r="P104" s="2" t="n">
        <f aca="true">IF(K104 = "-", 0, INDIRECT("P" &amp; ROW() - 1) + E104)</f>
        <v>0</v>
      </c>
      <c r="Q104" s="2" t="n">
        <f aca="true">IF(K104 = "-", INDIRECT("C" &amp; ROW() - 1),0)</f>
        <v>0</v>
      </c>
      <c r="R104" s="35"/>
    </row>
    <row r="105" customFormat="false" ht="13.5" hidden="false" customHeight="true" outlineLevel="0" collapsed="false">
      <c r="A105" s="2" t="str">
        <f aca="true">IF(K105="", "", IF(K105="-", "", 1 + SUM(INDIRECT(ADDRESS(2,COLUMN(N105)) &amp; ":" &amp; ADDRESS(ROW(),COLUMN(N105))))))</f>
        <v/>
      </c>
      <c r="B105" s="36" t="str">
        <f aca="false">IF(D105="","",VLOOKUP(D105,SKU!$A$1:$B$150,2,0))</f>
        <v/>
      </c>
      <c r="C105" s="40" t="str">
        <f aca="false">IF(D105="","",VLOOKUP(D105,SKU!$A$1:$C$150,3,0) * 2)</f>
        <v/>
      </c>
      <c r="F105" s="33" t="str">
        <f aca="true">IF(K105 = "-", J105 * (Q105 - INDIRECT("P" &amp; ROW() - 1)), "")</f>
        <v/>
      </c>
      <c r="G105" s="34" t="str">
        <f aca="false">IF(K105 = "-", J105 * 6500,"")</f>
        <v/>
      </c>
      <c r="H105" s="34" t="str">
        <f aca="true">IF(K105 = "-", INDIRECT("C" &amp; ROW() - 1) ,"")</f>
        <v/>
      </c>
      <c r="I105" s="34" t="str">
        <f aca="false">IF(K105 = "-", J105 * 2,"")</f>
        <v/>
      </c>
      <c r="J105" s="34"/>
      <c r="L105" s="15"/>
      <c r="N105" s="2" t="n">
        <f aca="false">IF(K105="-",J105,0)</f>
        <v>0</v>
      </c>
      <c r="P105" s="2" t="n">
        <f aca="true">IF(K105 = "-", 0, INDIRECT("P" &amp; ROW() - 1) + E105)</f>
        <v>0</v>
      </c>
      <c r="Q105" s="2" t="n">
        <f aca="true">IF(K105 = "-", INDIRECT("C" &amp; ROW() - 1),0)</f>
        <v>0</v>
      </c>
      <c r="R105" s="35"/>
    </row>
    <row r="106" customFormat="false" ht="13.5" hidden="false" customHeight="true" outlineLevel="0" collapsed="false">
      <c r="A106" s="2" t="str">
        <f aca="true">IF(K106="", "", IF(K106="-", "", 1 + SUM(INDIRECT(ADDRESS(2,COLUMN(N106)) &amp; ":" &amp; ADDRESS(ROW(),COLUMN(N106))))))</f>
        <v/>
      </c>
      <c r="B106" s="36" t="str">
        <f aca="false">IF(D106="","",VLOOKUP(D106,SKU!$A$1:$B$150,2,0))</f>
        <v/>
      </c>
      <c r="C106" s="40" t="str">
        <f aca="false">IF(D106="","",VLOOKUP(D106,SKU!$A$1:$C$150,3,0) * 2)</f>
        <v/>
      </c>
      <c r="F106" s="33" t="str">
        <f aca="true">IF(K106 = "-", J106 * (Q106 - INDIRECT("P" &amp; ROW() - 1)), "")</f>
        <v/>
      </c>
      <c r="G106" s="34" t="str">
        <f aca="false">IF(K106 = "-", J106 * 6500,"")</f>
        <v/>
      </c>
      <c r="H106" s="34" t="str">
        <f aca="true">IF(K106 = "-", INDIRECT("C" &amp; ROW() - 1) ,"")</f>
        <v/>
      </c>
      <c r="I106" s="34" t="str">
        <f aca="false">IF(K106 = "-", J106 * 2,"")</f>
        <v/>
      </c>
      <c r="J106" s="34"/>
      <c r="L106" s="15"/>
      <c r="N106" s="2" t="n">
        <f aca="false">IF(K106="-",J106,0)</f>
        <v>0</v>
      </c>
      <c r="P106" s="2" t="n">
        <f aca="true">IF(K106 = "-", 0, INDIRECT("P" &amp; ROW() - 1) + E106)</f>
        <v>0</v>
      </c>
      <c r="Q106" s="2" t="n">
        <f aca="true">IF(K106 = "-", INDIRECT("C" &amp; ROW() - 1),0)</f>
        <v>0</v>
      </c>
      <c r="R106" s="35"/>
    </row>
    <row r="107" customFormat="false" ht="13.5" hidden="false" customHeight="true" outlineLevel="0" collapsed="false">
      <c r="A107" s="2" t="str">
        <f aca="true">IF(K107="", "", IF(K107="-", "", 1 + SUM(INDIRECT(ADDRESS(2,COLUMN(N107)) &amp; ":" &amp; ADDRESS(ROW(),COLUMN(N107))))))</f>
        <v/>
      </c>
      <c r="B107" s="36" t="str">
        <f aca="false">IF(D107="","",VLOOKUP(D107,SKU!$A$1:$B$150,2,0))</f>
        <v/>
      </c>
      <c r="C107" s="40" t="str">
        <f aca="false">IF(D107="","",VLOOKUP(D107,SKU!$A$1:$C$150,3,0) * 2)</f>
        <v/>
      </c>
      <c r="F107" s="33" t="str">
        <f aca="true">IF(K107 = "-", J107 * (Q107 - INDIRECT("P" &amp; ROW() - 1)), "")</f>
        <v/>
      </c>
      <c r="G107" s="34" t="str">
        <f aca="false">IF(K107 = "-", J107 * 6500,"")</f>
        <v/>
      </c>
      <c r="H107" s="34" t="str">
        <f aca="true">IF(K107 = "-", INDIRECT("C" &amp; ROW() - 1) ,"")</f>
        <v/>
      </c>
      <c r="I107" s="34" t="str">
        <f aca="false">IF(K107 = "-", J107 * 2,"")</f>
        <v/>
      </c>
      <c r="J107" s="34"/>
      <c r="L107" s="15"/>
      <c r="N107" s="2" t="n">
        <f aca="false">IF(K107="-",J107,0)</f>
        <v>0</v>
      </c>
      <c r="P107" s="2" t="n">
        <f aca="true">IF(K107 = "-", 0, INDIRECT("P" &amp; ROW() - 1) + E107)</f>
        <v>0</v>
      </c>
      <c r="Q107" s="2" t="n">
        <f aca="true">IF(K107 = "-", INDIRECT("C" &amp; ROW() - 1),0)</f>
        <v>0</v>
      </c>
      <c r="R107" s="35"/>
    </row>
    <row r="108" customFormat="false" ht="13.5" hidden="false" customHeight="true" outlineLevel="0" collapsed="false">
      <c r="A108" s="2" t="str">
        <f aca="true">IF(K108="", "", IF(K108="-", "", 1 + SUM(INDIRECT(ADDRESS(2,COLUMN(N108)) &amp; ":" &amp; ADDRESS(ROW(),COLUMN(N108))))))</f>
        <v/>
      </c>
      <c r="B108" s="36" t="str">
        <f aca="false">IF(D108="","",VLOOKUP(D108,SKU!$A$1:$B$150,2,0))</f>
        <v/>
      </c>
      <c r="C108" s="40" t="str">
        <f aca="false">IF(D108="","",VLOOKUP(D108,SKU!$A$1:$C$150,3,0) * 2)</f>
        <v/>
      </c>
      <c r="F108" s="33" t="str">
        <f aca="true">IF(K108 = "-", J108 * (Q108 - INDIRECT("P" &amp; ROW() - 1)), "")</f>
        <v/>
      </c>
      <c r="G108" s="34" t="str">
        <f aca="false">IF(K108 = "-", J108 * 6500,"")</f>
        <v/>
      </c>
      <c r="H108" s="34" t="str">
        <f aca="true">IF(K108 = "-", INDIRECT("C" &amp; ROW() - 1) ,"")</f>
        <v/>
      </c>
      <c r="I108" s="34" t="str">
        <f aca="false">IF(K108 = "-", J108 * 2,"")</f>
        <v/>
      </c>
      <c r="J108" s="34"/>
      <c r="L108" s="15"/>
      <c r="N108" s="2" t="n">
        <f aca="false">IF(K108="-",J108,0)</f>
        <v>0</v>
      </c>
      <c r="P108" s="2" t="n">
        <f aca="true">IF(K108 = "-", 0, INDIRECT("P" &amp; ROW() - 1) + E108)</f>
        <v>0</v>
      </c>
      <c r="Q108" s="2" t="n">
        <f aca="true">IF(K108 = "-", INDIRECT("C" &amp; ROW() - 1),0)</f>
        <v>0</v>
      </c>
      <c r="R108" s="35"/>
    </row>
    <row r="109" customFormat="false" ht="13.5" hidden="false" customHeight="true" outlineLevel="0" collapsed="false">
      <c r="A109" s="2" t="str">
        <f aca="true">IF(K109="", "", IF(K109="-", "", 1 + SUM(INDIRECT(ADDRESS(2,COLUMN(N109)) &amp; ":" &amp; ADDRESS(ROW(),COLUMN(N109))))))</f>
        <v/>
      </c>
      <c r="B109" s="36" t="str">
        <f aca="false">IF(D109="","",VLOOKUP(D109,SKU!$A$1:$B$150,2,0))</f>
        <v/>
      </c>
      <c r="C109" s="40" t="str">
        <f aca="false">IF(D109="","",VLOOKUP(D109,SKU!$A$1:$C$150,3,0) * 2)</f>
        <v/>
      </c>
      <c r="F109" s="33" t="str">
        <f aca="true">IF(K109 = "-", J109 * (Q109 - INDIRECT("P" &amp; ROW() - 1)), "")</f>
        <v/>
      </c>
      <c r="G109" s="34" t="str">
        <f aca="false">IF(K109 = "-", J109 * 6500,"")</f>
        <v/>
      </c>
      <c r="H109" s="34" t="str">
        <f aca="true">IF(K109 = "-", INDIRECT("C" &amp; ROW() - 1) ,"")</f>
        <v/>
      </c>
      <c r="I109" s="34" t="str">
        <f aca="false">IF(K109 = "-", J109 * 2,"")</f>
        <v/>
      </c>
      <c r="J109" s="34"/>
      <c r="L109" s="15"/>
      <c r="N109" s="2" t="n">
        <f aca="false">IF(K109="-",J109,0)</f>
        <v>0</v>
      </c>
      <c r="P109" s="2" t="n">
        <f aca="true">IF(K109 = "-", 0, INDIRECT("P" &amp; ROW() - 1) + E109)</f>
        <v>0</v>
      </c>
      <c r="Q109" s="2" t="n">
        <f aca="true">IF(K109 = "-", INDIRECT("C" &amp; ROW() - 1),0)</f>
        <v>0</v>
      </c>
      <c r="R109" s="35"/>
    </row>
    <row r="110" customFormat="false" ht="13.5" hidden="false" customHeight="true" outlineLevel="0" collapsed="false">
      <c r="A110" s="2" t="str">
        <f aca="true">IF(K110="", "", IF(K110="-", "", 1 + SUM(INDIRECT(ADDRESS(2,COLUMN(N110)) &amp; ":" &amp; ADDRESS(ROW(),COLUMN(N110))))))</f>
        <v/>
      </c>
      <c r="B110" s="36" t="str">
        <f aca="false">IF(D110="","",VLOOKUP(D110,SKU!$A$1:$B$150,2,0))</f>
        <v/>
      </c>
      <c r="C110" s="40" t="str">
        <f aca="false">IF(D110="","",VLOOKUP(D110,SKU!$A$1:$C$150,3,0) * 2)</f>
        <v/>
      </c>
      <c r="F110" s="33" t="str">
        <f aca="true">IF(K110 = "-", J110 * (Q110 - INDIRECT("P" &amp; ROW() - 1)), "")</f>
        <v/>
      </c>
      <c r="G110" s="34" t="str">
        <f aca="false">IF(K110 = "-", J110 * 6500,"")</f>
        <v/>
      </c>
      <c r="H110" s="34" t="str">
        <f aca="true">IF(K110 = "-", INDIRECT("C" &amp; ROW() - 1) ,"")</f>
        <v/>
      </c>
      <c r="I110" s="34" t="str">
        <f aca="false">IF(K110 = "-", J110 * 2,"")</f>
        <v/>
      </c>
      <c r="J110" s="34"/>
      <c r="L110" s="15"/>
      <c r="N110" s="2" t="n">
        <f aca="false">IF(K110="-",J110,0)</f>
        <v>0</v>
      </c>
      <c r="P110" s="2" t="n">
        <f aca="true">IF(K110 = "-", 0, INDIRECT("P" &amp; ROW() - 1) + E110)</f>
        <v>0</v>
      </c>
      <c r="Q110" s="2" t="n">
        <f aca="true">IF(K110 = "-", INDIRECT("C" &amp; ROW() - 1),0)</f>
        <v>0</v>
      </c>
      <c r="R110" s="35"/>
    </row>
    <row r="111" customFormat="false" ht="13.5" hidden="false" customHeight="true" outlineLevel="0" collapsed="false">
      <c r="A111" s="2" t="str">
        <f aca="true">IF(K111="", "", IF(K111="-", "", 1 + SUM(INDIRECT(ADDRESS(2,COLUMN(N111)) &amp; ":" &amp; ADDRESS(ROW(),COLUMN(N111))))))</f>
        <v/>
      </c>
      <c r="B111" s="36" t="str">
        <f aca="false">IF(D111="","",VLOOKUP(D111,SKU!$A$1:$B$150,2,0))</f>
        <v/>
      </c>
      <c r="C111" s="40" t="str">
        <f aca="false">IF(D111="","",VLOOKUP(D111,SKU!$A$1:$C$150,3,0) * 2)</f>
        <v/>
      </c>
      <c r="F111" s="33" t="str">
        <f aca="true">IF(K111 = "-", J111 * (Q111 - INDIRECT("P" &amp; ROW() - 1)), "")</f>
        <v/>
      </c>
      <c r="G111" s="34" t="str">
        <f aca="false">IF(K111 = "-", J111 * 6500,"")</f>
        <v/>
      </c>
      <c r="H111" s="34" t="str">
        <f aca="true">IF(K111 = "-", INDIRECT("C" &amp; ROW() - 1) ,"")</f>
        <v/>
      </c>
      <c r="I111" s="34" t="str">
        <f aca="false">IF(K111 = "-", J111 * 2,"")</f>
        <v/>
      </c>
      <c r="J111" s="34"/>
      <c r="L111" s="15"/>
      <c r="N111" s="2" t="n">
        <f aca="false">IF(K111="-",J111,0)</f>
        <v>0</v>
      </c>
      <c r="P111" s="2" t="n">
        <f aca="true">IF(K111 = "-", 0, INDIRECT("P" &amp; ROW() - 1) + E111)</f>
        <v>0</v>
      </c>
      <c r="Q111" s="2" t="n">
        <f aca="true">IF(K111 = "-", INDIRECT("C" &amp; ROW() - 1),0)</f>
        <v>0</v>
      </c>
      <c r="R111" s="35"/>
    </row>
    <row r="112" customFormat="false" ht="13.5" hidden="false" customHeight="true" outlineLevel="0" collapsed="false">
      <c r="A112" s="2" t="str">
        <f aca="true">IF(K112="", "", IF(K112="-", "", 1 + SUM(INDIRECT(ADDRESS(2,COLUMN(N112)) &amp; ":" &amp; ADDRESS(ROW(),COLUMN(N112))))))</f>
        <v/>
      </c>
      <c r="B112" s="36" t="str">
        <f aca="false">IF(D112="","",VLOOKUP(D112,SKU!$A$1:$B$150,2,0))</f>
        <v/>
      </c>
      <c r="C112" s="40" t="str">
        <f aca="false">IF(D112="","",VLOOKUP(D112,SKU!$A$1:$C$150,3,0) * 2)</f>
        <v/>
      </c>
      <c r="F112" s="33" t="str">
        <f aca="true">IF(K112 = "-", J112 * (Q112 - INDIRECT("P" &amp; ROW() - 1)), "")</f>
        <v/>
      </c>
      <c r="G112" s="34" t="str">
        <f aca="false">IF(K112 = "-", J112 * 6500,"")</f>
        <v/>
      </c>
      <c r="H112" s="34" t="str">
        <f aca="true">IF(K112 = "-", INDIRECT("C" &amp; ROW() - 1) ,"")</f>
        <v/>
      </c>
      <c r="I112" s="34" t="str">
        <f aca="false">IF(K112 = "-", J112 * 2,"")</f>
        <v/>
      </c>
      <c r="J112" s="34"/>
      <c r="L112" s="15"/>
      <c r="N112" s="2" t="n">
        <f aca="false">IF(K112="-",J112,0)</f>
        <v>0</v>
      </c>
      <c r="P112" s="2" t="n">
        <f aca="true">IF(K112 = "-", 0, INDIRECT("P" &amp; ROW() - 1) + E112)</f>
        <v>0</v>
      </c>
      <c r="Q112" s="2" t="n">
        <f aca="true">IF(K112 = "-", INDIRECT("C" &amp; ROW() - 1),0)</f>
        <v>0</v>
      </c>
      <c r="R112" s="35"/>
    </row>
    <row r="113" customFormat="false" ht="13.5" hidden="false" customHeight="true" outlineLevel="0" collapsed="false">
      <c r="A113" s="2" t="str">
        <f aca="true">IF(K113="", "", IF(K113="-", "", 1 + SUM(INDIRECT(ADDRESS(2,COLUMN(N113)) &amp; ":" &amp; ADDRESS(ROW(),COLUMN(N113))))))</f>
        <v/>
      </c>
      <c r="B113" s="36" t="str">
        <f aca="false">IF(D113="","",VLOOKUP(D113,SKU!$A$1:$B$150,2,0))</f>
        <v/>
      </c>
      <c r="C113" s="40" t="str">
        <f aca="false">IF(D113="","",VLOOKUP(D113,SKU!$A$1:$C$150,3,0) * 2)</f>
        <v/>
      </c>
      <c r="F113" s="33" t="str">
        <f aca="true">IF(K113 = "-", J113 * (Q113 - INDIRECT("P" &amp; ROW() - 1)), "")</f>
        <v/>
      </c>
      <c r="G113" s="34" t="str">
        <f aca="false">IF(K113 = "-", J113 * 6500,"")</f>
        <v/>
      </c>
      <c r="H113" s="34" t="str">
        <f aca="true">IF(K113 = "-", INDIRECT("C" &amp; ROW() - 1) ,"")</f>
        <v/>
      </c>
      <c r="I113" s="34" t="str">
        <f aca="false">IF(K113 = "-", J113 * 2,"")</f>
        <v/>
      </c>
      <c r="J113" s="34"/>
      <c r="L113" s="15"/>
      <c r="N113" s="2" t="n">
        <f aca="false">IF(K113="-",J113,0)</f>
        <v>0</v>
      </c>
      <c r="P113" s="2" t="n">
        <f aca="true">IF(K113 = "-", 0, INDIRECT("P" &amp; ROW() - 1) + E113)</f>
        <v>0</v>
      </c>
      <c r="Q113" s="2" t="n">
        <f aca="true">IF(K113 = "-", INDIRECT("C" &amp; ROW() - 1),0)</f>
        <v>0</v>
      </c>
      <c r="R113" s="35"/>
    </row>
    <row r="114" customFormat="false" ht="13.5" hidden="false" customHeight="true" outlineLevel="0" collapsed="false">
      <c r="A114" s="2" t="str">
        <f aca="true">IF(K114="", "", IF(K114="-", "", 1 + SUM(INDIRECT(ADDRESS(2,COLUMN(N114)) &amp; ":" &amp; ADDRESS(ROW(),COLUMN(N114))))))</f>
        <v/>
      </c>
      <c r="B114" s="36" t="str">
        <f aca="false">IF(D114="","",VLOOKUP(D114,SKU!$A$1:$B$150,2,0))</f>
        <v/>
      </c>
      <c r="C114" s="40" t="str">
        <f aca="false">IF(D114="","",VLOOKUP(D114,SKU!$A$1:$C$150,3,0) * 2)</f>
        <v/>
      </c>
      <c r="F114" s="33" t="str">
        <f aca="true">IF(K114 = "-", J114 * (Q114 - INDIRECT("P" &amp; ROW() - 1)), "")</f>
        <v/>
      </c>
      <c r="G114" s="34" t="str">
        <f aca="false">IF(K114 = "-", J114 * 6500,"")</f>
        <v/>
      </c>
      <c r="H114" s="34" t="str">
        <f aca="true">IF(K114 = "-", INDIRECT("C" &amp; ROW() - 1) ,"")</f>
        <v/>
      </c>
      <c r="I114" s="34" t="str">
        <f aca="false">IF(K114 = "-", J114 * 2,"")</f>
        <v/>
      </c>
      <c r="J114" s="34"/>
      <c r="L114" s="15"/>
      <c r="N114" s="2" t="n">
        <f aca="false">IF(K114="-",J114,0)</f>
        <v>0</v>
      </c>
      <c r="P114" s="2" t="n">
        <f aca="true">IF(K114 = "-", 0, INDIRECT("P" &amp; ROW() - 1) + E114)</f>
        <v>0</v>
      </c>
      <c r="Q114" s="2" t="n">
        <f aca="true">IF(K114 = "-", INDIRECT("C" &amp; ROW() - 1),0)</f>
        <v>0</v>
      </c>
      <c r="R114" s="35"/>
    </row>
    <row r="115" customFormat="false" ht="13.5" hidden="false" customHeight="true" outlineLevel="0" collapsed="false">
      <c r="A115" s="2" t="str">
        <f aca="true">IF(K115="", "", IF(K115="-", "", 1 + SUM(INDIRECT(ADDRESS(2,COLUMN(N115)) &amp; ":" &amp; ADDRESS(ROW(),COLUMN(N115))))))</f>
        <v/>
      </c>
      <c r="B115" s="36" t="str">
        <f aca="false">IF(D115="","",VLOOKUP(D115,SKU!$A$1:$B$150,2,0))</f>
        <v/>
      </c>
      <c r="C115" s="40" t="str">
        <f aca="false">IF(D115="","",VLOOKUP(D115,SKU!$A$1:$C$150,3,0) * 2)</f>
        <v/>
      </c>
      <c r="F115" s="33" t="str">
        <f aca="true">IF(K115 = "-", J115 * (Q115 - INDIRECT("P" &amp; ROW() - 1)), "")</f>
        <v/>
      </c>
      <c r="G115" s="34" t="str">
        <f aca="false">IF(K115 = "-", J115 * 6500,"")</f>
        <v/>
      </c>
      <c r="H115" s="34" t="str">
        <f aca="true">IF(K115 = "-", INDIRECT("C" &amp; ROW() - 1) ,"")</f>
        <v/>
      </c>
      <c r="I115" s="34" t="str">
        <f aca="false">IF(K115 = "-", J115 * 2,"")</f>
        <v/>
      </c>
      <c r="J115" s="34"/>
      <c r="L115" s="15"/>
      <c r="N115" s="2" t="n">
        <f aca="false">IF(K115="-",J115,0)</f>
        <v>0</v>
      </c>
      <c r="P115" s="2" t="n">
        <f aca="true">IF(K115 = "-", 0, INDIRECT("P" &amp; ROW() - 1) + E115)</f>
        <v>0</v>
      </c>
      <c r="Q115" s="2" t="n">
        <f aca="true">IF(K115 = "-", INDIRECT("C" &amp; ROW() - 1),0)</f>
        <v>0</v>
      </c>
      <c r="R115" s="35"/>
    </row>
    <row r="116" customFormat="false" ht="13.5" hidden="false" customHeight="true" outlineLevel="0" collapsed="false">
      <c r="A116" s="2" t="str">
        <f aca="true">IF(K116="", "", IF(K116="-", "", 1 + SUM(INDIRECT(ADDRESS(2,COLUMN(N116)) &amp; ":" &amp; ADDRESS(ROW(),COLUMN(N116))))))</f>
        <v/>
      </c>
      <c r="B116" s="36" t="str">
        <f aca="false">IF(D116="","",VLOOKUP(D116,SKU!$A$1:$B$150,2,0))</f>
        <v/>
      </c>
      <c r="C116" s="40" t="str">
        <f aca="false">IF(D116="","",VLOOKUP(D116,SKU!$A$1:$C$150,3,0) * 2)</f>
        <v/>
      </c>
      <c r="F116" s="33" t="str">
        <f aca="true">IF(K116 = "-", J116 * (Q116 - INDIRECT("P" &amp; ROW() - 1)), "")</f>
        <v/>
      </c>
      <c r="G116" s="34" t="str">
        <f aca="false">IF(K116 = "-", J116 * 6500,"")</f>
        <v/>
      </c>
      <c r="H116" s="34" t="str">
        <f aca="true">IF(K116 = "-", INDIRECT("C" &amp; ROW() - 1) ,"")</f>
        <v/>
      </c>
      <c r="I116" s="34" t="str">
        <f aca="false">IF(K116 = "-", J116 * 2,"")</f>
        <v/>
      </c>
      <c r="J116" s="34"/>
      <c r="L116" s="15"/>
      <c r="N116" s="2" t="n">
        <f aca="false">IF(K116="-",J116,0)</f>
        <v>0</v>
      </c>
      <c r="P116" s="2" t="n">
        <f aca="true">IF(K116 = "-", 0, INDIRECT("P" &amp; ROW() - 1) + E116)</f>
        <v>0</v>
      </c>
      <c r="Q116" s="2" t="n">
        <f aca="true">IF(K116 = "-", INDIRECT("C" &amp; ROW() - 1),0)</f>
        <v>0</v>
      </c>
      <c r="R116" s="35"/>
    </row>
    <row r="117" customFormat="false" ht="13.5" hidden="false" customHeight="true" outlineLevel="0" collapsed="false">
      <c r="A117" s="2" t="str">
        <f aca="true">IF(K117="", "", IF(K117="-", "", 1 + SUM(INDIRECT(ADDRESS(2,COLUMN(N117)) &amp; ":" &amp; ADDRESS(ROW(),COLUMN(N117))))))</f>
        <v/>
      </c>
      <c r="B117" s="36" t="str">
        <f aca="false">IF(D117="","",VLOOKUP(D117,SKU!$A$1:$B$150,2,0))</f>
        <v/>
      </c>
      <c r="C117" s="40" t="str">
        <f aca="false">IF(D117="","",VLOOKUP(D117,SKU!$A$1:$C$150,3,0) * 2)</f>
        <v/>
      </c>
      <c r="F117" s="33" t="str">
        <f aca="true">IF(K117 = "-", J117 * (Q117 - INDIRECT("P" &amp; ROW() - 1)), "")</f>
        <v/>
      </c>
      <c r="G117" s="34" t="str">
        <f aca="false">IF(K117 = "-", J117 * 6500,"")</f>
        <v/>
      </c>
      <c r="H117" s="34" t="str">
        <f aca="true">IF(K117 = "-", INDIRECT("C" &amp; ROW() - 1) ,"")</f>
        <v/>
      </c>
      <c r="I117" s="34" t="str">
        <f aca="false">IF(K117 = "-", J117 * 2,"")</f>
        <v/>
      </c>
      <c r="J117" s="34"/>
      <c r="L117" s="15"/>
      <c r="N117" s="2" t="n">
        <f aca="false">IF(K117="-",J117,0)</f>
        <v>0</v>
      </c>
      <c r="P117" s="2" t="n">
        <f aca="true">IF(K117 = "-", 0, INDIRECT("P" &amp; ROW() - 1) + E117)</f>
        <v>0</v>
      </c>
      <c r="Q117" s="2" t="n">
        <f aca="true">IF(K117 = "-", INDIRECT("C" &amp; ROW() - 1),0)</f>
        <v>0</v>
      </c>
      <c r="R117" s="35"/>
    </row>
    <row r="118" customFormat="false" ht="13.5" hidden="false" customHeight="true" outlineLevel="0" collapsed="false">
      <c r="A118" s="2" t="str">
        <f aca="true">IF(K118="", "", IF(K118="-", "", 1 + SUM(INDIRECT(ADDRESS(2,COLUMN(N118)) &amp; ":" &amp; ADDRESS(ROW(),COLUMN(N118))))))</f>
        <v/>
      </c>
      <c r="B118" s="36" t="str">
        <f aca="false">IF(D118="","",VLOOKUP(D118,SKU!$A$1:$B$150,2,0))</f>
        <v/>
      </c>
      <c r="C118" s="40" t="str">
        <f aca="false">IF(D118="","",VLOOKUP(D118,SKU!$A$1:$C$150,3,0) * 2)</f>
        <v/>
      </c>
      <c r="F118" s="33" t="str">
        <f aca="true">IF(K118 = "-", J118 * (Q118 - INDIRECT("P" &amp; ROW() - 1)), "")</f>
        <v/>
      </c>
      <c r="G118" s="34" t="str">
        <f aca="false">IF(K118 = "-", J118 * 6500,"")</f>
        <v/>
      </c>
      <c r="H118" s="34" t="str">
        <f aca="true">IF(K118 = "-", INDIRECT("C" &amp; ROW() - 1) ,"")</f>
        <v/>
      </c>
      <c r="I118" s="34" t="str">
        <f aca="false">IF(K118 = "-", J118 * 2,"")</f>
        <v/>
      </c>
      <c r="J118" s="34"/>
      <c r="L118" s="15"/>
      <c r="N118" s="2" t="n">
        <f aca="false">IF(K118="-",J118,0)</f>
        <v>0</v>
      </c>
      <c r="P118" s="2" t="n">
        <f aca="true">IF(K118 = "-", 0, INDIRECT("P" &amp; ROW() - 1) + E118)</f>
        <v>0</v>
      </c>
      <c r="Q118" s="2" t="n">
        <f aca="true">IF(K118 = "-", INDIRECT("C" &amp; ROW() - 1),0)</f>
        <v>0</v>
      </c>
      <c r="R118" s="35"/>
    </row>
    <row r="119" customFormat="false" ht="13.5" hidden="false" customHeight="true" outlineLevel="0" collapsed="false">
      <c r="A119" s="2" t="str">
        <f aca="true">IF(K119="", "", IF(K119="-", "", 1 + SUM(INDIRECT(ADDRESS(2,COLUMN(N119)) &amp; ":" &amp; ADDRESS(ROW(),COLUMN(N119))))))</f>
        <v/>
      </c>
      <c r="B119" s="36" t="str">
        <f aca="false">IF(D119="","",VLOOKUP(D119,SKU!$A$1:$B$150,2,0))</f>
        <v/>
      </c>
      <c r="C119" s="40" t="str">
        <f aca="false">IF(D119="","",VLOOKUP(D119,SKU!$A$1:$C$150,3,0) * 2)</f>
        <v/>
      </c>
      <c r="F119" s="33" t="str">
        <f aca="true">IF(K119 = "-", J119 * (Q119 - INDIRECT("P" &amp; ROW() - 1)), "")</f>
        <v/>
      </c>
      <c r="G119" s="34" t="str">
        <f aca="false">IF(K119 = "-", J119 * 6500,"")</f>
        <v/>
      </c>
      <c r="H119" s="34" t="str">
        <f aca="true">IF(K119 = "-", INDIRECT("C" &amp; ROW() - 1) ,"")</f>
        <v/>
      </c>
      <c r="I119" s="34" t="str">
        <f aca="false">IF(K119 = "-", J119 * 2,"")</f>
        <v/>
      </c>
      <c r="J119" s="34"/>
      <c r="L119" s="15"/>
      <c r="N119" s="2" t="n">
        <f aca="false">IF(K119="-",J119,0)</f>
        <v>0</v>
      </c>
      <c r="P119" s="2" t="n">
        <f aca="true">IF(K119 = "-", 0, INDIRECT("P" &amp; ROW() - 1) + E119)</f>
        <v>0</v>
      </c>
      <c r="Q119" s="2" t="n">
        <f aca="true">IF(K119 = "-", INDIRECT("C" &amp; ROW() - 1),0)</f>
        <v>0</v>
      </c>
      <c r="R119" s="35"/>
    </row>
    <row r="120" customFormat="false" ht="13.5" hidden="false" customHeight="true" outlineLevel="0" collapsed="false">
      <c r="A120" s="2" t="str">
        <f aca="true">IF(K120="", "", IF(K120="-", "", 1 + SUM(INDIRECT(ADDRESS(2,COLUMN(N120)) &amp; ":" &amp; ADDRESS(ROW(),COLUMN(N120))))))</f>
        <v/>
      </c>
      <c r="B120" s="36" t="str">
        <f aca="false">IF(D120="","",VLOOKUP(D120,SKU!$A$1:$B$150,2,0))</f>
        <v/>
      </c>
      <c r="C120" s="40" t="str">
        <f aca="false">IF(D120="","",VLOOKUP(D120,SKU!$A$1:$C$150,3,0) * 2)</f>
        <v/>
      </c>
      <c r="F120" s="33" t="str">
        <f aca="true">IF(K120 = "-", J120 * (Q120 - INDIRECT("P" &amp; ROW() - 1)), "")</f>
        <v/>
      </c>
      <c r="G120" s="34" t="str">
        <f aca="false">IF(K120 = "-", J120 * 6500,"")</f>
        <v/>
      </c>
      <c r="H120" s="34" t="str">
        <f aca="true">IF(K120 = "-", INDIRECT("C" &amp; ROW() - 1) ,"")</f>
        <v/>
      </c>
      <c r="I120" s="34" t="str">
        <f aca="false">IF(K120 = "-", J120 * 2,"")</f>
        <v/>
      </c>
      <c r="J120" s="34"/>
      <c r="L120" s="15"/>
      <c r="N120" s="2" t="n">
        <f aca="false">IF(K120="-",J120,0)</f>
        <v>0</v>
      </c>
      <c r="P120" s="2" t="n">
        <f aca="true">IF(K120 = "-", 0, INDIRECT("P" &amp; ROW() - 1) + E120)</f>
        <v>0</v>
      </c>
      <c r="Q120" s="2" t="n">
        <f aca="true">IF(K120 = "-", INDIRECT("C" &amp; ROW() - 1),0)</f>
        <v>0</v>
      </c>
      <c r="R120" s="35"/>
    </row>
    <row r="121" customFormat="false" ht="13.5" hidden="false" customHeight="true" outlineLevel="0" collapsed="false">
      <c r="A121" s="2" t="str">
        <f aca="true">IF(K121="", "", IF(K121="-", "", 1 + SUM(INDIRECT(ADDRESS(2,COLUMN(N121)) &amp; ":" &amp; ADDRESS(ROW(),COLUMN(N121))))))</f>
        <v/>
      </c>
      <c r="B121" s="40"/>
      <c r="C121" s="40" t="str">
        <f aca="false">IF(D121="","",VLOOKUP(D121,SKU!$A$1:$C$150,3,0) * 2)</f>
        <v/>
      </c>
      <c r="F121" s="33" t="str">
        <f aca="true">IF(K121 = "-", J121 * (Q121 - INDIRECT("P" &amp; ROW() - 1)), "")</f>
        <v/>
      </c>
      <c r="G121" s="34" t="str">
        <f aca="false">IF(K121 = "-", J121 * 6500,"")</f>
        <v/>
      </c>
      <c r="H121" s="34" t="str">
        <f aca="true">IF(K121 = "-", INDIRECT("C" &amp; ROW() - 1) ,"")</f>
        <v/>
      </c>
      <c r="I121" s="34" t="str">
        <f aca="false">IF(K121 = "-", J121 * 2,"")</f>
        <v/>
      </c>
      <c r="J121" s="34"/>
      <c r="L121" s="15"/>
      <c r="N121" s="2" t="n">
        <f aca="false">IF(K121="-",J121,0)</f>
        <v>0</v>
      </c>
      <c r="P121" s="2" t="n">
        <f aca="true">IF(K121 = "-", 0, INDIRECT("P" &amp; ROW() - 1) + E121)</f>
        <v>0</v>
      </c>
      <c r="Q121" s="2" t="n">
        <f aca="true">IF(K121 = "-", INDIRECT("C" &amp; ROW() - 1),0)</f>
        <v>0</v>
      </c>
      <c r="R121" s="35"/>
    </row>
    <row r="122" customFormat="false" ht="13.5" hidden="false" customHeight="true" outlineLevel="0" collapsed="false">
      <c r="B122" s="40"/>
      <c r="C122" s="40" t="str">
        <f aca="false">IF(D122="","",VLOOKUP(D122,SKU!$A$1:$C$150,3,0) * 2)</f>
        <v/>
      </c>
      <c r="F122" s="33" t="str">
        <f aca="true">IF(K122 = "-", J122 * (Q122 - INDIRECT("O" &amp; ROW() - 1)), "")</f>
        <v/>
      </c>
      <c r="G122" s="34" t="str">
        <f aca="true">IF(K122 = "-", INDIRECT("D" &amp; ROW() - 1) * 1890,"")</f>
        <v/>
      </c>
      <c r="H122" s="34" t="str">
        <f aca="true">IF(K122 = "-", INDIRECT("C" &amp; ROW() - 1) ,"")</f>
        <v/>
      </c>
      <c r="I122" s="34"/>
      <c r="J122" s="34"/>
      <c r="R122" s="35"/>
    </row>
    <row r="123" customFormat="false" ht="13.5" hidden="false" customHeight="true" outlineLevel="0" collapsed="false">
      <c r="B123" s="40"/>
      <c r="C123" s="40" t="str">
        <f aca="false">IF(D123="","",VLOOKUP(D123,SKU!$A$1:$C$150,3,0) * 2)</f>
        <v/>
      </c>
      <c r="F123" s="33" t="str">
        <f aca="true">IF(K123 = "-", J123 * (Q123 - INDIRECT("O" &amp; ROW() - 1)), "")</f>
        <v/>
      </c>
      <c r="G123" s="34" t="str">
        <f aca="true">IF(K123 = "-", INDIRECT("D" &amp; ROW() - 1) * 1890,"")</f>
        <v/>
      </c>
      <c r="H123" s="34" t="str">
        <f aca="true">IF(K123 = "-", INDIRECT("C" &amp; ROW() - 1) ,"")</f>
        <v/>
      </c>
      <c r="I123" s="34"/>
      <c r="J123" s="34"/>
      <c r="R123" s="35"/>
    </row>
    <row r="124" customFormat="false" ht="13.5" hidden="false" customHeight="true" outlineLevel="0" collapsed="false">
      <c r="B124" s="40"/>
      <c r="C124" s="40" t="str">
        <f aca="false">IF(D124="","",VLOOKUP(D124,SKU!$A$1:$C$150,3,0) * 2)</f>
        <v/>
      </c>
      <c r="F124" s="33" t="str">
        <f aca="true">IF(K124 = "-", J124 * (Q124 - INDIRECT("O" &amp; ROW() - 1)), "")</f>
        <v/>
      </c>
      <c r="G124" s="34" t="str">
        <f aca="true">IF(K124 = "-", INDIRECT("D" &amp; ROW() - 1) * 1890,"")</f>
        <v/>
      </c>
      <c r="H124" s="34" t="str">
        <f aca="true">IF(K124 = "-", INDIRECT("C" &amp; ROW() - 1) ,"")</f>
        <v/>
      </c>
      <c r="I124" s="34"/>
      <c r="J124" s="34"/>
      <c r="R124" s="35"/>
    </row>
    <row r="125" customFormat="false" ht="13.5" hidden="false" customHeight="true" outlineLevel="0" collapsed="false">
      <c r="B125" s="40"/>
      <c r="C125" s="40" t="str">
        <f aca="false">IF(D125="","",VLOOKUP(D125,SKU!$A$1:$C$150,3,0) * 2)</f>
        <v/>
      </c>
      <c r="F125" s="33" t="str">
        <f aca="true">IF(K125 = "-", J125 * (Q125 - INDIRECT("O" &amp; ROW() - 1)), "")</f>
        <v/>
      </c>
      <c r="G125" s="34" t="str">
        <f aca="true">IF(K125 = "-", INDIRECT("D" &amp; ROW() - 1) * 1890,"")</f>
        <v/>
      </c>
      <c r="H125" s="34" t="str">
        <f aca="true">IF(K125 = "-", INDIRECT("C" &amp; ROW() - 1) ,"")</f>
        <v/>
      </c>
      <c r="I125" s="34"/>
      <c r="J125" s="34"/>
      <c r="R125" s="35"/>
    </row>
    <row r="126" customFormat="false" ht="13.5" hidden="false" customHeight="true" outlineLevel="0" collapsed="false">
      <c r="B126" s="40"/>
      <c r="C126" s="40" t="str">
        <f aca="false">IF(D126="","",VLOOKUP(D126,SKU!$A$1:$C$150,3,0) * 2)</f>
        <v/>
      </c>
      <c r="F126" s="33" t="str">
        <f aca="true">IF(K126 = "-", J126 * (Q126 - INDIRECT("O" &amp; ROW() - 1)), "")</f>
        <v/>
      </c>
      <c r="G126" s="34" t="str">
        <f aca="true">IF(K126 = "-", INDIRECT("D" &amp; ROW() - 1) * 1890,"")</f>
        <v/>
      </c>
      <c r="H126" s="34" t="str">
        <f aca="true">IF(K126 = "-", INDIRECT("C" &amp; ROW() - 1) ,"")</f>
        <v/>
      </c>
      <c r="I126" s="34"/>
      <c r="J126" s="34"/>
      <c r="R126" s="35"/>
    </row>
    <row r="127" customFormat="false" ht="13.5" hidden="false" customHeight="true" outlineLevel="0" collapsed="false">
      <c r="B127" s="40"/>
      <c r="C127" s="40" t="str">
        <f aca="false">IF(D127="","",VLOOKUP(D127,SKU!$A$1:$C$150,3,0) * 2)</f>
        <v/>
      </c>
      <c r="F127" s="33" t="str">
        <f aca="true">IF(K127 = "-", J127 * (Q127 - INDIRECT("O" &amp; ROW() - 1)), "")</f>
        <v/>
      </c>
      <c r="G127" s="34" t="str">
        <f aca="true">IF(K127 = "-", INDIRECT("D" &amp; ROW() - 1) * 1890,"")</f>
        <v/>
      </c>
      <c r="H127" s="34" t="str">
        <f aca="true">IF(K127 = "-", INDIRECT("C" &amp; ROW() - 1) ,"")</f>
        <v/>
      </c>
      <c r="I127" s="34"/>
      <c r="J127" s="34"/>
      <c r="R127" s="35"/>
    </row>
    <row r="128" customFormat="false" ht="13.5" hidden="false" customHeight="true" outlineLevel="0" collapsed="false">
      <c r="B128" s="40"/>
      <c r="C128" s="40" t="str">
        <f aca="false">IF(D128="","",VLOOKUP(D128,SKU!$A$1:$C$150,3,0) * 2)</f>
        <v/>
      </c>
      <c r="F128" s="33" t="str">
        <f aca="true">IF(K128 = "-", J128 * (Q128 - INDIRECT("O" &amp; ROW() - 1)), "")</f>
        <v/>
      </c>
      <c r="G128" s="34" t="str">
        <f aca="true">IF(K128 = "-", INDIRECT("D" &amp; ROW() - 1) * 1890,"")</f>
        <v/>
      </c>
      <c r="H128" s="34" t="str">
        <f aca="true">IF(K128 = "-", INDIRECT("C" &amp; ROW() - 1) ,"")</f>
        <v/>
      </c>
      <c r="I128" s="34"/>
      <c r="J128" s="34"/>
      <c r="R128" s="35"/>
    </row>
    <row r="129" customFormat="false" ht="13.5" hidden="false" customHeight="true" outlineLevel="0" collapsed="false">
      <c r="B129" s="40"/>
      <c r="C129" s="40" t="str">
        <f aca="false">IF(D129="","",VLOOKUP(D129,SKU!$A$1:$C$150,3,0) * 2)</f>
        <v/>
      </c>
      <c r="F129" s="33" t="str">
        <f aca="true">IF(K129 = "-", J129 * (Q129 - INDIRECT("O" &amp; ROW() - 1)), "")</f>
        <v/>
      </c>
      <c r="G129" s="34" t="str">
        <f aca="true">IF(K129 = "-", INDIRECT("D" &amp; ROW() - 1) * 1890,"")</f>
        <v/>
      </c>
      <c r="H129" s="34" t="str">
        <f aca="true">IF(K129 = "-", INDIRECT("C" &amp; ROW() - 1) ,"")</f>
        <v/>
      </c>
      <c r="I129" s="34"/>
      <c r="J129" s="34"/>
      <c r="R129" s="35"/>
    </row>
    <row r="130" customFormat="false" ht="13.5" hidden="false" customHeight="true" outlineLevel="0" collapsed="false">
      <c r="B130" s="40"/>
      <c r="C130" s="40" t="str">
        <f aca="false">IF(D130="","",VLOOKUP(D130,SKU!$A$1:$C$150,3,0) * 2)</f>
        <v/>
      </c>
      <c r="F130" s="33" t="str">
        <f aca="true">IF(K130 = "-", J130 * (Q130 - INDIRECT("O" &amp; ROW() - 1)), "")</f>
        <v/>
      </c>
      <c r="G130" s="34" t="str">
        <f aca="true">IF(K130 = "-", INDIRECT("D" &amp; ROW() - 1) * 1890,"")</f>
        <v/>
      </c>
      <c r="H130" s="34" t="str">
        <f aca="true">IF(K130 = "-", INDIRECT("C" &amp; ROW() - 1) ,"")</f>
        <v/>
      </c>
      <c r="I130" s="34"/>
      <c r="J130" s="34"/>
      <c r="R130" s="35"/>
    </row>
    <row r="131" customFormat="false" ht="13.5" hidden="false" customHeight="true" outlineLevel="0" collapsed="false">
      <c r="B131" s="40"/>
      <c r="C131" s="40" t="str">
        <f aca="false">IF(D131="","",VLOOKUP(D131,SKU!$A$1:$C$150,3,0) * 2)</f>
        <v/>
      </c>
      <c r="F131" s="33" t="str">
        <f aca="true">IF(K131 = "-", J131 * (Q131 - INDIRECT("O" &amp; ROW() - 1)), "")</f>
        <v/>
      </c>
      <c r="G131" s="34" t="str">
        <f aca="true">IF(K131 = "-", INDIRECT("D" &amp; ROW() - 1) * 1890,"")</f>
        <v/>
      </c>
      <c r="H131" s="34" t="str">
        <f aca="true">IF(K131 = "-", INDIRECT("C" &amp; ROW() - 1) ,"")</f>
        <v/>
      </c>
      <c r="I131" s="34"/>
      <c r="J131" s="34"/>
      <c r="R131" s="35"/>
    </row>
    <row r="132" customFormat="false" ht="13.5" hidden="false" customHeight="true" outlineLevel="0" collapsed="false">
      <c r="B132" s="40"/>
      <c r="C132" s="40" t="str">
        <f aca="false">IF(D132="","",VLOOKUP(D132,SKU!$A$1:$C$150,3,0) * 2)</f>
        <v/>
      </c>
      <c r="F132" s="33" t="str">
        <f aca="true">IF(K132 = "-", J132 * (Q132 - INDIRECT("O" &amp; ROW() - 1)), "")</f>
        <v/>
      </c>
      <c r="G132" s="34" t="str">
        <f aca="true">IF(K132 = "-", INDIRECT("D" &amp; ROW() - 1) * 1890,"")</f>
        <v/>
      </c>
      <c r="H132" s="34" t="str">
        <f aca="true">IF(K132 = "-", INDIRECT("C" &amp; ROW() - 1) ,"")</f>
        <v/>
      </c>
      <c r="I132" s="34"/>
      <c r="J132" s="34"/>
      <c r="R132" s="35"/>
    </row>
    <row r="133" customFormat="false" ht="13.5" hidden="false" customHeight="true" outlineLevel="0" collapsed="false">
      <c r="B133" s="40"/>
      <c r="C133" s="40" t="str">
        <f aca="false">IF(D133="","",VLOOKUP(D133,SKU!$A$1:$C$150,3,0) * 2)</f>
        <v/>
      </c>
      <c r="F133" s="33" t="str">
        <f aca="true">IF(K133 = "-", J133 * (Q133 - INDIRECT("O" &amp; ROW() - 1)), "")</f>
        <v/>
      </c>
      <c r="G133" s="34" t="str">
        <f aca="true">IF(K133 = "-", INDIRECT("D" &amp; ROW() - 1) * 1890,"")</f>
        <v/>
      </c>
      <c r="H133" s="34" t="str">
        <f aca="true">IF(K133 = "-", INDIRECT("C" &amp; ROW() - 1) ,"")</f>
        <v/>
      </c>
      <c r="I133" s="34"/>
      <c r="J133" s="34"/>
      <c r="R133" s="35"/>
    </row>
    <row r="134" customFormat="false" ht="13.5" hidden="false" customHeight="true" outlineLevel="0" collapsed="false">
      <c r="B134" s="40"/>
      <c r="C134" s="40" t="str">
        <f aca="false">IF(D134="","",VLOOKUP(D134,SKU!$A$1:$C$150,3,0) * 2)</f>
        <v/>
      </c>
      <c r="F134" s="33" t="str">
        <f aca="true">IF(K134 = "-", J134 * (Q134 - INDIRECT("O" &amp; ROW() - 1)), "")</f>
        <v/>
      </c>
      <c r="G134" s="34" t="str">
        <f aca="true">IF(K134 = "-", INDIRECT("D" &amp; ROW() - 1) * 1890,"")</f>
        <v/>
      </c>
      <c r="H134" s="34" t="str">
        <f aca="true">IF(K134 = "-", INDIRECT("C" &amp; ROW() - 1) ,"")</f>
        <v/>
      </c>
      <c r="I134" s="34"/>
      <c r="J134" s="34"/>
      <c r="R134" s="35"/>
    </row>
    <row r="135" customFormat="false" ht="13.5" hidden="false" customHeight="true" outlineLevel="0" collapsed="false">
      <c r="B135" s="40"/>
      <c r="C135" s="40" t="str">
        <f aca="false">IF(D135="","",VLOOKUP(D135,SKU!$A$1:$C$150,3,0) * 2)</f>
        <v/>
      </c>
      <c r="F135" s="33" t="str">
        <f aca="true">IF(K135 = "-", J135 * (Q135 - INDIRECT("O" &amp; ROW() - 1)), "")</f>
        <v/>
      </c>
      <c r="G135" s="34" t="str">
        <f aca="true">IF(K135 = "-", INDIRECT("D" &amp; ROW() - 1) * 1890,"")</f>
        <v/>
      </c>
      <c r="H135" s="34" t="str">
        <f aca="true">IF(K135 = "-", INDIRECT("C" &amp; ROW() - 1) ,"")</f>
        <v/>
      </c>
      <c r="I135" s="34"/>
      <c r="J135" s="34"/>
      <c r="R135" s="35"/>
    </row>
    <row r="136" customFormat="false" ht="13.5" hidden="false" customHeight="true" outlineLevel="0" collapsed="false">
      <c r="B136" s="40"/>
      <c r="C136" s="40" t="str">
        <f aca="false">IF(D136="","",VLOOKUP(D136,SKU!$A$1:$C$150,3,0) * 2)</f>
        <v/>
      </c>
      <c r="F136" s="33" t="str">
        <f aca="true">IF(K136 = "-", J136 * (Q136 - INDIRECT("O" &amp; ROW() - 1)), "")</f>
        <v/>
      </c>
      <c r="G136" s="34" t="str">
        <f aca="true">IF(K136 = "-", INDIRECT("D" &amp; ROW() - 1) * 1890,"")</f>
        <v/>
      </c>
      <c r="H136" s="34" t="str">
        <f aca="true">IF(K136 = "-", INDIRECT("C" &amp; ROW() - 1) ,"")</f>
        <v/>
      </c>
      <c r="I136" s="34"/>
      <c r="J136" s="34"/>
      <c r="R136" s="35"/>
    </row>
    <row r="137" customFormat="false" ht="13.5" hidden="false" customHeight="true" outlineLevel="0" collapsed="false">
      <c r="B137" s="40"/>
      <c r="C137" s="40" t="str">
        <f aca="false">IF(D137="","",VLOOKUP(D137,SKU!$A$1:$C$150,3,0) * 2)</f>
        <v/>
      </c>
      <c r="F137" s="33" t="str">
        <f aca="true">IF(K137 = "-", J137 * (Q137 - INDIRECT("O" &amp; ROW() - 1)), "")</f>
        <v/>
      </c>
      <c r="G137" s="34" t="str">
        <f aca="true">IF(K137 = "-", INDIRECT("D" &amp; ROW() - 1) * 1890,"")</f>
        <v/>
      </c>
      <c r="H137" s="34" t="str">
        <f aca="true">IF(K137 = "-", INDIRECT("C" &amp; ROW() - 1) ,"")</f>
        <v/>
      </c>
      <c r="I137" s="34"/>
      <c r="J137" s="34"/>
      <c r="R137" s="35"/>
    </row>
    <row r="138" customFormat="false" ht="13.5" hidden="false" customHeight="true" outlineLevel="0" collapsed="false">
      <c r="B138" s="40"/>
      <c r="C138" s="40" t="str">
        <f aca="false">IF(D138="","",VLOOKUP(D138,SKU!$A$1:$C$150,3,0) * 2)</f>
        <v/>
      </c>
      <c r="F138" s="33" t="str">
        <f aca="true">IF(K138 = "-", J138 * (Q138 - INDIRECT("O" &amp; ROW() - 1)), "")</f>
        <v/>
      </c>
      <c r="G138" s="34" t="str">
        <f aca="true">IF(K138 = "-", INDIRECT("D" &amp; ROW() - 1) * 1890,"")</f>
        <v/>
      </c>
      <c r="H138" s="34" t="str">
        <f aca="true">IF(K138 = "-", INDIRECT("C" &amp; ROW() - 1) ,"")</f>
        <v/>
      </c>
      <c r="I138" s="34"/>
      <c r="J138" s="34"/>
      <c r="R138" s="35"/>
    </row>
    <row r="139" customFormat="false" ht="13.5" hidden="false" customHeight="true" outlineLevel="0" collapsed="false">
      <c r="B139" s="40"/>
      <c r="C139" s="40" t="str">
        <f aca="false">IF(D139="","",VLOOKUP(D139,SKU!$A$1:$C$150,3,0) * 2)</f>
        <v/>
      </c>
      <c r="F139" s="33" t="str">
        <f aca="true">IF(K139 = "-", J139 * (Q139 - INDIRECT("O" &amp; ROW() - 1)), "")</f>
        <v/>
      </c>
      <c r="G139" s="34" t="str">
        <f aca="true">IF(K139 = "-", INDIRECT("D" &amp; ROW() - 1) * 1890,"")</f>
        <v/>
      </c>
      <c r="H139" s="34" t="str">
        <f aca="true">IF(K139 = "-", INDIRECT("C" &amp; ROW() - 1) ,"")</f>
        <v/>
      </c>
      <c r="I139" s="34"/>
      <c r="J139" s="34"/>
      <c r="R139" s="35"/>
    </row>
    <row r="140" customFormat="false" ht="13.5" hidden="false" customHeight="true" outlineLevel="0" collapsed="false">
      <c r="B140" s="40"/>
      <c r="C140" s="40" t="str">
        <f aca="false">IF(D140="","",VLOOKUP(D140,SKU!$A$1:$C$150,3,0) * 2)</f>
        <v/>
      </c>
      <c r="F140" s="33" t="str">
        <f aca="true">IF(K140 = "-", J140 * (Q140 - INDIRECT("O" &amp; ROW() - 1)), "")</f>
        <v/>
      </c>
      <c r="G140" s="34" t="str">
        <f aca="true">IF(K140 = "-", INDIRECT("D" &amp; ROW() - 1) * 1890,"")</f>
        <v/>
      </c>
      <c r="H140" s="34" t="str">
        <f aca="true">IF(K140 = "-", INDIRECT("C" &amp; ROW() - 1) ,"")</f>
        <v/>
      </c>
      <c r="I140" s="34"/>
      <c r="J140" s="34"/>
      <c r="R140" s="35"/>
    </row>
    <row r="141" customFormat="false" ht="13.5" hidden="false" customHeight="true" outlineLevel="0" collapsed="false">
      <c r="B141" s="40"/>
      <c r="C141" s="40" t="str">
        <f aca="false">IF(D141="","",VLOOKUP(D141,SKU!$A$1:$C$150,3,0) * 2)</f>
        <v/>
      </c>
      <c r="F141" s="33" t="str">
        <f aca="true">IF(K141 = "-", J141 * (Q141 - INDIRECT("O" &amp; ROW() - 1)), "")</f>
        <v/>
      </c>
      <c r="G141" s="34" t="str">
        <f aca="true">IF(K141 = "-", INDIRECT("D" &amp; ROW() - 1) * 1890,"")</f>
        <v/>
      </c>
      <c r="H141" s="34" t="str">
        <f aca="true">IF(K141 = "-", INDIRECT("C" &amp; ROW() - 1) ,"")</f>
        <v/>
      </c>
      <c r="I141" s="34"/>
      <c r="J141" s="34"/>
      <c r="R141" s="35"/>
    </row>
    <row r="142" customFormat="false" ht="13.5" hidden="false" customHeight="true" outlineLevel="0" collapsed="false">
      <c r="B142" s="40"/>
      <c r="C142" s="40" t="str">
        <f aca="false">IF(D142="","",VLOOKUP(D142,SKU!$A$1:$C$150,3,0) * 2)</f>
        <v/>
      </c>
      <c r="F142" s="33" t="str">
        <f aca="true">IF(K142 = "-", J142 * (Q142 - INDIRECT("O" &amp; ROW() - 1)), "")</f>
        <v/>
      </c>
      <c r="G142" s="34" t="str">
        <f aca="true">IF(K142 = "-", INDIRECT("D" &amp; ROW() - 1) * 1890,"")</f>
        <v/>
      </c>
      <c r="H142" s="34" t="str">
        <f aca="true">IF(K142 = "-", INDIRECT("C" &amp; ROW() - 1) ,"")</f>
        <v/>
      </c>
      <c r="I142" s="34"/>
      <c r="J142" s="34"/>
      <c r="R142" s="35"/>
    </row>
    <row r="143" customFormat="false" ht="13.5" hidden="false" customHeight="true" outlineLevel="0" collapsed="false">
      <c r="B143" s="40"/>
      <c r="C143" s="40" t="str">
        <f aca="false">IF(D143="","",VLOOKUP(D143,SKU!$A$1:$C$150,3,0) * 2)</f>
        <v/>
      </c>
      <c r="F143" s="33" t="str">
        <f aca="true">IF(K143 = "-", J143 * (Q143 - INDIRECT("O" &amp; ROW() - 1)), "")</f>
        <v/>
      </c>
      <c r="G143" s="34" t="str">
        <f aca="true">IF(K143 = "-", INDIRECT("D" &amp; ROW() - 1) * 1890,"")</f>
        <v/>
      </c>
      <c r="H143" s="34" t="str">
        <f aca="true">IF(K143 = "-", INDIRECT("C" &amp; ROW() - 1) ,"")</f>
        <v/>
      </c>
      <c r="I143" s="34"/>
      <c r="J143" s="34"/>
      <c r="R143" s="35"/>
    </row>
    <row r="144" customFormat="false" ht="13.5" hidden="false" customHeight="true" outlineLevel="0" collapsed="false">
      <c r="B144" s="40"/>
      <c r="C144" s="40" t="str">
        <f aca="false">IF(D144="","",VLOOKUP(D144,SKU!$A$1:$C$150,3,0) * 2)</f>
        <v/>
      </c>
      <c r="F144" s="33" t="str">
        <f aca="true">IF(K144 = "-", J144 * (Q144 - INDIRECT("O" &amp; ROW() - 1)), "")</f>
        <v/>
      </c>
      <c r="G144" s="34" t="str">
        <f aca="true">IF(K144 = "-", INDIRECT("D" &amp; ROW() - 1) * 1890,"")</f>
        <v/>
      </c>
      <c r="H144" s="34" t="str">
        <f aca="true">IF(K144 = "-", INDIRECT("C" &amp; ROW() - 1) ,"")</f>
        <v/>
      </c>
      <c r="I144" s="34"/>
      <c r="J144" s="34"/>
      <c r="R144" s="35"/>
    </row>
    <row r="145" customFormat="false" ht="13.5" hidden="false" customHeight="true" outlineLevel="0" collapsed="false">
      <c r="B145" s="40"/>
      <c r="C145" s="40" t="str">
        <f aca="false">IF(D145="","",VLOOKUP(D145,SKU!$A$1:$C$150,3,0) * 2)</f>
        <v/>
      </c>
      <c r="F145" s="33" t="str">
        <f aca="true">IF(K145 = "-", J145 * (Q145 - INDIRECT("O" &amp; ROW() - 1)), "")</f>
        <v/>
      </c>
      <c r="G145" s="34" t="str">
        <f aca="true">IF(K145 = "-", INDIRECT("D" &amp; ROW() - 1) * 1890,"")</f>
        <v/>
      </c>
      <c r="H145" s="34" t="str">
        <f aca="true">IF(K145 = "-", INDIRECT("C" &amp; ROW() - 1) ,"")</f>
        <v/>
      </c>
      <c r="I145" s="34"/>
      <c r="J145" s="34"/>
      <c r="R145" s="35"/>
    </row>
    <row r="146" customFormat="false" ht="13.5" hidden="false" customHeight="true" outlineLevel="0" collapsed="false">
      <c r="B146" s="40"/>
      <c r="C146" s="40" t="str">
        <f aca="false">IF(D146="","",VLOOKUP(D146,SKU!$A$1:$C$150,3,0) * 2)</f>
        <v/>
      </c>
      <c r="F146" s="33" t="str">
        <f aca="true">IF(K146 = "-", J146 * (Q146 - INDIRECT("O" &amp; ROW() - 1)), "")</f>
        <v/>
      </c>
      <c r="G146" s="34" t="str">
        <f aca="true">IF(K146 = "-", INDIRECT("D" &amp; ROW() - 1) * 1890,"")</f>
        <v/>
      </c>
      <c r="H146" s="34" t="str">
        <f aca="true">IF(K146 = "-", INDIRECT("C" &amp; ROW() - 1) ,"")</f>
        <v/>
      </c>
      <c r="I146" s="34"/>
      <c r="J146" s="34"/>
      <c r="R146" s="35"/>
    </row>
    <row r="147" customFormat="false" ht="13.5" hidden="false" customHeight="true" outlineLevel="0" collapsed="false">
      <c r="B147" s="40"/>
      <c r="C147" s="40" t="str">
        <f aca="false">IF(D147="","",VLOOKUP(D147,SKU!$A$1:$C$150,3,0) * 2)</f>
        <v/>
      </c>
      <c r="F147" s="33" t="str">
        <f aca="true">IF(K147 = "-", J147 * (Q147 - INDIRECT("O" &amp; ROW() - 1)), "")</f>
        <v/>
      </c>
      <c r="G147" s="34" t="str">
        <f aca="true">IF(K147 = "-", INDIRECT("D" &amp; ROW() - 1) * 1890,"")</f>
        <v/>
      </c>
      <c r="H147" s="34" t="str">
        <f aca="true">IF(K147 = "-", INDIRECT("C" &amp; ROW() - 1) ,"")</f>
        <v/>
      </c>
      <c r="I147" s="34"/>
      <c r="J147" s="34"/>
      <c r="R147" s="35"/>
    </row>
    <row r="148" customFormat="false" ht="13.5" hidden="false" customHeight="true" outlineLevel="0" collapsed="false">
      <c r="B148" s="40"/>
      <c r="C148" s="40" t="str">
        <f aca="false">IF(D148="","",VLOOKUP(D148,SKU!$A$1:$C$150,3,0) * 2)</f>
        <v/>
      </c>
      <c r="F148" s="33" t="str">
        <f aca="true">IF(K148 = "-", J148 * (Q148 - INDIRECT("O" &amp; ROW() - 1)), "")</f>
        <v/>
      </c>
      <c r="G148" s="34" t="str">
        <f aca="true">IF(K148 = "-", INDIRECT("D" &amp; ROW() - 1) * 1890,"")</f>
        <v/>
      </c>
      <c r="H148" s="34" t="str">
        <f aca="true">IF(K148 = "-", INDIRECT("C" &amp; ROW() - 1) ,"")</f>
        <v/>
      </c>
      <c r="I148" s="34"/>
      <c r="J148" s="34"/>
      <c r="R148" s="35"/>
    </row>
    <row r="149" customFormat="false" ht="13.5" hidden="false" customHeight="true" outlineLevel="0" collapsed="false">
      <c r="B149" s="40"/>
      <c r="C149" s="40" t="str">
        <f aca="false">IF(D149="","",VLOOKUP(D149,SKU!$A$1:$C$150,3,0) * 2)</f>
        <v/>
      </c>
      <c r="F149" s="33" t="str">
        <f aca="true">IF(K149 = "-", J149 * (Q149 - INDIRECT("O" &amp; ROW() - 1)), "")</f>
        <v/>
      </c>
      <c r="G149" s="34" t="str">
        <f aca="true">IF(K149 = "-", INDIRECT("D" &amp; ROW() - 1) * 1890,"")</f>
        <v/>
      </c>
      <c r="H149" s="34" t="str">
        <f aca="true">IF(K149 = "-", INDIRECT("C" &amp; ROW() - 1) ,"")</f>
        <v/>
      </c>
      <c r="I149" s="34"/>
      <c r="J149" s="34"/>
      <c r="R149" s="35"/>
    </row>
    <row r="150" customFormat="false" ht="13.5" hidden="false" customHeight="true" outlineLevel="0" collapsed="false">
      <c r="B150" s="40"/>
      <c r="C150" s="40" t="str">
        <f aca="false">IF(D150="","",VLOOKUP(D150,SKU!$A$1:$C$150,3,0) * 2)</f>
        <v/>
      </c>
      <c r="F150" s="33" t="str">
        <f aca="true">IF(K150 = "-", J150 * (Q150 - INDIRECT("O" &amp; ROW() - 1)), "")</f>
        <v/>
      </c>
      <c r="G150" s="34" t="str">
        <f aca="true">IF(K150 = "-", INDIRECT("D" &amp; ROW() - 1) * 1890,"")</f>
        <v/>
      </c>
      <c r="H150" s="34" t="str">
        <f aca="true">IF(K150 = "-", INDIRECT("C" &amp; ROW() - 1) ,"")</f>
        <v/>
      </c>
      <c r="I150" s="34"/>
      <c r="J150" s="34"/>
      <c r="R150" s="35"/>
    </row>
    <row r="151" customFormat="false" ht="13.5" hidden="false" customHeight="true" outlineLevel="0" collapsed="false">
      <c r="B151" s="40"/>
      <c r="C151" s="40" t="str">
        <f aca="false">IF(D151="","",VLOOKUP(D151,SKU!$A$1:$C$150,3,0) * 2)</f>
        <v/>
      </c>
      <c r="F151" s="33" t="str">
        <f aca="true">IF(K151 = "-", J151 * (Q151 - INDIRECT("O" &amp; ROW() - 1)), "")</f>
        <v/>
      </c>
      <c r="G151" s="34" t="str">
        <f aca="true">IF(K151 = "-", INDIRECT("D" &amp; ROW() - 1) * 1890,"")</f>
        <v/>
      </c>
      <c r="H151" s="34" t="str">
        <f aca="true">IF(K151 = "-", INDIRECT("C" &amp; ROW() - 1) ,"")</f>
        <v/>
      </c>
      <c r="I151" s="34"/>
      <c r="J151" s="34"/>
      <c r="R151" s="35"/>
    </row>
    <row r="152" customFormat="false" ht="13.5" hidden="false" customHeight="true" outlineLevel="0" collapsed="false">
      <c r="B152" s="40"/>
      <c r="C152" s="40" t="str">
        <f aca="false">IF(D152="","",VLOOKUP(D152,SKU!$A$1:$C$150,3,0) * 2)</f>
        <v/>
      </c>
      <c r="F152" s="33" t="str">
        <f aca="true">IF(K152 = "-", J152 * (Q152 - INDIRECT("O" &amp; ROW() - 1)), "")</f>
        <v/>
      </c>
      <c r="G152" s="34" t="str">
        <f aca="true">IF(K152 = "-", INDIRECT("D" &amp; ROW() - 1) * 1890,"")</f>
        <v/>
      </c>
      <c r="H152" s="34" t="str">
        <f aca="true">IF(K152 = "-", INDIRECT("C" &amp; ROW() - 1) ,"")</f>
        <v/>
      </c>
      <c r="I152" s="34"/>
      <c r="J152" s="34"/>
      <c r="R152" s="35"/>
    </row>
    <row r="153" customFormat="false" ht="13.5" hidden="false" customHeight="true" outlineLevel="0" collapsed="false">
      <c r="B153" s="40"/>
      <c r="C153" s="40" t="str">
        <f aca="false">IF(D153="","",VLOOKUP(D153,SKU!$A$1:$C$150,3,0) * 2)</f>
        <v/>
      </c>
      <c r="F153" s="33" t="str">
        <f aca="true">IF(K153 = "-", J153 * (Q153 - INDIRECT("O" &amp; ROW() - 1)), "")</f>
        <v/>
      </c>
      <c r="G153" s="34" t="str">
        <f aca="true">IF(K153 = "-", INDIRECT("D" &amp; ROW() - 1) * 1890,"")</f>
        <v/>
      </c>
      <c r="H153" s="34" t="str">
        <f aca="true">IF(K153 = "-", INDIRECT("C" &amp; ROW() - 1) ,"")</f>
        <v/>
      </c>
      <c r="I153" s="34"/>
      <c r="J153" s="34"/>
      <c r="R153" s="35"/>
    </row>
    <row r="154" customFormat="false" ht="13.5" hidden="false" customHeight="true" outlineLevel="0" collapsed="false">
      <c r="B154" s="40"/>
      <c r="C154" s="40" t="str">
        <f aca="false">IF(D154="","",VLOOKUP(D154,SKU!$A$1:$C$150,3,0) * 2)</f>
        <v/>
      </c>
      <c r="F154" s="33" t="str">
        <f aca="true">IF(K154 = "-", J154 * (Q154 - INDIRECT("O" &amp; ROW() - 1)), "")</f>
        <v/>
      </c>
      <c r="G154" s="34" t="str">
        <f aca="true">IF(K154 = "-", INDIRECT("D" &amp; ROW() - 1) * 1890,"")</f>
        <v/>
      </c>
      <c r="H154" s="34" t="str">
        <f aca="true">IF(K154 = "-", INDIRECT("C" &amp; ROW() - 1) ,"")</f>
        <v/>
      </c>
      <c r="I154" s="34"/>
      <c r="J154" s="34"/>
      <c r="R154" s="35"/>
    </row>
    <row r="155" customFormat="false" ht="13.5" hidden="false" customHeight="true" outlineLevel="0" collapsed="false">
      <c r="B155" s="40"/>
      <c r="C155" s="40" t="str">
        <f aca="false">IF(D155="","",VLOOKUP(D155,SKU!$A$1:$C$150,3,0) * 2)</f>
        <v/>
      </c>
      <c r="F155" s="33" t="str">
        <f aca="true">IF(K155 = "-", J155 * (Q155 - INDIRECT("O" &amp; ROW() - 1)), "")</f>
        <v/>
      </c>
      <c r="G155" s="34" t="str">
        <f aca="true">IF(K155 = "-", INDIRECT("D" &amp; ROW() - 1) * 1890,"")</f>
        <v/>
      </c>
      <c r="H155" s="34" t="str">
        <f aca="true">IF(K155 = "-", INDIRECT("C" &amp; ROW() - 1) ,"")</f>
        <v/>
      </c>
      <c r="I155" s="34"/>
      <c r="J155" s="34"/>
      <c r="R155" s="35"/>
    </row>
    <row r="156" customFormat="false" ht="13.5" hidden="false" customHeight="true" outlineLevel="0" collapsed="false">
      <c r="B156" s="40"/>
      <c r="C156" s="40" t="str">
        <f aca="false">IF(D156="","",VLOOKUP(D156,SKU!$A$1:$C$150,3,0) * 2)</f>
        <v/>
      </c>
      <c r="F156" s="33" t="str">
        <f aca="true">IF(K156 = "-", J156 * (Q156 - INDIRECT("O" &amp; ROW() - 1)), "")</f>
        <v/>
      </c>
      <c r="G156" s="34" t="str">
        <f aca="true">IF(K156 = "-", INDIRECT("D" &amp; ROW() - 1) * 1890,"")</f>
        <v/>
      </c>
      <c r="H156" s="34" t="str">
        <f aca="true">IF(K156 = "-", INDIRECT("C" &amp; ROW() - 1) ,"")</f>
        <v/>
      </c>
      <c r="I156" s="34"/>
      <c r="J156" s="34"/>
      <c r="R156" s="35"/>
    </row>
    <row r="157" customFormat="false" ht="13.5" hidden="false" customHeight="true" outlineLevel="0" collapsed="false">
      <c r="B157" s="40"/>
      <c r="C157" s="40" t="str">
        <f aca="false">IF(D157="","",VLOOKUP(D157,SKU!$A$1:$C$150,3,0) * 2)</f>
        <v/>
      </c>
      <c r="F157" s="33" t="str">
        <f aca="true">IF(K157 = "-", J157 * (Q157 - INDIRECT("O" &amp; ROW() - 1)), "")</f>
        <v/>
      </c>
      <c r="G157" s="34" t="str">
        <f aca="true">IF(K157 = "-", INDIRECT("D" &amp; ROW() - 1) * 1890,"")</f>
        <v/>
      </c>
      <c r="H157" s="34" t="str">
        <f aca="true">IF(K157 = "-", INDIRECT("C" &amp; ROW() - 1) ,"")</f>
        <v/>
      </c>
      <c r="I157" s="34"/>
      <c r="J157" s="34"/>
      <c r="R157" s="35"/>
    </row>
    <row r="158" customFormat="false" ht="13.5" hidden="false" customHeight="true" outlineLevel="0" collapsed="false">
      <c r="B158" s="40"/>
      <c r="C158" s="40" t="str">
        <f aca="false">IF(D158="","",VLOOKUP(D158,SKU!$A$1:$C$150,3,0) * 2)</f>
        <v/>
      </c>
      <c r="F158" s="33" t="str">
        <f aca="true">IF(K158 = "-", J158 * (Q158 - INDIRECT("O" &amp; ROW() - 1)), "")</f>
        <v/>
      </c>
      <c r="G158" s="34" t="str">
        <f aca="true">IF(K158 = "-", INDIRECT("D" &amp; ROW() - 1) * 1890,"")</f>
        <v/>
      </c>
      <c r="H158" s="34" t="str">
        <f aca="true">IF(K158 = "-", INDIRECT("C" &amp; ROW() - 1) ,"")</f>
        <v/>
      </c>
      <c r="I158" s="34"/>
      <c r="J158" s="34"/>
      <c r="R158" s="35"/>
    </row>
    <row r="159" customFormat="false" ht="13.5" hidden="false" customHeight="true" outlineLevel="0" collapsed="false">
      <c r="B159" s="40"/>
      <c r="C159" s="40" t="str">
        <f aca="false">IF(D159="","",VLOOKUP(D159,SKU!$A$1:$C$150,3,0) * 2)</f>
        <v/>
      </c>
      <c r="F159" s="33" t="str">
        <f aca="true">IF(K159 = "-", J159 * (Q159 - INDIRECT("O" &amp; ROW() - 1)), "")</f>
        <v/>
      </c>
      <c r="G159" s="34" t="str">
        <f aca="true">IF(K159 = "-", INDIRECT("D" &amp; ROW() - 1) * 1890,"")</f>
        <v/>
      </c>
      <c r="H159" s="34" t="str">
        <f aca="true">IF(K159 = "-", INDIRECT("C" &amp; ROW() - 1) ,"")</f>
        <v/>
      </c>
      <c r="I159" s="34"/>
      <c r="J159" s="34"/>
      <c r="R159" s="35"/>
    </row>
    <row r="160" customFormat="false" ht="13.5" hidden="false" customHeight="true" outlineLevel="0" collapsed="false">
      <c r="B160" s="40"/>
      <c r="C160" s="40" t="str">
        <f aca="false">IF(D160="","",VLOOKUP(D160,SKU!$A$1:$C$150,3,0) * 2)</f>
        <v/>
      </c>
      <c r="F160" s="33" t="str">
        <f aca="true">IF(K160 = "-", J160 * (Q160 - INDIRECT("O" &amp; ROW() - 1)), "")</f>
        <v/>
      </c>
      <c r="G160" s="34" t="str">
        <f aca="true">IF(K160 = "-", INDIRECT("D" &amp; ROW() - 1) * 1890,"")</f>
        <v/>
      </c>
      <c r="H160" s="34" t="str">
        <f aca="true">IF(K160 = "-", INDIRECT("C" &amp; ROW() - 1) ,"")</f>
        <v/>
      </c>
      <c r="I160" s="34"/>
      <c r="J160" s="34"/>
      <c r="R160" s="35"/>
    </row>
    <row r="161" customFormat="false" ht="13.5" hidden="false" customHeight="true" outlineLevel="0" collapsed="false">
      <c r="B161" s="40"/>
      <c r="C161" s="40" t="str">
        <f aca="false">IF(D161="","",VLOOKUP(D161,SKU!$A$1:$C$150,3,0) * 2)</f>
        <v/>
      </c>
      <c r="F161" s="33" t="str">
        <f aca="true">IF(K161 = "-", J161 * (Q161 - INDIRECT("O" &amp; ROW() - 1)), "")</f>
        <v/>
      </c>
      <c r="G161" s="34" t="str">
        <f aca="true">IF(K161 = "-", INDIRECT("D" &amp; ROW() - 1) * 1890,"")</f>
        <v/>
      </c>
      <c r="H161" s="34" t="str">
        <f aca="true">IF(K161 = "-", INDIRECT("C" &amp; ROW() - 1) ,"")</f>
        <v/>
      </c>
      <c r="I161" s="34"/>
      <c r="J161" s="34"/>
      <c r="R161" s="35"/>
    </row>
    <row r="162" customFormat="false" ht="13.5" hidden="false" customHeight="true" outlineLevel="0" collapsed="false">
      <c r="B162" s="40"/>
      <c r="C162" s="40" t="str">
        <f aca="false">IF(D162="","",VLOOKUP(D162,SKU!$A$1:$C$150,3,0) * 2)</f>
        <v/>
      </c>
      <c r="F162" s="33" t="str">
        <f aca="true">IF(K162 = "-", J162 * (Q162 - INDIRECT("O" &amp; ROW() - 1)), "")</f>
        <v/>
      </c>
      <c r="G162" s="34" t="str">
        <f aca="true">IF(K162 = "-", INDIRECT("D" &amp; ROW() - 1) * 1890,"")</f>
        <v/>
      </c>
      <c r="H162" s="34" t="str">
        <f aca="true">IF(K162 = "-", INDIRECT("C" &amp; ROW() - 1) ,"")</f>
        <v/>
      </c>
      <c r="I162" s="34"/>
      <c r="J162" s="34"/>
      <c r="R162" s="35"/>
    </row>
    <row r="163" customFormat="false" ht="13.5" hidden="false" customHeight="true" outlineLevel="0" collapsed="false">
      <c r="B163" s="40"/>
      <c r="C163" s="40" t="str">
        <f aca="false">IF(D163="","",VLOOKUP(D163,SKU!$A$1:$C$150,3,0) * 2)</f>
        <v/>
      </c>
      <c r="F163" s="33" t="str">
        <f aca="true">IF(K163 = "-", J163 * (Q163 - INDIRECT("O" &amp; ROW() - 1)), "")</f>
        <v/>
      </c>
      <c r="G163" s="34" t="str">
        <f aca="true">IF(K163 = "-", INDIRECT("D" &amp; ROW() - 1) * 1890,"")</f>
        <v/>
      </c>
      <c r="H163" s="34" t="str">
        <f aca="true">IF(K163 = "-", INDIRECT("C" &amp; ROW() - 1) ,"")</f>
        <v/>
      </c>
      <c r="I163" s="34"/>
      <c r="J163" s="34"/>
      <c r="R163" s="35"/>
    </row>
    <row r="164" customFormat="false" ht="13.5" hidden="false" customHeight="true" outlineLevel="0" collapsed="false">
      <c r="B164" s="40"/>
      <c r="C164" s="40" t="str">
        <f aca="false">IF(D164="","",VLOOKUP(D164,SKU!$A$1:$C$150,3,0) * 2)</f>
        <v/>
      </c>
      <c r="F164" s="33" t="str">
        <f aca="true">IF(K164 = "-", J164 * (Q164 - INDIRECT("O" &amp; ROW() - 1)), "")</f>
        <v/>
      </c>
      <c r="H164" s="34" t="str">
        <f aca="true">IF(K164 = "-", INDIRECT("C" &amp; ROW() - 1) ,"")</f>
        <v/>
      </c>
      <c r="I164" s="34"/>
      <c r="J164" s="34"/>
      <c r="R164" s="35"/>
    </row>
    <row r="165" customFormat="false" ht="13.5" hidden="false" customHeight="true" outlineLevel="0" collapsed="false">
      <c r="B165" s="40"/>
      <c r="C165" s="40" t="str">
        <f aca="false">IF(D165="","",VLOOKUP(D165,SKU!$A$1:$C$150,3,0) * 2)</f>
        <v/>
      </c>
      <c r="F165" s="33" t="str">
        <f aca="true">IF(K165 = "-", J165 * (Q165 - INDIRECT("O" &amp; ROW() - 1)), "")</f>
        <v/>
      </c>
      <c r="H165" s="34" t="str">
        <f aca="true">IF(K165 = "-", INDIRECT("C" &amp; ROW() - 1) ,"")</f>
        <v/>
      </c>
      <c r="I165" s="34"/>
      <c r="J165" s="34"/>
      <c r="R165" s="35"/>
    </row>
    <row r="166" customFormat="false" ht="13.5" hidden="false" customHeight="true" outlineLevel="0" collapsed="false">
      <c r="B166" s="40"/>
      <c r="C166" s="40" t="str">
        <f aca="false">IF(D166="","",VLOOKUP(D166,SKU!$A$1:$C$150,3,0) * 2)</f>
        <v/>
      </c>
      <c r="F166" s="33" t="str">
        <f aca="true">IF(K166 = "-", J166 * (Q166 - INDIRECT("O" &amp; ROW() - 1)), "")</f>
        <v/>
      </c>
      <c r="H166" s="34" t="str">
        <f aca="true">IF(K166 = "-", INDIRECT("C" &amp; ROW() - 1) ,"")</f>
        <v/>
      </c>
      <c r="I166" s="34"/>
      <c r="J166" s="34"/>
      <c r="R166" s="35"/>
    </row>
    <row r="167" customFormat="false" ht="13.5" hidden="false" customHeight="true" outlineLevel="0" collapsed="false">
      <c r="B167" s="40"/>
      <c r="C167" s="40" t="str">
        <f aca="false">IF(D167="","",VLOOKUP(D167,SKU!$A$1:$C$150,3,0) * 2)</f>
        <v/>
      </c>
      <c r="F167" s="33" t="str">
        <f aca="true">IF(K167 = "-", J167 * (Q167 - INDIRECT("O" &amp; ROW() - 1)), "")</f>
        <v/>
      </c>
      <c r="H167" s="34" t="str">
        <f aca="true">IF(K167 = "-", INDIRECT("C" &amp; ROW() - 1) ,"")</f>
        <v/>
      </c>
      <c r="I167" s="34"/>
      <c r="J167" s="34"/>
      <c r="R167" s="35"/>
    </row>
    <row r="168" customFormat="false" ht="13.5" hidden="false" customHeight="true" outlineLevel="0" collapsed="false">
      <c r="B168" s="40"/>
      <c r="C168" s="40" t="str">
        <f aca="false">IF(D168="","",VLOOKUP(D168,SKU!$A$1:$C$150,3,0) * 2)</f>
        <v/>
      </c>
      <c r="F168" s="33" t="str">
        <f aca="true">IF(K168 = "-", J168 * (Q168 - INDIRECT("O" &amp; ROW() - 1)), "")</f>
        <v/>
      </c>
      <c r="H168" s="34" t="str">
        <f aca="true">IF(K168 = "-", INDIRECT("C" &amp; ROW() - 1) ,"")</f>
        <v/>
      </c>
      <c r="I168" s="34"/>
      <c r="J168" s="34"/>
      <c r="R168" s="35"/>
    </row>
    <row r="169" customFormat="false" ht="13.5" hidden="false" customHeight="true" outlineLevel="0" collapsed="false">
      <c r="B169" s="40"/>
      <c r="C169" s="40" t="str">
        <f aca="false">IF(D169="","",VLOOKUP(D169,SKU!$A$1:$C$150,3,0) * 2)</f>
        <v/>
      </c>
      <c r="F169" s="33" t="str">
        <f aca="true">IF(K169 = "-", J169 * (Q169 - INDIRECT("O" &amp; ROW() - 1)), "")</f>
        <v/>
      </c>
      <c r="H169" s="34" t="str">
        <f aca="true">IF(K169 = "-", INDIRECT("C" &amp; ROW() - 1) ,"")</f>
        <v/>
      </c>
      <c r="I169" s="34"/>
      <c r="J169" s="34"/>
      <c r="R169" s="35"/>
    </row>
    <row r="170" customFormat="false" ht="13.5" hidden="false" customHeight="true" outlineLevel="0" collapsed="false">
      <c r="B170" s="40"/>
      <c r="C170" s="40" t="str">
        <f aca="false">IF(D170="","",VLOOKUP(D170,SKU!$A$1:$C$150,3,0) * 2)</f>
        <v/>
      </c>
      <c r="F170" s="33" t="str">
        <f aca="true">IF(K170 = "-", J170 * (Q170 - INDIRECT("O" &amp; ROW() - 1)), "")</f>
        <v/>
      </c>
      <c r="H170" s="34" t="str">
        <f aca="true">IF(K170 = "-", INDIRECT("C" &amp; ROW() - 1) ,"")</f>
        <v/>
      </c>
      <c r="I170" s="34"/>
      <c r="J170" s="34"/>
      <c r="R170" s="35"/>
    </row>
    <row r="171" customFormat="false" ht="13.5" hidden="false" customHeight="true" outlineLevel="0" collapsed="false">
      <c r="B171" s="40"/>
      <c r="C171" s="40" t="str">
        <f aca="false">IF(D171="","",VLOOKUP(D171,SKU!$A$1:$C$150,3,0) * 2)</f>
        <v/>
      </c>
      <c r="F171" s="33" t="str">
        <f aca="true">IF(K171 = "-", J171 * (Q171 - INDIRECT("O" &amp; ROW() - 1)), "")</f>
        <v/>
      </c>
      <c r="H171" s="34" t="str">
        <f aca="true">IF(K171 = "-", INDIRECT("C" &amp; ROW() - 1) ,"")</f>
        <v/>
      </c>
      <c r="I171" s="34"/>
      <c r="J171" s="34"/>
      <c r="R171" s="35"/>
    </row>
    <row r="172" customFormat="false" ht="13.5" hidden="false" customHeight="true" outlineLevel="0" collapsed="false">
      <c r="B172" s="40"/>
      <c r="C172" s="40" t="str">
        <f aca="false">IF(D172="","",VLOOKUP(D172,SKU!$A$1:$C$150,3,0) * 2)</f>
        <v/>
      </c>
      <c r="F172" s="33" t="str">
        <f aca="true">IF(K172 = "-", J172 * (Q172 - INDIRECT("O" &amp; ROW() - 1)), "")</f>
        <v/>
      </c>
      <c r="H172" s="34" t="str">
        <f aca="true">IF(K172 = "-", INDIRECT("C" &amp; ROW() - 1) ,"")</f>
        <v/>
      </c>
      <c r="I172" s="34"/>
      <c r="J172" s="34"/>
      <c r="R172" s="35"/>
    </row>
    <row r="173" customFormat="false" ht="13.5" hidden="false" customHeight="true" outlineLevel="0" collapsed="false">
      <c r="B173" s="40"/>
      <c r="C173" s="40" t="str">
        <f aca="false">IF(D173="","",VLOOKUP(D173,SKU!$A$1:$C$150,3,0) * 2)</f>
        <v/>
      </c>
      <c r="F173" s="33" t="str">
        <f aca="true">IF(K173 = "-", J173 * (Q173 - INDIRECT("O" &amp; ROW() - 1)), "")</f>
        <v/>
      </c>
      <c r="H173" s="34" t="str">
        <f aca="true">IF(K173 = "-", INDIRECT("C" &amp; ROW() - 1) ,"")</f>
        <v/>
      </c>
      <c r="I173" s="34"/>
      <c r="J173" s="34"/>
      <c r="R173" s="35"/>
    </row>
    <row r="174" customFormat="false" ht="13.5" hidden="false" customHeight="true" outlineLevel="0" collapsed="false">
      <c r="B174" s="40"/>
      <c r="C174" s="40" t="str">
        <f aca="false">IF(D174="","",VLOOKUP(D174,SKU!$A$1:$C$150,3,0) * 2)</f>
        <v/>
      </c>
      <c r="F174" s="33" t="str">
        <f aca="true">IF(K174 = "-", J174 * (Q174 - INDIRECT("O" &amp; ROW() - 1)), "")</f>
        <v/>
      </c>
      <c r="H174" s="34" t="str">
        <f aca="true">IF(K174 = "-", INDIRECT("C" &amp; ROW() - 1) ,"")</f>
        <v/>
      </c>
      <c r="I174" s="34"/>
      <c r="J174" s="34"/>
      <c r="R174" s="35"/>
    </row>
    <row r="175" customFormat="false" ht="13.5" hidden="false" customHeight="true" outlineLevel="0" collapsed="false">
      <c r="B175" s="40"/>
      <c r="C175" s="40" t="str">
        <f aca="false">IF(D175="","",VLOOKUP(D175,SKU!$A$1:$C$150,3,0) * 2)</f>
        <v/>
      </c>
      <c r="F175" s="33" t="str">
        <f aca="true">IF(K175 = "-", J175 * (Q175 - INDIRECT("O" &amp; ROW() - 1)), "")</f>
        <v/>
      </c>
      <c r="H175" s="34" t="str">
        <f aca="true">IF(K175 = "-", INDIRECT("C" &amp; ROW() - 1) ,"")</f>
        <v/>
      </c>
      <c r="I175" s="34"/>
      <c r="J175" s="34"/>
      <c r="R175" s="35"/>
    </row>
    <row r="176" customFormat="false" ht="13.5" hidden="false" customHeight="true" outlineLevel="0" collapsed="false">
      <c r="B176" s="40"/>
      <c r="C176" s="40" t="str">
        <f aca="false">IF(D176="","",VLOOKUP(D176,SKU!$A$1:$C$150,3,0) * 2)</f>
        <v/>
      </c>
      <c r="F176" s="33" t="str">
        <f aca="true">IF(K176 = "-", J176 * (Q176 - INDIRECT("O" &amp; ROW() - 1)), "")</f>
        <v/>
      </c>
      <c r="H176" s="34" t="str">
        <f aca="true">IF(K176 = "-", INDIRECT("C" &amp; ROW() - 1) ,"")</f>
        <v/>
      </c>
      <c r="I176" s="34"/>
      <c r="J176" s="34"/>
      <c r="R176" s="35"/>
    </row>
    <row r="177" customFormat="false" ht="13.5" hidden="false" customHeight="true" outlineLevel="0" collapsed="false">
      <c r="B177" s="40"/>
      <c r="C177" s="40" t="str">
        <f aca="false">IF(D177="","",VLOOKUP(D177,SKU!$A$1:$C$150,3,0) * 2)</f>
        <v/>
      </c>
      <c r="F177" s="33" t="str">
        <f aca="true">IF(K177 = "-", J177 * (Q177 - INDIRECT("O" &amp; ROW() - 1)), "")</f>
        <v/>
      </c>
      <c r="H177" s="34" t="str">
        <f aca="true">IF(K177 = "-", INDIRECT("C" &amp; ROW() - 1) ,"")</f>
        <v/>
      </c>
      <c r="I177" s="34"/>
      <c r="J177" s="34"/>
      <c r="R177" s="35"/>
    </row>
    <row r="178" customFormat="false" ht="13.5" hidden="false" customHeight="true" outlineLevel="0" collapsed="false">
      <c r="B178" s="40"/>
      <c r="C178" s="40" t="str">
        <f aca="false">IF(D178="","",VLOOKUP(D178,SKU!$A$1:$C$150,3,0) * 2)</f>
        <v/>
      </c>
      <c r="F178" s="33" t="str">
        <f aca="true">IF(K178 = "-", J178 * (Q178 - INDIRECT("O" &amp; ROW() - 1)), "")</f>
        <v/>
      </c>
      <c r="H178" s="34" t="str">
        <f aca="true">IF(K178 = "-", INDIRECT("C" &amp; ROW() - 1) ,"")</f>
        <v/>
      </c>
      <c r="I178" s="34"/>
      <c r="J178" s="34"/>
      <c r="R178" s="35"/>
    </row>
    <row r="179" customFormat="false" ht="13.5" hidden="false" customHeight="true" outlineLevel="0" collapsed="false">
      <c r="B179" s="40"/>
      <c r="C179" s="40" t="str">
        <f aca="false">IF(D179="","",VLOOKUP(D179,SKU!$A$1:$C$150,3,0) * 2)</f>
        <v/>
      </c>
      <c r="F179" s="33" t="str">
        <f aca="true">IF(K179 = "-", J179 * (Q179 - INDIRECT("O" &amp; ROW() - 1)), "")</f>
        <v/>
      </c>
      <c r="H179" s="34" t="str">
        <f aca="true">IF(K179 = "-", INDIRECT("C" &amp; ROW() - 1) ,"")</f>
        <v/>
      </c>
      <c r="I179" s="34"/>
      <c r="J179" s="34"/>
      <c r="R179" s="35"/>
    </row>
    <row r="180" customFormat="false" ht="13.5" hidden="false" customHeight="true" outlineLevel="0" collapsed="false">
      <c r="B180" s="40"/>
      <c r="C180" s="40" t="str">
        <f aca="false">IF(D180="","",VLOOKUP(D180,SKU!$A$1:$C$150,3,0) * 2)</f>
        <v/>
      </c>
      <c r="F180" s="33" t="str">
        <f aca="true">IF(K180 = "-", J180 * (Q180 - INDIRECT("O" &amp; ROW() - 1)), "")</f>
        <v/>
      </c>
      <c r="H180" s="34" t="str">
        <f aca="true">IF(K180 = "-", INDIRECT("C" &amp; ROW() - 1) ,"")</f>
        <v/>
      </c>
      <c r="I180" s="34"/>
      <c r="J180" s="34"/>
      <c r="R180" s="35"/>
    </row>
    <row r="181" customFormat="false" ht="13.5" hidden="false" customHeight="true" outlineLevel="0" collapsed="false">
      <c r="B181" s="40"/>
      <c r="C181" s="40" t="str">
        <f aca="false">IF(D181="","",VLOOKUP(D181,SKU!$A$1:$C$150,3,0) * 2)</f>
        <v/>
      </c>
      <c r="F181" s="33" t="str">
        <f aca="true">IF(K181 = "-", J181 * (Q181 - INDIRECT("O" &amp; ROW() - 1)), "")</f>
        <v/>
      </c>
      <c r="H181" s="34" t="str">
        <f aca="true">IF(K181 = "-", INDIRECT("C" &amp; ROW() - 1) ,"")</f>
        <v/>
      </c>
      <c r="I181" s="34"/>
      <c r="J181" s="34"/>
      <c r="R181" s="35"/>
    </row>
    <row r="182" customFormat="false" ht="13.5" hidden="false" customHeight="true" outlineLevel="0" collapsed="false">
      <c r="B182" s="40"/>
      <c r="C182" s="40" t="str">
        <f aca="false">IF(D182="","",VLOOKUP(D182,SKU!$A$1:$C$150,3,0) * 2)</f>
        <v/>
      </c>
      <c r="F182" s="33" t="str">
        <f aca="true">IF(K182 = "-", J182 * (Q182 - INDIRECT("O" &amp; ROW() - 1)), "")</f>
        <v/>
      </c>
      <c r="H182" s="34" t="str">
        <f aca="true">IF(K182 = "-", INDIRECT("C" &amp; ROW() - 1) ,"")</f>
        <v/>
      </c>
      <c r="I182" s="34"/>
      <c r="J182" s="34"/>
      <c r="R182" s="35"/>
    </row>
    <row r="183" customFormat="false" ht="13.5" hidden="false" customHeight="true" outlineLevel="0" collapsed="false">
      <c r="B183" s="40"/>
      <c r="C183" s="40" t="str">
        <f aca="false">IF(D183="","",VLOOKUP(D183,SKU!$A$1:$C$150,3,0) * 2)</f>
        <v/>
      </c>
      <c r="F183" s="33" t="str">
        <f aca="true">IF(K183 = "-", J183 * (Q183 - INDIRECT("O" &amp; ROW() - 1)), "")</f>
        <v/>
      </c>
      <c r="H183" s="34" t="str">
        <f aca="true">IF(K183 = "-", INDIRECT("C" &amp; ROW() - 1) ,"")</f>
        <v/>
      </c>
      <c r="I183" s="34"/>
      <c r="J183" s="34"/>
      <c r="R183" s="35"/>
    </row>
    <row r="184" customFormat="false" ht="13.5" hidden="false" customHeight="true" outlineLevel="0" collapsed="false">
      <c r="B184" s="40"/>
      <c r="C184" s="40" t="str">
        <f aca="false">IF(D184="","",VLOOKUP(D184,SKU!$A$1:$C$150,3,0) * 2)</f>
        <v/>
      </c>
      <c r="F184" s="33" t="str">
        <f aca="true">IF(G184="", IF(K184="","",(INDIRECT("N" &amp; ROW() - 1) - O184)),IF(K184="", "", INDIRECT("N" &amp; ROW() - 1) - O184))</f>
        <v/>
      </c>
      <c r="H184" s="34" t="str">
        <f aca="true">IF(K184 = "-", INDIRECT("C" &amp; ROW() - 1) ,"")</f>
        <v/>
      </c>
      <c r="I184" s="34"/>
      <c r="J184" s="34"/>
      <c r="R184" s="35"/>
    </row>
    <row r="185" customFormat="false" ht="13.5" hidden="false" customHeight="true" outlineLevel="0" collapsed="false">
      <c r="B185" s="40"/>
      <c r="C185" s="40" t="str">
        <f aca="false">IF(D185="","",VLOOKUP(D185,SKU!$A$1:$C$150,3,0) * 2)</f>
        <v/>
      </c>
      <c r="F185" s="33" t="str">
        <f aca="true">IF(G185="", IF(K185="","",(INDIRECT("N" &amp; ROW() - 1) - O185)),IF(K185="", "", INDIRECT("N" &amp; ROW() - 1) - O185))</f>
        <v/>
      </c>
      <c r="H185" s="34" t="str">
        <f aca="true">IF(K185 = "-", INDIRECT("C" &amp; ROW() - 1) ,"")</f>
        <v/>
      </c>
      <c r="I185" s="34"/>
      <c r="J185" s="34"/>
      <c r="R185" s="35"/>
    </row>
    <row r="186" customFormat="false" ht="13.5" hidden="false" customHeight="true" outlineLevel="0" collapsed="false">
      <c r="B186" s="40"/>
      <c r="C186" s="40" t="str">
        <f aca="false">IF(D186="","",VLOOKUP(D186,SKU!$A$1:$C$150,3,0) * 2)</f>
        <v/>
      </c>
      <c r="F186" s="33" t="str">
        <f aca="true">IF(G186="", IF(K186="","",(INDIRECT("N" &amp; ROW() - 1) - O186)),IF(K186="", "", INDIRECT("N" &amp; ROW() - 1) - O186))</f>
        <v/>
      </c>
      <c r="H186" s="34" t="str">
        <f aca="true">IF(K186 = "-", INDIRECT("C" &amp; ROW() - 1) ,"")</f>
        <v/>
      </c>
      <c r="I186" s="34"/>
      <c r="J186" s="34"/>
      <c r="R186" s="35"/>
    </row>
    <row r="187" customFormat="false" ht="13.5" hidden="false" customHeight="true" outlineLevel="0" collapsed="false">
      <c r="B187" s="40"/>
      <c r="C187" s="40" t="str">
        <f aca="false">IF(D187="","",VLOOKUP(D187,SKU!$A$1:$C$150,3,0) * 2)</f>
        <v/>
      </c>
      <c r="F187" s="33" t="str">
        <f aca="true">IF(G187="", IF(K187="","",(INDIRECT("N" &amp; ROW() - 1) - O187)),IF(K187="", "", INDIRECT("N" &amp; ROW() - 1) - O187))</f>
        <v/>
      </c>
      <c r="H187" s="34" t="str">
        <f aca="true">IF(K187 = "-", INDIRECT("C" &amp; ROW() - 1) ,"")</f>
        <v/>
      </c>
      <c r="I187" s="34"/>
      <c r="J187" s="34"/>
      <c r="R187" s="35"/>
    </row>
    <row r="188" customFormat="false" ht="13.5" hidden="false" customHeight="true" outlineLevel="0" collapsed="false">
      <c r="B188" s="40"/>
      <c r="C188" s="40" t="str">
        <f aca="false">IF(D188="","",VLOOKUP(D188,SKU!$A$1:$C$150,3,0) * 2)</f>
        <v/>
      </c>
      <c r="F188" s="33" t="str">
        <f aca="true">IF(G188="", IF(K188="","",(INDIRECT("N" &amp; ROW() - 1) - O188)),IF(K188="", "", INDIRECT("N" &amp; ROW() - 1) - O188))</f>
        <v/>
      </c>
      <c r="H188" s="34" t="str">
        <f aca="true">IF(K188 = "-", INDIRECT("C" &amp; ROW() - 1) ,"")</f>
        <v/>
      </c>
      <c r="I188" s="34"/>
      <c r="J188" s="34"/>
      <c r="R188" s="35"/>
    </row>
    <row r="189" customFormat="false" ht="13.5" hidden="false" customHeight="true" outlineLevel="0" collapsed="false">
      <c r="B189" s="40"/>
      <c r="C189" s="40" t="str">
        <f aca="false">IF(D189="","",VLOOKUP(D189,SKU!$A$1:$C$150,3,0) * 2)</f>
        <v/>
      </c>
      <c r="F189" s="33" t="str">
        <f aca="true">IF(G189="", IF(K189="","",(INDIRECT("N" &amp; ROW() - 1) - O189)),IF(K189="", "", INDIRECT("N" &amp; ROW() - 1) - O189))</f>
        <v/>
      </c>
      <c r="H189" s="34" t="str">
        <f aca="true">IF(K189 = "-", INDIRECT("C" &amp; ROW() - 1) ,"")</f>
        <v/>
      </c>
      <c r="I189" s="34"/>
      <c r="J189" s="34"/>
      <c r="R189" s="35"/>
    </row>
    <row r="190" customFormat="false" ht="13.5" hidden="false" customHeight="true" outlineLevel="0" collapsed="false">
      <c r="B190" s="40"/>
      <c r="C190" s="40" t="str">
        <f aca="false">IF(D190="","",VLOOKUP(D190,SKU!$A$1:$C$150,3,0) * 2)</f>
        <v/>
      </c>
      <c r="F190" s="33" t="str">
        <f aca="true">IF(G190="", IF(K190="","",(INDIRECT("N" &amp; ROW() - 1) - O190)),IF(K190="", "", INDIRECT("N" &amp; ROW() - 1) - O190))</f>
        <v/>
      </c>
      <c r="H190" s="34" t="str">
        <f aca="true">IF(K190 = "-", INDIRECT("C" &amp; ROW() - 1) ,"")</f>
        <v/>
      </c>
      <c r="I190" s="34"/>
      <c r="J190" s="34"/>
      <c r="R190" s="35"/>
    </row>
    <row r="191" customFormat="false" ht="13.5" hidden="false" customHeight="true" outlineLevel="0" collapsed="false">
      <c r="B191" s="40"/>
      <c r="C191" s="40" t="str">
        <f aca="false">IF(D191="","",VLOOKUP(D191,SKU!$A$1:$C$150,3,0) * 2)</f>
        <v/>
      </c>
      <c r="F191" s="33" t="str">
        <f aca="true">IF(G191="", IF(K191="","",(INDIRECT("N" &amp; ROW() - 1) - O191)),IF(K191="", "", INDIRECT("N" &amp; ROW() - 1) - O191))</f>
        <v/>
      </c>
      <c r="H191" s="34" t="str">
        <f aca="true">IF(K191 = "-", INDIRECT("C" &amp; ROW() - 1) ,"")</f>
        <v/>
      </c>
      <c r="I191" s="34"/>
      <c r="J191" s="34"/>
      <c r="R191" s="35"/>
    </row>
    <row r="192" customFormat="false" ht="13.5" hidden="false" customHeight="true" outlineLevel="0" collapsed="false">
      <c r="B192" s="40"/>
      <c r="C192" s="40" t="str">
        <f aca="false">IF(D192="","",VLOOKUP(D192,SKU!$A$1:$C$150,3,0) * 2)</f>
        <v/>
      </c>
      <c r="F192" s="33" t="str">
        <f aca="true">IF(G192="", IF(K192="","",(INDIRECT("N" &amp; ROW() - 1) - O192)),IF(K192="", "", INDIRECT("N" &amp; ROW() - 1) - O192))</f>
        <v/>
      </c>
      <c r="H192" s="34" t="str">
        <f aca="true">IF(K192 = "-", INDIRECT("C" &amp; ROW() - 1) ,"")</f>
        <v/>
      </c>
      <c r="I192" s="34"/>
      <c r="J192" s="34"/>
      <c r="R192" s="35"/>
    </row>
    <row r="193" customFormat="false" ht="13.5" hidden="false" customHeight="true" outlineLevel="0" collapsed="false">
      <c r="B193" s="40"/>
      <c r="C193" s="40" t="str">
        <f aca="false">IF(D193="","",VLOOKUP(D193,SKU!$A$1:$C$150,3,0) * 2)</f>
        <v/>
      </c>
      <c r="F193" s="33" t="str">
        <f aca="true">IF(G193="", IF(K193="","",(INDIRECT("N" &amp; ROW() - 1) - O193)),IF(K193="", "", INDIRECT("N" &amp; ROW() - 1) - O193))</f>
        <v/>
      </c>
      <c r="H193" s="34" t="str">
        <f aca="true">IF(K193 = "-", INDIRECT("C" &amp; ROW() - 1) ,"")</f>
        <v/>
      </c>
      <c r="I193" s="34"/>
      <c r="J193" s="34"/>
      <c r="R193" s="35"/>
    </row>
    <row r="194" customFormat="false" ht="13.5" hidden="false" customHeight="true" outlineLevel="0" collapsed="false">
      <c r="B194" s="40"/>
      <c r="C194" s="40" t="str">
        <f aca="false">IF(D194="","",VLOOKUP(D194,SKU!$A$1:$C$150,3,0) * 2)</f>
        <v/>
      </c>
      <c r="F194" s="33" t="str">
        <f aca="true">IF(G194="", IF(K194="","",(INDIRECT("N" &amp; ROW() - 1) - O194)),IF(K194="", "", INDIRECT("N" &amp; ROW() - 1) - O194))</f>
        <v/>
      </c>
      <c r="H194" s="34" t="str">
        <f aca="true">IF(K194 = "-", INDIRECT("C" &amp; ROW() - 1) ,"")</f>
        <v/>
      </c>
      <c r="I194" s="34"/>
      <c r="J194" s="34"/>
      <c r="R194" s="35"/>
    </row>
    <row r="195" customFormat="false" ht="13.5" hidden="false" customHeight="true" outlineLevel="0" collapsed="false">
      <c r="B195" s="40"/>
      <c r="C195" s="40" t="str">
        <f aca="false">IF(D195="","",VLOOKUP(D195,SKU!$A$1:$C$150,3,0) * 2)</f>
        <v/>
      </c>
      <c r="F195" s="33" t="str">
        <f aca="true">IF(G195="", IF(K195="","",(INDIRECT("N" &amp; ROW() - 1) - O195)),IF(K195="", "", INDIRECT("N" &amp; ROW() - 1) - O195))</f>
        <v/>
      </c>
      <c r="H195" s="34" t="str">
        <f aca="true">IF(K195 = "-", INDIRECT("C" &amp; ROW() - 1) ,"")</f>
        <v/>
      </c>
      <c r="I195" s="34"/>
      <c r="J195" s="34"/>
      <c r="R195" s="35"/>
    </row>
    <row r="196" customFormat="false" ht="13.5" hidden="false" customHeight="true" outlineLevel="0" collapsed="false">
      <c r="B196" s="40"/>
      <c r="C196" s="40" t="str">
        <f aca="false">IF(D196="","",VLOOKUP(D196,SKU!$A$1:$C$150,3,0) * 2)</f>
        <v/>
      </c>
      <c r="F196" s="33" t="str">
        <f aca="true">IF(G196="", IF(K196="","",(INDIRECT("N" &amp; ROW() - 1) - O196)),IF(K196="", "", INDIRECT("N" &amp; ROW() - 1) - O196))</f>
        <v/>
      </c>
      <c r="H196" s="34" t="str">
        <f aca="true">IF(K196 = "-", INDIRECT("C" &amp; ROW() - 1) ,"")</f>
        <v/>
      </c>
      <c r="I196" s="34"/>
      <c r="J196" s="34"/>
      <c r="R196" s="35"/>
    </row>
    <row r="197" customFormat="false" ht="13.5" hidden="false" customHeight="true" outlineLevel="0" collapsed="false">
      <c r="B197" s="40"/>
      <c r="C197" s="40" t="str">
        <f aca="false">IF(D197="","",VLOOKUP(D197,SKU!$A$1:$C$150,3,0) * 2)</f>
        <v/>
      </c>
      <c r="F197" s="33" t="str">
        <f aca="true">IF(G197="", IF(K197="","",(INDIRECT("N" &amp; ROW() - 1) - O197)),IF(K197="", "", INDIRECT("N" &amp; ROW() - 1) - O197))</f>
        <v/>
      </c>
      <c r="H197" s="34" t="str">
        <f aca="true">IF(K197 = "-", INDIRECT("C" &amp; ROW() - 1) ,"")</f>
        <v/>
      </c>
      <c r="I197" s="34"/>
      <c r="J197" s="34"/>
      <c r="R197" s="35"/>
    </row>
    <row r="198" customFormat="false" ht="13.5" hidden="false" customHeight="true" outlineLevel="0" collapsed="false">
      <c r="B198" s="40"/>
      <c r="C198" s="40" t="str">
        <f aca="false">IF(D198="","",VLOOKUP(D198,SKU!$A$1:$C$150,3,0) * 2)</f>
        <v/>
      </c>
      <c r="F198" s="33" t="str">
        <f aca="true">IF(G198="", IF(K198="","",(INDIRECT("N" &amp; ROW() - 1) - O198)),IF(K198="", "", INDIRECT("N" &amp; ROW() - 1) - O198))</f>
        <v/>
      </c>
      <c r="H198" s="34" t="str">
        <f aca="true">IF(K198 = "-", INDIRECT("C" &amp; ROW() - 1) ,"")</f>
        <v/>
      </c>
      <c r="I198" s="34"/>
      <c r="J198" s="34"/>
      <c r="R198" s="35"/>
    </row>
    <row r="199" customFormat="false" ht="13.5" hidden="false" customHeight="true" outlineLevel="0" collapsed="false">
      <c r="B199" s="40"/>
      <c r="C199" s="40" t="str">
        <f aca="false">IF(D199="","",VLOOKUP(D199,SKU!$A$1:$C$150,3,0) * 2)</f>
        <v/>
      </c>
      <c r="F199" s="33" t="str">
        <f aca="true">IF(G199="", IF(K199="","",(INDIRECT("N" &amp; ROW() - 1) - O199)),IF(K199="", "", INDIRECT("N" &amp; ROW() - 1) - O199))</f>
        <v/>
      </c>
      <c r="H199" s="34" t="str">
        <f aca="true">IF(K199 = "-", INDIRECT("C" &amp; ROW() - 1) ,"")</f>
        <v/>
      </c>
      <c r="I199" s="34"/>
      <c r="J199" s="34"/>
      <c r="R199" s="35"/>
    </row>
    <row r="200" customFormat="false" ht="13.5" hidden="false" customHeight="true" outlineLevel="0" collapsed="false">
      <c r="B200" s="40"/>
      <c r="C200" s="40" t="str">
        <f aca="false">IF(D200="","",VLOOKUP(D200,SKU!$A$1:$C$150,3,0) * 2)</f>
        <v/>
      </c>
      <c r="F200" s="33" t="str">
        <f aca="true">IF(G200="", IF(K200="","",(INDIRECT("N" &amp; ROW() - 1) - O200)),IF(K200="", "", INDIRECT("N" &amp; ROW() - 1) - O200))</f>
        <v/>
      </c>
      <c r="H200" s="34" t="str">
        <f aca="true">IF(K200 = "-", INDIRECT("C" &amp; ROW() - 1) ,"")</f>
        <v/>
      </c>
      <c r="I200" s="34"/>
      <c r="J200" s="34"/>
      <c r="R200" s="35"/>
    </row>
    <row r="201" customFormat="false" ht="13.5" hidden="false" customHeight="true" outlineLevel="0" collapsed="false">
      <c r="B201" s="40"/>
      <c r="C201" s="40" t="str">
        <f aca="false">IF(D201="","",VLOOKUP(D201,SKU!$A$1:$C$150,3,0) * 2)</f>
        <v/>
      </c>
      <c r="F201" s="33" t="str">
        <f aca="true">IF(G201="", IF(K201="","",(INDIRECT("N" &amp; ROW() - 1) - O201)),IF(K201="", "", INDIRECT("N" &amp; ROW() - 1) - O201))</f>
        <v/>
      </c>
      <c r="H201" s="34" t="str">
        <f aca="true">IF(K201 = "-", INDIRECT("C" &amp; ROW() - 1) ,"")</f>
        <v/>
      </c>
      <c r="I201" s="34"/>
      <c r="J201" s="34"/>
      <c r="R201" s="35"/>
    </row>
    <row r="202" customFormat="false" ht="13.5" hidden="false" customHeight="true" outlineLevel="0" collapsed="false">
      <c r="B202" s="40"/>
      <c r="C202" s="40" t="str">
        <f aca="false">IF(D202="","",VLOOKUP(D202,SKU!$A$1:$C$150,3,0) * 2)</f>
        <v/>
      </c>
      <c r="F202" s="33" t="str">
        <f aca="true">IF(G202="", IF(K202="","",(INDIRECT("N" &amp; ROW() - 1) - O202)),IF(K202="", "", INDIRECT("N" &amp; ROW() - 1) - O202))</f>
        <v/>
      </c>
      <c r="H202" s="34" t="str">
        <f aca="true">IF(K202 = "-", INDIRECT("C" &amp; ROW() - 1) ,"")</f>
        <v/>
      </c>
      <c r="I202" s="34"/>
      <c r="J202" s="34"/>
      <c r="R202" s="35"/>
    </row>
    <row r="203" customFormat="false" ht="13.5" hidden="false" customHeight="true" outlineLevel="0" collapsed="false">
      <c r="B203" s="40"/>
      <c r="C203" s="40" t="str">
        <f aca="false">IF(D203="","",VLOOKUP(D203,SKU!$A$1:$C$150,3,0) * 2)</f>
        <v/>
      </c>
      <c r="F203" s="33" t="str">
        <f aca="true">IF(G203="", IF(K203="","",(INDIRECT("N" &amp; ROW() - 1) - O203)),IF(K203="", "", INDIRECT("N" &amp; ROW() - 1) - O203))</f>
        <v/>
      </c>
      <c r="H203" s="34" t="str">
        <f aca="true">IF(K203 = "-", INDIRECT("C" &amp; ROW() - 1) ,"")</f>
        <v/>
      </c>
      <c r="I203" s="34"/>
      <c r="J203" s="34"/>
      <c r="R203" s="35"/>
    </row>
    <row r="204" customFormat="false" ht="13.5" hidden="false" customHeight="true" outlineLevel="0" collapsed="false">
      <c r="B204" s="40"/>
      <c r="C204" s="40" t="str">
        <f aca="false">IF(D204="","",VLOOKUP(D204,SKU!$A$1:$C$150,3,0) * 2)</f>
        <v/>
      </c>
      <c r="F204" s="33" t="str">
        <f aca="true">IF(G204="", IF(K204="","",(INDIRECT("N" &amp; ROW() - 1) - O204)),IF(K204="", "", INDIRECT("N" &amp; ROW() - 1) - O204))</f>
        <v/>
      </c>
      <c r="H204" s="34" t="str">
        <f aca="true">IF(K204 = "-", INDIRECT("C" &amp; ROW() - 1) ,"")</f>
        <v/>
      </c>
      <c r="I204" s="34"/>
      <c r="J204" s="34"/>
      <c r="R204" s="35"/>
    </row>
    <row r="205" customFormat="false" ht="13.5" hidden="false" customHeight="true" outlineLevel="0" collapsed="false">
      <c r="B205" s="40"/>
      <c r="C205" s="40" t="str">
        <f aca="false">IF(D205="","",VLOOKUP(D205,SKU!$A$1:$C$150,3,0) * 2)</f>
        <v/>
      </c>
      <c r="F205" s="33" t="str">
        <f aca="true">IF(G205="", IF(K205="","",(INDIRECT("N" &amp; ROW() - 1) - O205)),IF(K205="", "", INDIRECT("N" &amp; ROW() - 1) - O205))</f>
        <v/>
      </c>
      <c r="H205" s="34" t="str">
        <f aca="true">IF(K205 = "-", INDIRECT("C" &amp; ROW() - 1) ,"")</f>
        <v/>
      </c>
      <c r="I205" s="34"/>
      <c r="J205" s="34"/>
      <c r="R205" s="35"/>
    </row>
    <row r="206" customFormat="false" ht="13.5" hidden="false" customHeight="true" outlineLevel="0" collapsed="false">
      <c r="B206" s="40"/>
      <c r="C206" s="40" t="str">
        <f aca="false">IF(D206="","",VLOOKUP(D206,SKU!$A$1:$C$150,3,0) * 2)</f>
        <v/>
      </c>
      <c r="F206" s="33" t="str">
        <f aca="true">IF(G206="", IF(K206="","",(INDIRECT("N" &amp; ROW() - 1) - O206)),IF(K206="", "", INDIRECT("N" &amp; ROW() - 1) - O206))</f>
        <v/>
      </c>
      <c r="H206" s="34" t="str">
        <f aca="true">IF(K206 = "-", INDIRECT("C" &amp; ROW() - 1) ,"")</f>
        <v/>
      </c>
      <c r="I206" s="34"/>
      <c r="J206" s="34"/>
      <c r="R206" s="35"/>
    </row>
    <row r="207" customFormat="false" ht="13.5" hidden="false" customHeight="true" outlineLevel="0" collapsed="false">
      <c r="B207" s="40"/>
      <c r="C207" s="40" t="str">
        <f aca="false">IF(D207="","",VLOOKUP(D207,SKU!$A$1:$C$150,3,0) * 2)</f>
        <v/>
      </c>
      <c r="F207" s="33" t="str">
        <f aca="true">IF(G207="", IF(K207="","",(INDIRECT("N" &amp; ROW() - 1) - O207)),IF(K207="", "", INDIRECT("N" &amp; ROW() - 1) - O207))</f>
        <v/>
      </c>
      <c r="H207" s="34" t="str">
        <f aca="true">IF(K207 = "-", INDIRECT("C" &amp; ROW() - 1) ,"")</f>
        <v/>
      </c>
      <c r="I207" s="34"/>
      <c r="J207" s="34"/>
      <c r="R207" s="35"/>
    </row>
    <row r="208" customFormat="false" ht="13.5" hidden="false" customHeight="true" outlineLevel="0" collapsed="false">
      <c r="B208" s="40"/>
      <c r="C208" s="40" t="str">
        <f aca="false">IF(D208="","",VLOOKUP(D208,SKU!$A$1:$C$150,3,0) * 2)</f>
        <v/>
      </c>
      <c r="F208" s="33" t="str">
        <f aca="true">IF(G208="", IF(K208="","",(INDIRECT("N" &amp; ROW() - 1) - O208)),IF(K208="", "", INDIRECT("N" &amp; ROW() - 1) - O208))</f>
        <v/>
      </c>
      <c r="H208" s="34" t="str">
        <f aca="true">IF(K208 = "-", INDIRECT("C" &amp; ROW() - 1) ,"")</f>
        <v/>
      </c>
      <c r="I208" s="34"/>
      <c r="J208" s="34"/>
      <c r="R208" s="35"/>
    </row>
    <row r="209" customFormat="false" ht="13.5" hidden="false" customHeight="true" outlineLevel="0" collapsed="false">
      <c r="B209" s="40"/>
      <c r="C209" s="40" t="str">
        <f aca="false">IF(D209="","",VLOOKUP(D209,SKU!$A$1:$C$150,3,0) * 2)</f>
        <v/>
      </c>
      <c r="F209" s="33" t="str">
        <f aca="true">IF(G209="", IF(K209="","",(INDIRECT("N" &amp; ROW() - 1) - O209)),IF(K209="", "", INDIRECT("N" &amp; ROW() - 1) - O209))</f>
        <v/>
      </c>
      <c r="H209" s="34" t="str">
        <f aca="true">IF(K209 = "-", INDIRECT("C" &amp; ROW() - 1) ,"")</f>
        <v/>
      </c>
      <c r="I209" s="34"/>
      <c r="J209" s="34"/>
      <c r="R209" s="35"/>
    </row>
    <row r="210" customFormat="false" ht="13.5" hidden="false" customHeight="true" outlineLevel="0" collapsed="false">
      <c r="B210" s="40"/>
      <c r="C210" s="40" t="str">
        <f aca="false">IF(D210="","",VLOOKUP(D210,SKU!$A$1:$C$150,3,0) * 2)</f>
        <v/>
      </c>
      <c r="F210" s="33" t="str">
        <f aca="true">IF(G210="", IF(K210="","",(INDIRECT("N" &amp; ROW() - 1) - O210)),IF(K210="", "", INDIRECT("N" &amp; ROW() - 1) - O210))</f>
        <v/>
      </c>
      <c r="H210" s="34" t="str">
        <f aca="true">IF(K210 = "-", INDIRECT("C" &amp; ROW() - 1) ,"")</f>
        <v/>
      </c>
      <c r="I210" s="34"/>
      <c r="J210" s="34"/>
      <c r="R210" s="35"/>
    </row>
    <row r="211" customFormat="false" ht="13.5" hidden="false" customHeight="true" outlineLevel="0" collapsed="false">
      <c r="B211" s="40"/>
      <c r="C211" s="40" t="str">
        <f aca="false">IF(D211="","",VLOOKUP(D211,SKU!$A$1:$C$150,3,0) * 2)</f>
        <v/>
      </c>
      <c r="F211" s="33" t="str">
        <f aca="true">IF(G211="", IF(K211="","",(INDIRECT("N" &amp; ROW() - 1) - O211)),IF(K211="", "", INDIRECT("N" &amp; ROW() - 1) - O211))</f>
        <v/>
      </c>
      <c r="H211" s="34" t="str">
        <f aca="true">IF(K211 = "-", INDIRECT("C" &amp; ROW() - 1) ,"")</f>
        <v/>
      </c>
      <c r="I211" s="34"/>
      <c r="J211" s="34"/>
      <c r="R211" s="35"/>
    </row>
    <row r="212" customFormat="false" ht="13.5" hidden="false" customHeight="true" outlineLevel="0" collapsed="false">
      <c r="B212" s="40"/>
      <c r="C212" s="40" t="str">
        <f aca="false">IF(D212="","",VLOOKUP(D212,SKU!$A$1:$C$150,3,0) * 2)</f>
        <v/>
      </c>
      <c r="F212" s="33" t="str">
        <f aca="true">IF(G212="", IF(K212="","",(INDIRECT("N" &amp; ROW() - 1) - O212)),IF(K212="", "", INDIRECT("N" &amp; ROW() - 1) - O212))</f>
        <v/>
      </c>
      <c r="H212" s="34" t="str">
        <f aca="true">IF(K212 = "-", INDIRECT("C" &amp; ROW() - 1) ,"")</f>
        <v/>
      </c>
      <c r="I212" s="34"/>
      <c r="J212" s="34"/>
      <c r="R212" s="35"/>
    </row>
    <row r="213" customFormat="false" ht="13.5" hidden="false" customHeight="true" outlineLevel="0" collapsed="false">
      <c r="B213" s="40"/>
      <c r="C213" s="40" t="str">
        <f aca="false">IF(D213="","",VLOOKUP(D213,SKU!$A$1:$C$150,3,0) * 2)</f>
        <v/>
      </c>
      <c r="F213" s="33" t="str">
        <f aca="true">IF(G213="", IF(K213="","",(INDIRECT("N" &amp; ROW() - 1) - O213)),IF(K213="", "", INDIRECT("N" &amp; ROW() - 1) - O213))</f>
        <v/>
      </c>
      <c r="H213" s="34" t="str">
        <f aca="true">IF(K213 = "-", INDIRECT("C" &amp; ROW() - 1) ,"")</f>
        <v/>
      </c>
      <c r="I213" s="34"/>
      <c r="J213" s="34"/>
      <c r="R213" s="35"/>
    </row>
    <row r="214" customFormat="false" ht="13.5" hidden="false" customHeight="true" outlineLevel="0" collapsed="false">
      <c r="B214" s="40"/>
      <c r="C214" s="40" t="str">
        <f aca="false">IF(D214="","",VLOOKUP(D214,SKU!$A$1:$C$150,3,0) * 2)</f>
        <v/>
      </c>
      <c r="F214" s="33" t="str">
        <f aca="true">IF(G214="", IF(K214="","",(INDIRECT("N" &amp; ROW() - 1) - O214)),IF(K214="", "", INDIRECT("N" &amp; ROW() - 1) - O214))</f>
        <v/>
      </c>
      <c r="H214" s="34" t="str">
        <f aca="true">IF(K214 = "-", INDIRECT("C" &amp; ROW() - 1) ,"")</f>
        <v/>
      </c>
      <c r="I214" s="34"/>
      <c r="J214" s="34"/>
      <c r="R214" s="35"/>
    </row>
    <row r="215" customFormat="false" ht="13.5" hidden="false" customHeight="true" outlineLevel="0" collapsed="false">
      <c r="B215" s="40"/>
      <c r="C215" s="40" t="str">
        <f aca="false">IF(D215="","",VLOOKUP(D215,SKU!$A$1:$C$150,3,0) * 2)</f>
        <v/>
      </c>
      <c r="F215" s="33" t="str">
        <f aca="true">IF(G215="", IF(K215="","",(INDIRECT("N" &amp; ROW() - 1) - O215)),IF(K215="", "", INDIRECT("N" &amp; ROW() - 1) - O215))</f>
        <v/>
      </c>
      <c r="H215" s="34" t="str">
        <f aca="true">IF(K215 = "-", INDIRECT("C" &amp; ROW() - 1) ,"")</f>
        <v/>
      </c>
      <c r="I215" s="34"/>
      <c r="J215" s="34"/>
      <c r="R215" s="35"/>
    </row>
    <row r="216" customFormat="false" ht="13.5" hidden="false" customHeight="true" outlineLevel="0" collapsed="false">
      <c r="B216" s="40"/>
      <c r="C216" s="40" t="str">
        <f aca="false">IF(D216="","",VLOOKUP(D216,SKU!$A$1:$C$150,3,0) * 2)</f>
        <v/>
      </c>
      <c r="F216" s="33" t="str">
        <f aca="true">IF(G216="", IF(K216="","",(INDIRECT("N" &amp; ROW() - 1) - O216)),IF(K216="", "", INDIRECT("N" &amp; ROW() - 1) - O216))</f>
        <v/>
      </c>
      <c r="H216" s="34" t="str">
        <f aca="true">IF(K216 = "-", INDIRECT("C" &amp; ROW() - 1) ,"")</f>
        <v/>
      </c>
      <c r="I216" s="34"/>
      <c r="J216" s="34"/>
      <c r="R216" s="35"/>
    </row>
    <row r="217" customFormat="false" ht="13.5" hidden="false" customHeight="true" outlineLevel="0" collapsed="false">
      <c r="B217" s="40"/>
      <c r="C217" s="40" t="str">
        <f aca="false">IF(D217="","",VLOOKUP(D217,SKU!$A$1:$C$150,3,0) * 2)</f>
        <v/>
      </c>
      <c r="F217" s="33" t="str">
        <f aca="true">IF(G217="", IF(K217="","",(INDIRECT("N" &amp; ROW() - 1) - O217)),IF(K217="", "", INDIRECT("N" &amp; ROW() - 1) - O217))</f>
        <v/>
      </c>
      <c r="H217" s="34" t="str">
        <f aca="true">IF(K217 = "-", INDIRECT("C" &amp; ROW() - 1) ,"")</f>
        <v/>
      </c>
      <c r="I217" s="34"/>
      <c r="J217" s="34"/>
      <c r="R217" s="35"/>
    </row>
    <row r="218" customFormat="false" ht="13.5" hidden="false" customHeight="true" outlineLevel="0" collapsed="false">
      <c r="B218" s="40"/>
      <c r="C218" s="40" t="str">
        <f aca="false">IF(D218="","",VLOOKUP(D218,SKU!$A$1:$C$150,3,0) * 2)</f>
        <v/>
      </c>
      <c r="F218" s="33" t="str">
        <f aca="true">IF(G218="", IF(K218="","",(INDIRECT("N" &amp; ROW() - 1) - O218)),IF(K218="", "", INDIRECT("N" &amp; ROW() - 1) - O218))</f>
        <v/>
      </c>
      <c r="H218" s="34" t="str">
        <f aca="true">IF(K218 = "-", INDIRECT("C" &amp; ROW() - 1) ,"")</f>
        <v/>
      </c>
      <c r="I218" s="34"/>
      <c r="J218" s="34"/>
      <c r="R218" s="35"/>
    </row>
    <row r="219" customFormat="false" ht="13.5" hidden="false" customHeight="true" outlineLevel="0" collapsed="false">
      <c r="B219" s="40"/>
      <c r="C219" s="40" t="str">
        <f aca="false">IF(D219="","",VLOOKUP(D219,SKU!$A$1:$C$150,3,0) * 2)</f>
        <v/>
      </c>
      <c r="F219" s="33" t="str">
        <f aca="true">IF(G219="", IF(K219="","",(INDIRECT("N" &amp; ROW() - 1) - O219)),IF(K219="", "", INDIRECT("N" &amp; ROW() - 1) - O219))</f>
        <v/>
      </c>
      <c r="H219" s="34" t="str">
        <f aca="true">IF(K219 = "-", INDIRECT("C" &amp; ROW() - 1) ,"")</f>
        <v/>
      </c>
      <c r="I219" s="34"/>
      <c r="J219" s="34"/>
      <c r="R219" s="35"/>
    </row>
    <row r="220" customFormat="false" ht="13.5" hidden="false" customHeight="true" outlineLevel="0" collapsed="false">
      <c r="B220" s="40"/>
      <c r="C220" s="40" t="str">
        <f aca="false">IF(D220="","",VLOOKUP(D220,SKU!$A$1:$C$150,3,0) * 2)</f>
        <v/>
      </c>
      <c r="F220" s="33" t="str">
        <f aca="true">IF(G220="", IF(K220="","",(INDIRECT("N" &amp; ROW() - 1) - O220)),IF(K220="", "", INDIRECT("N" &amp; ROW() - 1) - O220))</f>
        <v/>
      </c>
      <c r="H220" s="34" t="str">
        <f aca="true">IF(K220 = "-", INDIRECT("C" &amp; ROW() - 1) ,"")</f>
        <v/>
      </c>
      <c r="I220" s="34"/>
      <c r="J220" s="34"/>
      <c r="R220" s="35"/>
    </row>
    <row r="221" customFormat="false" ht="13.5" hidden="false" customHeight="true" outlineLevel="0" collapsed="false">
      <c r="B221" s="40"/>
      <c r="C221" s="40" t="str">
        <f aca="false">IF(D221="","",VLOOKUP(D221,SKU!$A$1:$C$150,3,0) * 2)</f>
        <v/>
      </c>
      <c r="F221" s="33" t="str">
        <f aca="true">IF(G221="", IF(K221="","",(INDIRECT("N" &amp; ROW() - 1) - O221)),IF(K221="", "", INDIRECT("N" &amp; ROW() - 1) - O221))</f>
        <v/>
      </c>
      <c r="H221" s="34" t="str">
        <f aca="true">IF(K221 = "-", INDIRECT("C" &amp; ROW() - 1) ,"")</f>
        <v/>
      </c>
      <c r="I221" s="34"/>
      <c r="J221" s="34"/>
      <c r="R221" s="35"/>
    </row>
    <row r="222" customFormat="false" ht="13.5" hidden="false" customHeight="true" outlineLevel="0" collapsed="false">
      <c r="B222" s="40"/>
      <c r="C222" s="40" t="str">
        <f aca="false">IF(D222="","",VLOOKUP(D222,SKU!$A$1:$C$150,3,0) * 2)</f>
        <v/>
      </c>
      <c r="F222" s="33" t="str">
        <f aca="true">IF(G222="", IF(K222="","",(INDIRECT("N" &amp; ROW() - 1) - O222)),IF(K222="", "", INDIRECT("N" &amp; ROW() - 1) - O222))</f>
        <v/>
      </c>
      <c r="H222" s="34" t="str">
        <f aca="true">IF(K222 = "-", INDIRECT("C" &amp; ROW() - 1) ,"")</f>
        <v/>
      </c>
      <c r="I222" s="34"/>
      <c r="J222" s="34"/>
      <c r="R222" s="35"/>
    </row>
    <row r="223" customFormat="false" ht="13.5" hidden="false" customHeight="true" outlineLevel="0" collapsed="false">
      <c r="B223" s="40"/>
      <c r="C223" s="40" t="str">
        <f aca="false">IF(D223="","",VLOOKUP(D223,SKU!$A$1:$C$150,3,0) * 2)</f>
        <v/>
      </c>
      <c r="F223" s="33" t="str">
        <f aca="true">IF(G223="", IF(K223="","",(INDIRECT("N" &amp; ROW() - 1) - O223)),IF(K223="", "", INDIRECT("N" &amp; ROW() - 1) - O223))</f>
        <v/>
      </c>
      <c r="H223" s="34" t="str">
        <f aca="true">IF(K223 = "-", INDIRECT("C" &amp; ROW() - 1) ,"")</f>
        <v/>
      </c>
      <c r="I223" s="34"/>
      <c r="J223" s="34"/>
      <c r="R223" s="35"/>
    </row>
    <row r="224" customFormat="false" ht="13.5" hidden="false" customHeight="true" outlineLevel="0" collapsed="false">
      <c r="B224" s="40"/>
      <c r="C224" s="40" t="str">
        <f aca="false">IF(D224="","",VLOOKUP(D224,SKU!$A$1:$C$150,3,0) * 2)</f>
        <v/>
      </c>
      <c r="F224" s="33" t="str">
        <f aca="true">IF(G224="", IF(K224="","",(INDIRECT("N" &amp; ROW() - 1) - O224)),IF(K224="", "", INDIRECT("N" &amp; ROW() - 1) - O224))</f>
        <v/>
      </c>
      <c r="H224" s="34" t="str">
        <f aca="true">IF(K224 = "-", INDIRECT("C" &amp; ROW() - 1) ,"")</f>
        <v/>
      </c>
      <c r="I224" s="34"/>
      <c r="J224" s="34"/>
      <c r="R224" s="35"/>
    </row>
    <row r="225" customFormat="false" ht="13.5" hidden="false" customHeight="true" outlineLevel="0" collapsed="false">
      <c r="B225" s="40"/>
      <c r="C225" s="40" t="str">
        <f aca="false">IF(D225="","",VLOOKUP(D225,SKU!$A$1:$C$150,3,0) * 2)</f>
        <v/>
      </c>
      <c r="F225" s="33" t="str">
        <f aca="true">IF(G225="", IF(K225="","",(INDIRECT("N" &amp; ROW() - 1) - O225)),IF(K225="", "", INDIRECT("N" &amp; ROW() - 1) - O225))</f>
        <v/>
      </c>
      <c r="H225" s="34" t="str">
        <f aca="true">IF(K225 = "-", INDIRECT("C" &amp; ROW() - 1) ,"")</f>
        <v/>
      </c>
      <c r="I225" s="34"/>
      <c r="J225" s="34"/>
      <c r="R225" s="35"/>
    </row>
    <row r="226" customFormat="false" ht="13.5" hidden="false" customHeight="true" outlineLevel="0" collapsed="false">
      <c r="B226" s="40"/>
      <c r="C226" s="40" t="str">
        <f aca="false">IF(D226="","",VLOOKUP(D226,SKU!$A$1:$C$150,3,0) * 2)</f>
        <v/>
      </c>
      <c r="F226" s="33" t="str">
        <f aca="true">IF(G226="", IF(K226="","",(INDIRECT("N" &amp; ROW() - 1) - O226)),IF(K226="", "", INDIRECT("N" &amp; ROW() - 1) - O226))</f>
        <v/>
      </c>
      <c r="H226" s="34" t="str">
        <f aca="true">IF(K226 = "-", INDIRECT("C" &amp; ROW() - 1) ,"")</f>
        <v/>
      </c>
      <c r="I226" s="34"/>
      <c r="J226" s="34"/>
      <c r="R226" s="35"/>
    </row>
    <row r="227" customFormat="false" ht="13.5" hidden="false" customHeight="true" outlineLevel="0" collapsed="false">
      <c r="B227" s="40"/>
      <c r="C227" s="40" t="str">
        <f aca="false">IF(D227="","",VLOOKUP(D227,SKU!$A$1:$C$150,3,0) * 2)</f>
        <v/>
      </c>
      <c r="F227" s="33" t="str">
        <f aca="true">IF(G227="", IF(K227="","",(INDIRECT("N" &amp; ROW() - 1) - O227)),IF(K227="", "", INDIRECT("N" &amp; ROW() - 1) - O227))</f>
        <v/>
      </c>
      <c r="H227" s="34" t="str">
        <f aca="true">IF(K227 = "-", INDIRECT("C" &amp; ROW() - 1) ,"")</f>
        <v/>
      </c>
      <c r="I227" s="34"/>
      <c r="J227" s="34"/>
      <c r="R227" s="35"/>
    </row>
    <row r="228" customFormat="false" ht="13.5" hidden="false" customHeight="true" outlineLevel="0" collapsed="false">
      <c r="B228" s="40"/>
      <c r="C228" s="40" t="str">
        <f aca="false">IF(D228="","",VLOOKUP(D228,SKU!$A$1:$C$150,3,0) * 2)</f>
        <v/>
      </c>
      <c r="F228" s="33" t="str">
        <f aca="true">IF(G228="", IF(K228="","",(INDIRECT("N" &amp; ROW() - 1) - O228)),IF(K228="", "", INDIRECT("N" &amp; ROW() - 1) - O228))</f>
        <v/>
      </c>
      <c r="H228" s="34" t="str">
        <f aca="true">IF(K228 = "-", INDIRECT("C" &amp; ROW() - 1) ,"")</f>
        <v/>
      </c>
      <c r="I228" s="34"/>
      <c r="J228" s="34"/>
      <c r="R228" s="35"/>
    </row>
    <row r="229" customFormat="false" ht="13.5" hidden="false" customHeight="true" outlineLevel="0" collapsed="false">
      <c r="B229" s="40"/>
      <c r="C229" s="40" t="str">
        <f aca="false">IF(D229="","",VLOOKUP(D229,SKU!$A$1:$C$150,3,0) * 2)</f>
        <v/>
      </c>
      <c r="F229" s="33" t="str">
        <f aca="true">IF(G229="", IF(K229="","",(INDIRECT("N" &amp; ROW() - 1) - O229)),IF(K229="", "", INDIRECT("N" &amp; ROW() - 1) - O229))</f>
        <v/>
      </c>
      <c r="H229" s="34" t="str">
        <f aca="true">IF(K229 = "-", INDIRECT("C" &amp; ROW() - 1) ,"")</f>
        <v/>
      </c>
      <c r="I229" s="34"/>
      <c r="J229" s="34"/>
      <c r="R229" s="35"/>
    </row>
    <row r="230" customFormat="false" ht="13.5" hidden="false" customHeight="true" outlineLevel="0" collapsed="false">
      <c r="B230" s="40"/>
      <c r="C230" s="40" t="str">
        <f aca="false">IF(D230="","",VLOOKUP(D230,SKU!$A$1:$C$150,3,0) * 2)</f>
        <v/>
      </c>
      <c r="F230" s="33" t="str">
        <f aca="true">IF(G230="", IF(K230="","",(INDIRECT("N" &amp; ROW() - 1) - O230)),IF(K230="", "", INDIRECT("N" &amp; ROW() - 1) - O230))</f>
        <v/>
      </c>
      <c r="H230" s="34" t="str">
        <f aca="true">IF(K230 = "-", INDIRECT("C" &amp; ROW() - 1) ,"")</f>
        <v/>
      </c>
      <c r="I230" s="34"/>
      <c r="J230" s="34"/>
      <c r="R230" s="35"/>
    </row>
    <row r="231" customFormat="false" ht="13.5" hidden="false" customHeight="true" outlineLevel="0" collapsed="false">
      <c r="B231" s="40"/>
      <c r="C231" s="40" t="str">
        <f aca="false">IF(D231="","",VLOOKUP(D231,SKU!$A$1:$C$150,3,0) * 2)</f>
        <v/>
      </c>
      <c r="F231" s="33" t="str">
        <f aca="true">IF(G231="", IF(K231="","",(INDIRECT("N" &amp; ROW() - 1) - O231)),IF(K231="", "", INDIRECT("N" &amp; ROW() - 1) - O231))</f>
        <v/>
      </c>
      <c r="H231" s="34" t="str">
        <f aca="true">IF(K231 = "-", INDIRECT("C" &amp; ROW() - 1) ,"")</f>
        <v/>
      </c>
      <c r="I231" s="34"/>
      <c r="J231" s="34"/>
      <c r="R231" s="35"/>
    </row>
    <row r="232" customFormat="false" ht="13.5" hidden="false" customHeight="true" outlineLevel="0" collapsed="false">
      <c r="B232" s="40"/>
      <c r="C232" s="40" t="str">
        <f aca="false">IF(D232="","",VLOOKUP(D232,SKU!$A$1:$C$150,3,0) * 2)</f>
        <v/>
      </c>
      <c r="F232" s="33" t="str">
        <f aca="true">IF(G232="", IF(K232="","",(INDIRECT("N" &amp; ROW() - 1) - O232)),IF(K232="", "", INDIRECT("N" &amp; ROW() - 1) - O232))</f>
        <v/>
      </c>
      <c r="H232" s="34" t="str">
        <f aca="true">IF(K232 = "-", INDIRECT("C" &amp; ROW() - 1) ,"")</f>
        <v/>
      </c>
      <c r="I232" s="34"/>
      <c r="J232" s="34"/>
      <c r="R232" s="35"/>
    </row>
    <row r="233" customFormat="false" ht="13.5" hidden="false" customHeight="true" outlineLevel="0" collapsed="false">
      <c r="B233" s="40"/>
      <c r="C233" s="40" t="str">
        <f aca="false">IF(D233="","",VLOOKUP(D233,SKU!$A$1:$C$150,3,0) * 2)</f>
        <v/>
      </c>
      <c r="F233" s="33" t="str">
        <f aca="true">IF(G233="", IF(K233="","",(INDIRECT("N" &amp; ROW() - 1) - O233)),IF(K233="", "", INDIRECT("N" &amp; ROW() - 1) - O233))</f>
        <v/>
      </c>
      <c r="H233" s="34" t="str">
        <f aca="true">IF(K233 = "-", INDIRECT("C" &amp; ROW() - 1) ,"")</f>
        <v/>
      </c>
      <c r="I233" s="34"/>
      <c r="J233" s="34"/>
      <c r="R233" s="35"/>
    </row>
    <row r="234" customFormat="false" ht="13.5" hidden="false" customHeight="true" outlineLevel="0" collapsed="false">
      <c r="B234" s="40"/>
      <c r="C234" s="40" t="str">
        <f aca="false">IF(D234="","",VLOOKUP(D234,SKU!$A$1:$C$150,3,0) * 2)</f>
        <v/>
      </c>
      <c r="F234" s="33" t="str">
        <f aca="true">IF(G234="", IF(K234="","",(INDIRECT("N" &amp; ROW() - 1) - O234)),IF(K234="", "", INDIRECT("N" &amp; ROW() - 1) - O234))</f>
        <v/>
      </c>
      <c r="H234" s="34" t="str">
        <f aca="true">IF(K234 = "-", INDIRECT("C" &amp; ROW() - 1) ,"")</f>
        <v/>
      </c>
      <c r="I234" s="34"/>
      <c r="J234" s="34"/>
      <c r="R234" s="35"/>
    </row>
    <row r="235" customFormat="false" ht="13.5" hidden="false" customHeight="true" outlineLevel="0" collapsed="false">
      <c r="B235" s="40"/>
      <c r="C235" s="40" t="str">
        <f aca="false">IF(D235="","",VLOOKUP(D235,SKU!$A$1:$C$150,3,0) * 2)</f>
        <v/>
      </c>
      <c r="F235" s="33" t="str">
        <f aca="true">IF(G235="", IF(K235="","",(INDIRECT("N" &amp; ROW() - 1) - O235)),IF(K235="", "", INDIRECT("N" &amp; ROW() - 1) - O235))</f>
        <v/>
      </c>
      <c r="H235" s="34" t="str">
        <f aca="true">IF(K235 = "-", INDIRECT("C" &amp; ROW() - 1) ,"")</f>
        <v/>
      </c>
      <c r="I235" s="34"/>
      <c r="J235" s="34"/>
      <c r="R235" s="35"/>
    </row>
    <row r="236" customFormat="false" ht="13.5" hidden="false" customHeight="true" outlineLevel="0" collapsed="false">
      <c r="B236" s="40"/>
      <c r="C236" s="40" t="str">
        <f aca="false">IF(D236="","",VLOOKUP(D236,SKU!$A$1:$C$150,3,0) * 2)</f>
        <v/>
      </c>
      <c r="F236" s="33" t="str">
        <f aca="true">IF(G236="", IF(K236="","",(INDIRECT("N" &amp; ROW() - 1) - O236)),IF(K236="", "", INDIRECT("N" &amp; ROW() - 1) - O236))</f>
        <v/>
      </c>
      <c r="H236" s="34" t="str">
        <f aca="true">IF(K236 = "-", INDIRECT("C" &amp; ROW() - 1) ,"")</f>
        <v/>
      </c>
      <c r="I236" s="34"/>
      <c r="J236" s="34"/>
      <c r="R236" s="35"/>
    </row>
    <row r="237" customFormat="false" ht="13.5" hidden="false" customHeight="true" outlineLevel="0" collapsed="false">
      <c r="B237" s="40"/>
      <c r="C237" s="40" t="str">
        <f aca="false">IF(D237="","",VLOOKUP(D237,SKU!$A$1:$C$150,3,0) * 2)</f>
        <v/>
      </c>
      <c r="F237" s="33" t="str">
        <f aca="true">IF(G237="", IF(K237="","",(INDIRECT("N" &amp; ROW() - 1) - O237)),IF(K237="", "", INDIRECT("N" &amp; ROW() - 1) - O237))</f>
        <v/>
      </c>
      <c r="H237" s="34" t="str">
        <f aca="true">IF(K237 = "-", INDIRECT("C" &amp; ROW() - 1) ,"")</f>
        <v/>
      </c>
      <c r="I237" s="34"/>
      <c r="J237" s="34"/>
      <c r="R237" s="35"/>
    </row>
    <row r="238" customFormat="false" ht="13.5" hidden="false" customHeight="true" outlineLevel="0" collapsed="false">
      <c r="B238" s="40"/>
      <c r="C238" s="40" t="str">
        <f aca="false">IF(D238="","",VLOOKUP(D238,SKU!$A$1:$C$150,3,0) * 2)</f>
        <v/>
      </c>
      <c r="F238" s="33" t="str">
        <f aca="true">IF(G238="", IF(K238="","",(INDIRECT("N" &amp; ROW() - 1) - O238)),IF(K238="", "", INDIRECT("N" &amp; ROW() - 1) - O238))</f>
        <v/>
      </c>
      <c r="H238" s="34" t="str">
        <f aca="true">IF(K238 = "-", INDIRECT("C" &amp; ROW() - 1) ,"")</f>
        <v/>
      </c>
      <c r="I238" s="34"/>
      <c r="J238" s="34"/>
      <c r="R238" s="35"/>
    </row>
    <row r="239" customFormat="false" ht="13.5" hidden="false" customHeight="true" outlineLevel="0" collapsed="false">
      <c r="B239" s="40"/>
      <c r="C239" s="40" t="str">
        <f aca="false">IF(D239="","",VLOOKUP(D239,SKU!$A$1:$C$150,3,0) * 2)</f>
        <v/>
      </c>
      <c r="F239" s="33" t="str">
        <f aca="true">IF(G239="", IF(K239="","",(INDIRECT("N" &amp; ROW() - 1) - O239)),IF(K239="", "", INDIRECT("N" &amp; ROW() - 1) - O239))</f>
        <v/>
      </c>
      <c r="H239" s="34" t="str">
        <f aca="true">IF(K239 = "-", INDIRECT("C" &amp; ROW() - 1) ,"")</f>
        <v/>
      </c>
      <c r="I239" s="34"/>
      <c r="J239" s="34"/>
      <c r="R239" s="35"/>
    </row>
    <row r="240" customFormat="false" ht="13.5" hidden="false" customHeight="true" outlineLevel="0" collapsed="false">
      <c r="B240" s="40"/>
      <c r="C240" s="40" t="str">
        <f aca="false">IF(D240="","",VLOOKUP(D240,SKU!$A$1:$C$150,3,0) * 2)</f>
        <v/>
      </c>
      <c r="F240" s="33" t="str">
        <f aca="true">IF(G240="", IF(K240="","",(INDIRECT("N" &amp; ROW() - 1) - O240)),IF(K240="", "", INDIRECT("N" &amp; ROW() - 1) - O240))</f>
        <v/>
      </c>
      <c r="H240" s="34" t="str">
        <f aca="true">IF(K240 = "-", INDIRECT("C" &amp; ROW() - 1) ,"")</f>
        <v/>
      </c>
      <c r="I240" s="34"/>
      <c r="J240" s="34"/>
      <c r="R240" s="35"/>
    </row>
    <row r="241" customFormat="false" ht="13.5" hidden="false" customHeight="true" outlineLevel="0" collapsed="false">
      <c r="B241" s="40"/>
      <c r="C241" s="40" t="str">
        <f aca="false">IF(D241="","",VLOOKUP(D241,SKU!$A$1:$C$150,3,0) * 2)</f>
        <v/>
      </c>
      <c r="F241" s="33" t="str">
        <f aca="true">IF(G241="", IF(K241="","",(INDIRECT("N" &amp; ROW() - 1) - O241)),IF(K241="", "", INDIRECT("N" &amp; ROW() - 1) - O241))</f>
        <v/>
      </c>
      <c r="H241" s="34" t="str">
        <f aca="true">IF(K241 = "-", INDIRECT("C" &amp; ROW() - 1) ,"")</f>
        <v/>
      </c>
      <c r="I241" s="34"/>
      <c r="J241" s="34"/>
      <c r="R241" s="35"/>
    </row>
    <row r="242" customFormat="false" ht="13.5" hidden="false" customHeight="true" outlineLevel="0" collapsed="false">
      <c r="B242" s="40"/>
      <c r="C242" s="40" t="str">
        <f aca="false">IF(D242="","",VLOOKUP(D242,SKU!$A$1:$C$150,3,0) * 2)</f>
        <v/>
      </c>
      <c r="F242" s="33" t="str">
        <f aca="true">IF(G242="", IF(K242="","",(INDIRECT("N" &amp; ROW() - 1) - O242)),IF(K242="", "", INDIRECT("N" &amp; ROW() - 1) - O242))</f>
        <v/>
      </c>
      <c r="H242" s="34" t="str">
        <f aca="true">IF(K242 = "-", INDIRECT("C" &amp; ROW() - 1) ,"")</f>
        <v/>
      </c>
      <c r="I242" s="34"/>
      <c r="J242" s="34"/>
      <c r="R242" s="35"/>
    </row>
    <row r="243" customFormat="false" ht="13.5" hidden="false" customHeight="true" outlineLevel="0" collapsed="false">
      <c r="B243" s="40"/>
      <c r="C243" s="40" t="str">
        <f aca="false">IF(D243="","",VLOOKUP(D243,SKU!$A$1:$C$150,3,0) * 2)</f>
        <v/>
      </c>
      <c r="F243" s="33" t="str">
        <f aca="true">IF(G243="", IF(K243="","",(INDIRECT("N" &amp; ROW() - 1) - O243)),IF(K243="", "", INDIRECT("N" &amp; ROW() - 1) - O243))</f>
        <v/>
      </c>
      <c r="H243" s="34" t="str">
        <f aca="true">IF(K243 = "-", INDIRECT("C" &amp; ROW() - 1) ,"")</f>
        <v/>
      </c>
      <c r="I243" s="34"/>
      <c r="J243" s="34"/>
      <c r="R243" s="35"/>
    </row>
    <row r="244" customFormat="false" ht="13.5" hidden="false" customHeight="true" outlineLevel="0" collapsed="false">
      <c r="B244" s="40"/>
      <c r="C244" s="40" t="str">
        <f aca="false">IF(D244="","",VLOOKUP(D244,SKU!$A$1:$C$150,3,0) * 2)</f>
        <v/>
      </c>
      <c r="F244" s="33" t="str">
        <f aca="true">IF(G244="", IF(K244="","",(INDIRECT("N" &amp; ROW() - 1) - O244)),IF(K244="", "", INDIRECT("N" &amp; ROW() - 1) - O244))</f>
        <v/>
      </c>
      <c r="H244" s="34" t="str">
        <f aca="true">IF(K244 = "-", INDIRECT("C" &amp; ROW() - 1) ,"")</f>
        <v/>
      </c>
      <c r="I244" s="34"/>
      <c r="J244" s="34"/>
      <c r="R244" s="35"/>
    </row>
    <row r="245" customFormat="false" ht="13.5" hidden="false" customHeight="true" outlineLevel="0" collapsed="false">
      <c r="B245" s="40"/>
      <c r="C245" s="40" t="str">
        <f aca="false">IF(D245="","",VLOOKUP(D245,SKU!$A$1:$C$150,3,0) * 2)</f>
        <v/>
      </c>
      <c r="F245" s="33" t="str">
        <f aca="true">IF(G245="", IF(K245="","",(INDIRECT("N" &amp; ROW() - 1) - O245)),IF(K245="", "", INDIRECT("N" &amp; ROW() - 1) - O245))</f>
        <v/>
      </c>
      <c r="H245" s="34" t="str">
        <f aca="true">IF(K245 = "-", INDIRECT("C" &amp; ROW() - 1) ,"")</f>
        <v/>
      </c>
      <c r="I245" s="34"/>
      <c r="J245" s="34"/>
      <c r="R245" s="35"/>
    </row>
    <row r="246" customFormat="false" ht="13.5" hidden="false" customHeight="true" outlineLevel="0" collapsed="false">
      <c r="B246" s="40"/>
      <c r="C246" s="40" t="str">
        <f aca="false">IF(D246="","",VLOOKUP(D246,SKU!$A$1:$C$150,3,0) * 2)</f>
        <v/>
      </c>
      <c r="F246" s="33" t="str">
        <f aca="true">IF(G246="", IF(K246="","",(INDIRECT("N" &amp; ROW() - 1) - O246)),IF(K246="", "", INDIRECT("N" &amp; ROW() - 1) - O246))</f>
        <v/>
      </c>
      <c r="H246" s="34" t="str">
        <f aca="true">IF(K246 = "-", INDIRECT("C" &amp; ROW() - 1) ,"")</f>
        <v/>
      </c>
      <c r="I246" s="34"/>
      <c r="J246" s="34"/>
      <c r="R246" s="35"/>
    </row>
    <row r="247" customFormat="false" ht="13.5" hidden="false" customHeight="true" outlineLevel="0" collapsed="false">
      <c r="B247" s="40"/>
      <c r="C247" s="40"/>
      <c r="F247" s="33" t="str">
        <f aca="true">IF(G247="", IF(K247="","",(INDIRECT("N" &amp; ROW() - 1) - O247)),IF(K247="", "", INDIRECT("N" &amp; ROW() - 1) - O247))</f>
        <v/>
      </c>
      <c r="H247" s="34" t="str">
        <f aca="true">IF(K247 = "-", INDIRECT("C" &amp; ROW() - 1) ,"")</f>
        <v/>
      </c>
      <c r="I247" s="34"/>
      <c r="J247" s="34"/>
      <c r="R247" s="35"/>
    </row>
    <row r="248" customFormat="false" ht="13.5" hidden="false" customHeight="true" outlineLevel="0" collapsed="false">
      <c r="B248" s="40"/>
      <c r="C248" s="40"/>
      <c r="F248" s="33" t="str">
        <f aca="true">IF(G248="", IF(K248="","",(INDIRECT("N" &amp; ROW() - 1) - O248)),IF(K248="", "", INDIRECT("N" &amp; ROW() - 1) - O248))</f>
        <v/>
      </c>
      <c r="H248" s="34" t="str">
        <f aca="true">IF(K248 = "-", INDIRECT("C" &amp; ROW() - 1) ,"")</f>
        <v/>
      </c>
      <c r="I248" s="34"/>
      <c r="J248" s="34"/>
      <c r="R248" s="35"/>
    </row>
    <row r="249" customFormat="false" ht="13.5" hidden="false" customHeight="true" outlineLevel="0" collapsed="false">
      <c r="B249" s="40"/>
      <c r="C249" s="40"/>
      <c r="F249" s="33" t="str">
        <f aca="true">IF(G249="", IF(K249="","",(INDIRECT("N" &amp; ROW() - 1) - O249)),IF(K249="", "", INDIRECT("N" &amp; ROW() - 1) - O249))</f>
        <v/>
      </c>
      <c r="H249" s="34" t="str">
        <f aca="true">IF(K249 = "-", INDIRECT("C" &amp; ROW() - 1) ,"")</f>
        <v/>
      </c>
      <c r="I249" s="34"/>
      <c r="J249" s="34"/>
      <c r="R249" s="35"/>
    </row>
    <row r="250" customFormat="false" ht="13.5" hidden="false" customHeight="true" outlineLevel="0" collapsed="false">
      <c r="B250" s="40"/>
      <c r="C250" s="40"/>
      <c r="F250" s="33" t="str">
        <f aca="true">IF(G250="", IF(K250="","",(INDIRECT("N" &amp; ROW() - 1) - O250)),IF(K250="", "", INDIRECT("N" &amp; ROW() - 1) - O250))</f>
        <v/>
      </c>
      <c r="H250" s="34" t="str">
        <f aca="true">IF(K250 = "-", INDIRECT("C" &amp; ROW() - 1) ,"")</f>
        <v/>
      </c>
      <c r="I250" s="34"/>
      <c r="J250" s="34"/>
      <c r="R250" s="35"/>
    </row>
    <row r="251" customFormat="false" ht="13.5" hidden="false" customHeight="true" outlineLevel="0" collapsed="false">
      <c r="B251" s="40"/>
      <c r="C251" s="40"/>
      <c r="F251" s="33" t="str">
        <f aca="true">IF(G251="", IF(K251="","",(INDIRECT("N" &amp; ROW() - 1) - O251)),IF(K251="", "", INDIRECT("N" &amp; ROW() - 1) - O251))</f>
        <v/>
      </c>
      <c r="H251" s="34" t="str">
        <f aca="true">IF(K251 = "-", INDIRECT("C" &amp; ROW() - 1) ,"")</f>
        <v/>
      </c>
      <c r="I251" s="34"/>
      <c r="J251" s="34"/>
      <c r="R251" s="35"/>
    </row>
    <row r="252" customFormat="false" ht="13.5" hidden="false" customHeight="true" outlineLevel="0" collapsed="false">
      <c r="B252" s="40"/>
      <c r="C252" s="40"/>
      <c r="F252" s="33" t="str">
        <f aca="true">IF(G252="", IF(K252="","",(INDIRECT("N" &amp; ROW() - 1) - O252)),IF(K252="", "", INDIRECT("N" &amp; ROW() - 1) - O252))</f>
        <v/>
      </c>
      <c r="H252" s="34" t="str">
        <f aca="true">IF(K252 = "-", INDIRECT("C" &amp; ROW() - 1) ,"")</f>
        <v/>
      </c>
      <c r="I252" s="34"/>
      <c r="J252" s="34"/>
      <c r="R252" s="35"/>
    </row>
    <row r="253" customFormat="false" ht="13.5" hidden="false" customHeight="true" outlineLevel="0" collapsed="false">
      <c r="B253" s="40"/>
      <c r="C253" s="40"/>
      <c r="F253" s="33" t="str">
        <f aca="true">IF(G253="", IF(K253="","",(INDIRECT("N" &amp; ROW() - 1) - O253)),IF(K253="", "", INDIRECT("N" &amp; ROW() - 1) - O253))</f>
        <v/>
      </c>
      <c r="H253" s="34" t="str">
        <f aca="true">IF(K253 = "-", INDIRECT("C" &amp; ROW() - 1) ,"")</f>
        <v/>
      </c>
      <c r="I253" s="34"/>
      <c r="J253" s="34"/>
      <c r="R253" s="35"/>
    </row>
    <row r="254" customFormat="false" ht="13.5" hidden="false" customHeight="true" outlineLevel="0" collapsed="false">
      <c r="B254" s="40"/>
      <c r="C254" s="40"/>
      <c r="F254" s="33" t="str">
        <f aca="true">IF(G254="", IF(K254="","",(INDIRECT("N" &amp; ROW() - 1) - O254)),IF(K254="", "", INDIRECT("N" &amp; ROW() - 1) - O254))</f>
        <v/>
      </c>
      <c r="H254" s="34" t="str">
        <f aca="true">IF(K254 = "-", INDIRECT("C" &amp; ROW() - 1) ,"")</f>
        <v/>
      </c>
      <c r="I254" s="34"/>
      <c r="J254" s="34"/>
      <c r="R254" s="35"/>
    </row>
    <row r="255" customFormat="false" ht="13.5" hidden="false" customHeight="true" outlineLevel="0" collapsed="false">
      <c r="B255" s="40"/>
      <c r="C255" s="40"/>
      <c r="F255" s="33" t="str">
        <f aca="true">IF(G255="", IF(K255="","",(INDIRECT("N" &amp; ROW() - 1) - O255)),IF(K255="", "", INDIRECT("N" &amp; ROW() - 1) - O255))</f>
        <v/>
      </c>
      <c r="H255" s="34" t="str">
        <f aca="true">IF(K255 = "-", INDIRECT("C" &amp; ROW() - 1) ,"")</f>
        <v/>
      </c>
      <c r="I255" s="34"/>
      <c r="J255" s="34"/>
      <c r="R255" s="35"/>
    </row>
    <row r="256" customFormat="false" ht="13.5" hidden="false" customHeight="true" outlineLevel="0" collapsed="false">
      <c r="B256" s="40"/>
      <c r="C256" s="40"/>
      <c r="F256" s="33" t="str">
        <f aca="true">IF(G256="", IF(K256="","",(INDIRECT("N" &amp; ROW() - 1) - O256)),IF(K256="", "", INDIRECT("N" &amp; ROW() - 1) - O256))</f>
        <v/>
      </c>
      <c r="H256" s="34" t="str">
        <f aca="true">IF(K256 = "-", INDIRECT("C" &amp; ROW() - 1) ,"")</f>
        <v/>
      </c>
      <c r="I256" s="34"/>
      <c r="J256" s="34"/>
      <c r="R256" s="35"/>
    </row>
    <row r="257" customFormat="false" ht="13.5" hidden="false" customHeight="true" outlineLevel="0" collapsed="false">
      <c r="B257" s="40"/>
      <c r="C257" s="40"/>
      <c r="F257" s="33" t="str">
        <f aca="true">IF(G257="", IF(K257="","",(INDIRECT("N" &amp; ROW() - 1) - O257)),IF(K257="", "", INDIRECT("N" &amp; ROW() - 1) - O257))</f>
        <v/>
      </c>
      <c r="H257" s="34" t="str">
        <f aca="true">IF(K257 = "-", INDIRECT("C" &amp; ROW() - 1) ,"")</f>
        <v/>
      </c>
      <c r="I257" s="34"/>
      <c r="J257" s="34"/>
      <c r="R257" s="35"/>
    </row>
    <row r="258" customFormat="false" ht="13.5" hidden="false" customHeight="true" outlineLevel="0" collapsed="false">
      <c r="B258" s="40"/>
      <c r="C258" s="40"/>
      <c r="F258" s="33" t="str">
        <f aca="true">IF(G258="", IF(K258="","",(INDIRECT("N" &amp; ROW() - 1) - O258)),IF(K258="", "", INDIRECT("N" &amp; ROW() - 1) - O258))</f>
        <v/>
      </c>
      <c r="H258" s="34" t="str">
        <f aca="true">IF(K258 = "-", INDIRECT("C" &amp; ROW() - 1) ,"")</f>
        <v/>
      </c>
      <c r="I258" s="34"/>
      <c r="J258" s="34"/>
      <c r="R258" s="35"/>
    </row>
    <row r="259" customFormat="false" ht="13.5" hidden="false" customHeight="true" outlineLevel="0" collapsed="false">
      <c r="B259" s="40"/>
      <c r="C259" s="40"/>
      <c r="F259" s="33" t="str">
        <f aca="true">IF(G259="", IF(K259="","",(INDIRECT("N" &amp; ROW() - 1) - O259)),IF(K259="", "", INDIRECT("N" &amp; ROW() - 1) - O259))</f>
        <v/>
      </c>
      <c r="H259" s="34" t="str">
        <f aca="true">IF(K259 = "-", INDIRECT("C" &amp; ROW() - 1) ,"")</f>
        <v/>
      </c>
      <c r="I259" s="34"/>
      <c r="J259" s="34"/>
      <c r="R259" s="35"/>
    </row>
    <row r="260" customFormat="false" ht="13.5" hidden="false" customHeight="true" outlineLevel="0" collapsed="false">
      <c r="B260" s="40"/>
      <c r="C260" s="40"/>
      <c r="F260" s="33" t="str">
        <f aca="true">IF(G260="", IF(K260="","",(INDIRECT("N" &amp; ROW() - 1) - O260)),IF(K260="", "", INDIRECT("N" &amp; ROW() - 1) - O260))</f>
        <v/>
      </c>
      <c r="H260" s="34" t="str">
        <f aca="true">IF(K260 = "-", INDIRECT("C" &amp; ROW() - 1) ,"")</f>
        <v/>
      </c>
      <c r="I260" s="34"/>
      <c r="J260" s="34"/>
      <c r="R260" s="35"/>
    </row>
    <row r="261" customFormat="false" ht="13.5" hidden="false" customHeight="true" outlineLevel="0" collapsed="false">
      <c r="B261" s="40"/>
      <c r="C261" s="40"/>
      <c r="F261" s="33" t="str">
        <f aca="true">IF(G261="", IF(K261="","",(INDIRECT("N" &amp; ROW() - 1) - O261)),IF(K261="", "", INDIRECT("N" &amp; ROW() - 1) - O261))</f>
        <v/>
      </c>
      <c r="H261" s="34" t="str">
        <f aca="true">IF(K261 = "-", INDIRECT("C" &amp; ROW() - 1) ,"")</f>
        <v/>
      </c>
      <c r="I261" s="34"/>
      <c r="J261" s="34"/>
      <c r="R261" s="35"/>
    </row>
    <row r="262" customFormat="false" ht="13.5" hidden="false" customHeight="true" outlineLevel="0" collapsed="false">
      <c r="B262" s="40"/>
      <c r="C262" s="40"/>
      <c r="F262" s="33" t="str">
        <f aca="true">IF(G262="", IF(K262="","",(INDIRECT("N" &amp; ROW() - 1) - O262)),IF(K262="", "", INDIRECT("N" &amp; ROW() - 1) - O262))</f>
        <v/>
      </c>
      <c r="H262" s="34" t="str">
        <f aca="true">IF(K262 = "-", INDIRECT("C" &amp; ROW() - 1) ,"")</f>
        <v/>
      </c>
      <c r="I262" s="34"/>
      <c r="J262" s="34"/>
      <c r="R262" s="35"/>
    </row>
    <row r="263" customFormat="false" ht="13.5" hidden="false" customHeight="true" outlineLevel="0" collapsed="false">
      <c r="B263" s="40"/>
      <c r="C263" s="40"/>
      <c r="F263" s="33" t="str">
        <f aca="true">IF(G263="", IF(K263="","",(INDIRECT("N" &amp; ROW() - 1) - O263)),IF(K263="", "", INDIRECT("N" &amp; ROW() - 1) - O263))</f>
        <v/>
      </c>
      <c r="H263" s="34" t="str">
        <f aca="true">IF(K263 = "-", INDIRECT("C" &amp; ROW() - 1) ,"")</f>
        <v/>
      </c>
      <c r="I263" s="34"/>
      <c r="J263" s="34"/>
      <c r="R263" s="35"/>
    </row>
    <row r="264" customFormat="false" ht="13.5" hidden="false" customHeight="true" outlineLevel="0" collapsed="false">
      <c r="B264" s="40"/>
      <c r="C264" s="40"/>
      <c r="F264" s="33" t="str">
        <f aca="true">IF(G264="", IF(K264="","",(INDIRECT("N" &amp; ROW() - 1) - O264)),IF(K264="", "", INDIRECT("N" &amp; ROW() - 1) - O264))</f>
        <v/>
      </c>
      <c r="H264" s="34" t="str">
        <f aca="true">IF(K264 = "-", INDIRECT("C" &amp; ROW() - 1) ,"")</f>
        <v/>
      </c>
      <c r="I264" s="34"/>
      <c r="J264" s="34"/>
      <c r="R264" s="35"/>
    </row>
    <row r="265" customFormat="false" ht="13.5" hidden="false" customHeight="true" outlineLevel="0" collapsed="false">
      <c r="B265" s="40"/>
      <c r="C265" s="40"/>
      <c r="F265" s="33" t="str">
        <f aca="true">IF(G265="", IF(K265="","",(INDIRECT("N" &amp; ROW() - 1) - O265)),IF(K265="", "", INDIRECT("N" &amp; ROW() - 1) - O265))</f>
        <v/>
      </c>
      <c r="H265" s="34" t="str">
        <f aca="true">IF(K265 = "-", INDIRECT("C" &amp; ROW() - 1) ,"")</f>
        <v/>
      </c>
      <c r="I265" s="34"/>
      <c r="J265" s="34"/>
      <c r="R265" s="35"/>
    </row>
    <row r="266" customFormat="false" ht="13.5" hidden="false" customHeight="true" outlineLevel="0" collapsed="false">
      <c r="B266" s="40"/>
      <c r="C266" s="40"/>
      <c r="H266" s="34" t="str">
        <f aca="true">IF(K266 = "-", INDIRECT("C" &amp; ROW() - 1) ,"")</f>
        <v/>
      </c>
      <c r="I266" s="34"/>
      <c r="J266" s="34"/>
    </row>
    <row r="267" customFormat="false" ht="13.5" hidden="false" customHeight="true" outlineLevel="0" collapsed="false">
      <c r="B267" s="40"/>
      <c r="C267" s="40"/>
      <c r="H267" s="34" t="str">
        <f aca="true">IF(K267 = "-", INDIRECT("C" &amp; ROW() - 1) ,"")</f>
        <v/>
      </c>
      <c r="I267" s="34"/>
      <c r="J267" s="34"/>
    </row>
    <row r="268" customFormat="false" ht="13.5" hidden="false" customHeight="true" outlineLevel="0" collapsed="false">
      <c r="B268" s="40"/>
      <c r="C268" s="40"/>
      <c r="H268" s="34" t="str">
        <f aca="true">IF(K268 = "-", INDIRECT("C" &amp; ROW() - 1) ,"")</f>
        <v/>
      </c>
      <c r="I268" s="34"/>
      <c r="J268" s="34"/>
    </row>
    <row r="269" customFormat="false" ht="13.5" hidden="false" customHeight="true" outlineLevel="0" collapsed="false">
      <c r="B269" s="40"/>
      <c r="C269" s="40"/>
      <c r="H269" s="34" t="str">
        <f aca="true">IF(K269 = "-", INDIRECT("C" &amp; ROW() - 1) ,"")</f>
        <v/>
      </c>
      <c r="I269" s="34"/>
      <c r="J269" s="34"/>
    </row>
    <row r="270" customFormat="false" ht="13.5" hidden="false" customHeight="true" outlineLevel="0" collapsed="false">
      <c r="B270" s="40"/>
      <c r="C270" s="40"/>
      <c r="H270" s="34" t="str">
        <f aca="true">IF(K270 = "-", INDIRECT("C" &amp; ROW() - 1) ,"")</f>
        <v/>
      </c>
      <c r="I270" s="34"/>
      <c r="J270" s="34"/>
    </row>
    <row r="271" customFormat="false" ht="13.5" hidden="false" customHeight="true" outlineLevel="0" collapsed="false">
      <c r="B271" s="40"/>
      <c r="C271" s="40"/>
      <c r="H271" s="34" t="str">
        <f aca="true">IF(K271 = "-", INDIRECT("C" &amp; ROW() - 1) ,"")</f>
        <v/>
      </c>
      <c r="I271" s="34"/>
      <c r="J271" s="34"/>
    </row>
    <row r="272" customFormat="false" ht="13.5" hidden="false" customHeight="true" outlineLevel="0" collapsed="false">
      <c r="B272" s="40"/>
      <c r="C272" s="40"/>
      <c r="H272" s="34" t="str">
        <f aca="true">IF(K272 = "-", INDIRECT("C" &amp; ROW() - 1) ,"")</f>
        <v/>
      </c>
      <c r="I272" s="34"/>
      <c r="J272" s="34"/>
    </row>
    <row r="273" customFormat="false" ht="13.5" hidden="false" customHeight="true" outlineLevel="0" collapsed="false">
      <c r="B273" s="40"/>
      <c r="C273" s="40"/>
      <c r="H273" s="34" t="str">
        <f aca="true">IF(K273 = "-", INDIRECT("C" &amp; ROW() - 1) ,"")</f>
        <v/>
      </c>
      <c r="I273" s="34"/>
      <c r="J273" s="34"/>
    </row>
    <row r="274" customFormat="false" ht="13.5" hidden="false" customHeight="true" outlineLevel="0" collapsed="false">
      <c r="B274" s="40"/>
      <c r="C274" s="40"/>
      <c r="H274" s="34" t="str">
        <f aca="true">IF(K274 = "-", INDIRECT("C" &amp; ROW() - 1) ,"")</f>
        <v/>
      </c>
      <c r="I274" s="34"/>
      <c r="J274" s="34"/>
    </row>
    <row r="275" customFormat="false" ht="13.5" hidden="false" customHeight="true" outlineLevel="0" collapsed="false">
      <c r="B275" s="40"/>
      <c r="C275" s="40"/>
      <c r="H275" s="34" t="str">
        <f aca="true">IF(K275 = "-", INDIRECT("C" &amp; ROW() - 1) ,"")</f>
        <v/>
      </c>
      <c r="I275" s="34"/>
      <c r="J275" s="34"/>
    </row>
    <row r="276" customFormat="false" ht="13.5" hidden="false" customHeight="true" outlineLevel="0" collapsed="false">
      <c r="B276" s="40"/>
      <c r="C276" s="40"/>
      <c r="H276" s="34" t="str">
        <f aca="true">IF(K276 = "-", INDIRECT("C" &amp; ROW() - 1) ,"")</f>
        <v/>
      </c>
      <c r="I276" s="34"/>
      <c r="J276" s="34"/>
    </row>
    <row r="277" customFormat="false" ht="13.5" hidden="false" customHeight="true" outlineLevel="0" collapsed="false">
      <c r="B277" s="40"/>
      <c r="C277" s="40"/>
      <c r="H277" s="34" t="str">
        <f aca="true">IF(K277 = "-", INDIRECT("C" &amp; ROW() - 1) ,"")</f>
        <v/>
      </c>
      <c r="I277" s="34"/>
      <c r="J277" s="34"/>
    </row>
    <row r="278" customFormat="false" ht="13.5" hidden="false" customHeight="true" outlineLevel="0" collapsed="false">
      <c r="B278" s="40"/>
      <c r="C278" s="40"/>
      <c r="H278" s="34" t="str">
        <f aca="true">IF(K278 = "-", INDIRECT("C" &amp; ROW() - 1) ,"")</f>
        <v/>
      </c>
      <c r="I278" s="34"/>
      <c r="J278" s="34"/>
    </row>
    <row r="279" customFormat="false" ht="13.5" hidden="false" customHeight="true" outlineLevel="0" collapsed="false">
      <c r="B279" s="40"/>
      <c r="C279" s="40"/>
      <c r="H279" s="34" t="str">
        <f aca="true">IF(K279 = "-", INDIRECT("C" &amp; ROW() - 1) ,"")</f>
        <v/>
      </c>
      <c r="I279" s="34"/>
      <c r="J279" s="34"/>
    </row>
    <row r="280" customFormat="false" ht="13.5" hidden="false" customHeight="true" outlineLevel="0" collapsed="false">
      <c r="B280" s="40"/>
      <c r="C280" s="40"/>
      <c r="H280" s="34" t="str">
        <f aca="true">IF(K280 = "-", INDIRECT("C" &amp; ROW() - 1) ,"")</f>
        <v/>
      </c>
      <c r="I280" s="34"/>
      <c r="J280" s="34"/>
    </row>
    <row r="281" customFormat="false" ht="13.5" hidden="false" customHeight="true" outlineLevel="0" collapsed="false">
      <c r="B281" s="40"/>
      <c r="C281" s="40"/>
      <c r="H281" s="34" t="str">
        <f aca="true">IF(K281 = "-", INDIRECT("C" &amp; ROW() - 1) ,"")</f>
        <v/>
      </c>
      <c r="I281" s="34"/>
      <c r="J281" s="34"/>
    </row>
    <row r="282" customFormat="false" ht="13.5" hidden="false" customHeight="true" outlineLevel="0" collapsed="false">
      <c r="B282" s="40"/>
      <c r="C282" s="40"/>
      <c r="H282" s="34" t="str">
        <f aca="true">IF(K282 = "-", INDIRECT("C" &amp; ROW() - 1) ,"")</f>
        <v/>
      </c>
      <c r="I282" s="34"/>
      <c r="J282" s="34"/>
    </row>
    <row r="283" customFormat="false" ht="13.5" hidden="false" customHeight="true" outlineLevel="0" collapsed="false">
      <c r="B283" s="40"/>
      <c r="C283" s="40"/>
      <c r="H283" s="34" t="str">
        <f aca="true">IF(K283 = "-", INDIRECT("C" &amp; ROW() - 1) ,"")</f>
        <v/>
      </c>
      <c r="I283" s="34"/>
      <c r="J283" s="34"/>
    </row>
    <row r="284" customFormat="false" ht="13.5" hidden="false" customHeight="true" outlineLevel="0" collapsed="false">
      <c r="B284" s="40"/>
      <c r="C284" s="40"/>
      <c r="H284" s="34" t="str">
        <f aca="true">IF(K284 = "-", INDIRECT("C" &amp; ROW() - 1) ,"")</f>
        <v/>
      </c>
      <c r="I284" s="34"/>
      <c r="J284" s="34"/>
    </row>
    <row r="285" customFormat="false" ht="13.5" hidden="false" customHeight="true" outlineLevel="0" collapsed="false">
      <c r="B285" s="40"/>
      <c r="C285" s="40"/>
      <c r="H285" s="34" t="str">
        <f aca="true">IF(K285 = "-", INDIRECT("C" &amp; ROW() - 1) ,"")</f>
        <v/>
      </c>
      <c r="I285" s="34"/>
      <c r="J285" s="34"/>
    </row>
    <row r="286" customFormat="false" ht="13.5" hidden="false" customHeight="true" outlineLevel="0" collapsed="false">
      <c r="B286" s="40"/>
      <c r="C286" s="40"/>
      <c r="H286" s="34" t="str">
        <f aca="true">IF(K286 = "-", INDIRECT("C" &amp; ROW() - 1) ,"")</f>
        <v/>
      </c>
      <c r="I286" s="34"/>
      <c r="J286" s="34"/>
    </row>
    <row r="287" customFormat="false" ht="13.5" hidden="false" customHeight="true" outlineLevel="0" collapsed="false">
      <c r="B287" s="40"/>
      <c r="C287" s="40"/>
      <c r="H287" s="34" t="str">
        <f aca="true">IF(K287 = "-", INDIRECT("C" &amp; ROW() - 1) ,"")</f>
        <v/>
      </c>
      <c r="I287" s="34"/>
      <c r="J287" s="34"/>
    </row>
    <row r="288" customFormat="false" ht="13.5" hidden="false" customHeight="true" outlineLevel="0" collapsed="false">
      <c r="B288" s="40"/>
      <c r="C288" s="40"/>
      <c r="H288" s="34" t="str">
        <f aca="true">IF(K288 = "-", INDIRECT("C" &amp; ROW() - 1) ,"")</f>
        <v/>
      </c>
      <c r="I288" s="34"/>
      <c r="J288" s="34"/>
    </row>
    <row r="289" customFormat="false" ht="13.5" hidden="false" customHeight="true" outlineLevel="0" collapsed="false">
      <c r="B289" s="40"/>
      <c r="C289" s="40"/>
      <c r="H289" s="34" t="str">
        <f aca="true">IF(K289 = "-", INDIRECT("C" &amp; ROW() - 1) ,"")</f>
        <v/>
      </c>
      <c r="I289" s="34"/>
      <c r="J289" s="34"/>
    </row>
    <row r="290" customFormat="false" ht="13.5" hidden="false" customHeight="true" outlineLevel="0" collapsed="false">
      <c r="B290" s="40"/>
      <c r="C290" s="40"/>
      <c r="H290" s="34" t="str">
        <f aca="true">IF(K290 = "-", INDIRECT("C" &amp; ROW() - 1) ,"")</f>
        <v/>
      </c>
      <c r="I290" s="34"/>
      <c r="J290" s="34"/>
    </row>
    <row r="291" customFormat="false" ht="13.5" hidden="false" customHeight="true" outlineLevel="0" collapsed="false">
      <c r="B291" s="40"/>
      <c r="C291" s="40"/>
      <c r="H291" s="34" t="str">
        <f aca="true">IF(K291 = "-", INDIRECT("C" &amp; ROW() - 1) ,"")</f>
        <v/>
      </c>
      <c r="I291" s="34"/>
      <c r="J291" s="34"/>
    </row>
    <row r="292" customFormat="false" ht="13.5" hidden="false" customHeight="true" outlineLevel="0" collapsed="false">
      <c r="B292" s="40"/>
      <c r="C292" s="40"/>
      <c r="H292" s="34" t="str">
        <f aca="true">IF(K292 = "-", INDIRECT("C" &amp; ROW() - 1) ,"")</f>
        <v/>
      </c>
      <c r="I292" s="34"/>
      <c r="J292" s="34"/>
    </row>
    <row r="293" customFormat="false" ht="13.5" hidden="false" customHeight="true" outlineLevel="0" collapsed="false">
      <c r="B293" s="40"/>
      <c r="C293" s="40"/>
      <c r="H293" s="34" t="str">
        <f aca="true">IF(K293 = "-", INDIRECT("C" &amp; ROW() - 1) ,"")</f>
        <v/>
      </c>
      <c r="I293" s="34"/>
      <c r="J293" s="34"/>
    </row>
    <row r="294" customFormat="false" ht="13.5" hidden="false" customHeight="true" outlineLevel="0" collapsed="false">
      <c r="B294" s="40"/>
      <c r="C294" s="40"/>
      <c r="H294" s="34" t="str">
        <f aca="true">IF(K294 = "-", INDIRECT("C" &amp; ROW() - 1) ,"")</f>
        <v/>
      </c>
      <c r="I294" s="34"/>
      <c r="J294" s="34"/>
    </row>
    <row r="295" customFormat="false" ht="13.5" hidden="false" customHeight="true" outlineLevel="0" collapsed="false">
      <c r="B295" s="40"/>
      <c r="C295" s="40"/>
      <c r="H295" s="34" t="str">
        <f aca="true">IF(K295 = "-", INDIRECT("C" &amp; ROW() - 1) ,"")</f>
        <v/>
      </c>
      <c r="I295" s="34"/>
      <c r="J295" s="34"/>
    </row>
    <row r="296" customFormat="false" ht="13.5" hidden="false" customHeight="true" outlineLevel="0" collapsed="false">
      <c r="B296" s="40"/>
      <c r="C296" s="40"/>
      <c r="H296" s="34" t="str">
        <f aca="true">IF(K296 = "-", INDIRECT("C" &amp; ROW() - 1) ,"")</f>
        <v/>
      </c>
      <c r="I296" s="34"/>
      <c r="J296" s="34"/>
    </row>
    <row r="297" customFormat="false" ht="13.5" hidden="false" customHeight="true" outlineLevel="0" collapsed="false">
      <c r="B297" s="40"/>
      <c r="C297" s="40"/>
      <c r="H297" s="34" t="str">
        <f aca="true">IF(K297 = "-", INDIRECT("C" &amp; ROW() - 1) ,"")</f>
        <v/>
      </c>
      <c r="I297" s="34"/>
      <c r="J297" s="34"/>
    </row>
    <row r="298" customFormat="false" ht="13.5" hidden="false" customHeight="true" outlineLevel="0" collapsed="false">
      <c r="B298" s="40"/>
      <c r="C298" s="40"/>
      <c r="H298" s="34" t="str">
        <f aca="true">IF(K298 = "-", INDIRECT("C" &amp; ROW() - 1) ,"")</f>
        <v/>
      </c>
      <c r="I298" s="34"/>
      <c r="J298" s="34"/>
    </row>
    <row r="299" customFormat="false" ht="13.5" hidden="false" customHeight="true" outlineLevel="0" collapsed="false">
      <c r="B299" s="40"/>
      <c r="C299" s="40"/>
      <c r="H299" s="34" t="str">
        <f aca="true">IF(K299 = "-", INDIRECT("C" &amp; ROW() - 1) ,"")</f>
        <v/>
      </c>
      <c r="I299" s="34"/>
      <c r="J299" s="34"/>
    </row>
    <row r="300" customFormat="false" ht="13.5" hidden="false" customHeight="true" outlineLevel="0" collapsed="false">
      <c r="B300" s="40"/>
      <c r="C300" s="40"/>
      <c r="H300" s="34" t="str">
        <f aca="true">IF(K300 = "-", INDIRECT("C" &amp; ROW() - 1) ,"")</f>
        <v/>
      </c>
      <c r="I300" s="34"/>
      <c r="J300" s="34"/>
    </row>
    <row r="301" customFormat="false" ht="13.5" hidden="false" customHeight="true" outlineLevel="0" collapsed="false">
      <c r="B301" s="40"/>
      <c r="C301" s="40"/>
      <c r="H301" s="34" t="str">
        <f aca="true">IF(K301 = "-", INDIRECT("C" &amp; ROW() - 1) ,"")</f>
        <v/>
      </c>
      <c r="I301" s="34"/>
      <c r="J301" s="34"/>
    </row>
    <row r="302" customFormat="false" ht="13.5" hidden="false" customHeight="true" outlineLevel="0" collapsed="false">
      <c r="B302" s="40"/>
      <c r="C302" s="40"/>
      <c r="H302" s="34" t="str">
        <f aca="true">IF(K302 = "-", INDIRECT("C" &amp; ROW() - 1) ,"")</f>
        <v/>
      </c>
      <c r="I302" s="34"/>
      <c r="J302" s="34"/>
    </row>
    <row r="303" customFormat="false" ht="13.5" hidden="false" customHeight="true" outlineLevel="0" collapsed="false">
      <c r="B303" s="40"/>
      <c r="C303" s="40"/>
      <c r="H303" s="34" t="str">
        <f aca="true">IF(K303 = "-", INDIRECT("C" &amp; ROW() - 1) ,"")</f>
        <v/>
      </c>
      <c r="I303" s="34"/>
      <c r="J303" s="34"/>
    </row>
    <row r="304" customFormat="false" ht="13.5" hidden="false" customHeight="true" outlineLevel="0" collapsed="false">
      <c r="B304" s="40"/>
      <c r="C304" s="40"/>
      <c r="H304" s="34" t="str">
        <f aca="true">IF(K304 = "-", INDIRECT("C" &amp; ROW() - 1) ,"")</f>
        <v/>
      </c>
      <c r="I304" s="34"/>
      <c r="J304" s="34"/>
    </row>
    <row r="305" customFormat="false" ht="13.5" hidden="false" customHeight="true" outlineLevel="0" collapsed="false">
      <c r="B305" s="40"/>
      <c r="C305" s="40"/>
      <c r="H305" s="34" t="str">
        <f aca="true">IF(K305 = "-", INDIRECT("C" &amp; ROW() - 1) ,"")</f>
        <v/>
      </c>
      <c r="I305" s="34"/>
      <c r="J305" s="34"/>
    </row>
    <row r="306" customFormat="false" ht="13.5" hidden="false" customHeight="true" outlineLevel="0" collapsed="false">
      <c r="B306" s="40"/>
      <c r="C306" s="40"/>
      <c r="H306" s="34" t="str">
        <f aca="true">IF(K306 = "-", INDIRECT("C" &amp; ROW() - 1) ,"")</f>
        <v/>
      </c>
      <c r="I306" s="34"/>
      <c r="J306" s="34"/>
    </row>
    <row r="307" customFormat="false" ht="13.5" hidden="false" customHeight="true" outlineLevel="0" collapsed="false">
      <c r="B307" s="40"/>
      <c r="C307" s="40"/>
      <c r="H307" s="34" t="str">
        <f aca="true">IF(K307 = "-", INDIRECT("C" &amp; ROW() - 1) ,"")</f>
        <v/>
      </c>
      <c r="I307" s="34"/>
      <c r="J307" s="34"/>
    </row>
    <row r="308" customFormat="false" ht="13.5" hidden="false" customHeight="true" outlineLevel="0" collapsed="false">
      <c r="B308" s="40"/>
      <c r="C308" s="40"/>
      <c r="H308" s="34" t="str">
        <f aca="true">IF(K308 = "-", INDIRECT("C" &amp; ROW() - 1) ,"")</f>
        <v/>
      </c>
      <c r="I308" s="34"/>
      <c r="J308" s="34"/>
    </row>
    <row r="309" customFormat="false" ht="13.5" hidden="false" customHeight="true" outlineLevel="0" collapsed="false">
      <c r="B309" s="40"/>
      <c r="C309" s="40"/>
      <c r="H309" s="34" t="str">
        <f aca="true">IF(K309 = "-", INDIRECT("C" &amp; ROW() - 1) ,"")</f>
        <v/>
      </c>
      <c r="I309" s="34"/>
      <c r="J309" s="34"/>
    </row>
    <row r="310" customFormat="false" ht="13.5" hidden="false" customHeight="true" outlineLevel="0" collapsed="false">
      <c r="B310" s="40"/>
      <c r="C310" s="40"/>
      <c r="H310" s="34" t="str">
        <f aca="true">IF(K310 = "-", INDIRECT("C" &amp; ROW() - 1) ,"")</f>
        <v/>
      </c>
      <c r="I310" s="34"/>
      <c r="J310" s="34"/>
    </row>
    <row r="311" customFormat="false" ht="13.5" hidden="false" customHeight="true" outlineLevel="0" collapsed="false">
      <c r="B311" s="40"/>
      <c r="C311" s="40"/>
      <c r="H311" s="34" t="str">
        <f aca="true">IF(K311 = "-", INDIRECT("C" &amp; ROW() - 1) ,"")</f>
        <v/>
      </c>
      <c r="I311" s="34"/>
      <c r="J311" s="34"/>
    </row>
    <row r="312" customFormat="false" ht="13.5" hidden="false" customHeight="true" outlineLevel="0" collapsed="false">
      <c r="B312" s="40"/>
      <c r="C312" s="40"/>
      <c r="H312" s="34" t="str">
        <f aca="true">IF(K312 = "-", INDIRECT("C" &amp; ROW() - 1) ,"")</f>
        <v/>
      </c>
      <c r="I312" s="34"/>
      <c r="J312" s="34"/>
    </row>
    <row r="313" customFormat="false" ht="13.5" hidden="false" customHeight="true" outlineLevel="0" collapsed="false">
      <c r="B313" s="40"/>
      <c r="C313" s="40"/>
      <c r="H313" s="34" t="str">
        <f aca="true">IF(K313 = "-", INDIRECT("C" &amp; ROW() - 1) ,"")</f>
        <v/>
      </c>
      <c r="I313" s="34"/>
      <c r="J313" s="34"/>
    </row>
    <row r="314" customFormat="false" ht="13.5" hidden="false" customHeight="true" outlineLevel="0" collapsed="false">
      <c r="B314" s="40"/>
      <c r="C314" s="40"/>
      <c r="H314" s="34" t="str">
        <f aca="true">IF(K314 = "-", INDIRECT("C" &amp; ROW() - 1) ,"")</f>
        <v/>
      </c>
      <c r="I314" s="34"/>
      <c r="J314" s="34"/>
    </row>
    <row r="315" customFormat="false" ht="13.5" hidden="false" customHeight="true" outlineLevel="0" collapsed="false">
      <c r="H315" s="34" t="str">
        <f aca="true">IF(K315 = "-", INDIRECT("C" &amp; ROW() - 1) ,"")</f>
        <v/>
      </c>
      <c r="I315" s="34"/>
      <c r="J315" s="34"/>
    </row>
    <row r="316" customFormat="false" ht="13.5" hidden="false" customHeight="true" outlineLevel="0" collapsed="false">
      <c r="H316" s="34" t="str">
        <f aca="true">IF(K316 = "-", INDIRECT("C" &amp; ROW() - 1) ,"")</f>
        <v/>
      </c>
      <c r="I316" s="34"/>
      <c r="J316" s="34"/>
    </row>
    <row r="317" customFormat="false" ht="13.5" hidden="false" customHeight="true" outlineLevel="0" collapsed="false">
      <c r="H317" s="34" t="str">
        <f aca="true">IF(K317 = "-", INDIRECT("C" &amp; ROW() - 1) ,"")</f>
        <v/>
      </c>
      <c r="I317" s="34"/>
      <c r="J317" s="34"/>
    </row>
    <row r="318" customFormat="false" ht="13.5" hidden="false" customHeight="true" outlineLevel="0" collapsed="false">
      <c r="H318" s="34" t="str">
        <f aca="true">IF(K318 = "-", INDIRECT("C" &amp; ROW() - 1) ,"")</f>
        <v/>
      </c>
      <c r="I318" s="34"/>
      <c r="J318" s="34"/>
    </row>
    <row r="319" customFormat="false" ht="13.5" hidden="false" customHeight="true" outlineLevel="0" collapsed="false">
      <c r="H319" s="34" t="str">
        <f aca="true">IF(K319 = "-", INDIRECT("C" &amp; ROW() - 1) ,"")</f>
        <v/>
      </c>
      <c r="I319" s="34"/>
      <c r="J319" s="34"/>
    </row>
    <row r="320" customFormat="false" ht="13.5" hidden="false" customHeight="true" outlineLevel="0" collapsed="false">
      <c r="H320" s="34" t="str">
        <f aca="true">IF(K320 = "-", INDIRECT("C" &amp; ROW() - 1) ,"")</f>
        <v/>
      </c>
      <c r="I320" s="34"/>
      <c r="J320" s="34"/>
    </row>
    <row r="321" customFormat="false" ht="13.5" hidden="false" customHeight="true" outlineLevel="0" collapsed="false">
      <c r="H321" s="34" t="str">
        <f aca="true">IF(K321 = "-", INDIRECT("C" &amp; ROW() - 1) ,"")</f>
        <v/>
      </c>
      <c r="I321" s="34"/>
      <c r="J321" s="34"/>
    </row>
    <row r="322" customFormat="false" ht="13.5" hidden="false" customHeight="true" outlineLevel="0" collapsed="false">
      <c r="H322" s="34" t="str">
        <f aca="true">IF(K322 = "-", INDIRECT("C" &amp; ROW() - 1) ,"")</f>
        <v/>
      </c>
      <c r="I322" s="34"/>
      <c r="J322" s="34"/>
    </row>
    <row r="323" customFormat="false" ht="13.5" hidden="false" customHeight="true" outlineLevel="0" collapsed="false">
      <c r="H323" s="34" t="str">
        <f aca="true">IF(K323 = "-", INDIRECT("C" &amp; ROW() - 1) ,"")</f>
        <v/>
      </c>
      <c r="I323" s="34"/>
      <c r="J323" s="34"/>
    </row>
    <row r="324" customFormat="false" ht="13.5" hidden="false" customHeight="true" outlineLevel="0" collapsed="false">
      <c r="H324" s="34" t="str">
        <f aca="true">IF(K324 = "-", INDIRECT("C" &amp; ROW() - 1) ,"")</f>
        <v/>
      </c>
      <c r="I324" s="34"/>
      <c r="J324" s="3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1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IF(#ref!="",0, #ref!)  &lt; - 0.05* IF(#ref!="",0,#ref!)</formula>
    </cfRule>
    <cfRule type="expression" priority="5" aboveAverage="0" equalAverage="0" bottom="0" percent="0" rank="0" text="" dxfId="3">
      <formula>AND(IF(#ref!="",0, #ref!)  &gt;= - 0.05* IF(#ref!="",0,#ref!), IF(#ref!="",0, #ref!) &lt; 0)</formula>
    </cfRule>
    <cfRule type="expression" priority="6" aboveAverage="0" equalAverage="0" bottom="0" percent="0" rank="0" text="" dxfId="3">
      <formula>AND(IF(#ref!="",0, #ref!)  &lt;= 0.05* IF(#ref!="",0,#ref!), IF(#ref!="",0, #ref!) &gt; 0)</formula>
    </cfRule>
    <cfRule type="expression" priority="7" aboveAverage="0" equalAverage="0" bottom="0" percent="0" rank="0" text="" dxfId="4">
      <formula>IF(#ref!="",0,#ref!)  &gt; 0.05* IF(#ref!="",0,#ref!)</formula>
    </cfRule>
  </conditionalFormatting>
  <conditionalFormatting sqref="B3:B120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F2">
    <cfRule type="expression" priority="24" aboveAverage="0" equalAverage="0" bottom="0" percent="0" rank="0" text="" dxfId="5">
      <formula>SUMIF(F3:F121,"&gt;0")-SUMIF(F3:F121,"&lt;0")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265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false" errorStyle="stop" operator="between" showDropDown="false" showErrorMessage="false" showInputMessage="true" sqref="B3:B121" type="list">
      <formula1>'Типы варок'!$A$1:$A$102</formula1>
      <formula2>0</formula2>
    </dataValidation>
    <dataValidation allowBlank="false" errorStyle="stop" operator="between" showDropDown="false" showErrorMessage="true" showInputMessage="true" sqref="D3:D58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38" t="s">
        <v>381</v>
      </c>
      <c r="B1" s="38" t="s">
        <v>381</v>
      </c>
      <c r="C1" s="38" t="s">
        <v>381</v>
      </c>
    </row>
    <row r="2" customFormat="false" ht="14.25" hidden="false" customHeight="false" outlineLevel="0" collapsed="false">
      <c r="A2" s="38" t="s">
        <v>54</v>
      </c>
      <c r="B2" s="38" t="s">
        <v>342</v>
      </c>
      <c r="C2" s="38" t="n">
        <v>450</v>
      </c>
    </row>
    <row r="3" customFormat="false" ht="14.25" hidden="false" customHeight="false" outlineLevel="0" collapsed="false">
      <c r="A3" s="38" t="s">
        <v>55</v>
      </c>
      <c r="B3" s="38" t="s">
        <v>342</v>
      </c>
      <c r="C3" s="38" t="n">
        <v>450</v>
      </c>
    </row>
    <row r="4" customFormat="false" ht="14.25" hidden="false" customHeight="false" outlineLevel="0" collapsed="false">
      <c r="A4" s="38" t="s">
        <v>64</v>
      </c>
      <c r="B4" s="38" t="s">
        <v>342</v>
      </c>
      <c r="C4" s="38" t="n">
        <v>450</v>
      </c>
    </row>
    <row r="5" customFormat="false" ht="14.25" hidden="false" customHeight="false" outlineLevel="0" collapsed="false">
      <c r="A5" s="38" t="s">
        <v>63</v>
      </c>
      <c r="B5" s="38" t="s">
        <v>342</v>
      </c>
      <c r="C5" s="38" t="n">
        <v>450</v>
      </c>
    </row>
    <row r="6" customFormat="false" ht="14.25" hidden="false" customHeight="false" outlineLevel="0" collapsed="false">
      <c r="A6" s="38" t="s">
        <v>382</v>
      </c>
      <c r="B6" s="38" t="s">
        <v>342</v>
      </c>
      <c r="C6" s="38" t="n">
        <v>450</v>
      </c>
    </row>
    <row r="7" customFormat="false" ht="14.25" hidden="false" customHeight="false" outlineLevel="0" collapsed="false">
      <c r="A7" s="38" t="s">
        <v>59</v>
      </c>
      <c r="B7" s="38" t="s">
        <v>359</v>
      </c>
      <c r="C7" s="38" t="n">
        <v>350</v>
      </c>
    </row>
    <row r="8" customFormat="false" ht="14.25" hidden="false" customHeight="false" outlineLevel="0" collapsed="false">
      <c r="A8" s="38" t="s">
        <v>383</v>
      </c>
      <c r="B8" s="38" t="s">
        <v>384</v>
      </c>
      <c r="C8" s="38" t="n">
        <v>350</v>
      </c>
    </row>
    <row r="9" customFormat="false" ht="14.25" hidden="false" customHeight="false" outlineLevel="0" collapsed="false">
      <c r="A9" s="38" t="s">
        <v>62</v>
      </c>
      <c r="B9" s="38" t="s">
        <v>338</v>
      </c>
      <c r="C9" s="38" t="n">
        <v>500</v>
      </c>
    </row>
    <row r="10" customFormat="false" ht="14.25" hidden="false" customHeight="false" outlineLevel="0" collapsed="false">
      <c r="A10" s="38" t="s">
        <v>385</v>
      </c>
      <c r="B10" s="38" t="s">
        <v>338</v>
      </c>
      <c r="C10" s="38" t="n">
        <v>500</v>
      </c>
    </row>
    <row r="11" customFormat="false" ht="14.25" hidden="false" customHeight="false" outlineLevel="0" collapsed="false">
      <c r="A11" s="38" t="s">
        <v>57</v>
      </c>
      <c r="B11" s="38" t="s">
        <v>338</v>
      </c>
      <c r="C11" s="38" t="n">
        <v>500</v>
      </c>
    </row>
    <row r="12" customFormat="false" ht="14.25" hidden="false" customHeight="false" outlineLevel="0" collapsed="false">
      <c r="A12" s="38" t="s">
        <v>56</v>
      </c>
      <c r="B12" s="38" t="s">
        <v>342</v>
      </c>
      <c r="C12" s="38" t="n">
        <v>450</v>
      </c>
    </row>
    <row r="13" customFormat="false" ht="14.25" hidden="false" customHeight="false" outlineLevel="0" collapsed="false">
      <c r="A13" s="38" t="s">
        <v>60</v>
      </c>
      <c r="B13" s="38" t="s">
        <v>359</v>
      </c>
      <c r="C13" s="38" t="n">
        <v>350</v>
      </c>
    </row>
    <row r="14" customFormat="false" ht="14.25" hidden="false" customHeight="false" outlineLevel="0" collapsed="false">
      <c r="A14" s="38" t="s">
        <v>58</v>
      </c>
      <c r="B14" s="38" t="s">
        <v>342</v>
      </c>
      <c r="C14" s="38" t="n">
        <v>450</v>
      </c>
    </row>
    <row r="15" customFormat="false" ht="14.25" hidden="false" customHeight="false" outlineLevel="0" collapsed="false">
      <c r="A15" s="38" t="s">
        <v>65</v>
      </c>
      <c r="B15" s="38" t="s">
        <v>342</v>
      </c>
      <c r="C15" s="38" t="n">
        <v>450</v>
      </c>
    </row>
    <row r="16" customFormat="false" ht="14.25" hidden="false" customHeight="false" outlineLevel="0" collapsed="false">
      <c r="A16" s="38" t="s">
        <v>67</v>
      </c>
      <c r="B16" s="38" t="s">
        <v>351</v>
      </c>
      <c r="C16" s="38" t="n">
        <v>350</v>
      </c>
    </row>
    <row r="17" customFormat="false" ht="14.25" hidden="false" customHeight="false" outlineLevel="0" collapsed="false">
      <c r="A17" s="38" t="s">
        <v>66</v>
      </c>
      <c r="B17" s="38" t="s">
        <v>351</v>
      </c>
      <c r="C17" s="38" t="n">
        <v>350</v>
      </c>
    </row>
    <row r="18" customFormat="false" ht="14.25" hidden="false" customHeight="false" outlineLevel="0" collapsed="false">
      <c r="A18" s="38" t="s">
        <v>386</v>
      </c>
      <c r="B18" s="38" t="s">
        <v>387</v>
      </c>
      <c r="C18" s="38" t="n">
        <v>350</v>
      </c>
    </row>
    <row r="19" customFormat="false" ht="14.25" hidden="false" customHeight="false" outlineLevel="0" collapsed="false">
      <c r="A19" s="38" t="s">
        <v>388</v>
      </c>
      <c r="B19" s="38" t="s">
        <v>387</v>
      </c>
      <c r="C19" s="38" t="n">
        <v>350</v>
      </c>
    </row>
    <row r="20" customFormat="false" ht="14.25" hidden="false" customHeight="false" outlineLevel="0" collapsed="false">
      <c r="A20" s="38" t="s">
        <v>389</v>
      </c>
      <c r="B20" s="38" t="s">
        <v>390</v>
      </c>
      <c r="C20" s="38" t="n">
        <v>350</v>
      </c>
    </row>
    <row r="21" customFormat="false" ht="14.25" hidden="false" customHeight="false" outlineLevel="0" collapsed="false">
      <c r="A21" s="38" t="s">
        <v>391</v>
      </c>
      <c r="B21" s="38" t="s">
        <v>357</v>
      </c>
      <c r="C21" s="38" t="n">
        <v>350</v>
      </c>
    </row>
    <row r="22" customFormat="false" ht="14.25" hidden="false" customHeight="false" outlineLevel="0" collapsed="false">
      <c r="A22" s="38" t="s">
        <v>392</v>
      </c>
      <c r="B22" s="38" t="s">
        <v>357</v>
      </c>
      <c r="C22" s="38" t="n">
        <v>350</v>
      </c>
    </row>
    <row r="23" customFormat="false" ht="14.25" hidden="false" customHeight="false" outlineLevel="0" collapsed="false">
      <c r="A23" s="38" t="s">
        <v>70</v>
      </c>
      <c r="B23" s="38" t="s">
        <v>357</v>
      </c>
      <c r="C23" s="38" t="n">
        <v>350</v>
      </c>
    </row>
    <row r="24" customFormat="false" ht="14.25" hidden="false" customHeight="false" outlineLevel="0" collapsed="false">
      <c r="A24" s="38" t="s">
        <v>71</v>
      </c>
      <c r="B24" s="38" t="s">
        <v>357</v>
      </c>
      <c r="C24" s="38" t="n">
        <v>350</v>
      </c>
    </row>
    <row r="25" customFormat="false" ht="14.25" hidden="false" customHeight="false" outlineLevel="0" collapsed="false">
      <c r="A25" s="38" t="s">
        <v>393</v>
      </c>
      <c r="B25" s="38" t="s">
        <v>355</v>
      </c>
      <c r="C25" s="38" t="n">
        <v>350</v>
      </c>
    </row>
    <row r="26" customFormat="false" ht="14.25" hidden="false" customHeight="false" outlineLevel="0" collapsed="false">
      <c r="A26" s="38" t="s">
        <v>69</v>
      </c>
      <c r="B26" s="38" t="s">
        <v>355</v>
      </c>
      <c r="C26" s="38" t="n">
        <v>350</v>
      </c>
    </row>
    <row r="27" customFormat="false" ht="14.25" hidden="false" customHeight="false" outlineLevel="0" collapsed="false">
      <c r="A27" s="38" t="s">
        <v>394</v>
      </c>
      <c r="B27" s="38" t="s">
        <v>355</v>
      </c>
      <c r="C27" s="38" t="n">
        <v>350</v>
      </c>
    </row>
    <row r="28" customFormat="false" ht="14.25" hidden="false" customHeight="false" outlineLevel="0" collapsed="false">
      <c r="A28" s="38" t="s">
        <v>68</v>
      </c>
      <c r="B28" s="38" t="s">
        <v>355</v>
      </c>
      <c r="C28" s="38" t="n">
        <v>350</v>
      </c>
    </row>
    <row r="29" customFormat="false" ht="14.25" hidden="false" customHeight="false" outlineLevel="0" collapsed="false">
      <c r="A29" s="38" t="s">
        <v>61</v>
      </c>
      <c r="B29" s="38" t="s">
        <v>359</v>
      </c>
      <c r="C29" s="38" t="n">
        <v>350</v>
      </c>
    </row>
    <row r="30" customFormat="false" ht="14.25" hidden="false" customHeight="false" outlineLevel="0" collapsed="false">
      <c r="A30" s="38" t="s">
        <v>72</v>
      </c>
      <c r="B30" s="38" t="s">
        <v>359</v>
      </c>
      <c r="C30" s="38" t="n"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69.82"/>
  </cols>
  <sheetData>
    <row r="1" customFormat="false" ht="14.25" hidden="false" customHeight="false" outlineLevel="0" collapsed="false">
      <c r="A1" s="41" t="s">
        <v>381</v>
      </c>
    </row>
    <row r="2" customFormat="false" ht="14.25" hidden="false" customHeight="false" outlineLevel="0" collapsed="false">
      <c r="A2" s="38" t="s">
        <v>357</v>
      </c>
    </row>
    <row r="3" customFormat="false" ht="14.25" hidden="false" customHeight="false" outlineLevel="0" collapsed="false">
      <c r="A3" s="38" t="s">
        <v>359</v>
      </c>
    </row>
    <row r="4" customFormat="false" ht="14.25" hidden="false" customHeight="false" outlineLevel="0" collapsed="false">
      <c r="A4" s="38" t="s">
        <v>338</v>
      </c>
    </row>
    <row r="5" customFormat="false" ht="14.25" hidden="false" customHeight="false" outlineLevel="0" collapsed="false">
      <c r="A5" s="38" t="s">
        <v>384</v>
      </c>
    </row>
    <row r="6" customFormat="false" ht="14.25" hidden="false" customHeight="false" outlineLevel="0" collapsed="false">
      <c r="A6" s="38" t="s">
        <v>351</v>
      </c>
    </row>
    <row r="7" customFormat="false" ht="14.25" hidden="false" customHeight="false" outlineLevel="0" collapsed="false">
      <c r="A7" s="38" t="s">
        <v>387</v>
      </c>
    </row>
    <row r="8" customFormat="false" ht="14.25" hidden="false" customHeight="false" outlineLevel="0" collapsed="false">
      <c r="A8" s="38" t="s">
        <v>390</v>
      </c>
    </row>
    <row r="9" customFormat="false" ht="14.25" hidden="false" customHeight="false" outlineLevel="0" collapsed="false">
      <c r="A9" s="38" t="s">
        <v>342</v>
      </c>
    </row>
    <row r="10" customFormat="false" ht="14.25" hidden="false" customHeight="false" outlineLevel="0" collapsed="false">
      <c r="A10" s="38" t="s">
        <v>355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2023-09-17T15:35:59Z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