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tests/"/>
    </mc:Choice>
  </mc:AlternateContent>
  <xr:revisionPtr revIDLastSave="0" documentId="13_ncr:1_{30FEA4E1-E23F-584D-97DF-F42D44CB2B5A}" xr6:coauthVersionLast="46" xr6:coauthVersionMax="46" xr10:uidLastSave="{00000000-0000-0000-0000-000000000000}"/>
  <bookViews>
    <workbookView xWindow="0" yWindow="500" windowWidth="28800" windowHeight="17500" tabRatio="500" firstSheet="1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00" i="4" l="1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V20" i="4"/>
  <c r="U20" i="4"/>
  <c r="T20" i="4"/>
  <c r="R20" i="4"/>
  <c r="Q20" i="4"/>
  <c r="P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W91" i="3" s="1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W56" i="3" s="1"/>
  <c r="U56" i="3"/>
  <c r="T56" i="3"/>
  <c r="R56" i="3"/>
  <c r="Q56" i="3"/>
  <c r="P56" i="3"/>
  <c r="J56" i="3"/>
  <c r="X55" i="3"/>
  <c r="N55" i="3" s="1"/>
  <c r="V55" i="3"/>
  <c r="U55" i="3"/>
  <c r="W55" i="3" s="1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W29" i="3" s="1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W26" i="3" s="1"/>
  <c r="U26" i="3"/>
  <c r="T26" i="3"/>
  <c r="R26" i="3"/>
  <c r="Q26" i="3"/>
  <c r="P26" i="3"/>
  <c r="J26" i="3"/>
  <c r="X25" i="3"/>
  <c r="N25" i="3" s="1"/>
  <c r="V25" i="3"/>
  <c r="W25" i="3" s="1"/>
  <c r="U25" i="3"/>
  <c r="T25" i="3"/>
  <c r="R25" i="3"/>
  <c r="Q25" i="3"/>
  <c r="P25" i="3"/>
  <c r="J25" i="3"/>
  <c r="X24" i="3"/>
  <c r="N24" i="3" s="1"/>
  <c r="V24" i="3"/>
  <c r="W24" i="3" s="1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W22" i="3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W14" i="3" s="1"/>
  <c r="U14" i="3"/>
  <c r="T14" i="3"/>
  <c r="R14" i="3"/>
  <c r="Q14" i="3"/>
  <c r="P14" i="3"/>
  <c r="J14" i="3"/>
  <c r="X13" i="3"/>
  <c r="N13" i="3" s="1"/>
  <c r="V13" i="3"/>
  <c r="W13" i="3" s="1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10" i="3"/>
  <c r="N10" i="3" s="1"/>
  <c r="V10" i="3"/>
  <c r="W10" i="3" s="1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W6" i="3" s="1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K67" i="2"/>
  <c r="L67" i="2" s="1"/>
  <c r="F67" i="2"/>
  <c r="E67" i="2"/>
  <c r="G64" i="2"/>
  <c r="F64" i="2"/>
  <c r="E64" i="2"/>
  <c r="F63" i="2"/>
  <c r="E63" i="2"/>
  <c r="G63" i="2" s="1"/>
  <c r="F62" i="2"/>
  <c r="E62" i="2"/>
  <c r="G62" i="2" s="1"/>
  <c r="K62" i="2" s="1"/>
  <c r="L62" i="2" s="1"/>
  <c r="F59" i="2"/>
  <c r="E59" i="2"/>
  <c r="G59" i="2" s="1"/>
  <c r="K59" i="2" s="1"/>
  <c r="L59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G51" i="2"/>
  <c r="F51" i="2"/>
  <c r="E51" i="2"/>
  <c r="F50" i="2"/>
  <c r="E50" i="2"/>
  <c r="G50" i="2" s="1"/>
  <c r="F49" i="2"/>
  <c r="E49" i="2"/>
  <c r="G49" i="2" s="1"/>
  <c r="G48" i="2"/>
  <c r="F48" i="2"/>
  <c r="E48" i="2"/>
  <c r="G47" i="2"/>
  <c r="F47" i="2"/>
  <c r="E47" i="2"/>
  <c r="F46" i="2"/>
  <c r="E46" i="2"/>
  <c r="G46" i="2" s="1"/>
  <c r="F45" i="2"/>
  <c r="E45" i="2"/>
  <c r="G45" i="2" s="1"/>
  <c r="G44" i="2"/>
  <c r="F44" i="2"/>
  <c r="E44" i="2"/>
  <c r="F43" i="2"/>
  <c r="E43" i="2"/>
  <c r="G43" i="2" s="1"/>
  <c r="G42" i="2"/>
  <c r="F42" i="2"/>
  <c r="E42" i="2"/>
  <c r="G39" i="2"/>
  <c r="F39" i="2"/>
  <c r="E39" i="2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G27" i="2"/>
  <c r="F27" i="2"/>
  <c r="E27" i="2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G12" i="2"/>
  <c r="F12" i="2"/>
  <c r="E12" i="2"/>
  <c r="F11" i="2"/>
  <c r="E11" i="2"/>
  <c r="G11" i="2" s="1"/>
  <c r="F8" i="2"/>
  <c r="E8" i="2"/>
  <c r="G8" i="2" s="1"/>
  <c r="G7" i="2"/>
  <c r="F7" i="2"/>
  <c r="E7" i="2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W35" i="3" l="1"/>
  <c r="W36" i="3"/>
  <c r="W39" i="3"/>
  <c r="W40" i="3"/>
  <c r="W43" i="3"/>
  <c r="W46" i="3"/>
  <c r="W47" i="3"/>
  <c r="W48" i="3"/>
  <c r="W51" i="3"/>
  <c r="W52" i="3"/>
  <c r="W54" i="3"/>
  <c r="W34" i="3"/>
  <c r="W32" i="3"/>
  <c r="W33" i="3"/>
  <c r="K42" i="2"/>
  <c r="L42" i="2" s="1"/>
  <c r="K23" i="2"/>
  <c r="L23" i="2" s="1"/>
  <c r="W7" i="3"/>
  <c r="W27" i="3"/>
  <c r="W44" i="3"/>
  <c r="W64" i="3"/>
  <c r="W65" i="3"/>
  <c r="W67" i="3"/>
  <c r="W70" i="3"/>
  <c r="W71" i="3"/>
  <c r="W74" i="3"/>
  <c r="W75" i="3"/>
  <c r="W77" i="3"/>
  <c r="W78" i="3"/>
  <c r="W79" i="3"/>
  <c r="W80" i="3"/>
  <c r="W82" i="3"/>
  <c r="W83" i="3"/>
  <c r="W84" i="3"/>
  <c r="W86" i="3"/>
  <c r="W87" i="3"/>
  <c r="W88" i="3"/>
  <c r="W90" i="3"/>
  <c r="W92" i="3"/>
  <c r="W95" i="3"/>
  <c r="W76" i="4"/>
  <c r="W81" i="4"/>
  <c r="W84" i="4"/>
  <c r="W85" i="4"/>
  <c r="W89" i="4"/>
  <c r="W93" i="4"/>
  <c r="W4" i="4"/>
  <c r="W30" i="4"/>
  <c r="W32" i="4"/>
  <c r="W37" i="4"/>
  <c r="W39" i="4"/>
  <c r="W41" i="4"/>
  <c r="W45" i="4"/>
  <c r="W51" i="4"/>
  <c r="W53" i="4"/>
  <c r="W57" i="4"/>
  <c r="W16" i="4"/>
  <c r="W29" i="4"/>
  <c r="W50" i="4"/>
  <c r="W73" i="4"/>
  <c r="W5" i="4"/>
  <c r="W6" i="4"/>
  <c r="W7" i="4"/>
  <c r="W8" i="4"/>
  <c r="W20" i="4"/>
  <c r="W9" i="4"/>
  <c r="W58" i="4"/>
  <c r="W59" i="4"/>
  <c r="W60" i="4"/>
  <c r="W61" i="4"/>
  <c r="W65" i="4"/>
  <c r="W66" i="4"/>
  <c r="W69" i="4"/>
  <c r="W97" i="4"/>
  <c r="W17" i="4"/>
  <c r="W21" i="4"/>
  <c r="W23" i="4"/>
  <c r="W24" i="4"/>
  <c r="W25" i="4"/>
  <c r="W36" i="4"/>
  <c r="W74" i="4"/>
  <c r="W75" i="4"/>
  <c r="W49" i="4"/>
  <c r="W18" i="4"/>
  <c r="W19" i="4"/>
  <c r="W33" i="4"/>
  <c r="W34" i="4"/>
  <c r="W35" i="4"/>
  <c r="W46" i="4"/>
  <c r="W48" i="4"/>
  <c r="W63" i="4"/>
  <c r="W64" i="4"/>
  <c r="W87" i="4"/>
  <c r="W88" i="4"/>
  <c r="W98" i="4"/>
  <c r="W99" i="4"/>
  <c r="W100" i="4"/>
  <c r="W40" i="4"/>
  <c r="W52" i="4"/>
  <c r="W67" i="4"/>
  <c r="W68" i="4"/>
  <c r="W77" i="4"/>
  <c r="W78" i="4"/>
  <c r="W79" i="4"/>
  <c r="W80" i="4"/>
  <c r="W90" i="4"/>
  <c r="W91" i="4"/>
  <c r="W92" i="4"/>
  <c r="W2" i="4"/>
  <c r="W3" i="4"/>
  <c r="W11" i="4"/>
  <c r="W12" i="4"/>
  <c r="W13" i="4"/>
  <c r="W14" i="4"/>
  <c r="W28" i="4"/>
  <c r="W44" i="4"/>
  <c r="W55" i="4"/>
  <c r="W56" i="4"/>
  <c r="W71" i="4"/>
  <c r="W72" i="4"/>
  <c r="W82" i="4"/>
  <c r="W83" i="4"/>
  <c r="W94" i="4"/>
  <c r="W95" i="4"/>
  <c r="W96" i="4"/>
  <c r="W11" i="3"/>
  <c r="W15" i="3"/>
  <c r="W19" i="3"/>
  <c r="W68" i="3"/>
  <c r="W72" i="3"/>
  <c r="W3" i="3"/>
  <c r="W63" i="3"/>
  <c r="W76" i="3"/>
  <c r="W9" i="3"/>
  <c r="W16" i="3"/>
  <c r="W61" i="3"/>
  <c r="W20" i="3"/>
  <c r="W21" i="3"/>
  <c r="W28" i="3"/>
  <c r="W49" i="3"/>
  <c r="W58" i="3"/>
  <c r="W62" i="3"/>
  <c r="W81" i="3"/>
  <c r="W89" i="3"/>
  <c r="W94" i="3"/>
  <c r="W8" i="3"/>
  <c r="W17" i="3"/>
  <c r="W57" i="3"/>
  <c r="W66" i="3"/>
  <c r="W93" i="3"/>
  <c r="W4" i="3"/>
  <c r="W5" i="3"/>
  <c r="W12" i="3"/>
  <c r="W23" i="3"/>
  <c r="W31" i="3"/>
  <c r="K2" i="2" l="1"/>
  <c r="L2" i="2" s="1"/>
  <c r="K4" i="2"/>
  <c r="L4" i="2" s="1"/>
  <c r="K11" i="2"/>
  <c r="L11" i="2" s="1"/>
  <c r="W37" i="3"/>
  <c r="W38" i="3"/>
  <c r="W45" i="3"/>
  <c r="W50" i="3"/>
  <c r="W53" i="3"/>
  <c r="W69" i="3"/>
  <c r="W85" i="3"/>
  <c r="W73" i="3"/>
  <c r="W41" i="3"/>
  <c r="W42" i="3"/>
  <c r="W54" i="4"/>
  <c r="W70" i="4"/>
  <c r="W86" i="4"/>
  <c r="W10" i="4"/>
  <c r="W15" i="4"/>
  <c r="W26" i="4"/>
  <c r="W31" i="4"/>
  <c r="W42" i="4"/>
  <c r="W47" i="4"/>
  <c r="W22" i="4"/>
  <c r="W27" i="4"/>
  <c r="W38" i="4"/>
  <c r="W43" i="4"/>
  <c r="W62" i="4"/>
  <c r="S2" i="4"/>
  <c r="S3" i="4"/>
  <c r="S2" i="3"/>
  <c r="S4" i="4"/>
  <c r="S3" i="3"/>
  <c r="S4" i="3"/>
  <c r="S5" i="4"/>
  <c r="S6" i="4"/>
  <c r="S5" i="3"/>
  <c r="S6" i="3"/>
  <c r="S7" i="4"/>
  <c r="S7" i="3"/>
  <c r="S8" i="4"/>
  <c r="S9" i="4" s="1"/>
  <c r="S8" i="3"/>
  <c r="S10" i="4"/>
  <c r="S11" i="4"/>
  <c r="S12" i="4" s="1"/>
  <c r="S9" i="3"/>
  <c r="S10" i="3" s="1"/>
  <c r="S11" i="3"/>
  <c r="S12" i="3" s="1"/>
  <c r="S13" i="4"/>
  <c r="S14" i="4" s="1"/>
  <c r="S15" i="4"/>
  <c r="S13" i="3"/>
  <c r="S14" i="3" s="1"/>
  <c r="S15" i="3"/>
  <c r="S16" i="3" s="1"/>
  <c r="S16" i="4"/>
  <c r="S17" i="4"/>
  <c r="S17" i="3"/>
  <c r="S18" i="3" s="1"/>
  <c r="S19" i="3"/>
  <c r="S20" i="3" s="1"/>
  <c r="S18" i="4"/>
  <c r="S21" i="3"/>
  <c r="S22" i="3" s="1"/>
  <c r="S19" i="4"/>
  <c r="S20" i="4"/>
  <c r="S23" i="3"/>
  <c r="S24" i="3" s="1"/>
  <c r="S25" i="3"/>
  <c r="S26" i="3" s="1"/>
  <c r="S21" i="4"/>
  <c r="S22" i="4" s="1"/>
  <c r="S27" i="3"/>
  <c r="S28" i="3" s="1"/>
  <c r="S23" i="4"/>
  <c r="S24" i="4"/>
  <c r="S29" i="3"/>
  <c r="S30" i="3" s="1"/>
  <c r="S31" i="3" s="1"/>
  <c r="S25" i="4"/>
  <c r="S32" i="3"/>
  <c r="S33" i="3" s="1"/>
  <c r="S34" i="3"/>
  <c r="S35" i="3" s="1"/>
  <c r="S26" i="4"/>
  <c r="S27" i="4"/>
  <c r="S36" i="3"/>
  <c r="S37" i="3" s="1"/>
  <c r="S38" i="3"/>
  <c r="S28" i="4"/>
  <c r="S29" i="4"/>
  <c r="S30" i="4" s="1"/>
  <c r="S39" i="3"/>
  <c r="S40" i="3"/>
  <c r="S31" i="4"/>
  <c r="S32" i="4"/>
  <c r="S41" i="3"/>
  <c r="S42" i="3"/>
  <c r="S33" i="4"/>
  <c r="S34" i="4"/>
  <c r="S43" i="3"/>
  <c r="S44" i="3"/>
  <c r="S45" i="3" s="1"/>
  <c r="S35" i="4"/>
  <c r="S36" i="4"/>
  <c r="S46" i="3"/>
  <c r="S47" i="3"/>
  <c r="S37" i="4"/>
  <c r="S38" i="4"/>
  <c r="S48" i="3"/>
  <c r="S49" i="3"/>
  <c r="S39" i="4"/>
  <c r="S40" i="4"/>
  <c r="S50" i="3"/>
  <c r="S51" i="3"/>
  <c r="S41" i="4"/>
  <c r="S42" i="4"/>
  <c r="S52" i="3"/>
  <c r="S53" i="3" s="1"/>
  <c r="S54" i="3"/>
  <c r="S43" i="4"/>
  <c r="S44" i="4"/>
  <c r="S55" i="3"/>
  <c r="S56" i="3"/>
  <c r="S45" i="4"/>
  <c r="S46" i="4"/>
  <c r="S57" i="3"/>
  <c r="S58" i="3"/>
  <c r="S47" i="4"/>
  <c r="S48" i="4"/>
  <c r="S59" i="3"/>
  <c r="S60" i="3"/>
  <c r="S61" i="3" s="1"/>
  <c r="S49" i="4"/>
  <c r="S50" i="4"/>
  <c r="S62" i="3"/>
  <c r="S63" i="3"/>
  <c r="S51" i="4"/>
  <c r="S52" i="4"/>
  <c r="S64" i="3"/>
  <c r="S65" i="3"/>
  <c r="S53" i="4"/>
  <c r="S54" i="4"/>
  <c r="S66" i="3"/>
  <c r="S67" i="3"/>
  <c r="S55" i="4"/>
  <c r="S56" i="4"/>
  <c r="S68" i="3"/>
  <c r="S69" i="3" s="1"/>
  <c r="S70" i="3"/>
  <c r="S57" i="4"/>
  <c r="S58" i="4"/>
  <c r="S71" i="3"/>
  <c r="S72" i="3"/>
  <c r="S59" i="4"/>
  <c r="S60" i="4"/>
  <c r="S73" i="3"/>
  <c r="S74" i="3"/>
  <c r="S61" i="4"/>
  <c r="S62" i="4"/>
  <c r="S75" i="3"/>
  <c r="S76" i="3"/>
  <c r="S63" i="4"/>
  <c r="S64" i="4"/>
  <c r="S77" i="3"/>
  <c r="S78" i="3"/>
  <c r="S65" i="4"/>
  <c r="S66" i="4"/>
  <c r="S79" i="3"/>
  <c r="S80" i="3"/>
  <c r="S67" i="4"/>
  <c r="S68" i="4"/>
  <c r="S81" i="3"/>
  <c r="S82" i="3" s="1"/>
  <c r="S83" i="3"/>
  <c r="S69" i="4"/>
  <c r="S70" i="4"/>
  <c r="S84" i="3"/>
  <c r="S85" i="3"/>
  <c r="S71" i="4"/>
  <c r="S72" i="4"/>
  <c r="S86" i="3"/>
  <c r="S87" i="3"/>
  <c r="S73" i="4"/>
  <c r="S74" i="4"/>
  <c r="S88" i="3"/>
  <c r="S89" i="3"/>
  <c r="S75" i="4"/>
  <c r="S76" i="4"/>
  <c r="S90" i="3"/>
  <c r="S91" i="3"/>
  <c r="S77" i="4"/>
  <c r="S78" i="4"/>
  <c r="S92" i="3"/>
  <c r="S93" i="3"/>
  <c r="S79" i="4"/>
  <c r="S80" i="4"/>
  <c r="S94" i="3"/>
  <c r="S95" i="3"/>
  <c r="S81" i="4"/>
  <c r="S82" i="4"/>
  <c r="S83" i="4"/>
  <c r="S84" i="4"/>
  <c r="S85" i="4"/>
  <c r="S86" i="4"/>
  <c r="S87" i="4" s="1"/>
  <c r="S88" i="4"/>
  <c r="S89" i="4"/>
  <c r="S90" i="4"/>
  <c r="S91" i="4"/>
  <c r="S92" i="4"/>
  <c r="S93" i="4"/>
  <c r="S94" i="4"/>
  <c r="S95" i="4" s="1"/>
  <c r="S96" i="4"/>
  <c r="S97" i="4"/>
  <c r="S98" i="4"/>
  <c r="S99" i="4"/>
  <c r="S100" i="4"/>
</calcChain>
</file>

<file path=xl/sharedStrings.xml><?xml version="1.0" encoding="utf-8"?>
<sst xmlns="http://schemas.openxmlformats.org/spreadsheetml/2006/main" count="3039" uniqueCount="706">
  <si>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</si>
  <si>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</si>
  <si>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</si>
  <si>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</si>
  <si>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</si>
  <si>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</si>
  <si>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</si>
  <si>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</si>
  <si>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</si>
  <si>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</si>
  <si>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</si>
  <si>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</si>
  <si>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</si>
  <si>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</si>
  <si>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</si>
  <si>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</si>
  <si>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</si>
  <si>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</si>
  <si>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</si>
  <si>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</si>
  <si>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</si>
  <si>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</si>
  <si>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</si>
  <si>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</si>
  <si>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</si>
  <si>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</si>
  <si>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</si>
  <si>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</si>
  <si>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</si>
  <si>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</si>
  <si>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</si>
  <si>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</si>
  <si>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</si>
  <si>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</si>
  <si>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</si>
  <si>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</si>
  <si>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</si>
  <si>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</si>
  <si>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</si>
  <si>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</si>
  <si>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</si>
  <si>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</si>
  <si>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</si>
  <si>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</si>
  <si>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</si>
  <si>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</si>
  <si>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</si>
  <si>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</si>
  <si>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</si>
  <si>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</si>
  <si>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</si>
  <si>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</si>
  <si>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</si>
  <si>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</si>
  <si>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</si>
  <si>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</si>
  <si>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</si>
  <si>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</si>
  <si>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</si>
  <si>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</si>
  <si>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</si>
  <si>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</si>
  <si>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</si>
  <si>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</si>
  <si>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</si>
  <si>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</si>
  <si>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</si>
  <si>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</si>
  <si>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</si>
  <si>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</si>
  <si>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</si>
  <si>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</si>
  <si>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</si>
  <si>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</si>
  <si>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</si>
  <si>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</si>
  <si>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</si>
  <si>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</si>
  <si>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</si>
  <si>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</si>
  <si>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</si>
  <si>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</si>
  <si>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</si>
  <si>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</si>
  <si>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</si>
  <si>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</si>
  <si>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</si>
  <si>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</si>
  <si>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</si>
  <si>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</si>
  <si>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</si>
  <si>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</si>
  <si>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</si>
  <si>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</si>
  <si>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</si>
  <si>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</si>
  <si>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</si>
  <si>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</si>
  <si>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</si>
  <si>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</si>
  <si>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</si>
  <si>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</si>
  <si>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</si>
  <si>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</si>
  <si>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</si>
  <si>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</si>
  <si>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</si>
  <si>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</si>
  <si>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</si>
  <si>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</si>
  <si>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</si>
  <si>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</si>
  <si>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</si>
  <si>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</si>
  <si>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</si>
  <si>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</si>
  <si>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</si>
  <si>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</si>
  <si>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</si>
  <si>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</si>
  <si>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</si>
  <si>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</si>
  <si>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</si>
  <si>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</si>
  <si>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</si>
  <si>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</si>
  <si>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</si>
  <si>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</si>
  <si>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</si>
  <si>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</si>
  <si>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</si>
  <si>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</si>
  <si>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</si>
  <si>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</si>
  <si>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</si>
  <si>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</si>
  <si>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</si>
  <si>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</si>
  <si>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</si>
  <si>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</si>
  <si>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</si>
  <si>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</si>
  <si>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</si>
  <si>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</si>
  <si>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</si>
  <si>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</si>
  <si>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</si>
  <si>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</si>
  <si>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</si>
  <si>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</si>
  <si>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</si>
  <si>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</si>
  <si>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</si>
  <si>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</si>
  <si>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</si>
  <si>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</si>
  <si>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</si>
  <si>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</si>
  <si>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</si>
  <si>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</si>
  <si>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</si>
  <si>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</si>
  <si>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</si>
  <si>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</si>
  <si>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</si>
  <si>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</si>
  <si>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</si>
  <si>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</si>
  <si>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</si>
  <si>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</si>
  <si>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</si>
  <si>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</si>
  <si>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</si>
  <si>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</si>
  <si>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</si>
  <si>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</si>
  <si>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</si>
  <si>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</si>
  <si>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</si>
  <si>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</si>
  <si>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</si>
  <si>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</si>
  <si>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</si>
  <si>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</si>
  <si>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</si>
  <si>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</si>
  <si>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</si>
  <si>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</si>
  <si>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</si>
  <si>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</si>
  <si>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</si>
  <si>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</si>
  <si>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</si>
  <si>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</si>
  <si>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</si>
  <si>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</si>
  <si>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</si>
  <si>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</si>
  <si>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</si>
  <si>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</si>
  <si>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</si>
  <si>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</si>
  <si>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</si>
  <si>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</si>
  <si>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</si>
  <si>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</si>
  <si>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</si>
  <si>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</si>
  <si>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</si>
  <si>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</si>
  <si>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</si>
  <si>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</si>
  <si>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</si>
  <si>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</si>
  <si>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</si>
  <si>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</si>
  <si>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</si>
  <si>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</si>
  <si>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</si>
  <si>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</si>
  <si>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</si>
  <si>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</si>
  <si>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</si>
  <si>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</si>
  <si>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</si>
  <si>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</si>
  <si>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</si>
  <si>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</si>
  <si>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</si>
  <si>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</si>
  <si>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</si>
  <si>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</si>
  <si>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</si>
  <si>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</si>
  <si>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</si>
  <si>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</si>
  <si>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</si>
  <si>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</si>
  <si>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</si>
  <si>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</si>
  <si>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</si>
  <si>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</si>
  <si>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</si>
  <si>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</si>
  <si>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</si>
  <si>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</si>
  <si>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</si>
  <si>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</si>
  <si>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</si>
  <si>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</si>
  <si>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</si>
  <si>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</si>
  <si>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</si>
  <si>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</si>
  <si>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</si>
  <si>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</si>
  <si>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</si>
  <si>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</si>
  <si>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</si>
  <si>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</si>
  <si>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</si>
  <si>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</si>
  <si>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</si>
  <si>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</si>
  <si>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</si>
  <si>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</si>
  <si>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</si>
  <si>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</si>
  <si>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</si>
  <si>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</si>
  <si>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</si>
  <si>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</si>
  <si>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</si>
  <si>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</si>
  <si>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</si>
  <si>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</si>
  <si>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</si>
  <si>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</si>
  <si>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</si>
  <si>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</si>
  <si>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</si>
  <si>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</si>
  <si>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</si>
  <si>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</si>
  <si>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</si>
  <si>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</si>
  <si>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</si>
  <si>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</si>
  <si>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</si>
  <si>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</si>
  <si>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</si>
  <si>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</si>
  <si>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</si>
  <si>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</si>
  <si>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</si>
  <si>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</si>
  <si>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</si>
  <si>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</si>
  <si>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</si>
  <si>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</si>
  <si>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</si>
  <si>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</si>
  <si>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</si>
  <si>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</si>
  <si>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</si>
  <si>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</si>
  <si>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</si>
  <si>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</si>
  <si>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</si>
  <si>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</si>
  <si>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</si>
  <si>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</si>
  <si>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</si>
  <si>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</si>
  <si>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</si>
  <si>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</si>
  <si>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</si>
  <si>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</si>
  <si>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</si>
  <si>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</si>
  <si>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</si>
  <si>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</si>
  <si>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</si>
  <si>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</si>
  <si>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</si>
  <si>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</si>
  <si>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</si>
  <si>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</si>
  <si>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</si>
  <si>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</si>
  <si>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</si>
  <si>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</si>
  <si>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</si>
  <si>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</si>
  <si>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</si>
  <si>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</si>
  <si>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</si>
  <si>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</si>
  <si>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</si>
  <si>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</si>
  <si>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</si>
  <si>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</si>
  <si>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</si>
  <si>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</si>
  <si>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</si>
  <si>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</si>
  <si>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</si>
  <si>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</si>
  <si>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</si>
  <si>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</si>
  <si>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</si>
  <si>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</si>
  <si>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</si>
  <si>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</si>
  <si>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</si>
  <si>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</si>
  <si>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</si>
  <si>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</si>
  <si>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</si>
  <si>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</si>
  <si>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</si>
  <si>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</si>
  <si>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</si>
  <si>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</si>
  <si>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</si>
  <si>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</si>
  <si>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</si>
  <si>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</si>
  <si>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</si>
  <si>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</si>
  <si>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</si>
  <si>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</si>
  <si>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</si>
  <si>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</si>
  <si>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</si>
  <si>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</si>
  <si>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</si>
  <si>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</si>
  <si>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</si>
  <si>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</si>
  <si>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</si>
  <si>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</si>
  <si>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</si>
  <si>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</si>
  <si>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</si>
  <si>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</si>
  <si>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</si>
  <si>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</si>
  <si>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</si>
  <si>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</si>
  <si>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</si>
  <si>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</si>
  <si>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</si>
  <si>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</si>
  <si>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</si>
  <si>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</si>
  <si>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</si>
  <si>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</si>
  <si>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</si>
  <si>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</si>
  <si>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</si>
  <si>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</si>
  <si>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</si>
  <si>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</si>
  <si>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</si>
  <si>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</si>
  <si>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</si>
  <si>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</si>
  <si>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</si>
  <si>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</si>
  <si>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</si>
  <si>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</si>
  <si>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</si>
  <si>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</si>
  <si>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</si>
  <si>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</si>
  <si>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</si>
  <si>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</si>
  <si>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</si>
  <si>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</si>
  <si>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</si>
  <si>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</si>
  <si>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</si>
  <si>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</si>
  <si>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</si>
  <si>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</si>
  <si>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</si>
  <si>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</si>
  <si>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</si>
  <si>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</si>
  <si>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</si>
  <si>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</si>
  <si>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</si>
  <si>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</si>
  <si>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</si>
  <si>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</si>
  <si>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</si>
  <si>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</si>
  <si>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</si>
  <si>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</si>
  <si>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</si>
  <si>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</si>
  <si>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</si>
  <si>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</si>
  <si>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</si>
  <si>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</si>
  <si>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</si>
  <si>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</si>
  <si>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</si>
  <si>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</si>
  <si>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</si>
  <si>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</si>
  <si>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</si>
  <si>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</si>
  <si>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</si>
  <si>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</si>
  <si>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</si>
  <si>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</si>
  <si>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</si>
  <si>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</si>
  <si>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</si>
  <si>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</si>
  <si>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</si>
  <si>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</si>
  <si>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</si>
  <si>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</si>
  <si>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</si>
  <si>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</si>
  <si>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</si>
  <si>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</si>
  <si>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</si>
  <si>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</si>
  <si>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</si>
  <si>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</si>
  <si>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</si>
  <si>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</si>
  <si>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</si>
  <si>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</si>
  <si>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</si>
  <si>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</si>
  <si>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</si>
  <si>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</si>
  <si>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</si>
  <si>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</si>
  <si>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</si>
  <si>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</si>
  <si>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</si>
  <si>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</si>
  <si>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</si>
  <si>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</si>
  <si>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</si>
  <si>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</si>
  <si>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</si>
  <si>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</si>
  <si>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</si>
  <si>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</si>
  <si>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</si>
  <si>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</si>
  <si>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</si>
  <si>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</si>
  <si>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</si>
  <si>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</si>
  <si>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</si>
  <si>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</si>
  <si>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</si>
  <si>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</si>
  <si>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</si>
  <si>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</si>
  <si>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</si>
  <si>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</si>
  <si>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</si>
  <si>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</si>
  <si>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</si>
  <si>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</si>
  <si>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</si>
  <si>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</si>
  <si>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</si>
  <si>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</si>
  <si>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</si>
  <si>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</si>
  <si>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</si>
  <si>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</si>
  <si>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</si>
  <si>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</si>
  <si>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</si>
  <si>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</si>
  <si>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</si>
  <si>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</si>
  <si>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</si>
  <si>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</si>
  <si>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</si>
  <si>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</si>
  <si>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</si>
  <si>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</si>
  <si>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</si>
  <si>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</si>
  <si>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</si>
  <si>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</si>
  <si>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</si>
  <si>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</si>
  <si>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</si>
  <si>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</si>
  <si>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</si>
  <si>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</si>
  <si>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</si>
  <si>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</si>
  <si>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</si>
  <si>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</si>
  <si>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</si>
  <si>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</si>
  <si>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</si>
  <si>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</si>
  <si>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</si>
  <si>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</si>
  <si>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</si>
  <si>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</si>
  <si>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</si>
  <si>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</si>
  <si>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</si>
  <si>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</si>
  <si>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</si>
  <si>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</si>
  <si>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</si>
  <si>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</si>
  <si>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</si>
  <si>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</si>
  <si>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</si>
  <si>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</si>
  <si>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</si>
  <si>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</si>
  <si>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</si>
  <si>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</si>
  <si>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</si>
  <si>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</si>
  <si>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</si>
  <si>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</si>
  <si>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</si>
  <si>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</si>
  <si>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</si>
  <si>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</si>
  <si>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</si>
  <si>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</si>
  <si>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</si>
  <si>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</si>
  <si>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</si>
  <si>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</si>
  <si>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</si>
  <si>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</si>
  <si>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</si>
  <si>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</si>
  <si>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</si>
  <si>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</si>
  <si>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</si>
  <si>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</si>
  <si>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</si>
  <si>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</si>
  <si>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</si>
  <si>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</si>
  <si>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</si>
  <si>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</si>
  <si>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</si>
  <si>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</si>
  <si>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</si>
  <si>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</si>
  <si>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</si>
  <si>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</si>
  <si>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</si>
  <si>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</si>
  <si>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</si>
  <si>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</si>
  <si>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</si>
  <si>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</si>
  <si>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</si>
  <si>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</si>
  <si>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</si>
  <si>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</si>
  <si>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</si>
  <si>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</si>
  <si>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</si>
  <si>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</si>
  <si>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</si>
  <si>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</si>
  <si>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</si>
  <si>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</si>
  <si>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</si>
  <si>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</si>
  <si>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</si>
  <si>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</si>
  <si>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</si>
  <si>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</si>
  <si>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</si>
  <si>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</si>
  <si>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</si>
  <si>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</si>
  <si>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</si>
  <si>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</si>
  <si>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</si>
  <si>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</si>
  <si>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</si>
  <si>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</si>
  <si>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</si>
  <si>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</si>
  <si>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</si>
  <si>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</si>
  <si>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</si>
  <si>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</si>
  <si>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</si>
  <si>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</si>
  <si>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</si>
  <si>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</si>
  <si>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</si>
  <si>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</si>
  <si>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</si>
  <si>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</si>
  <si>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</si>
  <si>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</si>
  <si>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</si>
  <si>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</si>
  <si>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</si>
  <si>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</si>
  <si>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</si>
  <si>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</si>
  <si>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</si>
  <si>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</si>
  <si>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</si>
  <si>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</si>
  <si>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</si>
  <si>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</si>
  <si>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</si>
  <si>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</si>
  <si>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</si>
  <si>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</si>
  <si>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Вода: 25</t>
  </si>
  <si>
    <t>Вода: 125</t>
  </si>
  <si>
    <t>-</t>
  </si>
  <si>
    <t>Вода: 100</t>
  </si>
  <si>
    <t>Вода: 200</t>
  </si>
  <si>
    <t>Соль: 30</t>
  </si>
  <si>
    <t>Соль: 1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</si>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</sst>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2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2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2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2">
      <c r="A13" s="20">
        <v>44197</v>
      </c>
      <c r="DW13" s="1">
        <v>0</v>
      </c>
      <c r="DX13" s="21">
        <v>44197</v>
      </c>
    </row>
    <row r="14" spans="1:130" x14ac:dyDescent="0.2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2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2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2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2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2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2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2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2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2">
      <c r="A23" s="20">
        <v>44207</v>
      </c>
      <c r="DW23" s="1">
        <v>0</v>
      </c>
      <c r="DX23" s="21">
        <v>44207</v>
      </c>
    </row>
    <row r="24" spans="1:128" x14ac:dyDescent="0.2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2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2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2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2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2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2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2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2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2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2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2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2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2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2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2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2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2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2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2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2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2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2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2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2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2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2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2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2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2">
      <c r="A53" s="20">
        <v>44237</v>
      </c>
      <c r="DW53" s="1">
        <v>0</v>
      </c>
      <c r="DX53" s="21">
        <v>44237</v>
      </c>
    </row>
    <row r="54" spans="1:128" x14ac:dyDescent="0.2">
      <c r="A54" s="20">
        <v>44238</v>
      </c>
      <c r="DW54" s="1">
        <v>0</v>
      </c>
      <c r="DX54" s="21">
        <v>44238</v>
      </c>
    </row>
    <row r="55" spans="1:128" x14ac:dyDescent="0.2">
      <c r="A55" s="20">
        <v>44239</v>
      </c>
      <c r="DW55" s="1">
        <v>0</v>
      </c>
      <c r="DX55" s="21">
        <v>44239</v>
      </c>
    </row>
    <row r="56" spans="1:128" x14ac:dyDescent="0.2">
      <c r="A56" s="20">
        <v>44240</v>
      </c>
      <c r="DW56" s="1">
        <v>0</v>
      </c>
      <c r="DX56" s="21">
        <v>44240</v>
      </c>
    </row>
    <row r="57" spans="1:128" x14ac:dyDescent="0.2">
      <c r="A57" s="20">
        <v>44241</v>
      </c>
      <c r="DW57" s="1">
        <v>0</v>
      </c>
      <c r="DX57" s="21">
        <v>44241</v>
      </c>
    </row>
    <row r="58" spans="1:128" x14ac:dyDescent="0.2">
      <c r="A58" s="20">
        <v>44242</v>
      </c>
      <c r="DW58" s="1">
        <v>0</v>
      </c>
      <c r="DX58" s="21">
        <v>44242</v>
      </c>
    </row>
    <row r="59" spans="1:128" x14ac:dyDescent="0.2">
      <c r="A59" s="20">
        <v>44243</v>
      </c>
      <c r="DW59" s="1">
        <v>0</v>
      </c>
      <c r="DX59" s="21">
        <v>44243</v>
      </c>
    </row>
    <row r="60" spans="1:128" x14ac:dyDescent="0.2">
      <c r="A60" s="20">
        <v>44244</v>
      </c>
      <c r="DW60" s="1">
        <v>0</v>
      </c>
      <c r="DX60" s="21">
        <v>44244</v>
      </c>
    </row>
    <row r="61" spans="1:128" x14ac:dyDescent="0.2">
      <c r="A61" s="20">
        <v>44245</v>
      </c>
      <c r="DW61" s="1">
        <v>0</v>
      </c>
      <c r="DX61" s="21">
        <v>44245</v>
      </c>
    </row>
    <row r="62" spans="1:128" x14ac:dyDescent="0.2">
      <c r="A62" s="20">
        <v>44246</v>
      </c>
      <c r="DW62" s="1">
        <v>0</v>
      </c>
      <c r="DX62" s="21">
        <v>44246</v>
      </c>
    </row>
    <row r="63" spans="1:128" x14ac:dyDescent="0.2">
      <c r="A63" s="20">
        <v>44247</v>
      </c>
      <c r="DW63" s="1">
        <v>0</v>
      </c>
      <c r="DX63" s="21">
        <v>44247</v>
      </c>
    </row>
    <row r="64" spans="1:128" x14ac:dyDescent="0.2">
      <c r="A64" s="20">
        <v>44248</v>
      </c>
      <c r="DW64" s="1">
        <v>0</v>
      </c>
      <c r="DX64" s="21">
        <v>44248</v>
      </c>
    </row>
    <row r="65" spans="1:128" x14ac:dyDescent="0.2">
      <c r="A65" s="20">
        <v>44249</v>
      </c>
      <c r="DW65" s="1">
        <v>0</v>
      </c>
      <c r="DX65" s="21">
        <v>44249</v>
      </c>
    </row>
    <row r="66" spans="1:128" x14ac:dyDescent="0.2">
      <c r="A66" s="20">
        <v>44250</v>
      </c>
      <c r="DW66" s="1">
        <v>0</v>
      </c>
      <c r="DX66" s="21">
        <v>44250</v>
      </c>
    </row>
    <row r="67" spans="1:128" x14ac:dyDescent="0.2">
      <c r="A67" s="20">
        <v>44251</v>
      </c>
      <c r="DW67" s="1">
        <v>0</v>
      </c>
      <c r="DX67" s="21">
        <v>44251</v>
      </c>
    </row>
    <row r="68" spans="1:128" x14ac:dyDescent="0.2">
      <c r="A68" s="20">
        <v>44252</v>
      </c>
      <c r="DW68" s="1">
        <v>0</v>
      </c>
      <c r="DX68" s="21">
        <v>44252</v>
      </c>
    </row>
    <row r="69" spans="1:128" x14ac:dyDescent="0.2">
      <c r="A69" s="20">
        <v>44253</v>
      </c>
      <c r="DW69" s="1">
        <v>0</v>
      </c>
      <c r="DX69" s="21">
        <v>44253</v>
      </c>
    </row>
    <row r="70" spans="1:128" x14ac:dyDescent="0.2">
      <c r="A70" s="20">
        <v>44254</v>
      </c>
      <c r="DW70" s="1">
        <v>0</v>
      </c>
      <c r="DX70" s="21">
        <v>44254</v>
      </c>
    </row>
    <row r="71" spans="1:128" x14ac:dyDescent="0.2">
      <c r="A71" s="20">
        <v>44255</v>
      </c>
      <c r="DW71" s="1">
        <v>0</v>
      </c>
      <c r="DX71" s="21">
        <v>44255</v>
      </c>
    </row>
    <row r="72" spans="1:128" x14ac:dyDescent="0.2">
      <c r="A72" s="20">
        <v>44256</v>
      </c>
      <c r="DW72" s="1">
        <v>0</v>
      </c>
      <c r="DX72" s="21">
        <v>44256</v>
      </c>
    </row>
    <row r="73" spans="1:128" x14ac:dyDescent="0.2">
      <c r="A73" s="20">
        <v>44257</v>
      </c>
      <c r="DW73" s="1">
        <v>0</v>
      </c>
      <c r="DX73" s="21">
        <v>44257</v>
      </c>
    </row>
    <row r="74" spans="1:128" x14ac:dyDescent="0.2">
      <c r="A74" s="20">
        <v>44258</v>
      </c>
      <c r="DW74" s="1">
        <v>0</v>
      </c>
      <c r="DX74" s="21">
        <v>44258</v>
      </c>
    </row>
    <row r="75" spans="1:128" x14ac:dyDescent="0.2">
      <c r="A75" s="20">
        <v>44259</v>
      </c>
      <c r="DW75" s="1">
        <v>0</v>
      </c>
      <c r="DX75" s="21">
        <v>44259</v>
      </c>
    </row>
    <row r="76" spans="1:128" x14ac:dyDescent="0.2">
      <c r="A76" s="20">
        <v>44260</v>
      </c>
      <c r="DW76" s="1">
        <v>0</v>
      </c>
      <c r="DX76" s="21">
        <v>44260</v>
      </c>
    </row>
    <row r="77" spans="1:128" x14ac:dyDescent="0.2">
      <c r="A77" s="20">
        <v>44261</v>
      </c>
      <c r="DW77" s="1">
        <v>0</v>
      </c>
      <c r="DX77" s="21">
        <v>44261</v>
      </c>
    </row>
    <row r="78" spans="1:128" x14ac:dyDescent="0.2">
      <c r="A78" s="20">
        <v>44262</v>
      </c>
      <c r="DW78" s="1">
        <v>0</v>
      </c>
      <c r="DX78" s="21">
        <v>44262</v>
      </c>
    </row>
    <row r="79" spans="1:128" x14ac:dyDescent="0.2">
      <c r="A79" s="20">
        <v>44263</v>
      </c>
      <c r="DW79" s="1">
        <v>0</v>
      </c>
      <c r="DX79" s="21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2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2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2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2">
      <c r="A119" s="2"/>
      <c r="DV119" s="1" t="s">
        <v>424</v>
      </c>
      <c r="DW119" s="1">
        <v>0</v>
      </c>
    </row>
    <row r="120" spans="1:128" x14ac:dyDescent="0.2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/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2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2">
      <c r="A127" s="2"/>
      <c r="DW127" s="1">
        <v>0</v>
      </c>
    </row>
    <row r="128" spans="1:128" x14ac:dyDescent="0.2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2">
      <c r="A129" s="2"/>
    </row>
    <row r="130" spans="1:128" x14ac:dyDescent="0.2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2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2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2">
      <c r="A135" s="2"/>
    </row>
    <row r="136" spans="1:128" x14ac:dyDescent="0.2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2">
      <c r="A137" s="2"/>
    </row>
    <row r="138" spans="1:128" x14ac:dyDescent="0.2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2">
      <c r="A139" s="2"/>
    </row>
    <row r="140" spans="1:128" x14ac:dyDescent="0.2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2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2">
      <c r="A142" s="2" t="s">
        <v>459</v>
      </c>
      <c r="DW142" s="1">
        <v>0</v>
      </c>
      <c r="DX142" s="1" t="s">
        <v>459</v>
      </c>
    </row>
    <row r="143" spans="1:128" x14ac:dyDescent="0.2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2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2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2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2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2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2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2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2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2">
      <c r="A155" s="2"/>
    </row>
    <row r="156" spans="1:128" x14ac:dyDescent="0.2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2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2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2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2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2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2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2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2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2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2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2">
      <c r="A170" s="2"/>
    </row>
    <row r="171" spans="1:128" x14ac:dyDescent="0.2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2">
      <c r="A172" s="20">
        <v>43938</v>
      </c>
      <c r="DW172" s="1">
        <v>0</v>
      </c>
      <c r="DX172" s="21">
        <v>43938</v>
      </c>
    </row>
    <row r="173" spans="1:128" x14ac:dyDescent="0.2">
      <c r="A173" s="20">
        <v>43939</v>
      </c>
      <c r="DW173" s="1">
        <v>0</v>
      </c>
      <c r="DX173" s="21">
        <v>43939</v>
      </c>
    </row>
    <row r="174" spans="1:128" x14ac:dyDescent="0.2">
      <c r="A174" s="20">
        <v>43940</v>
      </c>
      <c r="DW174" s="1">
        <v>0</v>
      </c>
      <c r="DX174" s="21">
        <v>43940</v>
      </c>
    </row>
    <row r="175" spans="1:128" x14ac:dyDescent="0.2">
      <c r="A175" s="2"/>
      <c r="DW175" s="1">
        <v>0</v>
      </c>
      <c r="DX175" s="1" t="s">
        <v>480</v>
      </c>
    </row>
    <row r="176" spans="1:128" x14ac:dyDescent="0.2">
      <c r="A176" s="2"/>
      <c r="DW176" s="1">
        <v>0</v>
      </c>
      <c r="DX176" s="1" t="s">
        <v>480</v>
      </c>
    </row>
    <row r="177" spans="1:128" x14ac:dyDescent="0.2">
      <c r="A177" s="2" t="s">
        <v>471</v>
      </c>
      <c r="DW177" s="1">
        <v>0</v>
      </c>
      <c r="DX177" s="1" t="s">
        <v>471</v>
      </c>
    </row>
    <row r="178" spans="1:128" x14ac:dyDescent="0.2">
      <c r="A178" s="2" t="s">
        <v>472</v>
      </c>
      <c r="DW178" s="1">
        <v>0</v>
      </c>
      <c r="DX178" s="1" t="s">
        <v>472</v>
      </c>
    </row>
    <row r="179" spans="1:128" x14ac:dyDescent="0.2">
      <c r="A179" s="2" t="s">
        <v>473</v>
      </c>
      <c r="DW179" s="1">
        <v>0</v>
      </c>
      <c r="DX179" s="1" t="s">
        <v>473</v>
      </c>
    </row>
    <row r="180" spans="1:128" x14ac:dyDescent="0.2">
      <c r="A180" s="2" t="s">
        <v>474</v>
      </c>
      <c r="DW180" s="1">
        <v>0</v>
      </c>
      <c r="DX180" s="1" t="s">
        <v>474</v>
      </c>
    </row>
    <row r="181" spans="1:128" x14ac:dyDescent="0.2">
      <c r="A181" s="2" t="s">
        <v>475</v>
      </c>
      <c r="DW181" s="1">
        <v>0</v>
      </c>
      <c r="DX181" s="1" t="s">
        <v>475</v>
      </c>
    </row>
    <row r="182" spans="1:128" x14ac:dyDescent="0.2">
      <c r="A182" s="2" t="s">
        <v>476</v>
      </c>
      <c r="DW182" s="1">
        <v>0</v>
      </c>
      <c r="DX182" s="1" t="s">
        <v>476</v>
      </c>
    </row>
    <row r="183" spans="1:128" x14ac:dyDescent="0.2">
      <c r="A183" s="2" t="s">
        <v>477</v>
      </c>
      <c r="DW183" s="1">
        <v>0</v>
      </c>
      <c r="DX183" s="1" t="s">
        <v>477</v>
      </c>
    </row>
    <row r="184" spans="1:128" x14ac:dyDescent="0.2">
      <c r="A184" s="2" t="s">
        <v>478</v>
      </c>
      <c r="DW184" s="1">
        <v>0</v>
      </c>
      <c r="DX184" s="1" t="s">
        <v>478</v>
      </c>
    </row>
    <row r="185" spans="1:128" x14ac:dyDescent="0.2">
      <c r="A185" s="2"/>
    </row>
    <row r="186" spans="1:128" x14ac:dyDescent="0.2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2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2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2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2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2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2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2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2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2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2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2">
      <c r="A200" s="2"/>
    </row>
    <row r="201" spans="1:128" x14ac:dyDescent="0.2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2">
      <c r="A202" s="2" t="s">
        <v>491</v>
      </c>
      <c r="B202" s="1">
        <v>68.5</v>
      </c>
      <c r="DX202" s="1" t="s">
        <v>491</v>
      </c>
    </row>
    <row r="203" spans="1:128" x14ac:dyDescent="0.2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2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2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2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2">
      <c r="A207" s="2" t="s">
        <v>496</v>
      </c>
      <c r="DX207" s="1" t="s">
        <v>496</v>
      </c>
    </row>
    <row r="208" spans="1:128" x14ac:dyDescent="0.2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2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2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2">
      <c r="A211" s="2" t="s">
        <v>500</v>
      </c>
      <c r="DX211" s="1" t="s">
        <v>500</v>
      </c>
    </row>
    <row r="212" spans="1:128" x14ac:dyDescent="0.2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2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2">
      <c r="A214" s="2"/>
    </row>
    <row r="215" spans="1:128" x14ac:dyDescent="0.2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2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2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2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2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2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2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2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2">
      <c r="A230" s="2"/>
    </row>
    <row r="231" spans="1:128" x14ac:dyDescent="0.2">
      <c r="A231" s="2" t="s">
        <v>514</v>
      </c>
    </row>
    <row r="232" spans="1:128" x14ac:dyDescent="0.2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2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2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2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2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2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2">
      <c r="A242" s="2" t="s">
        <v>525</v>
      </c>
    </row>
    <row r="243" spans="1:130" x14ac:dyDescent="0.2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2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2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29" t="s">
        <v>674</v>
      </c>
      <c r="B1" s="29" t="s">
        <v>674</v>
      </c>
    </row>
    <row r="2" spans="1:2" x14ac:dyDescent="0.2">
      <c r="A2" s="29" t="s">
        <v>226</v>
      </c>
      <c r="B2" s="29" t="s">
        <v>649</v>
      </c>
    </row>
    <row r="3" spans="1:2" x14ac:dyDescent="0.2">
      <c r="A3" s="29" t="s">
        <v>225</v>
      </c>
      <c r="B3" s="29" t="s">
        <v>649</v>
      </c>
    </row>
    <row r="4" spans="1:2" x14ac:dyDescent="0.2">
      <c r="A4" s="29" t="s">
        <v>222</v>
      </c>
      <c r="B4" s="29" t="s">
        <v>649</v>
      </c>
    </row>
    <row r="5" spans="1:2" x14ac:dyDescent="0.2">
      <c r="A5" s="29" t="s">
        <v>223</v>
      </c>
      <c r="B5" s="29" t="s">
        <v>649</v>
      </c>
    </row>
    <row r="6" spans="1:2" x14ac:dyDescent="0.2">
      <c r="A6" s="29" t="s">
        <v>224</v>
      </c>
      <c r="B6" s="29" t="s">
        <v>649</v>
      </c>
    </row>
    <row r="7" spans="1:2" x14ac:dyDescent="0.2">
      <c r="A7" s="29" t="s">
        <v>217</v>
      </c>
      <c r="B7" s="29" t="s">
        <v>639</v>
      </c>
    </row>
    <row r="8" spans="1:2" x14ac:dyDescent="0.2">
      <c r="A8" s="29" t="s">
        <v>213</v>
      </c>
      <c r="B8" s="29" t="s">
        <v>639</v>
      </c>
    </row>
    <row r="9" spans="1:2" x14ac:dyDescent="0.2">
      <c r="A9" s="29" t="s">
        <v>220</v>
      </c>
      <c r="B9" s="29" t="s">
        <v>642</v>
      </c>
    </row>
    <row r="10" spans="1:2" x14ac:dyDescent="0.2">
      <c r="A10" s="29" t="s">
        <v>215</v>
      </c>
      <c r="B10" s="29" t="s">
        <v>639</v>
      </c>
    </row>
    <row r="11" spans="1:2" x14ac:dyDescent="0.2">
      <c r="A11" s="29" t="s">
        <v>219</v>
      </c>
      <c r="B11" s="29" t="s">
        <v>642</v>
      </c>
    </row>
    <row r="12" spans="1:2" x14ac:dyDescent="0.2">
      <c r="A12" s="29" t="s">
        <v>228</v>
      </c>
      <c r="B12" s="29" t="s">
        <v>642</v>
      </c>
    </row>
    <row r="13" spans="1:2" x14ac:dyDescent="0.2">
      <c r="A13" s="29" t="s">
        <v>212</v>
      </c>
      <c r="B13" s="29" t="s">
        <v>632</v>
      </c>
    </row>
    <row r="14" spans="1:2" x14ac:dyDescent="0.2">
      <c r="A14" s="29" t="s">
        <v>214</v>
      </c>
      <c r="B14" s="29" t="s">
        <v>639</v>
      </c>
    </row>
    <row r="15" spans="1:2" x14ac:dyDescent="0.2">
      <c r="A15" s="29" t="s">
        <v>541</v>
      </c>
      <c r="B15" s="29" t="s">
        <v>639</v>
      </c>
    </row>
    <row r="16" spans="1:2" x14ac:dyDescent="0.2">
      <c r="A16" s="29" t="s">
        <v>216</v>
      </c>
      <c r="B16" s="29" t="s">
        <v>639</v>
      </c>
    </row>
    <row r="17" spans="1:2" x14ac:dyDescent="0.2">
      <c r="A17" s="29" t="s">
        <v>205</v>
      </c>
      <c r="B17" s="29" t="s">
        <v>642</v>
      </c>
    </row>
    <row r="18" spans="1:2" x14ac:dyDescent="0.2">
      <c r="A18" s="29" t="s">
        <v>210</v>
      </c>
      <c r="B18" s="29" t="s">
        <v>639</v>
      </c>
    </row>
    <row r="19" spans="1:2" x14ac:dyDescent="0.2">
      <c r="A19" s="29" t="s">
        <v>218</v>
      </c>
      <c r="B19" s="29" t="s">
        <v>639</v>
      </c>
    </row>
    <row r="20" spans="1:2" x14ac:dyDescent="0.2">
      <c r="A20" s="29" t="s">
        <v>204</v>
      </c>
      <c r="B20" s="29" t="s">
        <v>639</v>
      </c>
    </row>
    <row r="21" spans="1:2" x14ac:dyDescent="0.2">
      <c r="A21" s="29" t="s">
        <v>211</v>
      </c>
      <c r="B21" s="29" t="s">
        <v>642</v>
      </c>
    </row>
    <row r="22" spans="1:2" x14ac:dyDescent="0.2">
      <c r="A22" s="29" t="s">
        <v>206</v>
      </c>
      <c r="B22" s="29" t="s">
        <v>642</v>
      </c>
    </row>
    <row r="23" spans="1:2" x14ac:dyDescent="0.2">
      <c r="A23" s="29" t="s">
        <v>207</v>
      </c>
      <c r="B23" s="29" t="s">
        <v>642</v>
      </c>
    </row>
    <row r="24" spans="1:2" x14ac:dyDescent="0.2">
      <c r="A24" s="29" t="s">
        <v>208</v>
      </c>
      <c r="B24" s="29" t="s">
        <v>642</v>
      </c>
    </row>
    <row r="25" spans="1:2" x14ac:dyDescent="0.2">
      <c r="A25" s="29" t="s">
        <v>209</v>
      </c>
      <c r="B25" s="29" t="s">
        <v>642</v>
      </c>
    </row>
    <row r="26" spans="1:2" x14ac:dyDescent="0.2">
      <c r="A26" s="29" t="s">
        <v>227</v>
      </c>
      <c r="B26" s="29" t="s">
        <v>642</v>
      </c>
    </row>
    <row r="27" spans="1:2" x14ac:dyDescent="0.2">
      <c r="A27" s="29" t="s">
        <v>221</v>
      </c>
      <c r="B27" s="29" t="s">
        <v>639</v>
      </c>
    </row>
    <row r="28" spans="1:2" x14ac:dyDescent="0.2">
      <c r="A28" s="29" t="s">
        <v>203</v>
      </c>
      <c r="B28" s="29" t="s">
        <v>642</v>
      </c>
    </row>
    <row r="29" spans="1:2" x14ac:dyDescent="0.2">
      <c r="A29" s="29" t="s">
        <v>196</v>
      </c>
      <c r="B29" s="29" t="s">
        <v>642</v>
      </c>
    </row>
    <row r="30" spans="1:2" x14ac:dyDescent="0.2">
      <c r="A30" s="29" t="s">
        <v>195</v>
      </c>
      <c r="B30" s="29" t="s">
        <v>639</v>
      </c>
    </row>
    <row r="31" spans="1:2" x14ac:dyDescent="0.2">
      <c r="A31" s="29" t="s">
        <v>200</v>
      </c>
      <c r="B31" s="29" t="s">
        <v>642</v>
      </c>
    </row>
    <row r="32" spans="1:2" x14ac:dyDescent="0.2">
      <c r="A32" s="29" t="s">
        <v>198</v>
      </c>
      <c r="B32" s="29" t="s">
        <v>642</v>
      </c>
    </row>
    <row r="33" spans="1:2" x14ac:dyDescent="0.2">
      <c r="A33" s="29" t="s">
        <v>197</v>
      </c>
      <c r="B33" s="29" t="s">
        <v>642</v>
      </c>
    </row>
    <row r="34" spans="1:2" x14ac:dyDescent="0.2">
      <c r="A34" s="29" t="s">
        <v>202</v>
      </c>
      <c r="B34" s="29" t="s">
        <v>632</v>
      </c>
    </row>
    <row r="35" spans="1:2" x14ac:dyDescent="0.2">
      <c r="A35" s="29" t="s">
        <v>565</v>
      </c>
      <c r="B35" s="29" t="s">
        <v>642</v>
      </c>
    </row>
    <row r="36" spans="1:2" x14ac:dyDescent="0.2">
      <c r="A36" s="29" t="s">
        <v>201</v>
      </c>
      <c r="B36" s="29" t="s">
        <v>642</v>
      </c>
    </row>
    <row r="37" spans="1:2" x14ac:dyDescent="0.2">
      <c r="A37" s="29" t="s">
        <v>199</v>
      </c>
      <c r="B37" s="29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0" t="s">
        <v>674</v>
      </c>
    </row>
    <row r="2" spans="1:1" x14ac:dyDescent="0.2">
      <c r="A2" s="29" t="s">
        <v>642</v>
      </c>
    </row>
    <row r="3" spans="1:1" x14ac:dyDescent="0.2">
      <c r="A3" s="29" t="s">
        <v>649</v>
      </c>
    </row>
    <row r="4" spans="1:1" x14ac:dyDescent="0.2">
      <c r="A4" s="29" t="s">
        <v>632</v>
      </c>
    </row>
    <row r="5" spans="1:1" x14ac:dyDescent="0.2">
      <c r="A5" s="29" t="s">
        <v>636</v>
      </c>
    </row>
    <row r="6" spans="1:1" x14ac:dyDescent="0.2">
      <c r="A6" s="29" t="s">
        <v>645</v>
      </c>
    </row>
    <row r="7" spans="1:1" x14ac:dyDescent="0.2">
      <c r="A7" s="29" t="s">
        <v>647</v>
      </c>
    </row>
    <row r="8" spans="1:1" x14ac:dyDescent="0.2">
      <c r="A8" s="29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2">
      <c r="A2" s="34" t="s">
        <v>632</v>
      </c>
      <c r="B2" s="31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2">
      <c r="A3" s="33"/>
      <c r="B3" s="37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2">
      <c r="A4" s="34" t="s">
        <v>636</v>
      </c>
      <c r="B4" s="35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2">
      <c r="A5" s="32"/>
      <c r="B5" s="32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2">
      <c r="A6" s="32"/>
      <c r="B6" s="33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2">
      <c r="A7" s="32"/>
      <c r="B7" s="36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2">
      <c r="A8" s="33"/>
      <c r="B8" s="33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2">
      <c r="A11" s="34" t="s">
        <v>639</v>
      </c>
      <c r="B11" s="31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2">
      <c r="A12" s="32"/>
      <c r="B12" s="37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2">
      <c r="A13" s="32"/>
      <c r="B13" s="32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2">
      <c r="A14" s="32"/>
      <c r="B14" s="32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2">
      <c r="A15" s="32"/>
      <c r="B15" s="32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2">
      <c r="A16" s="32"/>
      <c r="B16" s="32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2">
      <c r="A17" s="32"/>
      <c r="B17" s="32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2">
      <c r="A18" s="32"/>
      <c r="B18" s="32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2">
      <c r="A19" s="32"/>
      <c r="B19" s="32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2">
      <c r="A20" s="33"/>
      <c r="B20" s="33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2">
      <c r="A23" s="34" t="s">
        <v>642</v>
      </c>
      <c r="B23" s="38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2">
      <c r="A24" s="32"/>
      <c r="B24" s="32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2">
      <c r="A25" s="32"/>
      <c r="B25" s="32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2">
      <c r="A26" s="32"/>
      <c r="B26" s="33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2">
      <c r="A27" s="32"/>
      <c r="B27" s="31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2">
      <c r="A28" s="32"/>
      <c r="B28" s="32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2">
      <c r="A29" s="32"/>
      <c r="B29" s="32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2">
      <c r="A30" s="32"/>
      <c r="B30" s="32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2">
      <c r="A31" s="32"/>
      <c r="B31" s="32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2">
      <c r="A32" s="32"/>
      <c r="B32" s="32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2">
      <c r="A33" s="32"/>
      <c r="B33" s="33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2">
      <c r="A34" s="32"/>
      <c r="B34" s="37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2">
      <c r="A35" s="32"/>
      <c r="B35" s="32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2">
      <c r="A36" s="32"/>
      <c r="B36" s="32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2">
      <c r="A37" s="32"/>
      <c r="B37" s="32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2">
      <c r="A38" s="32"/>
      <c r="B38" s="32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2">
      <c r="A39" s="33"/>
      <c r="B39" s="33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2">
      <c r="A42" s="34" t="s">
        <v>645</v>
      </c>
      <c r="B42" s="35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2">
      <c r="A43" s="32"/>
      <c r="B43" s="32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2">
      <c r="A44" s="32"/>
      <c r="B44" s="32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2">
      <c r="A45" s="32"/>
      <c r="B45" s="32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2">
      <c r="A46" s="32"/>
      <c r="B46" s="32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2">
      <c r="A47" s="32"/>
      <c r="B47" s="32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2">
      <c r="A48" s="32"/>
      <c r="B48" s="32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2">
      <c r="A49" s="32"/>
      <c r="B49" s="33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2">
      <c r="A50" s="32"/>
      <c r="B50" s="36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2">
      <c r="A51" s="32"/>
      <c r="B51" s="32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2">
      <c r="A52" s="32"/>
      <c r="B52" s="32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2">
      <c r="A53" s="32"/>
      <c r="B53" s="32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2">
      <c r="A54" s="32"/>
      <c r="B54" s="32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2">
      <c r="A55" s="32"/>
      <c r="B55" s="32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2">
      <c r="A56" s="33"/>
      <c r="B56" s="33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2">
      <c r="A59" s="34" t="s">
        <v>647</v>
      </c>
      <c r="B59" s="35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2">
      <c r="A62" s="34" t="s">
        <v>649</v>
      </c>
      <c r="B62" s="35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2">
      <c r="A63" s="32"/>
      <c r="B63" s="33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2">
      <c r="A64" s="33"/>
      <c r="B64" s="36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2">
      <c r="A67" s="34" t="s">
        <v>649</v>
      </c>
      <c r="B67" s="31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2">
      <c r="A68" s="32"/>
      <c r="B68" s="32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2">
      <c r="A69" s="32"/>
      <c r="B69" s="32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2">
      <c r="A70" s="32"/>
      <c r="B70" s="32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2">
      <c r="A71" s="33"/>
      <c r="B71" s="33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67:B71"/>
    <mergeCell ref="A67:A71"/>
    <mergeCell ref="B59"/>
    <mergeCell ref="A59"/>
    <mergeCell ref="B62:B63"/>
    <mergeCell ref="B64"/>
    <mergeCell ref="A62:A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5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6" sqref="H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J2" s="11" t="str">
        <f t="shared" ref="J2:J6" ca="1" si="0">IF(M2="", IF(O2="","",X2+(INDIRECT("S" &amp; ROW() - 1) - S2)),IF(O2="", "", INDIRECT("S" &amp; ROW() - 1) - S2))</f>
        <v/>
      </c>
      <c r="N2" s="18" t="str">
        <f t="shared" ref="N2:N6" ca="1" si="1">IF(M2="", IF(X2=0, "", X2), IF(V2 = "", "", IF(V2/U2 = 0, "", V2/U2)))</f>
        <v/>
      </c>
      <c r="P2" s="1">
        <f t="shared" ref="P2:P6" si="2">IF(O2 = "-", -W2,I2)</f>
        <v>0</v>
      </c>
      <c r="Q2" s="1">
        <f t="shared" ref="Q2:Q6" ca="1" si="3">IF(O2 = "-", SUM(INDIRECT(ADDRESS(2,COLUMN(P2)) &amp; ":" &amp; ADDRESS(ROW(),COLUMN(P2)))), 0)</f>
        <v>0</v>
      </c>
      <c r="R2" s="1">
        <f t="shared" ref="R2:R6" si="4">IF(O2="-",1,0)</f>
        <v>0</v>
      </c>
      <c r="S2" s="1">
        <f t="shared" ref="S2:S6" ca="1" si="5">IF(Q2 = 0, INDIRECT("S" &amp; ROW() - 1), Q2)</f>
        <v>0</v>
      </c>
      <c r="T2" s="1" t="str">
        <f>IF(H2="","",VLOOKUP(H2,'Вода SKU'!$A$1:$B$150,2,0))</f>
        <v/>
      </c>
      <c r="U2" s="1">
        <f t="shared" ref="U2:U6" si="6">8000/1000</f>
        <v>8</v>
      </c>
      <c r="V2" s="1">
        <f t="shared" ref="V2:V6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6" si="8">IF(V2 = "", "", V2/U2)</f>
        <v>0</v>
      </c>
      <c r="X2" s="1" t="str">
        <f t="shared" ref="X2:X6" ca="1" si="9">IF(O2="", "", MAX(ROUND(-(INDIRECT("S" &amp; ROW() - 1) - S2)/1000, 0), 1) * 1000)</f>
        <v/>
      </c>
    </row>
    <row r="3" spans="1:24" ht="13.75" customHeight="1" x14ac:dyDescent="0.2">
      <c r="J3" s="11" t="str">
        <f t="shared" ca="1" si="0"/>
        <v/>
      </c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si="6"/>
        <v>8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si="6"/>
        <v>8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11" t="str">
        <f t="shared" ref="J7:J38" ca="1" si="10">IF(M7="", IF(O7="","",X7+(INDIRECT("S" &amp; ROW() - 1) - S7)),IF(O7="", "", INDIRECT("S" &amp; ROW() - 1) - S7))</f>
        <v/>
      </c>
      <c r="N7" s="18" t="str">
        <f t="shared" ref="N7:N38" ca="1" si="11">IF(M7="", IF(X7=0, "", X7), IF(V7 = "", "", IF(V7/U7 = 0, "", V7/U7)))</f>
        <v/>
      </c>
      <c r="P7" s="1">
        <f t="shared" ref="P7:P38" si="12">IF(O7 = "-", -W7,I7)</f>
        <v>0</v>
      </c>
      <c r="Q7" s="1">
        <f t="shared" ref="Q7:Q38" ca="1" si="13">IF(O7 = "-", SUM(INDIRECT(ADDRESS(2,COLUMN(P7)) &amp; ":" &amp; ADDRESS(ROW(),COLUMN(P7)))), 0)</f>
        <v>0</v>
      </c>
      <c r="R7" s="1">
        <f t="shared" ref="R7:R38" si="14">IF(O7="-",1,0)</f>
        <v>0</v>
      </c>
      <c r="S7" s="1">
        <f t="shared" ref="S7:S38" ca="1" si="15">IF(Q7 = 0, INDIRECT("S" &amp; ROW() - 1), Q7)</f>
        <v>0</v>
      </c>
      <c r="T7" s="1" t="str">
        <f>IF(H7="","",VLOOKUP(H7,'Вода SKU'!$A$1:$B$150,2,0))</f>
        <v/>
      </c>
      <c r="U7" s="1">
        <f t="shared" ref="U7:U38" si="16">8000/1000</f>
        <v>8</v>
      </c>
      <c r="V7" s="1">
        <f t="shared" ref="V7:V38" si="17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t="shared" ref="W7:W38" si="18">IF(V7 = "", "", V7/U7)</f>
        <v>0</v>
      </c>
      <c r="X7" s="1" t="str">
        <f t="shared" ref="X7:X38" ca="1" si="19">IF(O7="", "", MAX(ROUND(-(INDIRECT("S" &amp; ROW() - 1) - S7)/1000, 0), 1) * 1000)</f>
        <v/>
      </c>
    </row>
    <row r="8" spans="1:24" ht="13.75" customHeight="1" x14ac:dyDescent="0.2">
      <c r="J8" s="11" t="str">
        <f t="shared" ca="1" si="10"/>
        <v/>
      </c>
      <c r="N8" s="18" t="str">
        <f t="shared" ca="1" si="11"/>
        <v/>
      </c>
      <c r="P8" s="1">
        <f t="shared" si="12"/>
        <v>0</v>
      </c>
      <c r="Q8" s="1">
        <f t="shared" ca="1" si="13"/>
        <v>0</v>
      </c>
      <c r="R8" s="1">
        <f t="shared" si="14"/>
        <v>0</v>
      </c>
      <c r="S8" s="1">
        <f t="shared" ca="1" si="15"/>
        <v>0</v>
      </c>
      <c r="T8" s="1" t="str">
        <f>IF(H8="","",VLOOKUP(H8,'Вода SKU'!$A$1:$B$150,2,0))</f>
        <v/>
      </c>
      <c r="U8" s="1">
        <f t="shared" si="16"/>
        <v>8</v>
      </c>
      <c r="V8" s="1">
        <f t="shared" si="17"/>
        <v>0</v>
      </c>
      <c r="W8" s="1">
        <f t="shared" si="18"/>
        <v>0</v>
      </c>
      <c r="X8" s="1" t="str">
        <f t="shared" ca="1" si="19"/>
        <v/>
      </c>
    </row>
    <row r="9" spans="1:24" ht="13.75" customHeight="1" x14ac:dyDescent="0.2">
      <c r="J9" s="11" t="str">
        <f t="shared" ca="1" si="10"/>
        <v/>
      </c>
      <c r="N9" s="18" t="str">
        <f t="shared" ca="1" si="11"/>
        <v/>
      </c>
      <c r="P9" s="1">
        <f t="shared" si="12"/>
        <v>0</v>
      </c>
      <c r="Q9" s="1">
        <f t="shared" ca="1" si="13"/>
        <v>0</v>
      </c>
      <c r="R9" s="1">
        <f t="shared" si="14"/>
        <v>0</v>
      </c>
      <c r="S9" s="1">
        <f t="shared" ca="1" si="15"/>
        <v>0</v>
      </c>
      <c r="T9" s="1" t="str">
        <f>IF(H9="","",VLOOKUP(H9,'Вода SKU'!$A$1:$B$150,2,0))</f>
        <v/>
      </c>
      <c r="U9" s="1">
        <f t="shared" si="16"/>
        <v>8</v>
      </c>
      <c r="V9" s="1">
        <f t="shared" si="17"/>
        <v>0</v>
      </c>
      <c r="W9" s="1">
        <f t="shared" si="18"/>
        <v>0</v>
      </c>
      <c r="X9" s="1" t="str">
        <f t="shared" ca="1" si="19"/>
        <v/>
      </c>
    </row>
    <row r="10" spans="1:24" ht="13.75" customHeight="1" x14ac:dyDescent="0.2">
      <c r="J10" s="11" t="str">
        <f t="shared" ca="1" si="10"/>
        <v/>
      </c>
      <c r="N10" s="18" t="str">
        <f t="shared" ca="1" si="11"/>
        <v/>
      </c>
      <c r="P10" s="1">
        <f t="shared" si="12"/>
        <v>0</v>
      </c>
      <c r="Q10" s="1">
        <f t="shared" ca="1" si="13"/>
        <v>0</v>
      </c>
      <c r="R10" s="1">
        <f t="shared" si="14"/>
        <v>0</v>
      </c>
      <c r="S10" s="1">
        <f t="shared" ca="1" si="15"/>
        <v>0</v>
      </c>
      <c r="T10" s="1" t="str">
        <f>IF(H10="","",VLOOKUP(H10,'Вода SKU'!$A$1:$B$150,2,0))</f>
        <v/>
      </c>
      <c r="U10" s="1">
        <f t="shared" si="16"/>
        <v>8</v>
      </c>
      <c r="V10" s="1">
        <f t="shared" si="17"/>
        <v>0</v>
      </c>
      <c r="W10" s="1">
        <f t="shared" si="18"/>
        <v>0</v>
      </c>
      <c r="X10" s="1" t="str">
        <f t="shared" ca="1" si="19"/>
        <v/>
      </c>
    </row>
    <row r="11" spans="1:24" ht="13.75" customHeight="1" x14ac:dyDescent="0.2">
      <c r="J11" s="11" t="str">
        <f t="shared" ca="1" si="10"/>
        <v/>
      </c>
      <c r="N11" s="18" t="str">
        <f t="shared" ca="1" si="11"/>
        <v/>
      </c>
      <c r="P11" s="1">
        <f t="shared" si="12"/>
        <v>0</v>
      </c>
      <c r="Q11" s="1">
        <f t="shared" ca="1" si="13"/>
        <v>0</v>
      </c>
      <c r="R11" s="1">
        <f t="shared" si="14"/>
        <v>0</v>
      </c>
      <c r="S11" s="1">
        <f t="shared" ca="1" si="15"/>
        <v>0</v>
      </c>
      <c r="T11" s="1" t="str">
        <f>IF(H11="","",VLOOKUP(H11,'Вода SKU'!$A$1:$B$150,2,0))</f>
        <v/>
      </c>
      <c r="U11" s="1">
        <f t="shared" si="16"/>
        <v>8</v>
      </c>
      <c r="V11" s="1">
        <f t="shared" si="17"/>
        <v>0</v>
      </c>
      <c r="W11" s="1">
        <f t="shared" si="18"/>
        <v>0</v>
      </c>
      <c r="X11" s="1" t="str">
        <f t="shared" ca="1" si="19"/>
        <v/>
      </c>
    </row>
    <row r="12" spans="1:24" ht="13.75" customHeight="1" x14ac:dyDescent="0.2">
      <c r="J12" s="11" t="str">
        <f t="shared" ca="1" si="10"/>
        <v/>
      </c>
      <c r="N12" s="18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>
        <f t="shared" ca="1" si="15"/>
        <v>0</v>
      </c>
      <c r="T12" s="1" t="str">
        <f>IF(H12="","",VLOOKUP(H12,'Вода SKU'!$A$1:$B$150,2,0))</f>
        <v/>
      </c>
      <c r="U12" s="1">
        <f t="shared" si="16"/>
        <v>8</v>
      </c>
      <c r="V12" s="1">
        <f t="shared" si="17"/>
        <v>0</v>
      </c>
      <c r="W12" s="1">
        <f t="shared" si="18"/>
        <v>0</v>
      </c>
      <c r="X12" s="1" t="str">
        <f t="shared" ca="1" si="19"/>
        <v/>
      </c>
    </row>
    <row r="13" spans="1:24" ht="13.75" customHeight="1" x14ac:dyDescent="0.2">
      <c r="J13" s="11" t="str">
        <f t="shared" ca="1" si="10"/>
        <v/>
      </c>
      <c r="N13" s="18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IF(H13="","",VLOOKUP(H13,'Вода SKU'!$A$1:$B$150,2,0))</f>
        <v/>
      </c>
      <c r="U13" s="1">
        <f t="shared" si="16"/>
        <v>8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" ht="13.75" customHeight="1" x14ac:dyDescent="0.2">
      <c r="J14" s="11" t="str">
        <f t="shared" ca="1" si="10"/>
        <v/>
      </c>
      <c r="N14" s="18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IF(H14="","",VLOOKUP(H14,'Вода SKU'!$A$1:$B$150,2,0))</f>
        <v/>
      </c>
      <c r="U14" s="1">
        <f t="shared" si="16"/>
        <v>8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" ht="13.75" customHeight="1" x14ac:dyDescent="0.2">
      <c r="J15" s="11" t="str">
        <f t="shared" ca="1" si="10"/>
        <v/>
      </c>
      <c r="N15" s="18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IF(H15="","",VLOOKUP(H15,'Вода SKU'!$A$1:$B$150,2,0))</f>
        <v/>
      </c>
      <c r="U15" s="1">
        <f t="shared" si="16"/>
        <v>8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" ht="13.75" customHeight="1" x14ac:dyDescent="0.2">
      <c r="J16" s="11" t="str">
        <f t="shared" ca="1" si="10"/>
        <v/>
      </c>
      <c r="N16" s="18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IF(H16="","",VLOOKUP(H16,'Вода SKU'!$A$1:$B$150,2,0))</f>
        <v/>
      </c>
      <c r="U16" s="1">
        <f t="shared" si="16"/>
        <v>8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N17" s="18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IF(H17="","",VLOOKUP(H17,'Вода SKU'!$A$1:$B$150,2,0))</f>
        <v/>
      </c>
      <c r="U17" s="1">
        <f t="shared" si="16"/>
        <v>8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N18" s="18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>
        <f t="shared" ca="1" si="15"/>
        <v>0</v>
      </c>
      <c r="T18" s="1" t="str">
        <f>IF(H18="","",VLOOKUP(H18,'Вода SKU'!$A$1:$B$150,2,0))</f>
        <v/>
      </c>
      <c r="U18" s="1">
        <f t="shared" si="16"/>
        <v>8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N19" s="18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>
        <f t="shared" ca="1" si="15"/>
        <v>0</v>
      </c>
      <c r="T19" s="1" t="str">
        <f>IF(H19="","",VLOOKUP(H19,'Вода SKU'!$A$1:$B$150,2,0))</f>
        <v/>
      </c>
      <c r="U19" s="1">
        <f t="shared" si="16"/>
        <v>8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N20" s="18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>
        <f t="shared" ca="1" si="15"/>
        <v>0</v>
      </c>
      <c r="T20" s="1" t="str">
        <f>IF(H20="","",VLOOKUP(H20,'Вода SKU'!$A$1:$B$150,2,0))</f>
        <v/>
      </c>
      <c r="U20" s="1">
        <f t="shared" si="16"/>
        <v>8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N21" s="18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>
        <f t="shared" ca="1" si="15"/>
        <v>0</v>
      </c>
      <c r="T21" s="1" t="str">
        <f>IF(H21="","",VLOOKUP(H21,'Вода SKU'!$A$1:$B$150,2,0))</f>
        <v/>
      </c>
      <c r="U21" s="1">
        <f t="shared" si="16"/>
        <v>8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N22" s="18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>
        <f t="shared" ca="1" si="15"/>
        <v>0</v>
      </c>
      <c r="T22" s="1" t="str">
        <f>IF(H22="","",VLOOKUP(H22,'Вода SKU'!$A$1:$B$150,2,0))</f>
        <v/>
      </c>
      <c r="U22" s="1">
        <f t="shared" si="16"/>
        <v>8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N23" s="18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>
        <f t="shared" ca="1" si="15"/>
        <v>0</v>
      </c>
      <c r="T23" s="1" t="str">
        <f>IF(H23="","",VLOOKUP(H23,'Вода SKU'!$A$1:$B$150,2,0))</f>
        <v/>
      </c>
      <c r="U23" s="1">
        <f t="shared" si="16"/>
        <v>8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N24" s="18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>
        <f t="shared" ca="1" si="15"/>
        <v>0</v>
      </c>
      <c r="T24" s="1" t="str">
        <f>IF(H24="","",VLOOKUP(H24,'Вода SKU'!$A$1:$B$150,2,0))</f>
        <v/>
      </c>
      <c r="U24" s="1">
        <f t="shared" si="16"/>
        <v>8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N25" s="18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>
        <f t="shared" ca="1" si="15"/>
        <v>0</v>
      </c>
      <c r="T25" s="1" t="str">
        <f>IF(H25="","",VLOOKUP(H25,'Вода SKU'!$A$1:$B$150,2,0))</f>
        <v/>
      </c>
      <c r="U25" s="1">
        <f t="shared" si="16"/>
        <v>8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N26" s="18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>
        <f t="shared" ca="1" si="15"/>
        <v>0</v>
      </c>
      <c r="T26" s="1" t="str">
        <f>IF(H26="","",VLOOKUP(H26,'Вода SKU'!$A$1:$B$150,2,0))</f>
        <v/>
      </c>
      <c r="U26" s="1">
        <f t="shared" si="16"/>
        <v>8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0</v>
      </c>
      <c r="T27" s="1" t="str">
        <f>IF(H27="","",VLOOKUP(H27,'Вода SKU'!$A$1:$B$150,2,0))</f>
        <v/>
      </c>
      <c r="U27" s="1">
        <f t="shared" si="16"/>
        <v>8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0</v>
      </c>
      <c r="T28" s="1" t="str">
        <f>IF(H28="","",VLOOKUP(H28,'Вода SKU'!$A$1:$B$150,2,0))</f>
        <v/>
      </c>
      <c r="U28" s="1">
        <f t="shared" si="16"/>
        <v>8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0</v>
      </c>
      <c r="T29" s="1" t="str">
        <f>IF(H29="","",VLOOKUP(H29,'Вода SKU'!$A$1:$B$150,2,0))</f>
        <v/>
      </c>
      <c r="U29" s="1">
        <f t="shared" si="16"/>
        <v>8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SKU'!$A$1:$B$150,2,0))</f>
        <v/>
      </c>
      <c r="U30" s="1">
        <f t="shared" si="16"/>
        <v>8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si="16"/>
        <v>8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M32" s="18"/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si="16"/>
        <v>8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si="16"/>
        <v>8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si="16"/>
        <v>8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N37" s="18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si="16"/>
        <v>8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N38" s="18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si="16"/>
        <v>8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ref="J39:J70" ca="1" si="20">IF(M39="", IF(O39="","",X39+(INDIRECT("S" &amp; ROW() - 1) - S39)),IF(O39="", "", INDIRECT("S" &amp; ROW() - 1) - S39))</f>
        <v/>
      </c>
      <c r="N39" s="18" t="str">
        <f t="shared" ref="N39:N70" ca="1" si="21">IF(M39="", IF(X39=0, "", X39), IF(V39 = "", "", IF(V39/U39 = 0, "", V39/U39)))</f>
        <v/>
      </c>
      <c r="P39" s="1">
        <f t="shared" ref="P39:P70" si="22">IF(O39 = "-", -W39,I39)</f>
        <v>0</v>
      </c>
      <c r="Q39" s="1">
        <f t="shared" ref="Q39:Q46" ca="1" si="23">IF(O39 = "-", SUM(INDIRECT(ADDRESS(2,COLUMN(P39)) &amp; ":" &amp; ADDRESS(ROW(),COLUMN(P39)))), 0)</f>
        <v>0</v>
      </c>
      <c r="R39" s="1">
        <f t="shared" ref="R39:R70" si="24">IF(O39="-",1,0)</f>
        <v>0</v>
      </c>
      <c r="S39" s="1">
        <f t="shared" ref="S39:S70" ca="1" si="25">IF(Q39 = 0, INDIRECT("S" &amp; ROW() - 1), Q39)</f>
        <v>0</v>
      </c>
      <c r="T39" s="1" t="str">
        <f>IF(H39="","",VLOOKUP(H39,'Вода SKU'!$A$1:$B$150,2,0))</f>
        <v/>
      </c>
      <c r="U39" s="1">
        <f t="shared" ref="U39:U70" si="26">8000/1000</f>
        <v>8</v>
      </c>
      <c r="V39" s="1">
        <f t="shared" ref="V39:V70" si="27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>
        <f t="shared" ref="W39:W70" si="28">IF(V39 = "", "", V39/U39)</f>
        <v>0</v>
      </c>
      <c r="X39" s="1" t="str">
        <f t="shared" ref="X39:X70" ca="1" si="29">IF(O39="", "", MAX(ROUND(-(INDIRECT("S" &amp; ROW() - 1) - S39)/1000, 0), 1) * 1000)</f>
        <v/>
      </c>
    </row>
    <row r="40" spans="10:24" ht="13.75" customHeight="1" x14ac:dyDescent="0.2">
      <c r="J40" s="11" t="str">
        <f t="shared" ca="1" si="20"/>
        <v/>
      </c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0</v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75" customHeight="1" x14ac:dyDescent="0.2">
      <c r="J41" s="11" t="str">
        <f t="shared" ca="1" si="20"/>
        <v/>
      </c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0</v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75" customHeight="1" x14ac:dyDescent="0.2">
      <c r="J42" s="11" t="str">
        <f t="shared" ca="1" si="20"/>
        <v/>
      </c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0</v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75" customHeight="1" x14ac:dyDescent="0.2">
      <c r="J43" s="11" t="str">
        <f t="shared" ca="1" si="20"/>
        <v/>
      </c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0</v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0"/>
        <v/>
      </c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0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0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0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ref="Q47:Q72" ca="1" si="30">IF(O47="-",SUM(INDIRECT(ADDRESS(2,COLUMN(P47))&amp;":"&amp;ADDRESS(ROW(),COLUMN(P47)))),0)</f>
        <v>0</v>
      </c>
      <c r="R47" s="1">
        <f t="shared" si="24"/>
        <v>0</v>
      </c>
      <c r="S47" s="1">
        <f t="shared" ca="1" si="25"/>
        <v>0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30"/>
        <v>0</v>
      </c>
      <c r="R48" s="1">
        <f t="shared" si="24"/>
        <v>0</v>
      </c>
      <c r="S48" s="1">
        <f t="shared" ca="1" si="25"/>
        <v>0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30"/>
        <v>0</v>
      </c>
      <c r="R49" s="1">
        <f t="shared" si="24"/>
        <v>0</v>
      </c>
      <c r="S49" s="1">
        <f t="shared" ca="1" si="25"/>
        <v>0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30"/>
        <v>0</v>
      </c>
      <c r="R50" s="1">
        <f t="shared" si="24"/>
        <v>0</v>
      </c>
      <c r="S50" s="1">
        <f t="shared" ca="1" si="25"/>
        <v>0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30"/>
        <v>0</v>
      </c>
      <c r="R51" s="1">
        <f t="shared" si="24"/>
        <v>0</v>
      </c>
      <c r="S51" s="1">
        <f t="shared" ca="1" si="25"/>
        <v>0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ca="1" si="30"/>
        <v>0</v>
      </c>
      <c r="R52" s="1">
        <f t="shared" si="24"/>
        <v>0</v>
      </c>
      <c r="S52" s="1">
        <f t="shared" ca="1" si="25"/>
        <v>0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30"/>
        <v>0</v>
      </c>
      <c r="R53" s="1">
        <f t="shared" si="24"/>
        <v>0</v>
      </c>
      <c r="S53" s="1">
        <f t="shared" ca="1" si="25"/>
        <v>0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30"/>
        <v>0</v>
      </c>
      <c r="R54" s="1">
        <f t="shared" si="24"/>
        <v>0</v>
      </c>
      <c r="S54" s="1">
        <f t="shared" ca="1" si="25"/>
        <v>0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30"/>
        <v>0</v>
      </c>
      <c r="R55" s="1">
        <f t="shared" si="24"/>
        <v>0</v>
      </c>
      <c r="S55" s="1">
        <f t="shared" ca="1" si="25"/>
        <v>0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30"/>
        <v>0</v>
      </c>
      <c r="R56" s="1">
        <f t="shared" si="24"/>
        <v>0</v>
      </c>
      <c r="S56" s="1">
        <f t="shared" ca="1" si="25"/>
        <v>0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30"/>
        <v>0</v>
      </c>
      <c r="R57" s="1">
        <f t="shared" si="24"/>
        <v>0</v>
      </c>
      <c r="S57" s="1">
        <f t="shared" ca="1" si="25"/>
        <v>0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0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0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N60" s="18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0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N64" s="18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N65" s="18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N66" s="18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0"/>
        <v/>
      </c>
      <c r="N67" s="18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0"/>
        <v/>
      </c>
      <c r="N68" s="18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0"/>
        <v/>
      </c>
      <c r="N69" s="18" t="str">
        <f t="shared" ca="1" si="21"/>
        <v/>
      </c>
      <c r="P69" s="1">
        <f t="shared" si="22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si="26"/>
        <v>8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0"/>
        <v/>
      </c>
      <c r="N70" s="18" t="str">
        <f t="shared" ca="1" si="21"/>
        <v/>
      </c>
      <c r="P70" s="1">
        <f t="shared" si="22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si="26"/>
        <v>8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ref="J71:J95" ca="1" si="31">IF(M71="", IF(O71="","",X71+(INDIRECT("S" &amp; ROW() - 1) - S71)),IF(O71="", "", INDIRECT("S" &amp; ROW() - 1) - S71))</f>
        <v/>
      </c>
      <c r="N71" s="18" t="str">
        <f t="shared" ref="N71:N95" ca="1" si="32">IF(M71="", IF(X71=0, "", X71), IF(V71 = "", "", IF(V71/U71 = 0, "", V71/U71)))</f>
        <v/>
      </c>
      <c r="P71" s="1">
        <f t="shared" ref="P71:P95" si="33">IF(O71 = "-", -W71,I71)</f>
        <v>0</v>
      </c>
      <c r="Q71" s="1">
        <f t="shared" ca="1" si="30"/>
        <v>0</v>
      </c>
      <c r="R71" s="1">
        <f t="shared" ref="R71:R95" si="34">IF(O71="-",1,0)</f>
        <v>0</v>
      </c>
      <c r="S71" s="1">
        <f t="shared" ref="S71:S95" ca="1" si="35">IF(Q71 = 0, INDIRECT("S" &amp; ROW() - 1), Q71)</f>
        <v>0</v>
      </c>
      <c r="T71" s="1" t="str">
        <f>IF(H71="","",VLOOKUP(H71,'Вода SKU'!$A$1:$B$150,2,0))</f>
        <v/>
      </c>
      <c r="U71" s="1">
        <f t="shared" ref="U71:U95" si="36">8000/1000</f>
        <v>8</v>
      </c>
      <c r="V71" s="1">
        <f t="shared" ref="V71:V95" si="37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>
        <f t="shared" ref="W71:W95" si="38">IF(V71 = "", "", V71/U71)</f>
        <v>0</v>
      </c>
      <c r="X71" s="1" t="str">
        <f t="shared" ref="X71:X95" ca="1" si="39">IF(O71="", "", MAX(ROUND(-(INDIRECT("S" &amp; ROW() - 1) - S71)/1000, 0), 1) * 1000)</f>
        <v/>
      </c>
    </row>
    <row r="72" spans="10:24" ht="13.75" customHeight="1" x14ac:dyDescent="0.2">
      <c r="J72" s="11" t="str">
        <f t="shared" ca="1" si="31"/>
        <v/>
      </c>
      <c r="N72" s="18" t="str">
        <f t="shared" ca="1" si="32"/>
        <v/>
      </c>
      <c r="P72" s="1">
        <f t="shared" si="33"/>
        <v>0</v>
      </c>
      <c r="Q72" s="1">
        <f t="shared" ca="1" si="30"/>
        <v>0</v>
      </c>
      <c r="R72" s="1">
        <f t="shared" si="34"/>
        <v>0</v>
      </c>
      <c r="S72" s="1">
        <f t="shared" ca="1" si="35"/>
        <v>0</v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1"/>
        <v/>
      </c>
      <c r="N73" s="18" t="str">
        <f t="shared" ca="1" si="32"/>
        <v/>
      </c>
      <c r="P73" s="1">
        <f t="shared" si="33"/>
        <v>0</v>
      </c>
      <c r="Q73" s="1">
        <f t="shared" ref="Q73:Q95" ca="1" si="40">IF(O73 = "-", SUM(INDIRECT(ADDRESS(2,COLUMN(P73)) &amp; ":" &amp; ADDRESS(ROW(),COLUMN(P73)))), 0)</f>
        <v>0</v>
      </c>
      <c r="R73" s="1">
        <f t="shared" si="34"/>
        <v>0</v>
      </c>
      <c r="S73" s="1">
        <f t="shared" ca="1" si="35"/>
        <v>0</v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1"/>
        <v/>
      </c>
      <c r="N74" s="18" t="str">
        <f t="shared" ca="1" si="32"/>
        <v/>
      </c>
      <c r="P74" s="1">
        <f t="shared" si="33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0</v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1"/>
        <v/>
      </c>
      <c r="N75" s="18" t="str">
        <f t="shared" ca="1" si="32"/>
        <v/>
      </c>
      <c r="P75" s="1">
        <f t="shared" si="33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0</v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1"/>
        <v/>
      </c>
      <c r="N76" s="18" t="str">
        <f t="shared" ca="1" si="32"/>
        <v/>
      </c>
      <c r="P76" s="1">
        <f t="shared" si="33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0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1"/>
        <v/>
      </c>
      <c r="N77" s="18" t="str">
        <f t="shared" ca="1" si="32"/>
        <v/>
      </c>
      <c r="P77" s="1">
        <f t="shared" si="33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0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1"/>
        <v/>
      </c>
      <c r="N78" s="18" t="str">
        <f t="shared" ca="1" si="32"/>
        <v/>
      </c>
      <c r="P78" s="1">
        <f t="shared" si="33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0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1"/>
        <v/>
      </c>
      <c r="N79" s="18" t="str">
        <f t="shared" ca="1" si="32"/>
        <v/>
      </c>
      <c r="P79" s="1">
        <f t="shared" si="33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0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1"/>
        <v/>
      </c>
      <c r="N80" s="18" t="str">
        <f t="shared" ca="1" si="32"/>
        <v/>
      </c>
      <c r="P80" s="1">
        <f t="shared" si="33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0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1"/>
        <v/>
      </c>
      <c r="N81" s="18" t="str">
        <f t="shared" ca="1" si="32"/>
        <v/>
      </c>
      <c r="P81" s="1">
        <f t="shared" si="33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0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1"/>
        <v/>
      </c>
      <c r="N82" s="18" t="str">
        <f t="shared" ca="1" si="32"/>
        <v/>
      </c>
      <c r="P82" s="1">
        <f t="shared" si="33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0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1"/>
        <v/>
      </c>
      <c r="N83" s="18" t="str">
        <f t="shared" ca="1" si="32"/>
        <v/>
      </c>
      <c r="P83" s="1">
        <f t="shared" si="33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0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1"/>
        <v/>
      </c>
      <c r="N84" s="18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0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1"/>
        <v/>
      </c>
      <c r="N85" s="18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0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1"/>
        <v/>
      </c>
      <c r="N86" s="18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0</v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1"/>
        <v/>
      </c>
      <c r="N87" s="18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0</v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1"/>
        <v/>
      </c>
      <c r="N88" s="18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0</v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1"/>
        <v/>
      </c>
      <c r="N89" s="18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0</v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1"/>
        <v/>
      </c>
      <c r="N90" s="18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0</v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1"/>
        <v/>
      </c>
      <c r="N91" s="18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0</v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1"/>
        <v/>
      </c>
      <c r="N92" s="18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0</v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1"/>
        <v/>
      </c>
      <c r="N93" s="18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0</v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1"/>
        <v/>
      </c>
      <c r="N94" s="18" t="str">
        <f t="shared" ca="1" si="32"/>
        <v/>
      </c>
      <c r="P94" s="1">
        <f t="shared" si="33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0</v>
      </c>
      <c r="T94" s="1" t="str">
        <f>IF(H94="","",VLOOKUP(H94,'Вода SKU'!$A$1:$B$150,2,0))</f>
        <v/>
      </c>
      <c r="U94" s="1">
        <f t="shared" si="36"/>
        <v>8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ca="1" si="31"/>
        <v/>
      </c>
      <c r="N95" s="18" t="str">
        <f t="shared" ca="1" si="32"/>
        <v/>
      </c>
      <c r="P95" s="1">
        <f t="shared" si="33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0</v>
      </c>
      <c r="T95" s="1" t="str">
        <f>IF(H95="","",VLOOKUP(H95,'Вода SKU'!$A$1:$B$150,2,0))</f>
        <v/>
      </c>
      <c r="U95" s="1">
        <f t="shared" si="36"/>
        <v>8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</sheetData>
  <conditionalFormatting sqref="B2:B95">
    <cfRule type="expression" dxfId="12" priority="8">
      <formula>$B2&lt;&gt;$T2</formula>
    </cfRule>
    <cfRule type="expression" dxfId="11" priority="9">
      <formula>$B2&lt;&gt;$T2</formula>
    </cfRule>
  </conditionalFormatting>
  <conditionalFormatting sqref="J1:J1048576">
    <cfRule type="cellIs" dxfId="10" priority="10" operator="between">
      <formula>30</formula>
      <formula>100000</formula>
    </cfRule>
    <cfRule type="cellIs" dxfId="9" priority="11" operator="between">
      <formula>1</formula>
      <formula>29</formula>
    </cfRule>
    <cfRule type="cellIs" dxfId="8" priority="12" operator="between">
      <formula>-29</formula>
      <formula>-1</formula>
    </cfRule>
    <cfRule type="cellIs" dxfId="7" priority="13" operator="between">
      <formula>-1000000</formula>
      <formula>-30</formula>
    </cfRule>
  </conditionalFormatting>
  <conditionalFormatting sqref="J1">
    <cfRule type="expression" dxfId="0" priority="125">
      <formula>SUMIF(J2:J95,"&gt;0")-SUMIF(J2:J95,"&lt;0")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B2:B95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E2:F95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L1:L95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0"/>
  <sheetViews>
    <sheetView zoomScale="90" zoomScaleNormal="90" workbookViewId="0">
      <pane ySplit="1" topLeftCell="A2" activePane="bottomLeft" state="frozen"/>
      <selection pane="bottomLeft" activeCell="A2" sqref="A2:XFD2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J2" s="11" t="str">
        <f t="shared" ref="J2:J11" ca="1" si="0">IF(M2="", IF(O2="","",X2+(INDIRECT("S" &amp; ROW() - 1) - S2)),IF(O2="", "", INDIRECT("S" &amp; ROW() - 1) - S2))</f>
        <v/>
      </c>
      <c r="N2" s="18" t="str">
        <f t="shared" ref="N2:N11" ca="1" si="1">IF(M2="", IF(X2=0, "", X2), IF(V2 = "", "", IF(V2/U2 = 0, "", V2/U2)))</f>
        <v/>
      </c>
      <c r="P2" s="1">
        <f t="shared" ref="P2:P11" si="2">IF(O2 = "-", -W2,I2)</f>
        <v>0</v>
      </c>
      <c r="Q2" s="1">
        <f t="shared" ref="Q2:Q11" ca="1" si="3">IF(O2 = "-", SUM(INDIRECT(ADDRESS(2,COLUMN(P2)) &amp; ":" &amp; ADDRESS(ROW(),COLUMN(P2)))), 0)</f>
        <v>0</v>
      </c>
      <c r="R2" s="1">
        <f t="shared" ref="R2:R11" si="4">IF(O2="-",1,0)</f>
        <v>0</v>
      </c>
      <c r="S2" s="1">
        <f t="shared" ref="S2:S11" ca="1" si="5">IF(Q2 = 0, INDIRECT("S" &amp; ROW() - 1), Q2)</f>
        <v>0</v>
      </c>
      <c r="T2" s="1" t="str">
        <f>IF(H2="","",VLOOKUP(H2,'Соль SKU'!$A$1:$B$150,2,0))</f>
        <v/>
      </c>
      <c r="U2" s="1">
        <f t="shared" ref="U2:U11" si="6">8000/850</f>
        <v>9.4117647058823533</v>
      </c>
      <c r="V2" s="1">
        <f t="shared" ref="V2:V11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11" si="8">IF(V2 = "", "", V2/U2)</f>
        <v>0</v>
      </c>
      <c r="X2" s="1" t="str">
        <f t="shared" ref="X2:X11" ca="1" si="9">IF(O2="", "", MAX(ROUND(-(INDIRECT("S" &amp; ROW() - 1) - S2)/850, 0), 1) * 850)</f>
        <v/>
      </c>
    </row>
    <row r="3" spans="1:24" ht="13.75" customHeight="1" x14ac:dyDescent="0.2">
      <c r="J3" s="11" t="str">
        <f t="shared" ca="1" si="0"/>
        <v/>
      </c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/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/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/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/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/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/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/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IF(H10="","",VLOOKUP(H10,'Соль SKU'!$A$1:$B$150,2,0))</f>
        <v/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IF(H11="","",VLOOKUP(H11,'Соль SKU'!$A$1:$B$150,2,0))</f>
        <v/>
      </c>
      <c r="U11" s="1">
        <f t="shared" si="6"/>
        <v>9.4117647058823533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75" customHeight="1" x14ac:dyDescent="0.2">
      <c r="J12" s="11" t="str">
        <f t="shared" ref="J12:J43" ca="1" si="10">IF(M12="", IF(O12="","",X12+(INDIRECT("S" &amp; ROW() - 1) - S12)),IF(O12="", "", INDIRECT("S" &amp; ROW() - 1) - S12))</f>
        <v/>
      </c>
      <c r="N12" s="18" t="str">
        <f t="shared" ref="N12:N43" ca="1" si="11">IF(M12="", IF(X12=0, "", X12), IF(V12 = "", "", IF(V12/U12 = 0, "", V12/U12)))</f>
        <v/>
      </c>
      <c r="P12" s="1">
        <f t="shared" ref="P12:P43" si="12">IF(O12 = "-", -W12,I12)</f>
        <v>0</v>
      </c>
      <c r="Q12" s="1">
        <f t="shared" ref="Q12:Q43" ca="1" si="13">IF(O12 = "-", SUM(INDIRECT(ADDRESS(2,COLUMN(P12)) &amp; ":" &amp; ADDRESS(ROW(),COLUMN(P12)))), 0)</f>
        <v>0</v>
      </c>
      <c r="R12" s="1">
        <f t="shared" ref="R12:R43" si="14">IF(O12="-",1,0)</f>
        <v>0</v>
      </c>
      <c r="S12" s="1">
        <f t="shared" ref="S12:S43" ca="1" si="15">IF(Q12 = 0, INDIRECT("S" &amp; ROW() - 1), Q12)</f>
        <v>0</v>
      </c>
      <c r="T12" s="1" t="str">
        <f>IF(H12="","",VLOOKUP(H12,'Соль SKU'!$A$1:$B$150,2,0))</f>
        <v/>
      </c>
      <c r="U12" s="1">
        <f t="shared" ref="U12:U43" si="16">8000/850</f>
        <v>9.4117647058823533</v>
      </c>
      <c r="V12" s="1">
        <f t="shared" ref="V12:V43" si="17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>
        <f t="shared" ref="W12:W43" si="18">IF(V12 = "", "", V12/U12)</f>
        <v>0</v>
      </c>
      <c r="X12" s="1" t="str">
        <f t="shared" ref="X12:X43" ca="1" si="19">IF(O12="", "", MAX(ROUND(-(INDIRECT("S" &amp; ROW() - 1) - S12)/850, 0), 1) * 850)</f>
        <v/>
      </c>
    </row>
    <row r="13" spans="1:24" ht="13.75" customHeight="1" x14ac:dyDescent="0.2">
      <c r="J13" s="11" t="str">
        <f t="shared" ca="1" si="10"/>
        <v/>
      </c>
      <c r="N13" s="18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/>
      </c>
      <c r="U13" s="1">
        <f t="shared" si="16"/>
        <v>9.4117647058823533</v>
      </c>
      <c r="V13" s="1">
        <f t="shared" si="17"/>
        <v>0</v>
      </c>
      <c r="W13" s="1">
        <f t="shared" si="18"/>
        <v>0</v>
      </c>
      <c r="X13" s="1" t="str">
        <f t="shared" ca="1" si="19"/>
        <v/>
      </c>
    </row>
    <row r="14" spans="1:24" ht="13.75" customHeight="1" x14ac:dyDescent="0.2">
      <c r="J14" s="11" t="str">
        <f t="shared" ca="1" si="10"/>
        <v/>
      </c>
      <c r="N14" s="18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/>
      </c>
      <c r="U14" s="1">
        <f t="shared" si="16"/>
        <v>9.4117647058823533</v>
      </c>
      <c r="V14" s="1">
        <f t="shared" si="17"/>
        <v>0</v>
      </c>
      <c r="W14" s="1">
        <f t="shared" si="18"/>
        <v>0</v>
      </c>
      <c r="X14" s="1" t="str">
        <f t="shared" ca="1" si="19"/>
        <v/>
      </c>
    </row>
    <row r="15" spans="1:24" ht="13.75" customHeight="1" x14ac:dyDescent="0.2">
      <c r="J15" s="11" t="str">
        <f t="shared" ca="1" si="10"/>
        <v/>
      </c>
      <c r="N15" s="18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IF(H15="","",VLOOKUP(H15,'Соль SKU'!$A$1:$B$150,2,0))</f>
        <v/>
      </c>
      <c r="U15" s="1">
        <f t="shared" si="16"/>
        <v>9.4117647058823533</v>
      </c>
      <c r="V15" s="1">
        <f t="shared" si="17"/>
        <v>0</v>
      </c>
      <c r="W15" s="1">
        <f t="shared" si="18"/>
        <v>0</v>
      </c>
      <c r="X15" s="1" t="str">
        <f t="shared" ca="1" si="19"/>
        <v/>
      </c>
    </row>
    <row r="16" spans="1:24" ht="13.75" customHeight="1" x14ac:dyDescent="0.2">
      <c r="J16" s="11" t="str">
        <f t="shared" ca="1" si="10"/>
        <v/>
      </c>
      <c r="N16" s="18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/>
      </c>
      <c r="U16" s="1">
        <f t="shared" si="16"/>
        <v>9.4117647058823533</v>
      </c>
      <c r="V16" s="1">
        <f t="shared" si="17"/>
        <v>0</v>
      </c>
      <c r="W16" s="1">
        <f t="shared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N17" s="18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IF(H17="","",VLOOKUP(H17,'Соль SKU'!$A$1:$B$150,2,0))</f>
        <v/>
      </c>
      <c r="U17" s="1">
        <f t="shared" si="16"/>
        <v>9.4117647058823533</v>
      </c>
      <c r="V17" s="1">
        <f t="shared" si="17"/>
        <v>0</v>
      </c>
      <c r="W17" s="1">
        <f t="shared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N18" s="18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>
        <f t="shared" ca="1" si="15"/>
        <v>0</v>
      </c>
      <c r="T18" s="1" t="str">
        <f>IF(H18="","",VLOOKUP(H18,'Соль SKU'!$A$1:$B$150,2,0))</f>
        <v/>
      </c>
      <c r="U18" s="1">
        <f t="shared" si="16"/>
        <v>9.4117647058823533</v>
      </c>
      <c r="V18" s="1">
        <f t="shared" si="17"/>
        <v>0</v>
      </c>
      <c r="W18" s="1">
        <f t="shared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N19" s="18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>
        <f t="shared" ca="1" si="15"/>
        <v>0</v>
      </c>
      <c r="T19" s="1" t="str">
        <f>IF(H19="","",VLOOKUP(H19,'Соль SKU'!$A$1:$B$150,2,0))</f>
        <v/>
      </c>
      <c r="U19" s="1">
        <f t="shared" si="16"/>
        <v>9.4117647058823533</v>
      </c>
      <c r="V19" s="1">
        <f t="shared" si="17"/>
        <v>0</v>
      </c>
      <c r="W19" s="1">
        <f t="shared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N20" s="18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>
        <f t="shared" ca="1" si="15"/>
        <v>0</v>
      </c>
      <c r="T20" s="1" t="str">
        <f>IF(H20="","",VLOOKUP(H20,'Соль SKU'!$A$1:$B$150,2,0))</f>
        <v/>
      </c>
      <c r="U20" s="1">
        <f t="shared" si="16"/>
        <v>9.4117647058823533</v>
      </c>
      <c r="V20" s="1">
        <f t="shared" si="17"/>
        <v>0</v>
      </c>
      <c r="W20" s="1">
        <f t="shared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N21" s="18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>
        <f t="shared" ca="1" si="15"/>
        <v>0</v>
      </c>
      <c r="T21" s="1" t="str">
        <f>IF(H21="","",VLOOKUP(H21,'Соль SKU'!$A$1:$B$150,2,0))</f>
        <v/>
      </c>
      <c r="U21" s="1">
        <f t="shared" si="16"/>
        <v>9.4117647058823533</v>
      </c>
      <c r="V21" s="1">
        <f t="shared" si="17"/>
        <v>0</v>
      </c>
      <c r="W21" s="1">
        <f t="shared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N22" s="18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>
        <f t="shared" ca="1" si="15"/>
        <v>0</v>
      </c>
      <c r="T22" s="1" t="str">
        <f>IF(H22="","",VLOOKUP(H22,'Соль SKU'!$A$1:$B$150,2,0))</f>
        <v/>
      </c>
      <c r="U22" s="1">
        <f t="shared" si="16"/>
        <v>9.4117647058823533</v>
      </c>
      <c r="V22" s="1">
        <f t="shared" si="17"/>
        <v>0</v>
      </c>
      <c r="W22" s="1">
        <f t="shared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N23" s="18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>
        <f t="shared" ca="1" si="15"/>
        <v>0</v>
      </c>
      <c r="T23" s="1" t="str">
        <f>IF(H23="","",VLOOKUP(H23,'Соль SKU'!$A$1:$B$150,2,0))</f>
        <v/>
      </c>
      <c r="U23" s="1">
        <f t="shared" si="16"/>
        <v>9.4117647058823533</v>
      </c>
      <c r="V23" s="1">
        <f t="shared" si="17"/>
        <v>0</v>
      </c>
      <c r="W23" s="1">
        <f t="shared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N24" s="18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>
        <f t="shared" ca="1" si="15"/>
        <v>0</v>
      </c>
      <c r="T24" s="1" t="str">
        <f>IF(H24="","",VLOOKUP(H24,'Соль SKU'!$A$1:$B$150,2,0))</f>
        <v/>
      </c>
      <c r="U24" s="1">
        <f t="shared" si="16"/>
        <v>9.4117647058823533</v>
      </c>
      <c r="V24" s="1">
        <f t="shared" si="17"/>
        <v>0</v>
      </c>
      <c r="W24" s="1">
        <f t="shared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N25" s="18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>
        <f t="shared" ca="1" si="15"/>
        <v>0</v>
      </c>
      <c r="T25" s="1" t="str">
        <f>IF(H25="","",VLOOKUP(H25,'Соль SKU'!$A$1:$B$150,2,0))</f>
        <v/>
      </c>
      <c r="U25" s="1">
        <f t="shared" si="16"/>
        <v>9.4117647058823533</v>
      </c>
      <c r="V25" s="1">
        <f t="shared" si="17"/>
        <v>0</v>
      </c>
      <c r="W25" s="1">
        <f t="shared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N26" s="18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>
        <f t="shared" ca="1" si="15"/>
        <v>0</v>
      </c>
      <c r="T26" s="1" t="str">
        <f>IF(H26="","",VLOOKUP(H26,'Соль SKU'!$A$1:$B$150,2,0))</f>
        <v/>
      </c>
      <c r="U26" s="1">
        <f t="shared" si="16"/>
        <v>9.4117647058823533</v>
      </c>
      <c r="V26" s="1">
        <f t="shared" si="17"/>
        <v>0</v>
      </c>
      <c r="W26" s="1">
        <f t="shared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N27" s="18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0</v>
      </c>
      <c r="T27" s="1" t="str">
        <f>IF(H27="","",VLOOKUP(H27,'Соль SKU'!$A$1:$B$150,2,0))</f>
        <v/>
      </c>
      <c r="U27" s="1">
        <f t="shared" si="16"/>
        <v>9.4117647058823533</v>
      </c>
      <c r="V27" s="1">
        <f t="shared" si="17"/>
        <v>0</v>
      </c>
      <c r="W27" s="1">
        <f t="shared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N28" s="18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0</v>
      </c>
      <c r="T28" s="1" t="str">
        <f>IF(H28="","",VLOOKUP(H28,'Соль SKU'!$A$1:$B$150,2,0))</f>
        <v/>
      </c>
      <c r="U28" s="1">
        <f t="shared" si="16"/>
        <v>9.4117647058823533</v>
      </c>
      <c r="V28" s="1">
        <f t="shared" si="17"/>
        <v>0</v>
      </c>
      <c r="W28" s="1">
        <f t="shared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N29" s="18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0</v>
      </c>
      <c r="T29" s="1" t="str">
        <f>IF(H29="","",VLOOKUP(H29,'Соль SKU'!$A$1:$B$150,2,0))</f>
        <v/>
      </c>
      <c r="U29" s="1">
        <f t="shared" si="16"/>
        <v>9.4117647058823533</v>
      </c>
      <c r="V29" s="1">
        <f t="shared" si="17"/>
        <v>0</v>
      </c>
      <c r="W29" s="1">
        <f t="shared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N30" s="18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IF(H30="","",VLOOKUP(H30,'Соль SKU'!$A$1:$B$150,2,0))</f>
        <v/>
      </c>
      <c r="U30" s="1">
        <f t="shared" si="16"/>
        <v>9.4117647058823533</v>
      </c>
      <c r="V30" s="1">
        <f t="shared" si="17"/>
        <v>0</v>
      </c>
      <c r="W30" s="1">
        <f t="shared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N31" s="18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IF(H31="","",VLOOKUP(H31,'Соль SKU'!$A$1:$B$150,2,0))</f>
        <v/>
      </c>
      <c r="U31" s="1">
        <f t="shared" si="16"/>
        <v>9.4117647058823533</v>
      </c>
      <c r="V31" s="1">
        <f t="shared" si="17"/>
        <v>0</v>
      </c>
      <c r="W31" s="1">
        <f t="shared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N32" s="18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IF(H32="","",VLOOKUP(H32,'Соль SKU'!$A$1:$B$150,2,0))</f>
        <v/>
      </c>
      <c r="U32" s="1">
        <f t="shared" si="16"/>
        <v>9.4117647058823533</v>
      </c>
      <c r="V32" s="1">
        <f t="shared" si="17"/>
        <v>0</v>
      </c>
      <c r="W32" s="1">
        <f t="shared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N33" s="18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IF(H33="","",VLOOKUP(H33,'Соль SKU'!$A$1:$B$150,2,0))</f>
        <v/>
      </c>
      <c r="U33" s="1">
        <f t="shared" si="16"/>
        <v>9.4117647058823533</v>
      </c>
      <c r="V33" s="1">
        <f t="shared" si="17"/>
        <v>0</v>
      </c>
      <c r="W33" s="1">
        <f t="shared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N34" s="18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IF(H34="","",VLOOKUP(H34,'Соль SKU'!$A$1:$B$150,2,0))</f>
        <v/>
      </c>
      <c r="U34" s="1">
        <f t="shared" si="16"/>
        <v>9.4117647058823533</v>
      </c>
      <c r="V34" s="1">
        <f t="shared" si="17"/>
        <v>0</v>
      </c>
      <c r="W34" s="1">
        <f t="shared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IF(H35="","",VLOOKUP(H35,'Соль SKU'!$A$1:$B$150,2,0))</f>
        <v/>
      </c>
      <c r="U35" s="1">
        <f t="shared" si="16"/>
        <v>9.4117647058823533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IF(H36="","",VLOOKUP(H36,'Соль SKU'!$A$1:$B$150,2,0))</f>
        <v/>
      </c>
      <c r="U36" s="1">
        <f t="shared" si="16"/>
        <v>9.4117647058823533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M37" s="18"/>
      <c r="N37" s="18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IF(H37="","",VLOOKUP(H37,'Соль SKU'!$A$1:$B$150,2,0))</f>
        <v/>
      </c>
      <c r="U37" s="1">
        <f t="shared" si="16"/>
        <v>9.4117647058823533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N38" s="18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0</v>
      </c>
      <c r="T38" s="1" t="str">
        <f>IF(H38="","",VLOOKUP(H38,'Соль SKU'!$A$1:$B$150,2,0))</f>
        <v/>
      </c>
      <c r="U38" s="1">
        <f t="shared" si="16"/>
        <v>9.4117647058823533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N39" s="18" t="str">
        <f t="shared" ca="1" si="11"/>
        <v/>
      </c>
      <c r="P39" s="1">
        <f t="shared" si="12"/>
        <v>0</v>
      </c>
      <c r="Q39" s="1">
        <f t="shared" ca="1" si="13"/>
        <v>0</v>
      </c>
      <c r="R39" s="1">
        <f t="shared" si="14"/>
        <v>0</v>
      </c>
      <c r="S39" s="1">
        <f t="shared" ca="1" si="15"/>
        <v>0</v>
      </c>
      <c r="T39" s="1" t="str">
        <f>IF(H39="","",VLOOKUP(H39,'Соль SKU'!$A$1:$B$150,2,0))</f>
        <v/>
      </c>
      <c r="U39" s="1">
        <f t="shared" si="16"/>
        <v>9.4117647058823533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N40" s="18" t="str">
        <f t="shared" ca="1" si="11"/>
        <v/>
      </c>
      <c r="P40" s="1">
        <f t="shared" si="12"/>
        <v>0</v>
      </c>
      <c r="Q40" s="1">
        <f t="shared" ca="1" si="13"/>
        <v>0</v>
      </c>
      <c r="R40" s="1">
        <f t="shared" si="14"/>
        <v>0</v>
      </c>
      <c r="S40" s="1">
        <f t="shared" ca="1" si="15"/>
        <v>0</v>
      </c>
      <c r="T40" s="1" t="str">
        <f>IF(H40="","",VLOOKUP(H40,'Соль SKU'!$A$1:$B$150,2,0))</f>
        <v/>
      </c>
      <c r="U40" s="1">
        <f t="shared" si="16"/>
        <v>9.4117647058823533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N41" s="18" t="str">
        <f t="shared" ca="1" si="11"/>
        <v/>
      </c>
      <c r="P41" s="1">
        <f t="shared" si="12"/>
        <v>0</v>
      </c>
      <c r="Q41" s="1">
        <f t="shared" ca="1" si="13"/>
        <v>0</v>
      </c>
      <c r="R41" s="1">
        <f t="shared" si="14"/>
        <v>0</v>
      </c>
      <c r="S41" s="1">
        <f t="shared" ca="1" si="15"/>
        <v>0</v>
      </c>
      <c r="T41" s="1" t="str">
        <f>IF(H41="","",VLOOKUP(H41,'Соль SKU'!$A$1:$B$150,2,0))</f>
        <v/>
      </c>
      <c r="U41" s="1">
        <f t="shared" si="16"/>
        <v>9.4117647058823533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N42" s="18" t="str">
        <f t="shared" ca="1" si="11"/>
        <v/>
      </c>
      <c r="P42" s="1">
        <f t="shared" si="12"/>
        <v>0</v>
      </c>
      <c r="Q42" s="1">
        <f t="shared" ca="1" si="13"/>
        <v>0</v>
      </c>
      <c r="R42" s="1">
        <f t="shared" si="14"/>
        <v>0</v>
      </c>
      <c r="S42" s="1">
        <f t="shared" ca="1" si="15"/>
        <v>0</v>
      </c>
      <c r="T42" s="1" t="str">
        <f>IF(H42="","",VLOOKUP(H42,'Соль SKU'!$A$1:$B$150,2,0))</f>
        <v/>
      </c>
      <c r="U42" s="1">
        <f t="shared" si="16"/>
        <v>9.4117647058823533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N43" s="18" t="str">
        <f t="shared" ca="1" si="11"/>
        <v/>
      </c>
      <c r="P43" s="1">
        <f t="shared" si="12"/>
        <v>0</v>
      </c>
      <c r="Q43" s="1">
        <f t="shared" ca="1" si="13"/>
        <v>0</v>
      </c>
      <c r="R43" s="1">
        <f t="shared" si="14"/>
        <v>0</v>
      </c>
      <c r="S43" s="1">
        <f t="shared" ca="1" si="15"/>
        <v>0</v>
      </c>
      <c r="T43" s="1" t="str">
        <f>IF(H43="","",VLOOKUP(H43,'Соль SKU'!$A$1:$B$150,2,0))</f>
        <v/>
      </c>
      <c r="U43" s="1">
        <f t="shared" si="16"/>
        <v>9.4117647058823533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ref="J44:J75" ca="1" si="20">IF(M44="", IF(O44="","",X44+(INDIRECT("S" &amp; ROW() - 1) - S44)),IF(O44="", "", INDIRECT("S" &amp; ROW() - 1) - S44))</f>
        <v/>
      </c>
      <c r="N44" s="18" t="str">
        <f t="shared" ref="N44:N75" ca="1" si="21">IF(M44="", IF(X44=0, "", X44), IF(V44 = "", "", IF(V44/U44 = 0, "", V44/U44)))</f>
        <v/>
      </c>
      <c r="P44" s="1">
        <f t="shared" ref="P44:P75" si="22">IF(O44 = "-", -W44,I44)</f>
        <v>0</v>
      </c>
      <c r="Q44" s="1">
        <f t="shared" ref="Q44:Q51" ca="1" si="23">IF(O44 = "-", SUM(INDIRECT(ADDRESS(2,COLUMN(P44)) &amp; ":" &amp; ADDRESS(ROW(),COLUMN(P44)))), 0)</f>
        <v>0</v>
      </c>
      <c r="R44" s="1">
        <f t="shared" ref="R44:R75" si="24">IF(O44="-",1,0)</f>
        <v>0</v>
      </c>
      <c r="S44" s="1">
        <f t="shared" ref="S44:S75" ca="1" si="25">IF(Q44 = 0, INDIRECT("S" &amp; ROW() - 1), Q44)</f>
        <v>0</v>
      </c>
      <c r="T44" s="1" t="str">
        <f>IF(H44="","",VLOOKUP(H44,'Соль SKU'!$A$1:$B$150,2,0))</f>
        <v/>
      </c>
      <c r="U44" s="1">
        <f t="shared" ref="U44:U75" si="26">8000/850</f>
        <v>9.4117647058823533</v>
      </c>
      <c r="V44" s="1">
        <f t="shared" ref="V44:V75" si="27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 t="shared" ref="W44:W75" si="28">IF(V44 = "", "", V44/U44)</f>
        <v>0</v>
      </c>
      <c r="X44" s="1" t="str">
        <f t="shared" ref="X44:X75" ca="1" si="29">IF(O44="", "", MAX(ROUND(-(INDIRECT("S" &amp; ROW() - 1) - S44)/850, 0), 1) * 850)</f>
        <v/>
      </c>
    </row>
    <row r="45" spans="10:24" ht="13.75" customHeight="1" x14ac:dyDescent="0.2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0</v>
      </c>
      <c r="T45" s="1" t="str">
        <f>IF(H45="","",VLOOKUP(H45,'Соль SKU'!$A$1:$B$150,2,0))</f>
        <v/>
      </c>
      <c r="U45" s="1">
        <f t="shared" si="26"/>
        <v>9.4117647058823533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0</v>
      </c>
      <c r="T46" s="1" t="str">
        <f>IF(H46="","",VLOOKUP(H46,'Соль SKU'!$A$1:$B$150,2,0))</f>
        <v/>
      </c>
      <c r="U46" s="1">
        <f t="shared" si="26"/>
        <v>9.4117647058823533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0</v>
      </c>
      <c r="T47" s="1" t="str">
        <f>IF(H47="","",VLOOKUP(H47,'Соль SKU'!$A$1:$B$150,2,0))</f>
        <v/>
      </c>
      <c r="U47" s="1">
        <f t="shared" si="26"/>
        <v>9.4117647058823533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0</v>
      </c>
      <c r="T48" s="1" t="str">
        <f>IF(H48="","",VLOOKUP(H48,'Соль SKU'!$A$1:$B$150,2,0))</f>
        <v/>
      </c>
      <c r="U48" s="1">
        <f t="shared" si="26"/>
        <v>9.4117647058823533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0</v>
      </c>
      <c r="T49" s="1" t="str">
        <f>IF(H49="","",VLOOKUP(H49,'Соль SKU'!$A$1:$B$150,2,0))</f>
        <v/>
      </c>
      <c r="U49" s="1">
        <f t="shared" si="26"/>
        <v>9.4117647058823533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0</v>
      </c>
      <c r="T50" s="1" t="str">
        <f>IF(H50="","",VLOOKUP(H50,'Соль SKU'!$A$1:$B$150,2,0))</f>
        <v/>
      </c>
      <c r="U50" s="1">
        <f t="shared" si="26"/>
        <v>9.4117647058823533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0</v>
      </c>
      <c r="T51" s="1" t="str">
        <f>IF(H51="","",VLOOKUP(H51,'Соль SKU'!$A$1:$B$150,2,0))</f>
        <v/>
      </c>
      <c r="U51" s="1">
        <f t="shared" si="26"/>
        <v>9.4117647058823533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ref="Q52:Q77" ca="1" si="30">IF(O52="-",SUM(INDIRECT(ADDRESS(2,COLUMN(P52))&amp;":"&amp;ADDRESS(ROW(),COLUMN(P52)))),0)</f>
        <v>0</v>
      </c>
      <c r="R52" s="1">
        <f t="shared" si="24"/>
        <v>0</v>
      </c>
      <c r="S52" s="1">
        <f t="shared" ca="1" si="25"/>
        <v>0</v>
      </c>
      <c r="T52" s="1" t="str">
        <f>IF(H52="","",VLOOKUP(H52,'Соль SKU'!$A$1:$B$150,2,0))</f>
        <v/>
      </c>
      <c r="U52" s="1">
        <f t="shared" si="26"/>
        <v>9.4117647058823533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30"/>
        <v>0</v>
      </c>
      <c r="R53" s="1">
        <f t="shared" si="24"/>
        <v>0</v>
      </c>
      <c r="S53" s="1">
        <f t="shared" ca="1" si="25"/>
        <v>0</v>
      </c>
      <c r="T53" s="1" t="str">
        <f>IF(H53="","",VLOOKUP(H53,'Соль SKU'!$A$1:$B$150,2,0))</f>
        <v/>
      </c>
      <c r="U53" s="1">
        <f t="shared" si="26"/>
        <v>9.4117647058823533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30"/>
        <v>0</v>
      </c>
      <c r="R54" s="1">
        <f t="shared" si="24"/>
        <v>0</v>
      </c>
      <c r="S54" s="1">
        <f t="shared" ca="1" si="25"/>
        <v>0</v>
      </c>
      <c r="T54" s="1" t="str">
        <f>IF(H54="","",VLOOKUP(H54,'Соль SKU'!$A$1:$B$150,2,0))</f>
        <v/>
      </c>
      <c r="U54" s="1">
        <f t="shared" si="26"/>
        <v>9.4117647058823533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30"/>
        <v>0</v>
      </c>
      <c r="R55" s="1">
        <f t="shared" si="24"/>
        <v>0</v>
      </c>
      <c r="S55" s="1">
        <f t="shared" ca="1" si="25"/>
        <v>0</v>
      </c>
      <c r="T55" s="1" t="str">
        <f>IF(H55="","",VLOOKUP(H55,'Соль SKU'!$A$1:$B$150,2,0))</f>
        <v/>
      </c>
      <c r="U55" s="1">
        <f t="shared" si="26"/>
        <v>9.4117647058823533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30"/>
        <v>0</v>
      </c>
      <c r="R56" s="1">
        <f t="shared" si="24"/>
        <v>0</v>
      </c>
      <c r="S56" s="1">
        <f t="shared" ca="1" si="25"/>
        <v>0</v>
      </c>
      <c r="T56" s="1" t="str">
        <f>IF(H56="","",VLOOKUP(H56,'Соль SKU'!$A$1:$B$150,2,0))</f>
        <v/>
      </c>
      <c r="U56" s="1">
        <f t="shared" si="26"/>
        <v>9.4117647058823533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30"/>
        <v>0</v>
      </c>
      <c r="R57" s="1">
        <f t="shared" si="24"/>
        <v>0</v>
      </c>
      <c r="S57" s="1">
        <f t="shared" ca="1" si="25"/>
        <v>0</v>
      </c>
      <c r="T57" s="1" t="str">
        <f>IF(H57="","",VLOOKUP(H57,'Соль SKU'!$A$1:$B$150,2,0))</f>
        <v/>
      </c>
      <c r="U57" s="1">
        <f t="shared" si="26"/>
        <v>9.4117647058823533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0</v>
      </c>
      <c r="T58" s="1" t="str">
        <f>IF(H58="","",VLOOKUP(H58,'Соль SKU'!$A$1:$B$150,2,0))</f>
        <v/>
      </c>
      <c r="U58" s="1">
        <f t="shared" si="26"/>
        <v>9.4117647058823533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0</v>
      </c>
      <c r="T59" s="1" t="str">
        <f>IF(H59="","",VLOOKUP(H59,'Соль SKU'!$A$1:$B$150,2,0))</f>
        <v/>
      </c>
      <c r="U59" s="1">
        <f t="shared" si="26"/>
        <v>9.4117647058823533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N60" s="18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0</v>
      </c>
      <c r="T60" s="1" t="str">
        <f>IF(H60="","",VLOOKUP(H60,'Соль SKU'!$A$1:$B$150,2,0))</f>
        <v/>
      </c>
      <c r="U60" s="1">
        <f t="shared" si="26"/>
        <v>9.4117647058823533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IF(H61="","",VLOOKUP(H61,'Соль SKU'!$A$1:$B$150,2,0))</f>
        <v/>
      </c>
      <c r="U61" s="1">
        <f t="shared" si="26"/>
        <v>9.4117647058823533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IF(H62="","",VLOOKUP(H62,'Соль SKU'!$A$1:$B$150,2,0))</f>
        <v/>
      </c>
      <c r="U62" s="1">
        <f t="shared" si="26"/>
        <v>9.4117647058823533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IF(H63="","",VLOOKUP(H63,'Соль SKU'!$A$1:$B$150,2,0))</f>
        <v/>
      </c>
      <c r="U63" s="1">
        <f t="shared" si="26"/>
        <v>9.4117647058823533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N64" s="18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IF(H64="","",VLOOKUP(H64,'Соль SKU'!$A$1:$B$150,2,0))</f>
        <v/>
      </c>
      <c r="U64" s="1">
        <f t="shared" si="26"/>
        <v>9.4117647058823533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N65" s="18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IF(H65="","",VLOOKUP(H65,'Соль SKU'!$A$1:$B$150,2,0))</f>
        <v/>
      </c>
      <c r="U65" s="1">
        <f t="shared" si="26"/>
        <v>9.4117647058823533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N66" s="18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IF(H66="","",VLOOKUP(H66,'Соль SKU'!$A$1:$B$150,2,0))</f>
        <v/>
      </c>
      <c r="U66" s="1">
        <f t="shared" si="26"/>
        <v>9.4117647058823533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0"/>
        <v/>
      </c>
      <c r="N67" s="18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IF(H67="","",VLOOKUP(H67,'Соль SKU'!$A$1:$B$150,2,0))</f>
        <v/>
      </c>
      <c r="U67" s="1">
        <f t="shared" si="26"/>
        <v>9.4117647058823533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0"/>
        <v/>
      </c>
      <c r="N68" s="18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IF(H68="","",VLOOKUP(H68,'Соль SKU'!$A$1:$B$150,2,0))</f>
        <v/>
      </c>
      <c r="U68" s="1">
        <f t="shared" si="26"/>
        <v>9.4117647058823533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0"/>
        <v/>
      </c>
      <c r="N69" s="18" t="str">
        <f t="shared" ca="1" si="21"/>
        <v/>
      </c>
      <c r="P69" s="1">
        <f t="shared" si="22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IF(H69="","",VLOOKUP(H69,'Соль SKU'!$A$1:$B$150,2,0))</f>
        <v/>
      </c>
      <c r="U69" s="1">
        <f t="shared" si="26"/>
        <v>9.4117647058823533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0"/>
        <v/>
      </c>
      <c r="N70" s="18" t="str">
        <f t="shared" ca="1" si="21"/>
        <v/>
      </c>
      <c r="P70" s="1">
        <f t="shared" si="22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IF(H70="","",VLOOKUP(H70,'Соль SKU'!$A$1:$B$150,2,0))</f>
        <v/>
      </c>
      <c r="U70" s="1">
        <f t="shared" si="26"/>
        <v>9.4117647058823533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0"/>
        <v/>
      </c>
      <c r="N71" s="18" t="str">
        <f t="shared" ca="1" si="21"/>
        <v/>
      </c>
      <c r="P71" s="1">
        <f t="shared" si="22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IF(H71="","",VLOOKUP(H71,'Соль SKU'!$A$1:$B$150,2,0))</f>
        <v/>
      </c>
      <c r="U71" s="1">
        <f t="shared" si="26"/>
        <v>9.4117647058823533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0"/>
        <v/>
      </c>
      <c r="N72" s="18" t="str">
        <f t="shared" ca="1" si="21"/>
        <v/>
      </c>
      <c r="P72" s="1">
        <f t="shared" si="22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IF(H72="","",VLOOKUP(H72,'Соль SKU'!$A$1:$B$150,2,0))</f>
        <v/>
      </c>
      <c r="U72" s="1">
        <f t="shared" si="26"/>
        <v>9.4117647058823533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0"/>
        <v/>
      </c>
      <c r="N73" s="18" t="str">
        <f t="shared" ca="1" si="21"/>
        <v/>
      </c>
      <c r="P73" s="1">
        <f t="shared" si="22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IF(H73="","",VLOOKUP(H73,'Соль SKU'!$A$1:$B$150,2,0))</f>
        <v/>
      </c>
      <c r="U73" s="1">
        <f t="shared" si="26"/>
        <v>9.4117647058823533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0"/>
        <v/>
      </c>
      <c r="N74" s="18" t="str">
        <f t="shared" ca="1" si="21"/>
        <v/>
      </c>
      <c r="P74" s="1">
        <f t="shared" si="22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IF(H74="","",VLOOKUP(H74,'Соль SKU'!$A$1:$B$150,2,0))</f>
        <v/>
      </c>
      <c r="U74" s="1">
        <f t="shared" si="26"/>
        <v>9.4117647058823533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0"/>
        <v/>
      </c>
      <c r="N75" s="18" t="str">
        <f t="shared" ca="1" si="21"/>
        <v/>
      </c>
      <c r="P75" s="1">
        <f t="shared" si="22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IF(H75="","",VLOOKUP(H75,'Соль SKU'!$A$1:$B$150,2,0))</f>
        <v/>
      </c>
      <c r="U75" s="1">
        <f t="shared" si="26"/>
        <v>9.4117647058823533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ref="J76:J100" ca="1" si="31">IF(M76="", IF(O76="","",X76+(INDIRECT("S" &amp; ROW() - 1) - S76)),IF(O76="", "", INDIRECT("S" &amp; ROW() - 1) - S76))</f>
        <v/>
      </c>
      <c r="N76" s="18" t="str">
        <f t="shared" ref="N76:N100" ca="1" si="32">IF(M76="", IF(X76=0, "", X76), IF(V76 = "", "", IF(V76/U76 = 0, "", V76/U76)))</f>
        <v/>
      </c>
      <c r="P76" s="1">
        <f t="shared" ref="P76:P100" si="33">IF(O76 = "-", -W76,I76)</f>
        <v>0</v>
      </c>
      <c r="Q76" s="1">
        <f t="shared" ca="1" si="30"/>
        <v>0</v>
      </c>
      <c r="R76" s="1">
        <f t="shared" ref="R76:R100" si="34">IF(O76="-",1,0)</f>
        <v>0</v>
      </c>
      <c r="S76" s="1">
        <f t="shared" ref="S76:S100" ca="1" si="35">IF(Q76 = 0, INDIRECT("S" &amp; ROW() - 1), Q76)</f>
        <v>0</v>
      </c>
      <c r="T76" s="1" t="str">
        <f>IF(H76="","",VLOOKUP(H76,'Соль SKU'!$A$1:$B$150,2,0))</f>
        <v/>
      </c>
      <c r="U76" s="1">
        <f t="shared" ref="U76:U100" si="36">8000/850</f>
        <v>9.4117647058823533</v>
      </c>
      <c r="V76" s="1">
        <f t="shared" ref="V76:V100" si="37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>
        <f t="shared" ref="W76:W100" si="38">IF(V76 = "", "", V76/U76)</f>
        <v>0</v>
      </c>
      <c r="X76" s="1" t="str">
        <f t="shared" ref="X76:X100" ca="1" si="39">IF(O76="", "", MAX(ROUND(-(INDIRECT("S" &amp; ROW() - 1) - S76)/850, 0), 1) * 850)</f>
        <v/>
      </c>
    </row>
    <row r="77" spans="10:24" ht="13.75" customHeight="1" x14ac:dyDescent="0.2">
      <c r="J77" s="11" t="str">
        <f t="shared" ca="1" si="31"/>
        <v/>
      </c>
      <c r="N77" s="18" t="str">
        <f t="shared" ca="1" si="32"/>
        <v/>
      </c>
      <c r="P77" s="1">
        <f t="shared" si="33"/>
        <v>0</v>
      </c>
      <c r="Q77" s="1">
        <f t="shared" ca="1" si="30"/>
        <v>0</v>
      </c>
      <c r="R77" s="1">
        <f t="shared" si="34"/>
        <v>0</v>
      </c>
      <c r="S77" s="1">
        <f t="shared" ca="1" si="35"/>
        <v>0</v>
      </c>
      <c r="T77" s="1" t="str">
        <f>IF(H77="","",VLOOKUP(H77,'Соль SKU'!$A$1:$B$150,2,0))</f>
        <v/>
      </c>
      <c r="U77" s="1">
        <f t="shared" si="36"/>
        <v>9.4117647058823533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1"/>
        <v/>
      </c>
      <c r="N78" s="18" t="str">
        <f t="shared" ca="1" si="32"/>
        <v/>
      </c>
      <c r="P78" s="1">
        <f t="shared" si="33"/>
        <v>0</v>
      </c>
      <c r="Q78" s="1">
        <f t="shared" ref="Q78:Q100" ca="1" si="40">IF(O78 = "-", SUM(INDIRECT(ADDRESS(2,COLUMN(P78)) &amp; ":" &amp; ADDRESS(ROW(),COLUMN(P78)))), 0)</f>
        <v>0</v>
      </c>
      <c r="R78" s="1">
        <f t="shared" si="34"/>
        <v>0</v>
      </c>
      <c r="S78" s="1">
        <f t="shared" ca="1" si="35"/>
        <v>0</v>
      </c>
      <c r="T78" s="1" t="str">
        <f>IF(H78="","",VLOOKUP(H78,'Соль SKU'!$A$1:$B$150,2,0))</f>
        <v/>
      </c>
      <c r="U78" s="1">
        <f t="shared" si="36"/>
        <v>9.4117647058823533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1"/>
        <v/>
      </c>
      <c r="N79" s="18" t="str">
        <f t="shared" ca="1" si="32"/>
        <v/>
      </c>
      <c r="P79" s="1">
        <f t="shared" si="33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0</v>
      </c>
      <c r="T79" s="1" t="str">
        <f>IF(H79="","",VLOOKUP(H79,'Соль SKU'!$A$1:$B$150,2,0))</f>
        <v/>
      </c>
      <c r="U79" s="1">
        <f t="shared" si="36"/>
        <v>9.4117647058823533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1"/>
        <v/>
      </c>
      <c r="N80" s="18" t="str">
        <f t="shared" ca="1" si="32"/>
        <v/>
      </c>
      <c r="P80" s="1">
        <f t="shared" si="33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0</v>
      </c>
      <c r="T80" s="1" t="str">
        <f>IF(H80="","",VLOOKUP(H80,'Соль SKU'!$A$1:$B$150,2,0))</f>
        <v/>
      </c>
      <c r="U80" s="1">
        <f t="shared" si="36"/>
        <v>9.4117647058823533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1"/>
        <v/>
      </c>
      <c r="N81" s="18" t="str">
        <f t="shared" ca="1" si="32"/>
        <v/>
      </c>
      <c r="P81" s="1">
        <f t="shared" si="33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0</v>
      </c>
      <c r="T81" s="1" t="str">
        <f>IF(H81="","",VLOOKUP(H81,'Соль SKU'!$A$1:$B$150,2,0))</f>
        <v/>
      </c>
      <c r="U81" s="1">
        <f t="shared" si="36"/>
        <v>9.4117647058823533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1"/>
        <v/>
      </c>
      <c r="N82" s="18" t="str">
        <f t="shared" ca="1" si="32"/>
        <v/>
      </c>
      <c r="P82" s="1">
        <f t="shared" si="33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0</v>
      </c>
      <c r="T82" s="1" t="str">
        <f>IF(H82="","",VLOOKUP(H82,'Соль SKU'!$A$1:$B$150,2,0))</f>
        <v/>
      </c>
      <c r="U82" s="1">
        <f t="shared" si="36"/>
        <v>9.4117647058823533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1"/>
        <v/>
      </c>
      <c r="N83" s="18" t="str">
        <f t="shared" ca="1" si="32"/>
        <v/>
      </c>
      <c r="P83" s="1">
        <f t="shared" si="33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0</v>
      </c>
      <c r="T83" s="1" t="str">
        <f>IF(H83="","",VLOOKUP(H83,'Соль SKU'!$A$1:$B$150,2,0))</f>
        <v/>
      </c>
      <c r="U83" s="1">
        <f t="shared" si="36"/>
        <v>9.4117647058823533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1"/>
        <v/>
      </c>
      <c r="N84" s="18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0</v>
      </c>
      <c r="T84" s="1" t="str">
        <f>IF(H84="","",VLOOKUP(H84,'Соль SKU'!$A$1:$B$150,2,0))</f>
        <v/>
      </c>
      <c r="U84" s="1">
        <f t="shared" si="36"/>
        <v>9.4117647058823533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1"/>
        <v/>
      </c>
      <c r="N85" s="18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0</v>
      </c>
      <c r="T85" s="1" t="str">
        <f>IF(H85="","",VLOOKUP(H85,'Соль SKU'!$A$1:$B$150,2,0))</f>
        <v/>
      </c>
      <c r="U85" s="1">
        <f t="shared" si="36"/>
        <v>9.4117647058823533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1"/>
        <v/>
      </c>
      <c r="N86" s="18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0</v>
      </c>
      <c r="T86" s="1" t="str">
        <f>IF(H86="","",VLOOKUP(H86,'Соль SKU'!$A$1:$B$150,2,0))</f>
        <v/>
      </c>
      <c r="U86" s="1">
        <f t="shared" si="36"/>
        <v>9.4117647058823533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1"/>
        <v/>
      </c>
      <c r="N87" s="18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0</v>
      </c>
      <c r="T87" s="1" t="str">
        <f>IF(H87="","",VLOOKUP(H87,'Соль SKU'!$A$1:$B$150,2,0))</f>
        <v/>
      </c>
      <c r="U87" s="1">
        <f t="shared" si="36"/>
        <v>9.4117647058823533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1"/>
        <v/>
      </c>
      <c r="N88" s="18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0</v>
      </c>
      <c r="T88" s="1" t="str">
        <f>IF(H88="","",VLOOKUP(H88,'Соль SKU'!$A$1:$B$150,2,0))</f>
        <v/>
      </c>
      <c r="U88" s="1">
        <f t="shared" si="36"/>
        <v>9.4117647058823533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1"/>
        <v/>
      </c>
      <c r="N89" s="18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0</v>
      </c>
      <c r="T89" s="1" t="str">
        <f>IF(H89="","",VLOOKUP(H89,'Соль SKU'!$A$1:$B$150,2,0))</f>
        <v/>
      </c>
      <c r="U89" s="1">
        <f t="shared" si="36"/>
        <v>9.4117647058823533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1"/>
        <v/>
      </c>
      <c r="N90" s="18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0</v>
      </c>
      <c r="T90" s="1" t="str">
        <f>IF(H90="","",VLOOKUP(H90,'Соль SKU'!$A$1:$B$150,2,0))</f>
        <v/>
      </c>
      <c r="U90" s="1">
        <f t="shared" si="36"/>
        <v>9.4117647058823533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1"/>
        <v/>
      </c>
      <c r="N91" s="18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0</v>
      </c>
      <c r="T91" s="1" t="str">
        <f>IF(H91="","",VLOOKUP(H91,'Соль SKU'!$A$1:$B$150,2,0))</f>
        <v/>
      </c>
      <c r="U91" s="1">
        <f t="shared" si="36"/>
        <v>9.4117647058823533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1"/>
        <v/>
      </c>
      <c r="N92" s="18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0</v>
      </c>
      <c r="T92" s="1" t="str">
        <f>IF(H92="","",VLOOKUP(H92,'Соль SKU'!$A$1:$B$150,2,0))</f>
        <v/>
      </c>
      <c r="U92" s="1">
        <f t="shared" si="36"/>
        <v>9.4117647058823533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1"/>
        <v/>
      </c>
      <c r="N93" s="18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0</v>
      </c>
      <c r="T93" s="1" t="str">
        <f>IF(H93="","",VLOOKUP(H93,'Соль SKU'!$A$1:$B$150,2,0))</f>
        <v/>
      </c>
      <c r="U93" s="1">
        <f t="shared" si="36"/>
        <v>9.4117647058823533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1"/>
        <v/>
      </c>
      <c r="N94" s="18" t="str">
        <f t="shared" ca="1" si="32"/>
        <v/>
      </c>
      <c r="P94" s="1">
        <f t="shared" si="33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0</v>
      </c>
      <c r="T94" s="1" t="str">
        <f>IF(H94="","",VLOOKUP(H94,'Соль SKU'!$A$1:$B$150,2,0))</f>
        <v/>
      </c>
      <c r="U94" s="1">
        <f t="shared" si="36"/>
        <v>9.4117647058823533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ca="1" si="31"/>
        <v/>
      </c>
      <c r="N95" s="18" t="str">
        <f t="shared" ca="1" si="32"/>
        <v/>
      </c>
      <c r="P95" s="1">
        <f t="shared" si="33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0</v>
      </c>
      <c r="T95" s="1" t="str">
        <f>IF(H95="","",VLOOKUP(H95,'Соль SKU'!$A$1:$B$150,2,0))</f>
        <v/>
      </c>
      <c r="U95" s="1">
        <f t="shared" si="36"/>
        <v>9.4117647058823533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  <row r="96" spans="10:24" ht="13.75" customHeight="1" x14ac:dyDescent="0.2">
      <c r="J96" s="11" t="str">
        <f t="shared" ca="1" si="31"/>
        <v/>
      </c>
      <c r="N96" s="18" t="str">
        <f t="shared" ca="1" si="32"/>
        <v/>
      </c>
      <c r="P96" s="1">
        <f t="shared" si="33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0</v>
      </c>
      <c r="T96" s="1" t="str">
        <f>IF(H96="","",VLOOKUP(H96,'Соль SKU'!$A$1:$B$150,2,0))</f>
        <v/>
      </c>
      <c r="U96" s="1">
        <f t="shared" si="36"/>
        <v>9.4117647058823533</v>
      </c>
      <c r="V96" s="1">
        <f t="shared" si="37"/>
        <v>0</v>
      </c>
      <c r="W96" s="1">
        <f t="shared" si="38"/>
        <v>0</v>
      </c>
      <c r="X96" s="1" t="str">
        <f t="shared" ca="1" si="39"/>
        <v/>
      </c>
    </row>
    <row r="97" spans="10:24" ht="13.75" customHeight="1" x14ac:dyDescent="0.2">
      <c r="J97" s="11" t="str">
        <f t="shared" ca="1" si="31"/>
        <v/>
      </c>
      <c r="N97" s="18" t="str">
        <f t="shared" ca="1" si="32"/>
        <v/>
      </c>
      <c r="P97" s="1">
        <f t="shared" si="33"/>
        <v>0</v>
      </c>
      <c r="Q97" s="1">
        <f t="shared" ca="1" si="40"/>
        <v>0</v>
      </c>
      <c r="R97" s="1">
        <f t="shared" si="34"/>
        <v>0</v>
      </c>
      <c r="S97" s="1">
        <f t="shared" ca="1" si="35"/>
        <v>0</v>
      </c>
      <c r="T97" s="1" t="str">
        <f>IF(H97="","",VLOOKUP(H97,'Соль SKU'!$A$1:$B$150,2,0))</f>
        <v/>
      </c>
      <c r="U97" s="1">
        <f t="shared" si="36"/>
        <v>9.4117647058823533</v>
      </c>
      <c r="V97" s="1">
        <f t="shared" si="37"/>
        <v>0</v>
      </c>
      <c r="W97" s="1">
        <f t="shared" si="38"/>
        <v>0</v>
      </c>
      <c r="X97" s="1" t="str">
        <f t="shared" ca="1" si="39"/>
        <v/>
      </c>
    </row>
    <row r="98" spans="10:24" ht="13.75" customHeight="1" x14ac:dyDescent="0.2">
      <c r="J98" s="11" t="str">
        <f t="shared" ca="1" si="31"/>
        <v/>
      </c>
      <c r="N98" s="18" t="str">
        <f t="shared" ca="1" si="32"/>
        <v/>
      </c>
      <c r="P98" s="1">
        <f t="shared" si="33"/>
        <v>0</v>
      </c>
      <c r="Q98" s="1">
        <f t="shared" ca="1" si="40"/>
        <v>0</v>
      </c>
      <c r="R98" s="1">
        <f t="shared" si="34"/>
        <v>0</v>
      </c>
      <c r="S98" s="1">
        <f t="shared" ca="1" si="35"/>
        <v>0</v>
      </c>
      <c r="T98" s="1" t="str">
        <f>IF(H98="","",VLOOKUP(H98,'Соль SKU'!$A$1:$B$150,2,0))</f>
        <v/>
      </c>
      <c r="U98" s="1">
        <f t="shared" si="36"/>
        <v>9.4117647058823533</v>
      </c>
      <c r="V98" s="1">
        <f t="shared" si="37"/>
        <v>0</v>
      </c>
      <c r="W98" s="1">
        <f t="shared" si="38"/>
        <v>0</v>
      </c>
      <c r="X98" s="1" t="str">
        <f t="shared" ca="1" si="39"/>
        <v/>
      </c>
    </row>
    <row r="99" spans="10:24" ht="13.75" customHeight="1" x14ac:dyDescent="0.2">
      <c r="J99" s="11" t="str">
        <f t="shared" ca="1" si="31"/>
        <v/>
      </c>
      <c r="N99" s="18" t="str">
        <f t="shared" ca="1" si="32"/>
        <v/>
      </c>
      <c r="P99" s="1">
        <f t="shared" si="33"/>
        <v>0</v>
      </c>
      <c r="Q99" s="1">
        <f t="shared" ca="1" si="40"/>
        <v>0</v>
      </c>
      <c r="R99" s="1">
        <f t="shared" si="34"/>
        <v>0</v>
      </c>
      <c r="S99" s="1">
        <f t="shared" ca="1" si="35"/>
        <v>0</v>
      </c>
      <c r="T99" s="1" t="str">
        <f>IF(H99="","",VLOOKUP(H99,'Соль SKU'!$A$1:$B$150,2,0))</f>
        <v/>
      </c>
      <c r="U99" s="1">
        <f t="shared" si="36"/>
        <v>9.4117647058823533</v>
      </c>
      <c r="V99" s="1">
        <f t="shared" si="37"/>
        <v>0</v>
      </c>
      <c r="W99" s="1">
        <f t="shared" si="38"/>
        <v>0</v>
      </c>
      <c r="X99" s="1" t="str">
        <f t="shared" ca="1" si="39"/>
        <v/>
      </c>
    </row>
    <row r="100" spans="10:24" ht="13.75" customHeight="1" x14ac:dyDescent="0.2">
      <c r="J100" s="11" t="str">
        <f t="shared" ca="1" si="31"/>
        <v/>
      </c>
      <c r="N100" s="18" t="str">
        <f t="shared" ca="1" si="32"/>
        <v/>
      </c>
      <c r="P100" s="1">
        <f t="shared" si="33"/>
        <v>0</v>
      </c>
      <c r="Q100" s="1">
        <f t="shared" ca="1" si="40"/>
        <v>0</v>
      </c>
      <c r="R100" s="1">
        <f t="shared" si="34"/>
        <v>0</v>
      </c>
      <c r="S100" s="1">
        <f t="shared" ca="1" si="35"/>
        <v>0</v>
      </c>
      <c r="T100" s="1" t="str">
        <f>IF(H100="","",VLOOKUP(H100,'Соль SKU'!$A$1:$B$150,2,0))</f>
        <v/>
      </c>
      <c r="U100" s="1">
        <f t="shared" si="36"/>
        <v>9.4117647058823533</v>
      </c>
      <c r="V100" s="1">
        <f t="shared" si="37"/>
        <v>0</v>
      </c>
      <c r="W100" s="1">
        <f t="shared" si="38"/>
        <v>0</v>
      </c>
      <c r="X100" s="1" t="str">
        <f t="shared" ca="1" si="39"/>
        <v/>
      </c>
    </row>
  </sheetData>
  <conditionalFormatting sqref="B2:B100">
    <cfRule type="expression" dxfId="6" priority="37">
      <formula>$B2&lt;&gt;$T2</formula>
    </cfRule>
  </conditionalFormatting>
  <conditionalFormatting sqref="J1:J1048576">
    <cfRule type="cellIs" dxfId="5" priority="38" operator="between">
      <formula>30</formula>
      <formula>100000</formula>
    </cfRule>
    <cfRule type="cellIs" dxfId="4" priority="39" operator="between">
      <formula>1</formula>
      <formula>29</formula>
    </cfRule>
    <cfRule type="cellIs" dxfId="3" priority="40" operator="between">
      <formula>-29</formula>
      <formula>-1</formula>
    </cfRule>
    <cfRule type="cellIs" dxfId="2" priority="41" operator="between">
      <formula>-1000000</formula>
      <formula>-30</formula>
    </cfRule>
  </conditionalFormatting>
  <conditionalFormatting sqref="J1">
    <cfRule type="expression" dxfId="1" priority="110">
      <formula>SUMIF(J2:J100,"&gt;0")-SUMIF(J2:J100,"&lt;0")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B2:B100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E2:F100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H2:H100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674</v>
      </c>
    </row>
    <row r="2" spans="1:1" ht="14.5" customHeight="1" x14ac:dyDescent="0.2">
      <c r="A2" s="1" t="s">
        <v>681</v>
      </c>
    </row>
    <row r="3" spans="1:1" ht="14.5" customHeight="1" x14ac:dyDescent="0.2">
      <c r="A3" s="1" t="s">
        <v>682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29" t="s">
        <v>223</v>
      </c>
      <c r="B2" s="29">
        <v>-16</v>
      </c>
    </row>
    <row r="3" spans="1:2" x14ac:dyDescent="0.2">
      <c r="A3" s="29" t="s">
        <v>224</v>
      </c>
      <c r="B3" s="29">
        <v>-45.9</v>
      </c>
    </row>
    <row r="4" spans="1:2" x14ac:dyDescent="0.2">
      <c r="A4" s="29" t="s">
        <v>225</v>
      </c>
      <c r="B4" s="29">
        <v>0</v>
      </c>
    </row>
    <row r="5" spans="1:2" x14ac:dyDescent="0.2">
      <c r="A5" s="29" t="s">
        <v>226</v>
      </c>
      <c r="B5" s="29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29" t="s">
        <v>675</v>
      </c>
    </row>
    <row r="2" spans="1:1" x14ac:dyDescent="0.2">
      <c r="A2" s="29" t="s">
        <v>673</v>
      </c>
    </row>
    <row r="3" spans="1:1" x14ac:dyDescent="0.2">
      <c r="A3" s="29" t="s">
        <v>676</v>
      </c>
    </row>
    <row r="4" spans="1:1" x14ac:dyDescent="0.2">
      <c r="A4" s="29" t="s">
        <v>672</v>
      </c>
    </row>
    <row r="5" spans="1:1" x14ac:dyDescent="0.2">
      <c r="A5" s="29" t="s">
        <v>671</v>
      </c>
    </row>
    <row r="6" spans="1:1" x14ac:dyDescent="0.2">
      <c r="A6" s="29" t="s">
        <v>683</v>
      </c>
    </row>
    <row r="7" spans="1:1" x14ac:dyDescent="0.2">
      <c r="A7" s="29" t="s">
        <v>678</v>
      </c>
    </row>
    <row r="8" spans="1:1" x14ac:dyDescent="0.2">
      <c r="A8" s="29" t="s">
        <v>678</v>
      </c>
    </row>
    <row r="9" spans="1:1" x14ac:dyDescent="0.2">
      <c r="A9" s="29" t="s">
        <v>684</v>
      </c>
    </row>
    <row r="10" spans="1:1" x14ac:dyDescent="0.2">
      <c r="A10" s="29" t="s">
        <v>685</v>
      </c>
    </row>
    <row r="11" spans="1:1" x14ac:dyDescent="0.2">
      <c r="A11" s="29" t="s">
        <v>679</v>
      </c>
    </row>
    <row r="12" spans="1:1" x14ac:dyDescent="0.2">
      <c r="A12" s="29" t="s">
        <v>686</v>
      </c>
    </row>
    <row r="13" spans="1:1" x14ac:dyDescent="0.2">
      <c r="A13" s="29" t="s">
        <v>680</v>
      </c>
    </row>
    <row r="14" spans="1:1" x14ac:dyDescent="0.2">
      <c r="A14" s="29" t="s">
        <v>677</v>
      </c>
    </row>
    <row r="15" spans="1:1" x14ac:dyDescent="0.2">
      <c r="A15" s="29" t="s">
        <v>687</v>
      </c>
    </row>
    <row r="16" spans="1:1" x14ac:dyDescent="0.2">
      <c r="A16" s="29" t="s">
        <v>688</v>
      </c>
    </row>
    <row r="17" spans="1:1" x14ac:dyDescent="0.2">
      <c r="A17" s="29" t="s">
        <v>689</v>
      </c>
    </row>
    <row r="18" spans="1:1" x14ac:dyDescent="0.2">
      <c r="A18" s="29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29" t="s">
        <v>674</v>
      </c>
      <c r="B1" s="29" t="s">
        <v>674</v>
      </c>
    </row>
    <row r="2" spans="1:2" x14ac:dyDescent="0.2">
      <c r="A2" s="29" t="s">
        <v>539</v>
      </c>
      <c r="B2" s="29" t="s">
        <v>649</v>
      </c>
    </row>
    <row r="3" spans="1:2" x14ac:dyDescent="0.2">
      <c r="A3" s="29" t="s">
        <v>242</v>
      </c>
      <c r="B3" s="29" t="s">
        <v>649</v>
      </c>
    </row>
    <row r="4" spans="1:2" x14ac:dyDescent="0.2">
      <c r="A4" s="29" t="s">
        <v>546</v>
      </c>
      <c r="B4" s="29" t="s">
        <v>645</v>
      </c>
    </row>
    <row r="5" spans="1:2" x14ac:dyDescent="0.2">
      <c r="A5" s="29" t="s">
        <v>232</v>
      </c>
      <c r="B5" s="29" t="s">
        <v>645</v>
      </c>
    </row>
    <row r="6" spans="1:2" x14ac:dyDescent="0.2">
      <c r="A6" s="29" t="s">
        <v>691</v>
      </c>
      <c r="B6" s="29" t="s">
        <v>645</v>
      </c>
    </row>
    <row r="7" spans="1:2" x14ac:dyDescent="0.2">
      <c r="A7" s="29" t="s">
        <v>231</v>
      </c>
      <c r="B7" s="29" t="s">
        <v>645</v>
      </c>
    </row>
    <row r="8" spans="1:2" x14ac:dyDescent="0.2">
      <c r="A8" s="29" t="s">
        <v>692</v>
      </c>
      <c r="B8" s="29" t="s">
        <v>645</v>
      </c>
    </row>
    <row r="9" spans="1:2" x14ac:dyDescent="0.2">
      <c r="A9" s="29" t="s">
        <v>233</v>
      </c>
      <c r="B9" s="29" t="s">
        <v>645</v>
      </c>
    </row>
    <row r="10" spans="1:2" x14ac:dyDescent="0.2">
      <c r="A10" s="29" t="s">
        <v>551</v>
      </c>
      <c r="B10" s="29" t="s">
        <v>645</v>
      </c>
    </row>
    <row r="11" spans="1:2" x14ac:dyDescent="0.2">
      <c r="A11" s="29" t="s">
        <v>234</v>
      </c>
      <c r="B11" s="29" t="s">
        <v>645</v>
      </c>
    </row>
    <row r="12" spans="1:2" x14ac:dyDescent="0.2">
      <c r="A12" s="29" t="s">
        <v>545</v>
      </c>
      <c r="B12" s="29" t="s">
        <v>645</v>
      </c>
    </row>
    <row r="13" spans="1:2" x14ac:dyDescent="0.2">
      <c r="A13" s="29" t="s">
        <v>235</v>
      </c>
      <c r="B13" s="29" t="s">
        <v>645</v>
      </c>
    </row>
    <row r="14" spans="1:2" x14ac:dyDescent="0.2">
      <c r="A14" s="29" t="s">
        <v>549</v>
      </c>
      <c r="B14" s="29" t="s">
        <v>649</v>
      </c>
    </row>
    <row r="15" spans="1:2" x14ac:dyDescent="0.2">
      <c r="A15" s="29" t="s">
        <v>229</v>
      </c>
      <c r="B15" s="29" t="s">
        <v>649</v>
      </c>
    </row>
    <row r="16" spans="1:2" x14ac:dyDescent="0.2">
      <c r="A16" s="29" t="s">
        <v>552</v>
      </c>
      <c r="B16" s="29" t="s">
        <v>645</v>
      </c>
    </row>
    <row r="17" spans="1:2" x14ac:dyDescent="0.2">
      <c r="A17" s="29" t="s">
        <v>247</v>
      </c>
      <c r="B17" s="29" t="s">
        <v>645</v>
      </c>
    </row>
    <row r="18" spans="1:2" x14ac:dyDescent="0.2">
      <c r="A18" s="29" t="s">
        <v>553</v>
      </c>
      <c r="B18" s="29" t="s">
        <v>645</v>
      </c>
    </row>
    <row r="19" spans="1:2" x14ac:dyDescent="0.2">
      <c r="A19" s="29" t="s">
        <v>245</v>
      </c>
      <c r="B19" s="29" t="s">
        <v>645</v>
      </c>
    </row>
    <row r="20" spans="1:2" x14ac:dyDescent="0.2">
      <c r="A20" s="29" t="s">
        <v>693</v>
      </c>
      <c r="B20" s="29" t="s">
        <v>649</v>
      </c>
    </row>
    <row r="21" spans="1:2" x14ac:dyDescent="0.2">
      <c r="A21" s="29" t="s">
        <v>243</v>
      </c>
      <c r="B21" s="29" t="s">
        <v>649</v>
      </c>
    </row>
    <row r="22" spans="1:2" x14ac:dyDescent="0.2">
      <c r="A22" s="29" t="s">
        <v>556</v>
      </c>
      <c r="B22" s="29" t="s">
        <v>645</v>
      </c>
    </row>
    <row r="23" spans="1:2" x14ac:dyDescent="0.2">
      <c r="A23" s="29" t="s">
        <v>251</v>
      </c>
      <c r="B23" s="29" t="s">
        <v>645</v>
      </c>
    </row>
    <row r="24" spans="1:2" x14ac:dyDescent="0.2">
      <c r="A24" s="29" t="s">
        <v>694</v>
      </c>
      <c r="B24" s="29" t="s">
        <v>645</v>
      </c>
    </row>
    <row r="25" spans="1:2" x14ac:dyDescent="0.2">
      <c r="A25" s="29" t="s">
        <v>252</v>
      </c>
      <c r="B25" s="29" t="s">
        <v>645</v>
      </c>
    </row>
    <row r="26" spans="1:2" x14ac:dyDescent="0.2">
      <c r="A26" s="29" t="s">
        <v>695</v>
      </c>
      <c r="B26" s="29" t="s">
        <v>645</v>
      </c>
    </row>
    <row r="27" spans="1:2" x14ac:dyDescent="0.2">
      <c r="A27" s="29" t="s">
        <v>237</v>
      </c>
      <c r="B27" s="29" t="s">
        <v>645</v>
      </c>
    </row>
    <row r="28" spans="1:2" x14ac:dyDescent="0.2">
      <c r="A28" s="29" t="s">
        <v>696</v>
      </c>
      <c r="B28" s="29" t="s">
        <v>645</v>
      </c>
    </row>
    <row r="29" spans="1:2" x14ac:dyDescent="0.2">
      <c r="A29" s="29" t="s">
        <v>238</v>
      </c>
      <c r="B29" s="29" t="s">
        <v>645</v>
      </c>
    </row>
    <row r="30" spans="1:2" x14ac:dyDescent="0.2">
      <c r="A30" s="29" t="s">
        <v>538</v>
      </c>
      <c r="B30" s="29" t="s">
        <v>636</v>
      </c>
    </row>
    <row r="31" spans="1:2" x14ac:dyDescent="0.2">
      <c r="A31" s="29" t="s">
        <v>697</v>
      </c>
      <c r="B31" s="29" t="s">
        <v>636</v>
      </c>
    </row>
    <row r="32" spans="1:2" x14ac:dyDescent="0.2">
      <c r="A32" s="29" t="s">
        <v>240</v>
      </c>
      <c r="B32" s="29" t="s">
        <v>636</v>
      </c>
    </row>
    <row r="33" spans="1:2" x14ac:dyDescent="0.2">
      <c r="A33" s="29" t="s">
        <v>698</v>
      </c>
      <c r="B33" s="29" t="s">
        <v>636</v>
      </c>
    </row>
    <row r="34" spans="1:2" x14ac:dyDescent="0.2">
      <c r="A34" s="29" t="s">
        <v>239</v>
      </c>
      <c r="B34" s="29" t="s">
        <v>636</v>
      </c>
    </row>
    <row r="35" spans="1:2" x14ac:dyDescent="0.2">
      <c r="A35" s="29" t="s">
        <v>699</v>
      </c>
      <c r="B35" s="29" t="s">
        <v>636</v>
      </c>
    </row>
    <row r="36" spans="1:2" x14ac:dyDescent="0.2">
      <c r="A36" s="29" t="s">
        <v>230</v>
      </c>
      <c r="B36" s="29" t="s">
        <v>636</v>
      </c>
    </row>
    <row r="37" spans="1:2" x14ac:dyDescent="0.2">
      <c r="A37" s="29" t="s">
        <v>700</v>
      </c>
      <c r="B37" s="29" t="s">
        <v>645</v>
      </c>
    </row>
    <row r="38" spans="1:2" x14ac:dyDescent="0.2">
      <c r="A38" s="29" t="s">
        <v>236</v>
      </c>
      <c r="B38" s="29" t="s">
        <v>645</v>
      </c>
    </row>
    <row r="39" spans="1:2" x14ac:dyDescent="0.2">
      <c r="A39" s="29" t="s">
        <v>701</v>
      </c>
      <c r="B39" s="29" t="s">
        <v>645</v>
      </c>
    </row>
    <row r="40" spans="1:2" x14ac:dyDescent="0.2">
      <c r="A40" s="29" t="s">
        <v>246</v>
      </c>
      <c r="B40" s="29" t="s">
        <v>645</v>
      </c>
    </row>
    <row r="41" spans="1:2" x14ac:dyDescent="0.2">
      <c r="A41" s="29" t="s">
        <v>702</v>
      </c>
      <c r="B41" s="29" t="s">
        <v>645</v>
      </c>
    </row>
    <row r="42" spans="1:2" x14ac:dyDescent="0.2">
      <c r="A42" s="29" t="s">
        <v>250</v>
      </c>
      <c r="B42" s="29" t="s">
        <v>645</v>
      </c>
    </row>
    <row r="43" spans="1:2" x14ac:dyDescent="0.2">
      <c r="A43" s="29" t="s">
        <v>703</v>
      </c>
      <c r="B43" s="29" t="s">
        <v>645</v>
      </c>
    </row>
    <row r="44" spans="1:2" x14ac:dyDescent="0.2">
      <c r="A44" s="29" t="s">
        <v>248</v>
      </c>
      <c r="B44" s="29" t="s">
        <v>645</v>
      </c>
    </row>
    <row r="45" spans="1:2" x14ac:dyDescent="0.2">
      <c r="A45" s="29" t="s">
        <v>704</v>
      </c>
      <c r="B45" s="29" t="s">
        <v>636</v>
      </c>
    </row>
    <row r="46" spans="1:2" x14ac:dyDescent="0.2">
      <c r="A46" s="29" t="s">
        <v>244</v>
      </c>
      <c r="B46" s="29" t="s">
        <v>636</v>
      </c>
    </row>
    <row r="47" spans="1:2" x14ac:dyDescent="0.2">
      <c r="A47" s="29" t="s">
        <v>705</v>
      </c>
      <c r="B47" s="29" t="s">
        <v>636</v>
      </c>
    </row>
    <row r="48" spans="1:2" x14ac:dyDescent="0.2">
      <c r="A48" s="29" t="s">
        <v>249</v>
      </c>
      <c r="B48" s="29" t="s">
        <v>636</v>
      </c>
    </row>
    <row r="49" spans="1:2" x14ac:dyDescent="0.2">
      <c r="A49" s="29" t="s">
        <v>544</v>
      </c>
      <c r="B49" s="29" t="s">
        <v>647</v>
      </c>
    </row>
    <row r="50" spans="1:2" x14ac:dyDescent="0.2">
      <c r="A50" s="29" t="s">
        <v>241</v>
      </c>
      <c r="B50" s="29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41</cp:revision>
  <dcterms:created xsi:type="dcterms:W3CDTF">2020-12-13T08:44:49Z</dcterms:created>
  <dcterms:modified xsi:type="dcterms:W3CDTF">2021-06-03T11:24:25Z</dcterms:modified>
  <dc:language>en-US</dc:language>
</cp:coreProperties>
</file>