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jkadaner/FileApps/coding_projects/umalat/app/data/tests/ricotta/"/>
    </mc:Choice>
  </mc:AlternateContent>
  <xr:revisionPtr revIDLastSave="0" documentId="13_ncr:1_{DEE4604D-EC61-B447-84A4-BDEAEB4A7D94}" xr6:coauthVersionLast="47" xr6:coauthVersionMax="47" xr10:uidLastSave="{00000000-0000-0000-0000-000000000000}"/>
  <bookViews>
    <workbookView xWindow="0" yWindow="760" windowWidth="30240" windowHeight="18880" tabRatio="500" activeTab="2" xr2:uid="{00000000-000D-0000-FFFF-FFFF00000000}"/>
  </bookViews>
  <sheets>
    <sheet name="файл остатки" sheetId="1" r:id="rId1"/>
    <sheet name="планирование суточное" sheetId="2" r:id="rId2"/>
    <sheet name="План варок" sheetId="3" r:id="rId3"/>
    <sheet name="SKU" sheetId="4" state="hidden" r:id="rId4"/>
    <sheet name="Типы варок" sheetId="5" state="hidden" r:id="rId5"/>
  </sheets>
  <definedNames>
    <definedName name="Water_SKU">SKU!$A$1:$A$100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26" i="3" l="1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F267" i="3"/>
  <c r="H266" i="3"/>
  <c r="F266" i="3"/>
  <c r="H265" i="3"/>
  <c r="F265" i="3"/>
  <c r="H264" i="3"/>
  <c r="F264" i="3"/>
  <c r="H263" i="3"/>
  <c r="F263" i="3"/>
  <c r="H262" i="3"/>
  <c r="F262" i="3"/>
  <c r="H261" i="3"/>
  <c r="F261" i="3"/>
  <c r="H260" i="3"/>
  <c r="F260" i="3"/>
  <c r="H259" i="3"/>
  <c r="F259" i="3"/>
  <c r="H258" i="3"/>
  <c r="F258" i="3"/>
  <c r="H257" i="3"/>
  <c r="F257" i="3"/>
  <c r="H256" i="3"/>
  <c r="F256" i="3"/>
  <c r="H255" i="3"/>
  <c r="F255" i="3"/>
  <c r="H254" i="3"/>
  <c r="F254" i="3"/>
  <c r="H253" i="3"/>
  <c r="F253" i="3"/>
  <c r="H252" i="3"/>
  <c r="F252" i="3"/>
  <c r="H251" i="3"/>
  <c r="F251" i="3"/>
  <c r="H250" i="3"/>
  <c r="F250" i="3"/>
  <c r="H249" i="3"/>
  <c r="F249" i="3"/>
  <c r="H248" i="3"/>
  <c r="F248" i="3"/>
  <c r="H247" i="3"/>
  <c r="F247" i="3"/>
  <c r="H246" i="3"/>
  <c r="F246" i="3"/>
  <c r="H245" i="3"/>
  <c r="F245" i="3"/>
  <c r="H244" i="3"/>
  <c r="F244" i="3"/>
  <c r="H243" i="3"/>
  <c r="F243" i="3"/>
  <c r="H242" i="3"/>
  <c r="F242" i="3"/>
  <c r="H241" i="3"/>
  <c r="F241" i="3"/>
  <c r="H240" i="3"/>
  <c r="F240" i="3"/>
  <c r="H239" i="3"/>
  <c r="F239" i="3"/>
  <c r="H238" i="3"/>
  <c r="F238" i="3"/>
  <c r="H237" i="3"/>
  <c r="F237" i="3"/>
  <c r="H236" i="3"/>
  <c r="F236" i="3"/>
  <c r="H235" i="3"/>
  <c r="F235" i="3"/>
  <c r="H234" i="3"/>
  <c r="F234" i="3"/>
  <c r="H233" i="3"/>
  <c r="F233" i="3"/>
  <c r="H232" i="3"/>
  <c r="F232" i="3"/>
  <c r="H231" i="3"/>
  <c r="F231" i="3"/>
  <c r="H230" i="3"/>
  <c r="F230" i="3"/>
  <c r="H229" i="3"/>
  <c r="F229" i="3"/>
  <c r="H228" i="3"/>
  <c r="F228" i="3"/>
  <c r="H227" i="3"/>
  <c r="F227" i="3"/>
  <c r="H226" i="3"/>
  <c r="F226" i="3"/>
  <c r="H225" i="3"/>
  <c r="F225" i="3"/>
  <c r="H224" i="3"/>
  <c r="F224" i="3"/>
  <c r="H223" i="3"/>
  <c r="F223" i="3"/>
  <c r="H222" i="3"/>
  <c r="F222" i="3"/>
  <c r="H221" i="3"/>
  <c r="F221" i="3"/>
  <c r="H220" i="3"/>
  <c r="F220" i="3"/>
  <c r="H219" i="3"/>
  <c r="F219" i="3"/>
  <c r="H218" i="3"/>
  <c r="F218" i="3"/>
  <c r="H217" i="3"/>
  <c r="F217" i="3"/>
  <c r="H216" i="3"/>
  <c r="F216" i="3"/>
  <c r="H215" i="3"/>
  <c r="F215" i="3"/>
  <c r="H214" i="3"/>
  <c r="F214" i="3"/>
  <c r="H213" i="3"/>
  <c r="F213" i="3"/>
  <c r="H212" i="3"/>
  <c r="F212" i="3"/>
  <c r="H211" i="3"/>
  <c r="F211" i="3"/>
  <c r="H210" i="3"/>
  <c r="F210" i="3"/>
  <c r="H209" i="3"/>
  <c r="F209" i="3"/>
  <c r="H208" i="3"/>
  <c r="F208" i="3"/>
  <c r="H207" i="3"/>
  <c r="F207" i="3"/>
  <c r="H206" i="3"/>
  <c r="F206" i="3"/>
  <c r="H205" i="3"/>
  <c r="F205" i="3"/>
  <c r="H204" i="3"/>
  <c r="F204" i="3"/>
  <c r="H203" i="3"/>
  <c r="F203" i="3"/>
  <c r="H202" i="3"/>
  <c r="F202" i="3"/>
  <c r="H201" i="3"/>
  <c r="F201" i="3"/>
  <c r="H200" i="3"/>
  <c r="F200" i="3"/>
  <c r="H199" i="3"/>
  <c r="F199" i="3"/>
  <c r="H198" i="3"/>
  <c r="F198" i="3"/>
  <c r="H197" i="3"/>
  <c r="F197" i="3"/>
  <c r="H196" i="3"/>
  <c r="F196" i="3"/>
  <c r="H195" i="3"/>
  <c r="F195" i="3"/>
  <c r="H194" i="3"/>
  <c r="F194" i="3"/>
  <c r="H193" i="3"/>
  <c r="F193" i="3"/>
  <c r="H192" i="3"/>
  <c r="F192" i="3"/>
  <c r="H191" i="3"/>
  <c r="F191" i="3"/>
  <c r="H190" i="3"/>
  <c r="F190" i="3"/>
  <c r="H189" i="3"/>
  <c r="F189" i="3"/>
  <c r="H188" i="3"/>
  <c r="F188" i="3"/>
  <c r="H187" i="3"/>
  <c r="F187" i="3"/>
  <c r="H186" i="3"/>
  <c r="F186" i="3"/>
  <c r="H185" i="3"/>
  <c r="F185" i="3"/>
  <c r="H184" i="3"/>
  <c r="F184" i="3"/>
  <c r="H183" i="3"/>
  <c r="F183" i="3"/>
  <c r="H182" i="3"/>
  <c r="F182" i="3"/>
  <c r="H181" i="3"/>
  <c r="F181" i="3"/>
  <c r="H180" i="3"/>
  <c r="F180" i="3"/>
  <c r="H179" i="3"/>
  <c r="F179" i="3"/>
  <c r="H178" i="3"/>
  <c r="F178" i="3"/>
  <c r="H177" i="3"/>
  <c r="F177" i="3"/>
  <c r="H176" i="3"/>
  <c r="F176" i="3"/>
  <c r="H175" i="3"/>
  <c r="F175" i="3"/>
  <c r="H174" i="3"/>
  <c r="F174" i="3"/>
  <c r="H173" i="3"/>
  <c r="F173" i="3"/>
  <c r="H172" i="3"/>
  <c r="F172" i="3"/>
  <c r="H171" i="3"/>
  <c r="F171" i="3"/>
  <c r="H170" i="3"/>
  <c r="F170" i="3"/>
  <c r="H169" i="3"/>
  <c r="F169" i="3"/>
  <c r="H168" i="3"/>
  <c r="F168" i="3"/>
  <c r="H167" i="3"/>
  <c r="F167" i="3"/>
  <c r="H166" i="3"/>
  <c r="F166" i="3"/>
  <c r="H165" i="3"/>
  <c r="G165" i="3"/>
  <c r="F165" i="3" s="1"/>
  <c r="H164" i="3"/>
  <c r="G164" i="3"/>
  <c r="F164" i="3" s="1"/>
  <c r="H163" i="3"/>
  <c r="G163" i="3"/>
  <c r="F163" i="3" s="1"/>
  <c r="H162" i="3"/>
  <c r="G162" i="3"/>
  <c r="F162" i="3"/>
  <c r="H161" i="3"/>
  <c r="G161" i="3"/>
  <c r="F161" i="3" s="1"/>
  <c r="H160" i="3"/>
  <c r="G160" i="3"/>
  <c r="F160" i="3" s="1"/>
  <c r="H159" i="3"/>
  <c r="G159" i="3"/>
  <c r="F159" i="3" s="1"/>
  <c r="H158" i="3"/>
  <c r="G158" i="3"/>
  <c r="F158" i="3" s="1"/>
  <c r="H157" i="3"/>
  <c r="G157" i="3"/>
  <c r="F157" i="3" s="1"/>
  <c r="H156" i="3"/>
  <c r="G156" i="3"/>
  <c r="F156" i="3" s="1"/>
  <c r="H155" i="3"/>
  <c r="G155" i="3"/>
  <c r="F155" i="3" s="1"/>
  <c r="H154" i="3"/>
  <c r="G154" i="3"/>
  <c r="F154" i="3"/>
  <c r="H153" i="3"/>
  <c r="G153" i="3"/>
  <c r="F153" i="3" s="1"/>
  <c r="H152" i="3"/>
  <c r="G152" i="3"/>
  <c r="F152" i="3" s="1"/>
  <c r="H151" i="3"/>
  <c r="G151" i="3"/>
  <c r="F151" i="3" s="1"/>
  <c r="H150" i="3"/>
  <c r="G150" i="3"/>
  <c r="F150" i="3" s="1"/>
  <c r="H149" i="3"/>
  <c r="G149" i="3"/>
  <c r="F149" i="3" s="1"/>
  <c r="C149" i="3"/>
  <c r="H148" i="3"/>
  <c r="G148" i="3"/>
  <c r="F148" i="3" s="1"/>
  <c r="C148" i="3"/>
  <c r="H147" i="3"/>
  <c r="G147" i="3"/>
  <c r="F147" i="3" s="1"/>
  <c r="C147" i="3"/>
  <c r="H146" i="3"/>
  <c r="G146" i="3"/>
  <c r="F146" i="3" s="1"/>
  <c r="C146" i="3"/>
  <c r="H145" i="3"/>
  <c r="G145" i="3"/>
  <c r="F145" i="3" s="1"/>
  <c r="C145" i="3"/>
  <c r="H144" i="3"/>
  <c r="G144" i="3"/>
  <c r="F144" i="3"/>
  <c r="C144" i="3"/>
  <c r="H143" i="3"/>
  <c r="G143" i="3"/>
  <c r="F143" i="3" s="1"/>
  <c r="C143" i="3"/>
  <c r="H142" i="3"/>
  <c r="G142" i="3"/>
  <c r="F142" i="3" s="1"/>
  <c r="C142" i="3"/>
  <c r="H141" i="3"/>
  <c r="G141" i="3"/>
  <c r="F141" i="3" s="1"/>
  <c r="C141" i="3"/>
  <c r="H140" i="3"/>
  <c r="G140" i="3"/>
  <c r="F140" i="3" s="1"/>
  <c r="C140" i="3"/>
  <c r="H139" i="3"/>
  <c r="G139" i="3"/>
  <c r="F139" i="3" s="1"/>
  <c r="C139" i="3"/>
  <c r="H138" i="3"/>
  <c r="G138" i="3"/>
  <c r="F138" i="3" s="1"/>
  <c r="C138" i="3"/>
  <c r="H137" i="3"/>
  <c r="G137" i="3"/>
  <c r="F137" i="3" s="1"/>
  <c r="C137" i="3"/>
  <c r="H136" i="3"/>
  <c r="G136" i="3"/>
  <c r="F136" i="3" s="1"/>
  <c r="C136" i="3"/>
  <c r="H135" i="3"/>
  <c r="G135" i="3"/>
  <c r="F135" i="3" s="1"/>
  <c r="C135" i="3"/>
  <c r="H134" i="3"/>
  <c r="G134" i="3"/>
  <c r="F134" i="3" s="1"/>
  <c r="C134" i="3"/>
  <c r="H133" i="3"/>
  <c r="G133" i="3"/>
  <c r="F133" i="3" s="1"/>
  <c r="C133" i="3"/>
  <c r="H132" i="3"/>
  <c r="G132" i="3"/>
  <c r="F132" i="3" s="1"/>
  <c r="C132" i="3"/>
  <c r="H131" i="3"/>
  <c r="G131" i="3"/>
  <c r="F131" i="3" s="1"/>
  <c r="C131" i="3"/>
  <c r="H130" i="3"/>
  <c r="G130" i="3"/>
  <c r="F130" i="3" s="1"/>
  <c r="C130" i="3"/>
  <c r="H129" i="3"/>
  <c r="G129" i="3"/>
  <c r="F129" i="3" s="1"/>
  <c r="C129" i="3"/>
  <c r="H128" i="3"/>
  <c r="G128" i="3"/>
  <c r="F128" i="3" s="1"/>
  <c r="C128" i="3"/>
  <c r="H127" i="3"/>
  <c r="G127" i="3"/>
  <c r="F127" i="3" s="1"/>
  <c r="C127" i="3"/>
  <c r="H126" i="3"/>
  <c r="G126" i="3"/>
  <c r="F126" i="3" s="1"/>
  <c r="C126" i="3"/>
  <c r="H125" i="3"/>
  <c r="G125" i="3"/>
  <c r="F125" i="3" s="1"/>
  <c r="C125" i="3"/>
  <c r="H124" i="3"/>
  <c r="G124" i="3"/>
  <c r="F124" i="3" s="1"/>
  <c r="C124" i="3"/>
  <c r="O123" i="3"/>
  <c r="L123" i="3"/>
  <c r="H123" i="3"/>
  <c r="G123" i="3"/>
  <c r="F123" i="3"/>
  <c r="C123" i="3"/>
  <c r="A123" i="3"/>
  <c r="O122" i="3"/>
  <c r="L122" i="3"/>
  <c r="H122" i="3"/>
  <c r="G122" i="3"/>
  <c r="F122" i="3"/>
  <c r="C122" i="3"/>
  <c r="B122" i="3"/>
  <c r="A122" i="3"/>
  <c r="O121" i="3"/>
  <c r="L121" i="3"/>
  <c r="H121" i="3"/>
  <c r="G121" i="3"/>
  <c r="F121" i="3"/>
  <c r="C121" i="3"/>
  <c r="B121" i="3"/>
  <c r="A121" i="3"/>
  <c r="O120" i="3"/>
  <c r="L120" i="3"/>
  <c r="H120" i="3"/>
  <c r="G120" i="3"/>
  <c r="F120" i="3"/>
  <c r="C120" i="3"/>
  <c r="B120" i="3"/>
  <c r="A120" i="3"/>
  <c r="O119" i="3"/>
  <c r="L119" i="3"/>
  <c r="H119" i="3"/>
  <c r="G119" i="3"/>
  <c r="F119" i="3"/>
  <c r="C119" i="3"/>
  <c r="B119" i="3"/>
  <c r="A119" i="3"/>
  <c r="O118" i="3"/>
  <c r="L118" i="3"/>
  <c r="H118" i="3"/>
  <c r="G118" i="3"/>
  <c r="F118" i="3"/>
  <c r="C118" i="3"/>
  <c r="B118" i="3"/>
  <c r="A118" i="3"/>
  <c r="O117" i="3"/>
  <c r="L117" i="3"/>
  <c r="H117" i="3"/>
  <c r="G117" i="3"/>
  <c r="F117" i="3"/>
  <c r="C117" i="3"/>
  <c r="B117" i="3"/>
  <c r="A117" i="3"/>
  <c r="O116" i="3"/>
  <c r="L116" i="3"/>
  <c r="H116" i="3"/>
  <c r="G116" i="3"/>
  <c r="F116" i="3"/>
  <c r="C116" i="3"/>
  <c r="B116" i="3"/>
  <c r="A116" i="3"/>
  <c r="O115" i="3"/>
  <c r="L115" i="3"/>
  <c r="H115" i="3"/>
  <c r="G115" i="3"/>
  <c r="F115" i="3"/>
  <c r="C115" i="3"/>
  <c r="B115" i="3"/>
  <c r="A115" i="3"/>
  <c r="O114" i="3"/>
  <c r="L114" i="3"/>
  <c r="H114" i="3"/>
  <c r="G114" i="3"/>
  <c r="F114" i="3"/>
  <c r="C114" i="3"/>
  <c r="B114" i="3"/>
  <c r="A114" i="3"/>
  <c r="O113" i="3"/>
  <c r="L113" i="3"/>
  <c r="H113" i="3"/>
  <c r="G113" i="3"/>
  <c r="F113" i="3"/>
  <c r="C113" i="3"/>
  <c r="B113" i="3"/>
  <c r="A113" i="3"/>
  <c r="O112" i="3"/>
  <c r="L112" i="3"/>
  <c r="H112" i="3"/>
  <c r="G112" i="3"/>
  <c r="F112" i="3"/>
  <c r="C112" i="3"/>
  <c r="B112" i="3"/>
  <c r="A112" i="3"/>
  <c r="O111" i="3"/>
  <c r="L111" i="3"/>
  <c r="H111" i="3"/>
  <c r="G111" i="3"/>
  <c r="F111" i="3"/>
  <c r="C111" i="3"/>
  <c r="B111" i="3"/>
  <c r="A111" i="3"/>
  <c r="O110" i="3"/>
  <c r="L110" i="3"/>
  <c r="H110" i="3"/>
  <c r="G110" i="3"/>
  <c r="F110" i="3"/>
  <c r="C110" i="3"/>
  <c r="B110" i="3"/>
  <c r="A110" i="3"/>
  <c r="O109" i="3"/>
  <c r="L109" i="3"/>
  <c r="H109" i="3"/>
  <c r="G109" i="3"/>
  <c r="F109" i="3"/>
  <c r="C109" i="3"/>
  <c r="B109" i="3"/>
  <c r="A109" i="3"/>
  <c r="O108" i="3"/>
  <c r="L108" i="3"/>
  <c r="H108" i="3"/>
  <c r="G108" i="3"/>
  <c r="F108" i="3"/>
  <c r="C108" i="3"/>
  <c r="B108" i="3"/>
  <c r="A108" i="3"/>
  <c r="O107" i="3"/>
  <c r="L107" i="3"/>
  <c r="H107" i="3"/>
  <c r="G107" i="3"/>
  <c r="F107" i="3"/>
  <c r="C107" i="3"/>
  <c r="B107" i="3"/>
  <c r="A107" i="3"/>
  <c r="O106" i="3"/>
  <c r="L106" i="3"/>
  <c r="H106" i="3"/>
  <c r="G106" i="3"/>
  <c r="F106" i="3"/>
  <c r="C106" i="3"/>
  <c r="B106" i="3"/>
  <c r="A106" i="3"/>
  <c r="O105" i="3"/>
  <c r="L105" i="3"/>
  <c r="H105" i="3"/>
  <c r="G105" i="3"/>
  <c r="F105" i="3"/>
  <c r="C105" i="3"/>
  <c r="B105" i="3"/>
  <c r="A105" i="3"/>
  <c r="O104" i="3"/>
  <c r="L104" i="3"/>
  <c r="H104" i="3"/>
  <c r="G104" i="3"/>
  <c r="F104" i="3"/>
  <c r="C104" i="3"/>
  <c r="B104" i="3"/>
  <c r="A104" i="3"/>
  <c r="O103" i="3"/>
  <c r="L103" i="3"/>
  <c r="H103" i="3"/>
  <c r="G103" i="3"/>
  <c r="F103" i="3"/>
  <c r="C103" i="3"/>
  <c r="B103" i="3"/>
  <c r="A103" i="3"/>
  <c r="O102" i="3"/>
  <c r="L102" i="3"/>
  <c r="H102" i="3"/>
  <c r="G102" i="3"/>
  <c r="F102" i="3"/>
  <c r="C102" i="3"/>
  <c r="B102" i="3"/>
  <c r="A102" i="3"/>
  <c r="O101" i="3"/>
  <c r="L101" i="3"/>
  <c r="H101" i="3"/>
  <c r="G101" i="3"/>
  <c r="F101" i="3"/>
  <c r="C101" i="3"/>
  <c r="B101" i="3"/>
  <c r="A101" i="3"/>
  <c r="O100" i="3"/>
  <c r="L100" i="3"/>
  <c r="H100" i="3"/>
  <c r="G100" i="3"/>
  <c r="F100" i="3"/>
  <c r="C100" i="3"/>
  <c r="B100" i="3"/>
  <c r="A100" i="3"/>
  <c r="O99" i="3"/>
  <c r="L99" i="3"/>
  <c r="H99" i="3"/>
  <c r="G99" i="3"/>
  <c r="F99" i="3"/>
  <c r="C99" i="3"/>
  <c r="B99" i="3"/>
  <c r="A99" i="3"/>
  <c r="O98" i="3"/>
  <c r="L98" i="3"/>
  <c r="H98" i="3"/>
  <c r="G98" i="3"/>
  <c r="F98" i="3"/>
  <c r="C98" i="3"/>
  <c r="B98" i="3"/>
  <c r="A98" i="3"/>
  <c r="O97" i="3"/>
  <c r="L97" i="3"/>
  <c r="H97" i="3"/>
  <c r="G97" i="3"/>
  <c r="F97" i="3"/>
  <c r="C97" i="3"/>
  <c r="B97" i="3"/>
  <c r="A97" i="3"/>
  <c r="O96" i="3"/>
  <c r="L96" i="3"/>
  <c r="H96" i="3"/>
  <c r="G96" i="3"/>
  <c r="F96" i="3"/>
  <c r="C96" i="3"/>
  <c r="B96" i="3"/>
  <c r="A96" i="3"/>
  <c r="O95" i="3"/>
  <c r="L95" i="3"/>
  <c r="H95" i="3"/>
  <c r="G95" i="3"/>
  <c r="F95" i="3"/>
  <c r="C95" i="3"/>
  <c r="B95" i="3"/>
  <c r="A95" i="3"/>
  <c r="O94" i="3"/>
  <c r="L94" i="3"/>
  <c r="H94" i="3"/>
  <c r="G94" i="3"/>
  <c r="F94" i="3"/>
  <c r="C94" i="3"/>
  <c r="B94" i="3"/>
  <c r="A94" i="3"/>
  <c r="O93" i="3"/>
  <c r="L93" i="3"/>
  <c r="H93" i="3"/>
  <c r="G93" i="3"/>
  <c r="F93" i="3"/>
  <c r="C93" i="3"/>
  <c r="B93" i="3"/>
  <c r="A93" i="3"/>
  <c r="O92" i="3"/>
  <c r="L92" i="3"/>
  <c r="H92" i="3"/>
  <c r="G92" i="3"/>
  <c r="F92" i="3"/>
  <c r="C92" i="3"/>
  <c r="B92" i="3"/>
  <c r="A92" i="3"/>
  <c r="O91" i="3"/>
  <c r="L91" i="3"/>
  <c r="H91" i="3"/>
  <c r="G91" i="3"/>
  <c r="F91" i="3"/>
  <c r="C91" i="3"/>
  <c r="B91" i="3"/>
  <c r="A91" i="3"/>
  <c r="O90" i="3"/>
  <c r="L90" i="3"/>
  <c r="H90" i="3"/>
  <c r="G90" i="3"/>
  <c r="F90" i="3"/>
  <c r="C90" i="3"/>
  <c r="B90" i="3"/>
  <c r="A90" i="3"/>
  <c r="O89" i="3"/>
  <c r="L89" i="3"/>
  <c r="H89" i="3"/>
  <c r="G89" i="3"/>
  <c r="F89" i="3"/>
  <c r="C89" i="3"/>
  <c r="B89" i="3"/>
  <c r="A89" i="3"/>
  <c r="O88" i="3"/>
  <c r="L88" i="3"/>
  <c r="H88" i="3"/>
  <c r="G88" i="3"/>
  <c r="F88" i="3"/>
  <c r="C88" i="3"/>
  <c r="B88" i="3"/>
  <c r="A88" i="3"/>
  <c r="O87" i="3"/>
  <c r="L87" i="3"/>
  <c r="H87" i="3"/>
  <c r="G87" i="3"/>
  <c r="F87" i="3"/>
  <c r="C87" i="3"/>
  <c r="B87" i="3"/>
  <c r="A87" i="3"/>
  <c r="O86" i="3"/>
  <c r="L86" i="3"/>
  <c r="H86" i="3"/>
  <c r="G86" i="3"/>
  <c r="F86" i="3"/>
  <c r="C86" i="3"/>
  <c r="B86" i="3"/>
  <c r="A86" i="3"/>
  <c r="O85" i="3"/>
  <c r="L85" i="3"/>
  <c r="H85" i="3"/>
  <c r="G85" i="3"/>
  <c r="F85" i="3"/>
  <c r="C85" i="3"/>
  <c r="B85" i="3"/>
  <c r="A85" i="3"/>
  <c r="O84" i="3"/>
  <c r="L84" i="3"/>
  <c r="H84" i="3"/>
  <c r="G84" i="3"/>
  <c r="F84" i="3"/>
  <c r="C84" i="3"/>
  <c r="B84" i="3"/>
  <c r="A84" i="3"/>
  <c r="O83" i="3"/>
  <c r="L83" i="3"/>
  <c r="H83" i="3"/>
  <c r="G83" i="3"/>
  <c r="F83" i="3"/>
  <c r="C83" i="3"/>
  <c r="B83" i="3"/>
  <c r="A83" i="3"/>
  <c r="O82" i="3"/>
  <c r="L82" i="3"/>
  <c r="H82" i="3"/>
  <c r="G82" i="3"/>
  <c r="F82" i="3"/>
  <c r="C82" i="3"/>
  <c r="B82" i="3"/>
  <c r="A82" i="3"/>
  <c r="O81" i="3"/>
  <c r="L81" i="3"/>
  <c r="H81" i="3"/>
  <c r="G81" i="3"/>
  <c r="F81" i="3"/>
  <c r="C81" i="3"/>
  <c r="B81" i="3"/>
  <c r="A81" i="3"/>
  <c r="O80" i="3"/>
  <c r="L80" i="3"/>
  <c r="H80" i="3"/>
  <c r="G80" i="3"/>
  <c r="F80" i="3"/>
  <c r="C80" i="3"/>
  <c r="B80" i="3"/>
  <c r="A80" i="3"/>
  <c r="O79" i="3"/>
  <c r="L79" i="3"/>
  <c r="H79" i="3"/>
  <c r="G79" i="3"/>
  <c r="F79" i="3"/>
  <c r="C79" i="3"/>
  <c r="B79" i="3"/>
  <c r="A79" i="3"/>
  <c r="O78" i="3"/>
  <c r="L78" i="3"/>
  <c r="H78" i="3"/>
  <c r="G78" i="3"/>
  <c r="F78" i="3"/>
  <c r="C78" i="3"/>
  <c r="B78" i="3"/>
  <c r="A78" i="3"/>
  <c r="O77" i="3"/>
  <c r="L77" i="3"/>
  <c r="H77" i="3"/>
  <c r="G77" i="3"/>
  <c r="F77" i="3"/>
  <c r="C77" i="3"/>
  <c r="B77" i="3"/>
  <c r="A77" i="3"/>
  <c r="O76" i="3"/>
  <c r="L76" i="3"/>
  <c r="H76" i="3"/>
  <c r="G76" i="3"/>
  <c r="F76" i="3"/>
  <c r="C76" i="3"/>
  <c r="B76" i="3"/>
  <c r="A76" i="3"/>
  <c r="O75" i="3"/>
  <c r="L75" i="3"/>
  <c r="H75" i="3"/>
  <c r="G75" i="3"/>
  <c r="F75" i="3"/>
  <c r="C75" i="3"/>
  <c r="B75" i="3"/>
  <c r="A75" i="3"/>
  <c r="O74" i="3"/>
  <c r="L74" i="3"/>
  <c r="H74" i="3"/>
  <c r="G74" i="3"/>
  <c r="F74" i="3"/>
  <c r="C74" i="3"/>
  <c r="B74" i="3"/>
  <c r="A74" i="3"/>
  <c r="O73" i="3"/>
  <c r="L73" i="3"/>
  <c r="H73" i="3"/>
  <c r="G73" i="3"/>
  <c r="F73" i="3"/>
  <c r="C73" i="3"/>
  <c r="B73" i="3"/>
  <c r="A73" i="3"/>
  <c r="O72" i="3"/>
  <c r="L72" i="3"/>
  <c r="H72" i="3"/>
  <c r="G72" i="3"/>
  <c r="F72" i="3"/>
  <c r="C72" i="3"/>
  <c r="B72" i="3"/>
  <c r="A72" i="3"/>
  <c r="O71" i="3"/>
  <c r="L71" i="3"/>
  <c r="H71" i="3"/>
  <c r="G71" i="3"/>
  <c r="F71" i="3"/>
  <c r="C71" i="3"/>
  <c r="B71" i="3"/>
  <c r="A71" i="3"/>
  <c r="O70" i="3"/>
  <c r="L70" i="3"/>
  <c r="H70" i="3"/>
  <c r="G70" i="3"/>
  <c r="F70" i="3"/>
  <c r="C70" i="3"/>
  <c r="B70" i="3"/>
  <c r="A70" i="3"/>
  <c r="O69" i="3"/>
  <c r="L69" i="3"/>
  <c r="H69" i="3"/>
  <c r="G69" i="3"/>
  <c r="F69" i="3"/>
  <c r="C69" i="3"/>
  <c r="B69" i="3"/>
  <c r="A69" i="3"/>
  <c r="O68" i="3"/>
  <c r="L68" i="3"/>
  <c r="H68" i="3"/>
  <c r="G68" i="3"/>
  <c r="F68" i="3"/>
  <c r="C68" i="3"/>
  <c r="B68" i="3"/>
  <c r="A68" i="3"/>
  <c r="O67" i="3"/>
  <c r="L67" i="3"/>
  <c r="H67" i="3"/>
  <c r="G67" i="3"/>
  <c r="F67" i="3"/>
  <c r="C67" i="3"/>
  <c r="B67" i="3"/>
  <c r="A67" i="3"/>
  <c r="O66" i="3"/>
  <c r="L66" i="3"/>
  <c r="H66" i="3"/>
  <c r="G66" i="3"/>
  <c r="F66" i="3"/>
  <c r="C66" i="3"/>
  <c r="B66" i="3"/>
  <c r="A66" i="3"/>
  <c r="O65" i="3"/>
  <c r="L65" i="3"/>
  <c r="H65" i="3"/>
  <c r="G65" i="3"/>
  <c r="F65" i="3"/>
  <c r="C65" i="3"/>
  <c r="B65" i="3"/>
  <c r="A65" i="3"/>
  <c r="O64" i="3"/>
  <c r="L64" i="3"/>
  <c r="H64" i="3"/>
  <c r="G64" i="3"/>
  <c r="F64" i="3"/>
  <c r="C64" i="3"/>
  <c r="B64" i="3"/>
  <c r="A64" i="3"/>
  <c r="O63" i="3"/>
  <c r="L63" i="3"/>
  <c r="H63" i="3"/>
  <c r="G63" i="3"/>
  <c r="F63" i="3"/>
  <c r="C63" i="3"/>
  <c r="B63" i="3"/>
  <c r="A63" i="3"/>
  <c r="O62" i="3"/>
  <c r="L62" i="3"/>
  <c r="H62" i="3"/>
  <c r="G62" i="3"/>
  <c r="F62" i="3"/>
  <c r="C62" i="3"/>
  <c r="B62" i="3"/>
  <c r="A62" i="3"/>
  <c r="O61" i="3"/>
  <c r="L61" i="3"/>
  <c r="H61" i="3"/>
  <c r="G61" i="3"/>
  <c r="F61" i="3"/>
  <c r="C61" i="3"/>
  <c r="B61" i="3"/>
  <c r="A61" i="3"/>
  <c r="O60" i="3"/>
  <c r="L60" i="3"/>
  <c r="H60" i="3"/>
  <c r="G60" i="3"/>
  <c r="F60" i="3"/>
  <c r="C60" i="3"/>
  <c r="B60" i="3"/>
  <c r="A60" i="3"/>
  <c r="O59" i="3"/>
  <c r="L59" i="3"/>
  <c r="H59" i="3"/>
  <c r="G59" i="3"/>
  <c r="F59" i="3"/>
  <c r="C59" i="3"/>
  <c r="B59" i="3"/>
  <c r="A59" i="3"/>
  <c r="O58" i="3"/>
  <c r="L58" i="3"/>
  <c r="H58" i="3"/>
  <c r="G58" i="3"/>
  <c r="F58" i="3"/>
  <c r="C58" i="3"/>
  <c r="B58" i="3"/>
  <c r="A58" i="3"/>
  <c r="O57" i="3"/>
  <c r="L57" i="3"/>
  <c r="H57" i="3"/>
  <c r="G57" i="3"/>
  <c r="F57" i="3"/>
  <c r="C57" i="3"/>
  <c r="B57" i="3"/>
  <c r="A57" i="3"/>
  <c r="O56" i="3"/>
  <c r="L56" i="3"/>
  <c r="H56" i="3"/>
  <c r="G56" i="3"/>
  <c r="F56" i="3"/>
  <c r="C56" i="3"/>
  <c r="B56" i="3"/>
  <c r="A56" i="3"/>
  <c r="O55" i="3"/>
  <c r="L55" i="3"/>
  <c r="H55" i="3"/>
  <c r="G55" i="3"/>
  <c r="F55" i="3"/>
  <c r="C55" i="3"/>
  <c r="B55" i="3"/>
  <c r="A55" i="3"/>
  <c r="O54" i="3"/>
  <c r="L54" i="3"/>
  <c r="H54" i="3"/>
  <c r="G54" i="3"/>
  <c r="F54" i="3"/>
  <c r="C54" i="3"/>
  <c r="B54" i="3"/>
  <c r="A54" i="3"/>
  <c r="O53" i="3"/>
  <c r="L53" i="3"/>
  <c r="H53" i="3"/>
  <c r="G53" i="3"/>
  <c r="F53" i="3"/>
  <c r="C53" i="3"/>
  <c r="B53" i="3"/>
  <c r="A53" i="3"/>
  <c r="O52" i="3"/>
  <c r="L52" i="3"/>
  <c r="H52" i="3"/>
  <c r="G52" i="3"/>
  <c r="F52" i="3"/>
  <c r="C52" i="3"/>
  <c r="B52" i="3"/>
  <c r="A52" i="3"/>
  <c r="O51" i="3"/>
  <c r="L51" i="3"/>
  <c r="H51" i="3"/>
  <c r="G51" i="3"/>
  <c r="F51" i="3"/>
  <c r="C51" i="3"/>
  <c r="B51" i="3"/>
  <c r="A51" i="3"/>
  <c r="O50" i="3"/>
  <c r="L50" i="3"/>
  <c r="H50" i="3"/>
  <c r="G50" i="3"/>
  <c r="F50" i="3"/>
  <c r="C50" i="3"/>
  <c r="B50" i="3"/>
  <c r="A50" i="3"/>
  <c r="O49" i="3"/>
  <c r="L49" i="3"/>
  <c r="H49" i="3"/>
  <c r="G49" i="3"/>
  <c r="F49" i="3"/>
  <c r="C49" i="3"/>
  <c r="B49" i="3"/>
  <c r="A49" i="3"/>
  <c r="O48" i="3"/>
  <c r="L48" i="3"/>
  <c r="H48" i="3"/>
  <c r="G48" i="3"/>
  <c r="F48" i="3"/>
  <c r="C48" i="3"/>
  <c r="B48" i="3"/>
  <c r="A48" i="3"/>
  <c r="O47" i="3"/>
  <c r="L47" i="3"/>
  <c r="H47" i="3"/>
  <c r="G47" i="3"/>
  <c r="F47" i="3"/>
  <c r="C47" i="3"/>
  <c r="B47" i="3"/>
  <c r="A47" i="3"/>
  <c r="O46" i="3"/>
  <c r="L46" i="3"/>
  <c r="H46" i="3"/>
  <c r="G46" i="3"/>
  <c r="F46" i="3"/>
  <c r="C46" i="3"/>
  <c r="B46" i="3"/>
  <c r="A46" i="3"/>
  <c r="O45" i="3"/>
  <c r="L45" i="3"/>
  <c r="H45" i="3"/>
  <c r="G45" i="3"/>
  <c r="F45" i="3"/>
  <c r="C45" i="3"/>
  <c r="B45" i="3"/>
  <c r="A45" i="3"/>
  <c r="O44" i="3"/>
  <c r="L44" i="3"/>
  <c r="H44" i="3"/>
  <c r="G44" i="3"/>
  <c r="F44" i="3"/>
  <c r="C44" i="3"/>
  <c r="B44" i="3"/>
  <c r="A44" i="3"/>
  <c r="O43" i="3"/>
  <c r="L43" i="3"/>
  <c r="H43" i="3"/>
  <c r="G43" i="3"/>
  <c r="F43" i="3"/>
  <c r="C43" i="3"/>
  <c r="B43" i="3"/>
  <c r="A43" i="3"/>
  <c r="O42" i="3"/>
  <c r="L42" i="3"/>
  <c r="H42" i="3"/>
  <c r="G42" i="3"/>
  <c r="F42" i="3"/>
  <c r="C42" i="3"/>
  <c r="B42" i="3"/>
  <c r="A42" i="3"/>
  <c r="O41" i="3"/>
  <c r="L41" i="3"/>
  <c r="H41" i="3"/>
  <c r="G41" i="3"/>
  <c r="F41" i="3"/>
  <c r="C41" i="3"/>
  <c r="B41" i="3"/>
  <c r="A41" i="3"/>
  <c r="O40" i="3"/>
  <c r="L40" i="3"/>
  <c r="H40" i="3"/>
  <c r="G40" i="3"/>
  <c r="F40" i="3"/>
  <c r="C40" i="3"/>
  <c r="B40" i="3"/>
  <c r="A40" i="3"/>
  <c r="O39" i="3"/>
  <c r="L39" i="3"/>
  <c r="H39" i="3"/>
  <c r="G39" i="3"/>
  <c r="F39" i="3"/>
  <c r="C39" i="3"/>
  <c r="B39" i="3"/>
  <c r="A39" i="3"/>
  <c r="O38" i="3"/>
  <c r="L38" i="3"/>
  <c r="H38" i="3"/>
  <c r="G38" i="3"/>
  <c r="F38" i="3"/>
  <c r="C38" i="3"/>
  <c r="B38" i="3"/>
  <c r="A38" i="3"/>
  <c r="O37" i="3"/>
  <c r="L37" i="3"/>
  <c r="H37" i="3"/>
  <c r="G37" i="3"/>
  <c r="F37" i="3"/>
  <c r="C37" i="3"/>
  <c r="B37" i="3"/>
  <c r="A37" i="3"/>
  <c r="O36" i="3"/>
  <c r="L36" i="3"/>
  <c r="H36" i="3"/>
  <c r="G36" i="3"/>
  <c r="F36" i="3"/>
  <c r="C36" i="3"/>
  <c r="B36" i="3"/>
  <c r="A36" i="3"/>
  <c r="O35" i="3"/>
  <c r="L35" i="3"/>
  <c r="H35" i="3"/>
  <c r="G35" i="3"/>
  <c r="F35" i="3"/>
  <c r="C35" i="3"/>
  <c r="B35" i="3"/>
  <c r="A35" i="3"/>
  <c r="O34" i="3"/>
  <c r="L34" i="3"/>
  <c r="H34" i="3"/>
  <c r="G34" i="3"/>
  <c r="F34" i="3"/>
  <c r="C34" i="3"/>
  <c r="B34" i="3"/>
  <c r="A34" i="3"/>
  <c r="O33" i="3"/>
  <c r="L33" i="3"/>
  <c r="H33" i="3"/>
  <c r="G33" i="3"/>
  <c r="F33" i="3"/>
  <c r="C33" i="3"/>
  <c r="B33" i="3"/>
  <c r="A33" i="3"/>
  <c r="O32" i="3"/>
  <c r="L32" i="3"/>
  <c r="H32" i="3"/>
  <c r="G32" i="3"/>
  <c r="F32" i="3"/>
  <c r="C32" i="3"/>
  <c r="B32" i="3"/>
  <c r="A32" i="3"/>
  <c r="O31" i="3"/>
  <c r="L31" i="3"/>
  <c r="H31" i="3"/>
  <c r="G31" i="3"/>
  <c r="F31" i="3"/>
  <c r="C31" i="3"/>
  <c r="B31" i="3"/>
  <c r="A31" i="3"/>
  <c r="O30" i="3"/>
  <c r="L30" i="3"/>
  <c r="H30" i="3"/>
  <c r="G30" i="3"/>
  <c r="F30" i="3"/>
  <c r="C30" i="3"/>
  <c r="B30" i="3"/>
  <c r="A30" i="3"/>
  <c r="O29" i="3"/>
  <c r="L29" i="3"/>
  <c r="H29" i="3"/>
  <c r="G29" i="3"/>
  <c r="F29" i="3"/>
  <c r="C29" i="3"/>
  <c r="B29" i="3"/>
  <c r="A29" i="3"/>
  <c r="O28" i="3"/>
  <c r="L28" i="3"/>
  <c r="H28" i="3"/>
  <c r="G28" i="3"/>
  <c r="F28" i="3"/>
  <c r="C28" i="3"/>
  <c r="B28" i="3"/>
  <c r="A28" i="3"/>
  <c r="N27" i="3"/>
  <c r="L27" i="3"/>
  <c r="G27" i="3"/>
  <c r="B27" i="3"/>
  <c r="A27" i="3"/>
  <c r="O26" i="3"/>
  <c r="L26" i="3"/>
  <c r="H26" i="3"/>
  <c r="G26" i="3"/>
  <c r="F26" i="3"/>
  <c r="C26" i="3"/>
  <c r="B26" i="3"/>
  <c r="O25" i="3"/>
  <c r="L25" i="3"/>
  <c r="H25" i="3"/>
  <c r="G25" i="3"/>
  <c r="F25" i="3"/>
  <c r="C25" i="3"/>
  <c r="B25" i="3"/>
  <c r="N24" i="3"/>
  <c r="L24" i="3"/>
  <c r="G24" i="3"/>
  <c r="B24" i="3"/>
  <c r="A24" i="3"/>
  <c r="O23" i="3"/>
  <c r="L23" i="3"/>
  <c r="H23" i="3"/>
  <c r="G23" i="3"/>
  <c r="F23" i="3"/>
  <c r="C23" i="3"/>
  <c r="B23" i="3"/>
  <c r="N22" i="3"/>
  <c r="L22" i="3"/>
  <c r="G22" i="3"/>
  <c r="B22" i="3"/>
  <c r="A22" i="3"/>
  <c r="O21" i="3"/>
  <c r="L21" i="3"/>
  <c r="H21" i="3"/>
  <c r="G21" i="3"/>
  <c r="F21" i="3"/>
  <c r="C21" i="3"/>
  <c r="B21" i="3"/>
  <c r="N20" i="3"/>
  <c r="L20" i="3"/>
  <c r="G20" i="3"/>
  <c r="B20" i="3"/>
  <c r="A20" i="3"/>
  <c r="O19" i="3"/>
  <c r="L19" i="3"/>
  <c r="H19" i="3"/>
  <c r="G19" i="3"/>
  <c r="F19" i="3"/>
  <c r="C19" i="3"/>
  <c r="B19" i="3"/>
  <c r="N18" i="3"/>
  <c r="L18" i="3"/>
  <c r="G18" i="3"/>
  <c r="B18" i="3"/>
  <c r="A18" i="3"/>
  <c r="O17" i="3"/>
  <c r="L17" i="3"/>
  <c r="H17" i="3"/>
  <c r="G17" i="3"/>
  <c r="F17" i="3"/>
  <c r="C17" i="3"/>
  <c r="B17" i="3"/>
  <c r="N16" i="3"/>
  <c r="L16" i="3"/>
  <c r="G16" i="3"/>
  <c r="B16" i="3"/>
  <c r="A16" i="3"/>
  <c r="O15" i="3"/>
  <c r="L15" i="3"/>
  <c r="H15" i="3"/>
  <c r="G15" i="3"/>
  <c r="F15" i="3"/>
  <c r="C15" i="3"/>
  <c r="B15" i="3"/>
  <c r="O14" i="3"/>
  <c r="L14" i="3"/>
  <c r="H14" i="3"/>
  <c r="G14" i="3"/>
  <c r="F14" i="3"/>
  <c r="C14" i="3"/>
  <c r="B14" i="3"/>
  <c r="N13" i="3"/>
  <c r="L13" i="3"/>
  <c r="G13" i="3"/>
  <c r="B13" i="3"/>
  <c r="A13" i="3"/>
  <c r="O12" i="3"/>
  <c r="L12" i="3"/>
  <c r="H12" i="3"/>
  <c r="G12" i="3"/>
  <c r="F12" i="3"/>
  <c r="C12" i="3"/>
  <c r="B12" i="3"/>
  <c r="N11" i="3"/>
  <c r="L11" i="3"/>
  <c r="G11" i="3"/>
  <c r="B11" i="3"/>
  <c r="A11" i="3"/>
  <c r="O10" i="3"/>
  <c r="L10" i="3"/>
  <c r="H10" i="3"/>
  <c r="G10" i="3"/>
  <c r="F10" i="3"/>
  <c r="C10" i="3"/>
  <c r="B10" i="3"/>
  <c r="N9" i="3"/>
  <c r="L9" i="3"/>
  <c r="G9" i="3"/>
  <c r="B9" i="3"/>
  <c r="A9" i="3"/>
  <c r="O8" i="3"/>
  <c r="L8" i="3"/>
  <c r="H8" i="3"/>
  <c r="G8" i="3"/>
  <c r="F8" i="3"/>
  <c r="C8" i="3"/>
  <c r="B8" i="3"/>
  <c r="N7" i="3"/>
  <c r="L7" i="3"/>
  <c r="G7" i="3"/>
  <c r="B7" i="3"/>
  <c r="A7" i="3"/>
  <c r="O6" i="3"/>
  <c r="L6" i="3"/>
  <c r="H6" i="3"/>
  <c r="G6" i="3"/>
  <c r="F6" i="3"/>
  <c r="C6" i="3"/>
  <c r="B6" i="3"/>
  <c r="O5" i="3"/>
  <c r="L5" i="3"/>
  <c r="H5" i="3"/>
  <c r="G5" i="3"/>
  <c r="F5" i="3"/>
  <c r="C5" i="3"/>
  <c r="B5" i="3"/>
  <c r="N4" i="3"/>
  <c r="L4" i="3"/>
  <c r="G4" i="3"/>
  <c r="B4" i="3"/>
  <c r="A4" i="3"/>
  <c r="O3" i="3"/>
  <c r="L3" i="3"/>
  <c r="H3" i="3"/>
  <c r="G3" i="3"/>
  <c r="R2" i="3" s="1"/>
  <c r="S2" i="3" s="1"/>
  <c r="F3" i="3"/>
  <c r="C3" i="3"/>
  <c r="B3" i="3"/>
  <c r="H40" i="2"/>
  <c r="L40" i="2" s="1"/>
  <c r="M40" i="2" s="1"/>
  <c r="F40" i="2"/>
  <c r="E40" i="2"/>
  <c r="F37" i="2"/>
  <c r="E37" i="2"/>
  <c r="H37" i="2" s="1"/>
  <c r="L37" i="2" s="1"/>
  <c r="M37" i="2" s="1"/>
  <c r="H34" i="2"/>
  <c r="L34" i="2" s="1"/>
  <c r="M34" i="2" s="1"/>
  <c r="F34" i="2"/>
  <c r="E34" i="2"/>
  <c r="F31" i="2"/>
  <c r="E31" i="2"/>
  <c r="H31" i="2" s="1"/>
  <c r="L31" i="2" s="1"/>
  <c r="M31" i="2" s="1"/>
  <c r="H28" i="2"/>
  <c r="L28" i="2" s="1"/>
  <c r="M28" i="2" s="1"/>
  <c r="F28" i="2"/>
  <c r="E28" i="2"/>
  <c r="F25" i="2"/>
  <c r="E25" i="2"/>
  <c r="H25" i="2" s="1"/>
  <c r="F24" i="2"/>
  <c r="E24" i="2"/>
  <c r="H24" i="2" s="1"/>
  <c r="L24" i="2" s="1"/>
  <c r="M24" i="2" s="1"/>
  <c r="H21" i="2"/>
  <c r="F21" i="2"/>
  <c r="E21" i="2"/>
  <c r="H20" i="2"/>
  <c r="L20" i="2" s="1"/>
  <c r="M20" i="2" s="1"/>
  <c r="F20" i="2"/>
  <c r="E20" i="2"/>
  <c r="F17" i="2"/>
  <c r="E17" i="2"/>
  <c r="H17" i="2" s="1"/>
  <c r="F16" i="2"/>
  <c r="E16" i="2"/>
  <c r="H16" i="2" s="1"/>
  <c r="L16" i="2" s="1"/>
  <c r="M16" i="2" s="1"/>
  <c r="H13" i="2"/>
  <c r="F13" i="2"/>
  <c r="E13" i="2"/>
  <c r="F12" i="2"/>
  <c r="E12" i="2"/>
  <c r="H12" i="2" s="1"/>
  <c r="L12" i="2" s="1"/>
  <c r="M12" i="2" s="1"/>
  <c r="F9" i="2"/>
  <c r="E9" i="2"/>
  <c r="H9" i="2" s="1"/>
  <c r="H8" i="2"/>
  <c r="F8" i="2"/>
  <c r="E8" i="2"/>
  <c r="F7" i="2"/>
  <c r="E7" i="2"/>
  <c r="H7" i="2" s="1"/>
  <c r="F6" i="2"/>
  <c r="E6" i="2"/>
  <c r="H6" i="2" s="1"/>
  <c r="H5" i="2"/>
  <c r="F5" i="2"/>
  <c r="E5" i="2"/>
  <c r="F2" i="2"/>
  <c r="E2" i="2"/>
  <c r="H2" i="2" s="1"/>
  <c r="L2" i="2" s="1"/>
  <c r="M2" i="2" s="1"/>
  <c r="H20" i="3"/>
  <c r="H7" i="3"/>
  <c r="A12" i="3"/>
  <c r="O4" i="3"/>
  <c r="N5" i="3"/>
  <c r="H4" i="3"/>
  <c r="N10" i="3"/>
  <c r="A5" i="3"/>
  <c r="O27" i="3"/>
  <c r="H13" i="3"/>
  <c r="H18" i="3"/>
  <c r="N17" i="3"/>
  <c r="A17" i="3"/>
  <c r="A25" i="3"/>
  <c r="O7" i="3"/>
  <c r="N23" i="3"/>
  <c r="O20" i="3"/>
  <c r="A23" i="3"/>
  <c r="A6" i="3"/>
  <c r="N25" i="3"/>
  <c r="N26" i="3" s="1"/>
  <c r="N28" i="3"/>
  <c r="N3" i="3"/>
  <c r="A10" i="3"/>
  <c r="A26" i="3"/>
  <c r="H16" i="3"/>
  <c r="O13" i="3"/>
  <c r="N12" i="3"/>
  <c r="N21" i="3"/>
  <c r="O24" i="3"/>
  <c r="O18" i="3"/>
  <c r="H24" i="3"/>
  <c r="A15" i="3"/>
  <c r="N8" i="3"/>
  <c r="A3" i="3"/>
  <c r="N6" i="3"/>
  <c r="N14" i="3"/>
  <c r="N15" i="3" s="1"/>
  <c r="A21" i="3"/>
  <c r="N29" i="3"/>
  <c r="N30" i="3"/>
  <c r="N31" i="3" s="1"/>
  <c r="N32" i="3" s="1"/>
  <c r="N33" i="3" s="1"/>
  <c r="N34" i="3" s="1"/>
  <c r="N35" i="3" s="1"/>
  <c r="N36" i="3" s="1"/>
  <c r="N37" i="3" s="1"/>
  <c r="H22" i="3"/>
  <c r="O11" i="3"/>
  <c r="N19" i="3"/>
  <c r="H11" i="3"/>
  <c r="H27" i="3"/>
  <c r="O16" i="3"/>
  <c r="A19" i="3"/>
  <c r="A14" i="3"/>
  <c r="A8" i="3"/>
  <c r="O22" i="3"/>
  <c r="O9" i="3"/>
  <c r="H9" i="3"/>
  <c r="F7" i="3" l="1"/>
  <c r="F13" i="3"/>
  <c r="F20" i="3"/>
  <c r="F27" i="3"/>
  <c r="F4" i="3"/>
  <c r="F11" i="3"/>
  <c r="F18" i="3"/>
  <c r="F24" i="3"/>
  <c r="F9" i="3"/>
  <c r="F16" i="3"/>
  <c r="F22" i="3"/>
  <c r="L5" i="2"/>
  <c r="M5" i="2" s="1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</calcChain>
</file>

<file path=xl/sharedStrings.xml><?xml version="1.0" encoding="utf-8"?>
<sst xmlns="http://schemas.openxmlformats.org/spreadsheetml/2006/main" count="550" uniqueCount="400">
  <si>
    <t>Дата выработки продукции:</t>
  </si>
  <si>
    <t>Кавказский "Умалат", 45%, 0,37 кг, т/ф</t>
  </si>
  <si>
    <t>Кавказский "Красная птица", 45%, 0,37 кг, в/у</t>
  </si>
  <si>
    <t>Кавказский "Глобус", 45%, 0,37 кг, т/ф (8 шт)</t>
  </si>
  <si>
    <t>Кавказский "Умалат", 45%, 0,28 кг, в/у</t>
  </si>
  <si>
    <t>Кавказский "ВкусВилл", 45%, 0,28 кг, в/у</t>
  </si>
  <si>
    <t>Кавказский "Умалат", 45%, 0,25 кг, в/у</t>
  </si>
  <si>
    <t>Кавказский "Умалат", 45%, 0,35 кг, в/у</t>
  </si>
  <si>
    <t>Сулугуни "Умалат", 45%, 0,28 кг, т/ф, (8 шт)</t>
  </si>
  <si>
    <t>Сулугуни без лактозы "ВкусВилл", 45%, 0,2 кг, т/ф</t>
  </si>
  <si>
    <t>Сулугуни "Зеленая линия", 45%, 0,28 кг, т/ф</t>
  </si>
  <si>
    <t>Сулугуни "Умалат", 45%, 0,2 кг, т/ф, (9 шт)</t>
  </si>
  <si>
    <t>Сулугуни "ВкусВилл", 45%, 0,28 кг, т/ф</t>
  </si>
  <si>
    <t>Сулугуни "Умалат" (для хачапури), 45%, 0,12 кг, ф/п</t>
  </si>
  <si>
    <t>Сулугуни "Умалат", 45%, 1,2  кг, т/ф</t>
  </si>
  <si>
    <t>Сулугуни "Foodfest", 45%, 0,37 кг, т/ф</t>
  </si>
  <si>
    <t>Сулугуни палочки "Красная птица", 45%, 0,12 кг, т/ф</t>
  </si>
  <si>
    <t>Сулугуни палочки "ВкусВилл", 45%, 0,12 кг, т/ф</t>
  </si>
  <si>
    <t>Сулугуни палочки "Умалат", 45%, 0,12 кг, т/ф</t>
  </si>
  <si>
    <t>Сулугуни палочки без лактозы "Умалат", 45%, 0,12 кг, т/ф</t>
  </si>
  <si>
    <t>Сулугуни палочки "Умалат", 45%, 3,5 кг, п/л</t>
  </si>
  <si>
    <t>Моцарелла в воде Чильеджина "Aventino", 45%, 0,1/0,18 кг, ф/п</t>
  </si>
  <si>
    <t>Моцарелла в воде Чильеджина без лактозы "Красная птица", 45%, 0,125/0,225 кг, ф/п</t>
  </si>
  <si>
    <t>Моцарелла в воде Чильеджина "Каждый день", 45%, 0,1/0,18 кг, ф/п</t>
  </si>
  <si>
    <t>Моцарелла в воде Чильеджина "Metro Chef" 45%, 0,125/0,225 кг, ф/п</t>
  </si>
  <si>
    <t>Моцарелла в воде Чильеджина "Pretto", 45%, 0,1/0,18 кг, ф/п, (8 шт)</t>
  </si>
  <si>
    <t>Моцарелла в воде Чильеджина "Unagrande", 50%, 0,125/0,225 кг, ф/п, (8 шт)</t>
  </si>
  <si>
    <t>Моцарелла в воде Чильеджина "Orecchio Oro", 45%, 0,1/0,18 кг, ф/п</t>
  </si>
  <si>
    <t>Моцарелла в воде Чильеджина "Pretto", 45%, 1/1,6 кг, ф/п</t>
  </si>
  <si>
    <t>Моцарелла в воде Чильеджина "Turatti", 45%, 0,1/0,18 кг, ф/п</t>
  </si>
  <si>
    <t>Моцарелла в воде Чильеджина "Unagrande", 45%, 0,125/0,225 кг, ф/п</t>
  </si>
  <si>
    <t>ОАЭ_Моцарелла в воде Чильеджина без лактозы "Unagrande", 45%, 0,125/0,225 кг, ф/п</t>
  </si>
  <si>
    <t>Моцарелла в воде Чильеджина без лактозы "Unagrande", 45%, 0,125/0,225 кг, ф/п (6 шт)</t>
  </si>
  <si>
    <t>Моцарелла в воде Чильеджина "Красная птица", 45%, 0,125/0,225 кг, ф/п</t>
  </si>
  <si>
    <t>Моцарелла в воде Чильеджина "Ваш выбор", 45%, 0,1/0,18 кг, ф/п</t>
  </si>
  <si>
    <t xml:space="preserve">Моцарелла в воде Чильеджина «SPAR», 45%, 0,1/0,18 кг, ф/п  </t>
  </si>
  <si>
    <t>Моцарелла в воде Фиор Ди Латте "Aventino", 45%, 0,1/0,18 кг, ф/п</t>
  </si>
  <si>
    <t>Моцарелла в воде Фиор Ди Латте "Каждый день", 45%, 0,1/0,18 кг, ф/п</t>
  </si>
  <si>
    <t>Моцарелла в воде Фиор Ди Латте "Metro Chef" 45%, 0,125/0,225 кг, ф/п</t>
  </si>
  <si>
    <t>Моцарелла в воде Фиор Ди Латте "Pretto", 45%, 1/1,6 кг, ф/п</t>
  </si>
  <si>
    <t>Моцарелла в воде Фиор Ди Латте "Pretto", 45%, 0,1/0,18 кг, ф/п, (8 шт)</t>
  </si>
  <si>
    <t>Моцарелла в воде Фиор Ди Латте "Pretto", 45%, 0,125/0,225 кг, ф/п, (8 шт)</t>
  </si>
  <si>
    <t>Моцарелла в воде Фиор Ди Латте "Unagrande", 50%, 0,125/0,225 кг, ф/п, (8 шт)</t>
  </si>
  <si>
    <t>Моцарелла в воде Фиор Ди Латте без лактозы "ВкусВилл", 45%, 0,125/0,225 кг, ф/п (8 шт)</t>
  </si>
  <si>
    <t>Моцарелла в воде Фиор Ди Латте "Orecchio Oro", 45%, 0,1/0,18 кг, ф/п</t>
  </si>
  <si>
    <t>Моцарелла в воде Фиор Ди Латте "Turatti", 45%, 0,125/0,225 кг, ф/п</t>
  </si>
  <si>
    <t>Моцарелла в воде Фиор Ди Латте "Unagrande", 45%, 0,125/0,225 кг, ф/п</t>
  </si>
  <si>
    <t>ОАЭ_Моцарелла в воде Фиор Ди Латте без лактозы "Unagrande", 45%, 0,125/0,225 кг, ф/п</t>
  </si>
  <si>
    <t>Моцарелла в воде Фиор Ди Латте без лактозы “Unagrande", 45%, 0,125/0,225 кг, ф/п (6 шт)</t>
  </si>
  <si>
    <t>Моцарелла в воде Фиор Ди Латте "Красная птица", 45%, 0,125/0,225 кг, ф/п</t>
  </si>
  <si>
    <t>Моцарелла в воде Фиор Ди Латте "Ваш выбор", 45%, 0,1/0,18 кг, ф/п</t>
  </si>
  <si>
    <t>Моцарелла в воде Фиор Ди Латте «SPAR», 45%, 0,1/0,18 кг, ф/п</t>
  </si>
  <si>
    <t>Моцарелла в воде Грандиоза "Unagrande", 45%, 0,2/0,36 кг, ф/п</t>
  </si>
  <si>
    <t>Рикотта "Aventino", 45%, 0,2 кг, п/с</t>
  </si>
  <si>
    <t>Рикотта "Metro Chef" 45%, 0,5 кг, пл/с</t>
  </si>
  <si>
    <t>Рикотта "ВкусВилл", 45%, 0,2 кг, пл/с</t>
  </si>
  <si>
    <t>Рикотта "Unagrande", 50%, 0,5 кг, пл/с</t>
  </si>
  <si>
    <t>Рикотта "Фермерская коллекция", 45%, 0,2 кг, пл/с</t>
  </si>
  <si>
    <t>Рикотта "SPAR", 25%, 0,2 кг, пл/с</t>
  </si>
  <si>
    <t>Рикотта "Красная птица", 25%, 0,25 кг, пл/с</t>
  </si>
  <si>
    <t>Сыр мягкий Рикотта массовой долей жира в сухом веществе 25%</t>
  </si>
  <si>
    <t>Рикотта "Unagrande", 50%, 0,2 кг, пл/с</t>
  </si>
  <si>
    <t>Рикотта "Pretto", 45%, 0,5 кг, пл/с</t>
  </si>
  <si>
    <t>Рикотта "Pretto", 45%, 0,2 кг, пл/с</t>
  </si>
  <si>
    <t>Рикотта «МАРКЕТ», 45%, 0,2 кг, п/с</t>
  </si>
  <si>
    <t>Рикотта с ванилью "Красная птица", 30%, 0,2 кг, пл/с</t>
  </si>
  <si>
    <t>Рикотта с ванилью "Бонджорно", 30%, 0,2 кг, пл/с</t>
  </si>
  <si>
    <t>Рикотта шоколадно-ореховая "Красная птица", 35%, 0,2 кг, пл/с</t>
  </si>
  <si>
    <t>Рикотта шоколадно-ореховая "Бонджорно", 35%, 0,2 кг, пл/с</t>
  </si>
  <si>
    <t>Рикотта с шоколадом "Бонджорно", 30%, 0,2 кг, пл/с</t>
  </si>
  <si>
    <t>Рикотта с шоколадом «МАРКЕТ», 30%, 0,2 кг, п/с</t>
  </si>
  <si>
    <t>Сыр мягкий Рикотта массовой долей жира в сухом веществе 30%, 1,4 кг, в/у</t>
  </si>
  <si>
    <t>Масло сладко-сливочное соленое Крестьянское "Unagrande", 72,5%, 0,5 кг, к/к</t>
  </si>
  <si>
    <t>Масло сладко-сливочное Крестьянское "Unagrande", 72,5%, 0,5 кг, к/к</t>
  </si>
  <si>
    <t>Масло сладко-сливочное без лактозы Крестьянское "Unagrande", 72,5%, 0,5 кг, к/к</t>
  </si>
  <si>
    <t>Масло сладко-сливочное Традиционное "Unagrande", 82,5%, 2 кг, к/к</t>
  </si>
  <si>
    <t>Масло сладко-сливочное Традиционное 84%, 2 кг, кор (3 вложения)</t>
  </si>
  <si>
    <t>Масло сладко-сливочное Крестьянское "Масло-Масло", 72,5%, 0,5 кг, к/к</t>
  </si>
  <si>
    <t>Масло сладко-сливочное Крестьянское "Unagrande", 72,5%, 10 кг, к/к</t>
  </si>
  <si>
    <t>Масло сладко-сливочное Традиционное "Unagrande", 82,5%, 10 кг, к/к</t>
  </si>
  <si>
    <t>Масло сладко-сливочное Традиционное "Unagrande", 84%, 2 кг, к/к  (пласт 10)</t>
  </si>
  <si>
    <t>Масло сладко-сливочное Традиционное "Unagrande", 82,5%, 2 кг, к/к  (пласт 10)</t>
  </si>
  <si>
    <t>ОАЭ_Масло сладко-сливочное без лактозы "Unagrande", 72,5%, 0,5 кг, к/к</t>
  </si>
  <si>
    <t>Масло сливочное "Умалат", 72,5%  0,5 кг, к/к</t>
  </si>
  <si>
    <t>Масло сливочное "Умалат", 72,5%, 2 кг, к/к</t>
  </si>
  <si>
    <t>Моцарелла "Unagrande", 45%, 1,2 кг, т/ф</t>
  </si>
  <si>
    <t>Моцарелла для пиццы "Красная птица", 45%, 0,28 кг, т/ф</t>
  </si>
  <si>
    <t>Моцарелла для пиццы "Metro Chef" 45%, 0,37 кг, т/ф</t>
  </si>
  <si>
    <t>Моцарелла для пиццы "Metro Chef" 45%, 1,2 кг, т/ф</t>
  </si>
  <si>
    <t>Моцарелла "Unagrande", 45%, 3 кг, пл/л</t>
  </si>
  <si>
    <t>Моцарелла для сэндвичей "Unagrande", 45%, 0,28 кг, т/ф, (8 шт)</t>
  </si>
  <si>
    <t>Моцарелла "Pretto" (для бутербродов), 45%, 0,2 кг, т/ф, (9 шт)</t>
  </si>
  <si>
    <t>Моцарелла "Pretto", 45%, 1,2 кг, т/ф (8 шт)</t>
  </si>
  <si>
    <t>Моцарелла "Pretto", 45%, 0,15 кг, ф/п (кубики)</t>
  </si>
  <si>
    <t>Моцарелла "Unagrande", 45%, 0,5 кг, ф/п (кубики)</t>
  </si>
  <si>
    <t>ОАЭ_Моцарелла для сэндвичей без лактозы "Unagrande", 45%, 0,28 кг, т/ф</t>
  </si>
  <si>
    <t>ОАЭ_Моцарелла без лактозы "Unagrande", 45%, 0,15 (кубики)</t>
  </si>
  <si>
    <t>Моцарелла для бутербродов «Вкусвилл», 45%, 0,2 кг т/ф</t>
  </si>
  <si>
    <t>Моцарелла без лактозы для сэндвичей "Unagrande", 45%, 0,28 кг, т/ф (6 шт)</t>
  </si>
  <si>
    <t>Моцарелла для пиццы "SORIMA" 45%, 1,2 кг, т/ф</t>
  </si>
  <si>
    <t>Моцарелла для пиццы "Unagrande", 45%, 0,46 кг, в/у</t>
  </si>
  <si>
    <t>Моцарелла "Pretto", 45%, 0,37 кг, т/ф</t>
  </si>
  <si>
    <t>Моцарелла для пиццы "Aventino", 45%, 0,2 кг, т/ф</t>
  </si>
  <si>
    <t>Моцарелла без лактозы «Вкусвилл», 45%, 0,1 кг, ф/п (кубики)</t>
  </si>
  <si>
    <t>Моцарелла палочки "Красная птица", 45%, 0,12 кг, т/ф</t>
  </si>
  <si>
    <t>Моцарелла палочки "Unagrande", 45%, 0,12 кг, т/ф</t>
  </si>
  <si>
    <t>Моцарелла палочки "ВкусВилл", 45%, 0,12 кг, т/ф</t>
  </si>
  <si>
    <t>Моцарелла палочки "Бонджорно", 45%, 0,12 кг, т/ф</t>
  </si>
  <si>
    <t>Моцарелла палочки 7,5 гр Эсперсен, 45%, 3,6 кг, пл/л</t>
  </si>
  <si>
    <t>ОАЭ_Моцарелла палочки без лактозы "Unagrande", 45%, 0,12 кг, т/ф</t>
  </si>
  <si>
    <t>Моцарелла палочки без лактозы «Вкусвилл», 45%, 0,12 кг, т/ф</t>
  </si>
  <si>
    <t>Моцарелла палочки 15 гр Эсперсен 45%, 3,5 кг, пл/л</t>
  </si>
  <si>
    <t>Кремчиз "Красная птица", 75%, 0,2 кг, пл/с</t>
  </si>
  <si>
    <t>Кремчиз "Unagrande", 70%, 0,2 кг, пл/с</t>
  </si>
  <si>
    <t>Кремчиз без лактозы "Unagrande", 70%, 0,14 кг, пл/с</t>
  </si>
  <si>
    <t>Кремчиз "Зеленая линия", 70%, 0,14 кг, пл/с</t>
  </si>
  <si>
    <t>Кремчиз "Фермерская коллекция", 70%, 0,2 кг, пл/с</t>
  </si>
  <si>
    <t>Кремчиз "Unagrande", 70%, 0,5 кг, пл/с</t>
  </si>
  <si>
    <t>Кремчиз "Pretto", 70%, 0,2 кг, пл/с</t>
  </si>
  <si>
    <t>Кремчиз "ВкусВилл", 70%, 0,2 кг, пл/с</t>
  </si>
  <si>
    <t>ОАЭ_Кремчиз без лактозы "Unagrande", 70%, 0,14 кг, пл/с</t>
  </si>
  <si>
    <t>Кремчиз с травами "Pretto", 70%, 0,14 кг, пл/с</t>
  </si>
  <si>
    <t>Кремчиз с паприкой "Pretto", 70%, 0,14 кг, пл/с</t>
  </si>
  <si>
    <t>Кремчиз с томатами "Pretto", 70%, 0,14 кг, пл/с</t>
  </si>
  <si>
    <t>Кремчиз с огурцом "Pretto", 70%, 0,14 кг, пл/с</t>
  </si>
  <si>
    <t>Кремчиз с огурцом «Вкусвилл», 70%, 0,14 кг, пл/с</t>
  </si>
  <si>
    <t>Кремчиз с травами «Зеленая линия», 70%, 0,14 кг, пл/с</t>
  </si>
  <si>
    <t>Кремчиз с паприкой «Зеленая линия», 70%, 0,14 кг, пл/с</t>
  </si>
  <si>
    <t>Сливки "Красная птица", 38%, 0,25 л, пл/с</t>
  </si>
  <si>
    <t>Сливки Panna Fresca "Unagrande", 38%, 0,25 кг, пл/с</t>
  </si>
  <si>
    <t>Сливки Panna da Montare "Unagrande", 35,1%, 0,5 кг, пл/с</t>
  </si>
  <si>
    <t>Сливки «Вкусвилл», 38%, 0,25 кг, пл/с</t>
  </si>
  <si>
    <t>Сливки Panna Fresca "Unagrande", 38%, 0,5 л, пл/с</t>
  </si>
  <si>
    <t>Творожный "Pretto", 65%, 0,2 кг, пл/с</t>
  </si>
  <si>
    <t>Творожный "Pretto", 55%, 0,5 кг, пл/с</t>
  </si>
  <si>
    <t>Творожный "Pretto", 65%, 2,5 кг, пл/в</t>
  </si>
  <si>
    <t>Творожный "Pretto", 55%, 2,5 кг, пл/в</t>
  </si>
  <si>
    <t>Творожный сливочный «LiebenDorf», 70%, 0,14 кг, п/с</t>
  </si>
  <si>
    <t xml:space="preserve">Творожный с зеленью «LiebenDorf», 70%, 0,14 кг, п/с  </t>
  </si>
  <si>
    <t>Робиола "Unagrande", 65%, 0,14 кг, пл/с</t>
  </si>
  <si>
    <t>Маскарпоне "Зеленая Линия", 80%, 0,25 кг, пл/с</t>
  </si>
  <si>
    <t>Маскарпоне без лактозы "Unagrande", 80%, 0,25 кг, пл/с</t>
  </si>
  <si>
    <t>Маскарпоне "ВкусВилл", 80%, 0,25 кг, пл/с (6 шт)</t>
  </si>
  <si>
    <t>Маскарпоне "Красная птица", 80%,  0,25 кг, пл/с, (6 шт)</t>
  </si>
  <si>
    <t>Маскарпоне "Unаgrande", 80%, 0,5 кг, пл/с</t>
  </si>
  <si>
    <t>ОАЭ_Маскарпоне без лактозы "Unagrande", 80%, 0,25 кг, пл/с</t>
  </si>
  <si>
    <t>Маскарпоне "Pretto", 80%, 2,5 кг, пл/в</t>
  </si>
  <si>
    <t>Маскарпоне "Unagrande", 80%, 0,25 кг, пл/с</t>
  </si>
  <si>
    <t>Маскарпоне "Pretto", 80%, 0,25 кг, пл/с</t>
  </si>
  <si>
    <t>Маскарпоне "Pretto", 80%, 0,5 кг, пл/с</t>
  </si>
  <si>
    <t>Маскарпоне с шоколадом "Бонджорно", 50%, 0,14 кг, пл/с</t>
  </si>
  <si>
    <t>Качокавалло "Unagrande", 45%, 0,26 кг, в/у, (8 шт)</t>
  </si>
  <si>
    <t>Четук "Умалат", 45%, 0,37 кг, в/у</t>
  </si>
  <si>
    <t>Домашний «Фермерская коллекция», 45%, 0,37 кг, в/у</t>
  </si>
  <si>
    <t>Брынза классическая "Умалат", 45%, 0,2 кг, т/ф</t>
  </si>
  <si>
    <t>Брынза болгарская "Велика Брънза", 45%, 0,2 кг, т/ф</t>
  </si>
  <si>
    <t>Брынза болгарская "Вкусвилл", 45%, 0,2 кг, т/ф</t>
  </si>
  <si>
    <t>Брынза классическая "Умалат", 45%, 1,4 кг, в/у (брус)</t>
  </si>
  <si>
    <t>Чанах "Умалат", 45%, 0,2 кг, т/ф</t>
  </si>
  <si>
    <t xml:space="preserve">Брынза классическая «Вкусвилл», 45%, 0,2 кг, т/ф  </t>
  </si>
  <si>
    <t xml:space="preserve">ОБРАЗЦЫ Рикотта МАНГО-МАРАКУЙЯ </t>
  </si>
  <si>
    <t>ОБРАЗЦЫ Рикотта КОКОС</t>
  </si>
  <si>
    <t>ОБРАЗЦЫ Рикотта МИНДАЛЬ</t>
  </si>
  <si>
    <t>Халуми для жарки «kλαssikós», 45%, 0,3 кг, к/к</t>
  </si>
  <si>
    <t>Код номенклатуры в 1C</t>
  </si>
  <si>
    <t>Н0000084595</t>
  </si>
  <si>
    <t>Н0000096641</t>
  </si>
  <si>
    <t>Н0000098293</t>
  </si>
  <si>
    <t>00-00006396</t>
  </si>
  <si>
    <t>00-00006405</t>
  </si>
  <si>
    <t>00-00008742</t>
  </si>
  <si>
    <t>00-00008743</t>
  </si>
  <si>
    <t>Н0000081879</t>
  </si>
  <si>
    <t>Н0000096814</t>
  </si>
  <si>
    <t>Н0000097655</t>
  </si>
  <si>
    <t>Н0000094741</t>
  </si>
  <si>
    <t>Н0000095992</t>
  </si>
  <si>
    <t>Н0000090330</t>
  </si>
  <si>
    <t>Н0000098463</t>
  </si>
  <si>
    <t>00-00008525</t>
  </si>
  <si>
    <t>Н0000096639</t>
  </si>
  <si>
    <t>Н0000099331</t>
  </si>
  <si>
    <t>Н0000093444</t>
  </si>
  <si>
    <t>00-00008879</t>
  </si>
  <si>
    <t>00-00008988</t>
  </si>
  <si>
    <t>Н0000096233</t>
  </si>
  <si>
    <t>Н0000096636</t>
  </si>
  <si>
    <t>Н0000096805</t>
  </si>
  <si>
    <t>Н0000097277</t>
  </si>
  <si>
    <t>Н0000094727</t>
  </si>
  <si>
    <t>Н0000094737</t>
  </si>
  <si>
    <t>Н0000095985</t>
  </si>
  <si>
    <t>Н0000098465</t>
  </si>
  <si>
    <t>00-00007188</t>
  </si>
  <si>
    <t>00-00008507</t>
  </si>
  <si>
    <t>00-00008816</t>
  </si>
  <si>
    <t>00-00009215</t>
  </si>
  <si>
    <t>Н0000090380</t>
  </si>
  <si>
    <t xml:space="preserve">327192013  </t>
  </si>
  <si>
    <t>00-00009632</t>
  </si>
  <si>
    <t>Н0000096234</t>
  </si>
  <si>
    <t>Н0000096804</t>
  </si>
  <si>
    <t>Н0000097275</t>
  </si>
  <si>
    <t>Н0000098464</t>
  </si>
  <si>
    <t>Н0000094728</t>
  </si>
  <si>
    <t>Н0000094729</t>
  </si>
  <si>
    <t>Н0000094736</t>
  </si>
  <si>
    <t>Н0000095415</t>
  </si>
  <si>
    <t>Н0000095981</t>
  </si>
  <si>
    <t>00-00007161</t>
  </si>
  <si>
    <t>00-00008508</t>
  </si>
  <si>
    <t>00-00008815</t>
  </si>
  <si>
    <t>00-00009216</t>
  </si>
  <si>
    <t>Н0000090381</t>
  </si>
  <si>
    <t xml:space="preserve">327193010  </t>
  </si>
  <si>
    <t>00-00009633</t>
  </si>
  <si>
    <t>00-00008479</t>
  </si>
  <si>
    <t>Н0000096235</t>
  </si>
  <si>
    <t>Н0000097279</t>
  </si>
  <si>
    <t>Н0000098694</t>
  </si>
  <si>
    <t>Н0000094029</t>
  </si>
  <si>
    <t>Н0000095392</t>
  </si>
  <si>
    <t>Н0000098818</t>
  </si>
  <si>
    <t>Н0000098819</t>
  </si>
  <si>
    <t>00-00006857</t>
  </si>
  <si>
    <t>00-00007992</t>
  </si>
  <si>
    <t>Н0000086888</t>
  </si>
  <si>
    <t>Н0000088471</t>
  </si>
  <si>
    <t>00-00010060</t>
  </si>
  <si>
    <t>Н0000096627</t>
  </si>
  <si>
    <t>Н0000095930</t>
  </si>
  <si>
    <t>Н0000096629</t>
  </si>
  <si>
    <t>Н0000095932</t>
  </si>
  <si>
    <t>Н0000095931</t>
  </si>
  <si>
    <t>00-00010061</t>
  </si>
  <si>
    <t>00-00010187</t>
  </si>
  <si>
    <t>Н0000096291</t>
  </si>
  <si>
    <t>Н0000096292</t>
  </si>
  <si>
    <t>Н0000096293</t>
  </si>
  <si>
    <t>Н0000098199</t>
  </si>
  <si>
    <t>Н0000093768</t>
  </si>
  <si>
    <t>00-00007583</t>
  </si>
  <si>
    <t>00-00008312</t>
  </si>
  <si>
    <t>00-00008313</t>
  </si>
  <si>
    <t>00-00008556</t>
  </si>
  <si>
    <t>00-00008559</t>
  </si>
  <si>
    <t>00-00008817</t>
  </si>
  <si>
    <t>Н0000079144</t>
  </si>
  <si>
    <t>Н0000084378</t>
  </si>
  <si>
    <t>Н0000096418</t>
  </si>
  <si>
    <t>Н0000096640</t>
  </si>
  <si>
    <t>Н0000097278</t>
  </si>
  <si>
    <t>Н0000097280</t>
  </si>
  <si>
    <t>Н0000094274</t>
  </si>
  <si>
    <t>Н0000094726</t>
  </si>
  <si>
    <t>Н0000094735</t>
  </si>
  <si>
    <t>Н0000095251</t>
  </si>
  <si>
    <t>00-00006397</t>
  </si>
  <si>
    <t>00-00008454</t>
  </si>
  <si>
    <t>00-00008810</t>
  </si>
  <si>
    <t>00-00008814</t>
  </si>
  <si>
    <t>00-00008894</t>
  </si>
  <si>
    <t>00-00009217</t>
  </si>
  <si>
    <t>00-00009233</t>
  </si>
  <si>
    <t>Н0000079372</t>
  </si>
  <si>
    <t>00-00009887</t>
  </si>
  <si>
    <t>00-00010112</t>
  </si>
  <si>
    <t>00-00010673</t>
  </si>
  <si>
    <t>Н0000096638</t>
  </si>
  <si>
    <t>Н0000093998</t>
  </si>
  <si>
    <t>Н0000094497</t>
  </si>
  <si>
    <t>Н0000095934</t>
  </si>
  <si>
    <t>Н0000098311</t>
  </si>
  <si>
    <t>00-00008811</t>
  </si>
  <si>
    <t>00-00010669</t>
  </si>
  <si>
    <t>Н0000098310</t>
  </si>
  <si>
    <t>Н0000096632</t>
  </si>
  <si>
    <t>Н0000097944</t>
  </si>
  <si>
    <t>Н0000098397</t>
  </si>
  <si>
    <t>Н0000098466</t>
  </si>
  <si>
    <t>Н0000098695</t>
  </si>
  <si>
    <t>Н0000085588</t>
  </si>
  <si>
    <t>Н0000097946</t>
  </si>
  <si>
    <t>Н0000098693</t>
  </si>
  <si>
    <t>00-00008812</t>
  </si>
  <si>
    <t>Н0000098198</t>
  </si>
  <si>
    <t>Н0000098196</t>
  </si>
  <si>
    <t>Н0000098197</t>
  </si>
  <si>
    <t>00-00006403</t>
  </si>
  <si>
    <t>00-00008892</t>
  </si>
  <si>
    <t>00-00009304</t>
  </si>
  <si>
    <t>00-00009306</t>
  </si>
  <si>
    <t>Н0000096634</t>
  </si>
  <si>
    <t>Н0000097529</t>
  </si>
  <si>
    <t>00-00007502</t>
  </si>
  <si>
    <t>00-00008893</t>
  </si>
  <si>
    <t>Н0000090708</t>
  </si>
  <si>
    <t>Н0000097368</t>
  </si>
  <si>
    <t>00-00007125</t>
  </si>
  <si>
    <t>00-00009325</t>
  </si>
  <si>
    <t>00-00009383</t>
  </si>
  <si>
    <t>00-00010058</t>
  </si>
  <si>
    <t>00-00010059</t>
  </si>
  <si>
    <t>Н0000097945</t>
  </si>
  <si>
    <t>Н0000098195</t>
  </si>
  <si>
    <t>Н0000098398</t>
  </si>
  <si>
    <t>Н0000094363</t>
  </si>
  <si>
    <t>Н0000095118</t>
  </si>
  <si>
    <t>Н0000085587</t>
  </si>
  <si>
    <t>00-00008813</t>
  </si>
  <si>
    <t>00-00009384</t>
  </si>
  <si>
    <t>Н0000079142</t>
  </si>
  <si>
    <t>Н0000083955</t>
  </si>
  <si>
    <t>Н0000083957</t>
  </si>
  <si>
    <t>00-00006404</t>
  </si>
  <si>
    <t>Н0000094740</t>
  </si>
  <si>
    <t>Н0000088717</t>
  </si>
  <si>
    <t>00-00009020</t>
  </si>
  <si>
    <t>00-00007070</t>
  </si>
  <si>
    <t>00-00008028</t>
  </si>
  <si>
    <t>00-00009530</t>
  </si>
  <si>
    <t>00-00009643</t>
  </si>
  <si>
    <t>00-00010095</t>
  </si>
  <si>
    <t>00-00009486</t>
  </si>
  <si>
    <t>00-00010207</t>
  </si>
  <si>
    <t>00-00010208</t>
  </si>
  <si>
    <t>00-00010209</t>
  </si>
  <si>
    <t>00-00010245</t>
  </si>
  <si>
    <t>Фактические остатки на складах - Заявлено, кг:</t>
  </si>
  <si>
    <t>Нормативные остатки, кг</t>
  </si>
  <si>
    <t>Заявлено всего, кг:</t>
  </si>
  <si>
    <t>Тип варки</t>
  </si>
  <si>
    <t>Форм фактор</t>
  </si>
  <si>
    <t>Бренд</t>
  </si>
  <si>
    <t>Номенклатура</t>
  </si>
  <si>
    <t>Факт.остатки, заявка</t>
  </si>
  <si>
    <t>Нормативные остатки</t>
  </si>
  <si>
    <t>Неучтенные остатки</t>
  </si>
  <si>
    <t>План производства</t>
  </si>
  <si>
    <t>Дополнительная фасовка</t>
  </si>
  <si>
    <t>Объем варки</t>
  </si>
  <si>
    <t>Расчет</t>
  </si>
  <si>
    <t>План</t>
  </si>
  <si>
    <t>Объемы варок</t>
  </si>
  <si>
    <t xml:space="preserve">50, </t>
  </si>
  <si>
    <t>Рикотта</t>
  </si>
  <si>
    <t>Unagrande</t>
  </si>
  <si>
    <t>[2]</t>
  </si>
  <si>
    <t xml:space="preserve">45, </t>
  </si>
  <si>
    <t>Aventino</t>
  </si>
  <si>
    <t>[3, 18, 6, 5, 27]</t>
  </si>
  <si>
    <t>ВкусВилл</t>
  </si>
  <si>
    <t>Фермерская коллекция</t>
  </si>
  <si>
    <t>Pretto</t>
  </si>
  <si>
    <t>МАРКЕТ</t>
  </si>
  <si>
    <t>Metro Chef</t>
  </si>
  <si>
    <t>[13, 4]</t>
  </si>
  <si>
    <t>30, Ваниль</t>
  </si>
  <si>
    <t>Красная птица</t>
  </si>
  <si>
    <t>[7, 9]</t>
  </si>
  <si>
    <t>Бонджорно</t>
  </si>
  <si>
    <t>35, Шоколад-орех</t>
  </si>
  <si>
    <t>[8, 11]</t>
  </si>
  <si>
    <t>30, Шоколад</t>
  </si>
  <si>
    <t>[10, 28]</t>
  </si>
  <si>
    <t xml:space="preserve">25, </t>
  </si>
  <si>
    <t>[16]</t>
  </si>
  <si>
    <t>SPAR</t>
  </si>
  <si>
    <t>[17]</t>
  </si>
  <si>
    <t>[24]</t>
  </si>
  <si>
    <t>[25]</t>
  </si>
  <si>
    <t>[29]</t>
  </si>
  <si>
    <t>Номер группы варок</t>
  </si>
  <si>
    <t>Выход с одной варки, кг</t>
  </si>
  <si>
    <t>SKU</t>
  </si>
  <si>
    <t>КГ</t>
  </si>
  <si>
    <t>Остатки</t>
  </si>
  <si>
    <t>Суммарный вес  сыворотки</t>
  </si>
  <si>
    <t>Вес на выходе одной варки</t>
  </si>
  <si>
    <t>Количество варок</t>
  </si>
  <si>
    <t>Общий объем сыворотки, кг</t>
  </si>
  <si>
    <t>Используется, кг</t>
  </si>
  <si>
    <t>Не использовано, кг</t>
  </si>
  <si>
    <t>Разделитель</t>
  </si>
  <si>
    <t>Остатки cumsum</t>
  </si>
  <si>
    <t>Разделитель int</t>
  </si>
  <si>
    <t>-</t>
  </si>
  <si>
    <t>Рикотта "Pretto", 45%, 2,5 кг, пл/в</t>
  </si>
  <si>
    <t>Рикотта "SPAR", 30%, 0,2 кг, пл/с (6 шт)</t>
  </si>
  <si>
    <t xml:space="preserve">30, </t>
  </si>
  <si>
    <t>Рикотта "Unagrande", 50%, 0,25 кг, пл/с</t>
  </si>
  <si>
    <t>Рикотта с вишней "Бонджорно", 30%, 0,2 кг, пл/с</t>
  </si>
  <si>
    <t>30, Вишня</t>
  </si>
  <si>
    <t>Рикотта с вишней "ВкусВилл", 30%, 0,2 кг, пл/с</t>
  </si>
  <si>
    <t>Рикотта с медом "Бонджорно", 30%, 0,2 кг, пл/с</t>
  </si>
  <si>
    <t>30, Мед</t>
  </si>
  <si>
    <t>Рикотта с шоколадом "Unagrande", 30%, 0,14 кг, пл/с</t>
  </si>
  <si>
    <t>Рикотта с шоколадом "Unagrande", 30%, 0,18 кг, пл/с</t>
  </si>
  <si>
    <t>Рикотта шоколадно-ореховая "Aventino", 35%, 0,2 кг, п/с</t>
  </si>
  <si>
    <t>Рикотта шоколадно-ореховая "ВкусВилл", 35%, 0,2 кг, пл/с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</si>
</sst>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rgb="FF000000"/>
      <name val="Calibri"/>
      <charset val="1"/>
    </font>
    <font>
      <b/>
      <sz val="11"/>
      <name val="Cambria"/>
      <charset val="1"/>
    </font>
    <font>
      <sz val="8"/>
      <color rgb="FF000000"/>
      <name val="Calibri"/>
      <charset val="1"/>
    </font>
    <font>
      <sz val="8"/>
      <name val="Cambria"/>
      <charset val="1"/>
    </font>
    <font>
      <sz val="7"/>
      <color rgb="FF000000"/>
      <name val="Calibri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name val="Calibri"/>
      <charset val="1"/>
    </font>
    <font>
      <sz val="7"/>
      <color rgb="FF000000"/>
      <name val="Calibri"/>
      <family val="2"/>
      <charset val="1"/>
    </font>
    <font>
      <sz val="10"/>
      <name val="Cambria"/>
      <charset val="1"/>
    </font>
    <font>
      <sz val="8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DDDC"/>
        <bgColor rgb="FFE0EFD4"/>
      </patternFill>
    </fill>
    <fill>
      <patternFill patternType="solid">
        <fgColor rgb="FFA3D5D2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2" fontId="0" fillId="0" borderId="0" xfId="0" applyNumberFormat="1" applyAlignment="1"/>
    <xf numFmtId="164" fontId="0" fillId="0" borderId="0" xfId="0" applyNumberFormat="1" applyAlignment="1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3" fillId="2" borderId="1" xfId="0" applyFont="1" applyFill="1" applyBorder="1"/>
    <xf numFmtId="0" fontId="2" fillId="0" borderId="0" xfId="0" applyFont="1" applyAlignment="1"/>
    <xf numFmtId="165" fontId="0" fillId="0" borderId="0" xfId="0" applyNumberFormat="1" applyAlignme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3" fillId="3" borderId="0" xfId="0" applyFont="1" applyFill="1" applyAlignment="1"/>
    <xf numFmtId="0" fontId="11" fillId="3" borderId="0" xfId="0" applyFont="1" applyFill="1" applyAlignment="1"/>
    <xf numFmtId="0" fontId="11" fillId="3" borderId="0" xfId="0" applyFont="1" applyFill="1" applyAlignment="1"/>
    <xf numFmtId="0" fontId="3" fillId="3" borderId="0" xfId="0" applyFont="1" applyFill="1"/>
    <xf numFmtId="165" fontId="4" fillId="0" borderId="0" xfId="0" applyNumberFormat="1" applyFont="1" applyAlignment="1"/>
    <xf numFmtId="0" fontId="11" fillId="0" borderId="0" xfId="0" applyFont="1" applyAlignment="1">
      <alignment horizontal="right"/>
    </xf>
    <xf numFmtId="165" fontId="11" fillId="0" borderId="0" xfId="0" applyNumberFormat="1" applyFont="1" applyAlignment="1"/>
    <xf numFmtId="0" fontId="11" fillId="0" borderId="0" xfId="0" applyFont="1" applyAlignment="1"/>
    <xf numFmtId="0" fontId="3" fillId="0" borderId="0" xfId="0" applyFont="1" applyAlignment="1"/>
    <xf numFmtId="0" fontId="3" fillId="0" borderId="0" xfId="0" applyFont="1"/>
    <xf numFmtId="165" fontId="3" fillId="0" borderId="0" xfId="0" applyNumberFormat="1" applyFont="1" applyAlignment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5" fontId="9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39"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F7A19A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D9DD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3D5D2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9"/>
  <sheetViews>
    <sheetView zoomScale="120" zoomScaleNormal="120" workbookViewId="0">
      <selection activeCell="L24" sqref="L24"/>
    </sheetView>
  </sheetViews>
  <sheetFormatPr baseColWidth="10" defaultColWidth="9.1640625" defaultRowHeight="15" x14ac:dyDescent="0.2"/>
  <sheetData>
    <row r="1" spans="1:164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</row>
    <row r="2" spans="1:164" x14ac:dyDescent="0.2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</row>
    <row r="3" spans="1:164" x14ac:dyDescent="0.2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</row>
    <row r="4" spans="1:164" x14ac:dyDescent="0.2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</row>
    <row r="5" spans="1:164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  <c r="AV5" s="2" t="s">
        <v>47</v>
      </c>
      <c r="AW5" s="2" t="s">
        <v>48</v>
      </c>
      <c r="AX5" s="2" t="s">
        <v>49</v>
      </c>
      <c r="AY5" s="2" t="s">
        <v>50</v>
      </c>
      <c r="AZ5" s="2" t="s">
        <v>51</v>
      </c>
      <c r="BA5" s="2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2" t="s">
        <v>59</v>
      </c>
      <c r="BI5" s="2" t="s">
        <v>60</v>
      </c>
      <c r="BJ5" s="2" t="s">
        <v>61</v>
      </c>
      <c r="BK5" s="2" t="s">
        <v>62</v>
      </c>
      <c r="BL5" s="2" t="s">
        <v>63</v>
      </c>
      <c r="BM5" s="2" t="s">
        <v>64</v>
      </c>
      <c r="BN5" s="2" t="s">
        <v>65</v>
      </c>
      <c r="BO5" s="2" t="s">
        <v>66</v>
      </c>
      <c r="BP5" s="2" t="s">
        <v>67</v>
      </c>
      <c r="BQ5" s="2" t="s">
        <v>68</v>
      </c>
      <c r="BR5" s="2" t="s">
        <v>69</v>
      </c>
      <c r="BS5" s="2" t="s">
        <v>70</v>
      </c>
      <c r="BT5" s="2" t="s">
        <v>71</v>
      </c>
      <c r="BU5" s="2" t="s">
        <v>72</v>
      </c>
      <c r="BV5" s="2" t="s">
        <v>73</v>
      </c>
      <c r="BW5" s="2" t="s">
        <v>74</v>
      </c>
      <c r="BX5" s="2" t="s">
        <v>75</v>
      </c>
      <c r="BY5" s="2" t="s">
        <v>76</v>
      </c>
      <c r="BZ5" s="2" t="s">
        <v>77</v>
      </c>
      <c r="CA5" s="2" t="s">
        <v>78</v>
      </c>
      <c r="CB5" s="2" t="s">
        <v>79</v>
      </c>
      <c r="CC5" s="2" t="s">
        <v>80</v>
      </c>
      <c r="CD5" s="2" t="s">
        <v>81</v>
      </c>
      <c r="CE5" s="2" t="s">
        <v>82</v>
      </c>
      <c r="CF5" s="2" t="s">
        <v>83</v>
      </c>
      <c r="CG5" s="2" t="s">
        <v>84</v>
      </c>
      <c r="CH5" s="2" t="s">
        <v>85</v>
      </c>
      <c r="CI5" s="2" t="s">
        <v>86</v>
      </c>
      <c r="CJ5" s="2" t="s">
        <v>87</v>
      </c>
      <c r="CK5" s="2" t="s">
        <v>88</v>
      </c>
      <c r="CL5" s="2" t="s">
        <v>89</v>
      </c>
      <c r="CM5" s="2" t="s">
        <v>90</v>
      </c>
      <c r="CN5" s="2" t="s">
        <v>91</v>
      </c>
      <c r="CO5" s="2" t="s">
        <v>92</v>
      </c>
      <c r="CP5" s="2" t="s">
        <v>93</v>
      </c>
      <c r="CQ5" s="2" t="s">
        <v>94</v>
      </c>
      <c r="CR5" s="2" t="s">
        <v>95</v>
      </c>
      <c r="CS5" s="2" t="s">
        <v>96</v>
      </c>
      <c r="CT5" s="2" t="s">
        <v>97</v>
      </c>
      <c r="CU5" s="2" t="s">
        <v>98</v>
      </c>
      <c r="CV5" s="2" t="s">
        <v>99</v>
      </c>
      <c r="CW5" s="2" t="s">
        <v>100</v>
      </c>
      <c r="CX5" s="2" t="s">
        <v>101</v>
      </c>
      <c r="CY5" s="2" t="s">
        <v>102</v>
      </c>
      <c r="CZ5" s="2" t="s">
        <v>103</v>
      </c>
      <c r="DA5" s="2" t="s">
        <v>104</v>
      </c>
      <c r="DB5" s="2" t="s">
        <v>105</v>
      </c>
      <c r="DC5" s="2" t="s">
        <v>106</v>
      </c>
      <c r="DD5" s="2" t="s">
        <v>107</v>
      </c>
      <c r="DE5" s="2" t="s">
        <v>108</v>
      </c>
      <c r="DF5" s="2" t="s">
        <v>109</v>
      </c>
      <c r="DG5" s="2" t="s">
        <v>110</v>
      </c>
      <c r="DH5" s="2" t="s">
        <v>111</v>
      </c>
      <c r="DI5" s="2" t="s">
        <v>112</v>
      </c>
      <c r="DJ5" s="2" t="s">
        <v>113</v>
      </c>
      <c r="DK5" s="2" t="s">
        <v>114</v>
      </c>
      <c r="DL5" s="2" t="s">
        <v>115</v>
      </c>
      <c r="DM5" s="2" t="s">
        <v>116</v>
      </c>
      <c r="DN5" s="2" t="s">
        <v>117</v>
      </c>
      <c r="DO5" s="2" t="s">
        <v>118</v>
      </c>
      <c r="DP5" s="2" t="s">
        <v>119</v>
      </c>
      <c r="DQ5" s="2" t="s">
        <v>120</v>
      </c>
      <c r="DR5" s="2" t="s">
        <v>121</v>
      </c>
      <c r="DS5" s="2" t="s">
        <v>122</v>
      </c>
      <c r="DT5" s="2" t="s">
        <v>123</v>
      </c>
      <c r="DU5" s="2" t="s">
        <v>124</v>
      </c>
      <c r="DV5" s="2" t="s">
        <v>125</v>
      </c>
      <c r="DW5" s="2" t="s">
        <v>126</v>
      </c>
      <c r="DX5" s="2" t="s">
        <v>127</v>
      </c>
      <c r="DY5" s="2" t="s">
        <v>128</v>
      </c>
      <c r="DZ5" s="2" t="s">
        <v>129</v>
      </c>
      <c r="EA5" s="2" t="s">
        <v>130</v>
      </c>
      <c r="EB5" s="2" t="s">
        <v>131</v>
      </c>
      <c r="EC5" s="2" t="s">
        <v>132</v>
      </c>
      <c r="ED5" s="2" t="s">
        <v>133</v>
      </c>
      <c r="EE5" s="2" t="s">
        <v>134</v>
      </c>
      <c r="EF5" s="2" t="s">
        <v>135</v>
      </c>
      <c r="EG5" s="2" t="s">
        <v>136</v>
      </c>
      <c r="EH5" s="2" t="s">
        <v>137</v>
      </c>
      <c r="EI5" s="2" t="s">
        <v>138</v>
      </c>
      <c r="EJ5" s="2" t="s">
        <v>139</v>
      </c>
      <c r="EK5" s="2" t="s">
        <v>140</v>
      </c>
      <c r="EL5" s="2" t="s">
        <v>141</v>
      </c>
      <c r="EM5" s="2" t="s">
        <v>142</v>
      </c>
      <c r="EN5" s="2" t="s">
        <v>143</v>
      </c>
      <c r="EO5" s="2" t="s">
        <v>144</v>
      </c>
      <c r="EP5" s="2" t="s">
        <v>145</v>
      </c>
      <c r="EQ5" s="2" t="s">
        <v>146</v>
      </c>
      <c r="ER5" s="2" t="s">
        <v>147</v>
      </c>
      <c r="ES5" s="2" t="s">
        <v>148</v>
      </c>
      <c r="ET5" s="2" t="s">
        <v>149</v>
      </c>
      <c r="EU5" s="2" t="s">
        <v>150</v>
      </c>
      <c r="EV5" s="2" t="s">
        <v>151</v>
      </c>
      <c r="EW5" s="2" t="s">
        <v>152</v>
      </c>
      <c r="EX5" s="2" t="s">
        <v>153</v>
      </c>
      <c r="EY5" s="2" t="s">
        <v>154</v>
      </c>
      <c r="EZ5" s="2" t="s">
        <v>155</v>
      </c>
      <c r="FA5" s="2" t="s">
        <v>156</v>
      </c>
      <c r="FB5" s="2" t="s">
        <v>157</v>
      </c>
      <c r="FC5" s="2" t="s">
        <v>158</v>
      </c>
      <c r="FD5" s="2" t="s">
        <v>159</v>
      </c>
      <c r="FE5" s="2" t="s">
        <v>160</v>
      </c>
      <c r="FF5" s="2" t="s">
        <v>161</v>
      </c>
      <c r="FG5" s="2" t="s">
        <v>162</v>
      </c>
      <c r="FH5" s="2" t="s">
        <v>163</v>
      </c>
    </row>
    <row r="6" spans="1:164" x14ac:dyDescent="0.2">
      <c r="A6" s="1" t="s">
        <v>164</v>
      </c>
      <c r="B6" s="2" t="s">
        <v>165</v>
      </c>
      <c r="C6" s="2" t="s">
        <v>166</v>
      </c>
      <c r="D6" s="2" t="s">
        <v>167</v>
      </c>
      <c r="E6" s="2" t="s">
        <v>168</v>
      </c>
      <c r="F6" s="2" t="s">
        <v>169</v>
      </c>
      <c r="G6" s="2" t="s">
        <v>170</v>
      </c>
      <c r="H6" s="2" t="s">
        <v>171</v>
      </c>
      <c r="I6" s="2" t="s">
        <v>172</v>
      </c>
      <c r="J6" s="2" t="s">
        <v>173</v>
      </c>
      <c r="K6" s="2" t="s">
        <v>174</v>
      </c>
      <c r="L6" s="2" t="s">
        <v>175</v>
      </c>
      <c r="M6" s="2" t="s">
        <v>176</v>
      </c>
      <c r="N6" s="2" t="s">
        <v>177</v>
      </c>
      <c r="O6" s="2" t="s">
        <v>178</v>
      </c>
      <c r="P6" s="2" t="s">
        <v>179</v>
      </c>
      <c r="Q6" s="2" t="s">
        <v>180</v>
      </c>
      <c r="R6" s="2" t="s">
        <v>181</v>
      </c>
      <c r="S6" s="2" t="s">
        <v>182</v>
      </c>
      <c r="T6" s="2" t="s">
        <v>183</v>
      </c>
      <c r="U6" s="2" t="s">
        <v>184</v>
      </c>
      <c r="V6" s="2" t="s">
        <v>185</v>
      </c>
      <c r="W6" s="2" t="s">
        <v>186</v>
      </c>
      <c r="X6" s="2" t="s">
        <v>187</v>
      </c>
      <c r="Y6" s="2" t="s">
        <v>188</v>
      </c>
      <c r="Z6" s="2" t="s">
        <v>189</v>
      </c>
      <c r="AA6" s="2" t="s">
        <v>190</v>
      </c>
      <c r="AB6" s="2" t="s">
        <v>191</v>
      </c>
      <c r="AC6" s="2" t="s">
        <v>192</v>
      </c>
      <c r="AD6" s="2" t="s">
        <v>193</v>
      </c>
      <c r="AE6" s="2" t="s">
        <v>194</v>
      </c>
      <c r="AF6" s="2" t="s">
        <v>195</v>
      </c>
      <c r="AG6" s="2" t="s">
        <v>196</v>
      </c>
      <c r="AH6" s="2" t="s">
        <v>197</v>
      </c>
      <c r="AI6" s="2" t="s">
        <v>198</v>
      </c>
      <c r="AJ6" s="2" t="s">
        <v>199</v>
      </c>
      <c r="AK6" s="2" t="s">
        <v>200</v>
      </c>
      <c r="AL6" s="2" t="s">
        <v>201</v>
      </c>
      <c r="AM6" s="2" t="s">
        <v>202</v>
      </c>
      <c r="AN6" s="2" t="s">
        <v>203</v>
      </c>
      <c r="AO6" s="2" t="s">
        <v>204</v>
      </c>
      <c r="AP6" s="2" t="s">
        <v>205</v>
      </c>
      <c r="AQ6" s="2" t="s">
        <v>206</v>
      </c>
      <c r="AR6" s="2" t="s">
        <v>207</v>
      </c>
      <c r="AS6" s="2" t="s">
        <v>208</v>
      </c>
      <c r="AT6" s="2" t="s">
        <v>209</v>
      </c>
      <c r="AU6" s="2" t="s">
        <v>210</v>
      </c>
      <c r="AV6" s="2" t="s">
        <v>211</v>
      </c>
      <c r="AW6" s="2" t="s">
        <v>212</v>
      </c>
      <c r="AX6" s="2" t="s">
        <v>213</v>
      </c>
      <c r="AY6" s="2" t="s">
        <v>214</v>
      </c>
      <c r="AZ6" s="2" t="s">
        <v>215</v>
      </c>
      <c r="BA6" s="2" t="s">
        <v>216</v>
      </c>
      <c r="BB6" s="2" t="s">
        <v>217</v>
      </c>
      <c r="BC6" s="2" t="s">
        <v>218</v>
      </c>
      <c r="BD6" s="2" t="s">
        <v>219</v>
      </c>
      <c r="BE6" s="2" t="s">
        <v>220</v>
      </c>
      <c r="BF6" s="2" t="s">
        <v>221</v>
      </c>
      <c r="BG6" s="2" t="s">
        <v>222</v>
      </c>
      <c r="BH6" s="2" t="s">
        <v>223</v>
      </c>
      <c r="BI6" s="2" t="s">
        <v>224</v>
      </c>
      <c r="BJ6" s="2" t="s">
        <v>225</v>
      </c>
      <c r="BK6" s="2" t="s">
        <v>226</v>
      </c>
      <c r="BL6" s="2" t="s">
        <v>227</v>
      </c>
      <c r="BM6" s="2" t="s">
        <v>228</v>
      </c>
      <c r="BN6" s="2" t="s">
        <v>229</v>
      </c>
      <c r="BO6" s="2" t="s">
        <v>230</v>
      </c>
      <c r="BP6" s="2" t="s">
        <v>231</v>
      </c>
      <c r="BQ6" s="2" t="s">
        <v>232</v>
      </c>
      <c r="BR6" s="2" t="s">
        <v>233</v>
      </c>
      <c r="BS6" s="2" t="s">
        <v>234</v>
      </c>
      <c r="BT6" s="2" t="s">
        <v>235</v>
      </c>
      <c r="BU6" s="2" t="s">
        <v>236</v>
      </c>
      <c r="BV6" s="2" t="s">
        <v>237</v>
      </c>
      <c r="BW6" s="2" t="s">
        <v>238</v>
      </c>
      <c r="BX6" s="2" t="s">
        <v>239</v>
      </c>
      <c r="BY6" s="2" t="s">
        <v>240</v>
      </c>
      <c r="BZ6" s="2" t="s">
        <v>241</v>
      </c>
      <c r="CA6" s="2" t="s">
        <v>242</v>
      </c>
      <c r="CB6" s="2" t="s">
        <v>243</v>
      </c>
      <c r="CC6" s="2" t="s">
        <v>244</v>
      </c>
      <c r="CD6" s="2" t="s">
        <v>245</v>
      </c>
      <c r="CE6" s="2" t="s">
        <v>246</v>
      </c>
      <c r="CF6" s="2" t="s">
        <v>247</v>
      </c>
      <c r="CG6" s="2" t="s">
        <v>248</v>
      </c>
      <c r="CH6" s="2" t="s">
        <v>249</v>
      </c>
      <c r="CI6" s="2" t="s">
        <v>250</v>
      </c>
      <c r="CJ6" s="2" t="s">
        <v>251</v>
      </c>
      <c r="CK6" s="2" t="s">
        <v>252</v>
      </c>
      <c r="CL6" s="2" t="s">
        <v>253</v>
      </c>
      <c r="CM6" s="2" t="s">
        <v>254</v>
      </c>
      <c r="CN6" s="2" t="s">
        <v>255</v>
      </c>
      <c r="CO6" s="2" t="s">
        <v>256</v>
      </c>
      <c r="CP6" s="2" t="s">
        <v>257</v>
      </c>
      <c r="CQ6" s="2" t="s">
        <v>258</v>
      </c>
      <c r="CR6" s="2" t="s">
        <v>259</v>
      </c>
      <c r="CS6" s="2" t="s">
        <v>260</v>
      </c>
      <c r="CT6" s="2" t="s">
        <v>261</v>
      </c>
      <c r="CU6" s="2" t="s">
        <v>262</v>
      </c>
      <c r="CV6" s="2" t="s">
        <v>263</v>
      </c>
      <c r="CW6" s="2" t="s">
        <v>264</v>
      </c>
      <c r="CX6" s="2" t="s">
        <v>265</v>
      </c>
      <c r="CY6" s="2" t="s">
        <v>266</v>
      </c>
      <c r="CZ6" s="2" t="s">
        <v>267</v>
      </c>
      <c r="DA6" s="2" t="s">
        <v>268</v>
      </c>
      <c r="DB6" s="2" t="s">
        <v>269</v>
      </c>
      <c r="DC6" s="2" t="s">
        <v>270</v>
      </c>
      <c r="DD6" s="2" t="s">
        <v>271</v>
      </c>
      <c r="DE6" s="2" t="s">
        <v>272</v>
      </c>
      <c r="DF6" s="2" t="s">
        <v>273</v>
      </c>
      <c r="DG6" s="2" t="s">
        <v>274</v>
      </c>
      <c r="DH6" s="2" t="s">
        <v>275</v>
      </c>
      <c r="DI6" s="2" t="s">
        <v>276</v>
      </c>
      <c r="DJ6" s="2" t="s">
        <v>277</v>
      </c>
      <c r="DK6" s="2" t="s">
        <v>278</v>
      </c>
      <c r="DL6" s="2" t="s">
        <v>279</v>
      </c>
      <c r="DM6" s="2" t="s">
        <v>280</v>
      </c>
      <c r="DN6" s="2" t="s">
        <v>281</v>
      </c>
      <c r="DO6" s="2" t="s">
        <v>282</v>
      </c>
      <c r="DP6" s="2" t="s">
        <v>283</v>
      </c>
      <c r="DQ6" s="2" t="s">
        <v>284</v>
      </c>
      <c r="DR6" s="2" t="s">
        <v>285</v>
      </c>
      <c r="DS6" s="2" t="s">
        <v>286</v>
      </c>
      <c r="DT6" s="2" t="s">
        <v>287</v>
      </c>
      <c r="DU6" s="2" t="s">
        <v>288</v>
      </c>
      <c r="DV6" s="2" t="s">
        <v>289</v>
      </c>
      <c r="DW6" s="2" t="s">
        <v>290</v>
      </c>
      <c r="DX6" s="2" t="s">
        <v>291</v>
      </c>
      <c r="DY6" s="2" t="s">
        <v>292</v>
      </c>
      <c r="DZ6" s="2" t="s">
        <v>293</v>
      </c>
      <c r="EA6" s="2" t="s">
        <v>294</v>
      </c>
      <c r="EB6" s="2" t="s">
        <v>295</v>
      </c>
      <c r="EC6" s="2" t="s">
        <v>296</v>
      </c>
      <c r="ED6" s="2" t="s">
        <v>297</v>
      </c>
      <c r="EE6" s="2" t="s">
        <v>298</v>
      </c>
      <c r="EF6" s="2" t="s">
        <v>299</v>
      </c>
      <c r="EG6" s="2" t="s">
        <v>300</v>
      </c>
      <c r="EH6" s="2" t="s">
        <v>301</v>
      </c>
      <c r="EI6" s="2" t="s">
        <v>302</v>
      </c>
      <c r="EJ6" s="2" t="s">
        <v>303</v>
      </c>
      <c r="EK6" s="2" t="s">
        <v>304</v>
      </c>
      <c r="EL6" s="2" t="s">
        <v>305</v>
      </c>
      <c r="EM6" s="2" t="s">
        <v>306</v>
      </c>
      <c r="EN6" s="2" t="s">
        <v>307</v>
      </c>
      <c r="EO6" s="2" t="s">
        <v>308</v>
      </c>
      <c r="EP6" s="2" t="s">
        <v>309</v>
      </c>
      <c r="EQ6" s="2" t="s">
        <v>310</v>
      </c>
      <c r="ER6" s="2" t="s">
        <v>311</v>
      </c>
      <c r="ES6" s="2" t="s">
        <v>312</v>
      </c>
      <c r="ET6" s="2" t="s">
        <v>313</v>
      </c>
      <c r="EU6" s="2" t="s">
        <v>314</v>
      </c>
      <c r="EV6" s="2" t="s">
        <v>315</v>
      </c>
      <c r="EW6" s="2" t="s">
        <v>316</v>
      </c>
      <c r="EX6" s="2" t="s">
        <v>317</v>
      </c>
      <c r="EY6" s="2" t="s">
        <v>318</v>
      </c>
      <c r="EZ6" s="2" t="s">
        <v>319</v>
      </c>
      <c r="FA6" s="2" t="s">
        <v>320</v>
      </c>
      <c r="FB6" s="2" t="s">
        <v>321</v>
      </c>
      <c r="FC6" s="2" t="s">
        <v>322</v>
      </c>
      <c r="FD6" s="2" t="s">
        <v>323</v>
      </c>
      <c r="FE6" s="2" t="s">
        <v>324</v>
      </c>
      <c r="FF6" s="2" t="s">
        <v>325</v>
      </c>
      <c r="FG6" s="2" t="s">
        <v>326</v>
      </c>
      <c r="FH6" s="2" t="s">
        <v>327</v>
      </c>
    </row>
    <row r="7" spans="1:164" x14ac:dyDescent="0.2">
      <c r="A7" s="1" t="s">
        <v>328</v>
      </c>
      <c r="B7" s="2">
        <v>-88</v>
      </c>
      <c r="C7" s="2">
        <v>-255</v>
      </c>
      <c r="D7" s="2">
        <v>3</v>
      </c>
      <c r="E7" s="2">
        <v>-293</v>
      </c>
      <c r="F7" s="2">
        <v>2</v>
      </c>
      <c r="G7" s="2">
        <v>22</v>
      </c>
      <c r="H7" s="2">
        <v>36</v>
      </c>
      <c r="I7" s="2">
        <v>-3723</v>
      </c>
      <c r="J7" s="2">
        <v>0</v>
      </c>
      <c r="K7" s="2">
        <v>11</v>
      </c>
      <c r="L7" s="2">
        <v>14</v>
      </c>
      <c r="M7" s="2">
        <v>2</v>
      </c>
      <c r="N7" s="2">
        <v>-102</v>
      </c>
      <c r="O7" s="2">
        <v>0</v>
      </c>
      <c r="P7" s="2">
        <v>16</v>
      </c>
      <c r="Q7" s="2">
        <v>0</v>
      </c>
      <c r="R7" s="2">
        <v>2</v>
      </c>
      <c r="S7" s="2">
        <v>95</v>
      </c>
      <c r="T7" s="2">
        <v>-6</v>
      </c>
      <c r="U7" s="2">
        <v>0</v>
      </c>
      <c r="V7" s="2">
        <v>4</v>
      </c>
      <c r="W7" s="2">
        <v>0</v>
      </c>
      <c r="X7" s="2">
        <v>0</v>
      </c>
      <c r="Y7" s="2">
        <v>3</v>
      </c>
      <c r="Z7" s="2">
        <v>-1638</v>
      </c>
      <c r="AA7" s="2">
        <v>2</v>
      </c>
      <c r="AB7" s="2">
        <v>2</v>
      </c>
      <c r="AC7" s="2">
        <v>2</v>
      </c>
      <c r="AD7" s="2">
        <v>-3841</v>
      </c>
      <c r="AE7" s="2">
        <v>10</v>
      </c>
      <c r="AF7" s="2">
        <v>0</v>
      </c>
      <c r="AG7" s="2">
        <v>50</v>
      </c>
      <c r="AH7" s="2">
        <v>0</v>
      </c>
      <c r="AI7" s="2">
        <v>4</v>
      </c>
      <c r="AJ7" s="2">
        <v>2</v>
      </c>
      <c r="AK7" s="2">
        <v>2</v>
      </c>
      <c r="AL7" s="2">
        <v>4</v>
      </c>
      <c r="AM7" s="2">
        <v>0</v>
      </c>
      <c r="AN7" s="2">
        <v>0</v>
      </c>
      <c r="AO7" s="2">
        <v>3</v>
      </c>
      <c r="AP7" s="2">
        <v>-1037</v>
      </c>
      <c r="AQ7" s="2">
        <v>1</v>
      </c>
      <c r="AR7" s="2">
        <v>0</v>
      </c>
      <c r="AS7" s="2">
        <v>4</v>
      </c>
      <c r="AT7" s="2">
        <v>6</v>
      </c>
      <c r="AU7" s="2">
        <v>-18</v>
      </c>
      <c r="AV7" s="2">
        <v>0</v>
      </c>
      <c r="AW7" s="2">
        <v>0</v>
      </c>
      <c r="AX7" s="2">
        <v>2</v>
      </c>
      <c r="AY7" s="2">
        <v>1</v>
      </c>
      <c r="AZ7" s="2">
        <v>1</v>
      </c>
      <c r="BA7" s="2">
        <v>13</v>
      </c>
      <c r="BB7" s="2">
        <v>29</v>
      </c>
      <c r="BC7" s="2">
        <v>-435</v>
      </c>
      <c r="BD7" s="2">
        <v>-1345</v>
      </c>
      <c r="BE7" s="2">
        <v>768</v>
      </c>
      <c r="BF7" s="2">
        <v>55</v>
      </c>
      <c r="BG7" s="2">
        <v>256</v>
      </c>
      <c r="BH7" s="2">
        <v>-198</v>
      </c>
      <c r="BI7" s="2">
        <v>999</v>
      </c>
      <c r="BJ7" s="2">
        <v>-320</v>
      </c>
      <c r="BK7" s="2">
        <v>-1449</v>
      </c>
      <c r="BL7" s="2">
        <v>-4464</v>
      </c>
      <c r="BM7" s="2">
        <v>73</v>
      </c>
      <c r="BN7" s="2">
        <v>23</v>
      </c>
      <c r="BO7" s="2">
        <v>40</v>
      </c>
      <c r="BP7" s="2">
        <v>-161</v>
      </c>
      <c r="BQ7" s="2">
        <v>-20</v>
      </c>
      <c r="BR7" s="2">
        <v>94</v>
      </c>
      <c r="BS7" s="2">
        <v>-40</v>
      </c>
      <c r="BT7" s="2">
        <v>0</v>
      </c>
      <c r="BU7" s="2">
        <v>183</v>
      </c>
      <c r="BV7" s="2">
        <v>186</v>
      </c>
      <c r="BW7" s="2">
        <v>105</v>
      </c>
      <c r="BX7" s="2">
        <v>1626</v>
      </c>
      <c r="BY7" s="2">
        <v>432</v>
      </c>
      <c r="BZ7" s="2">
        <v>60</v>
      </c>
      <c r="CA7" s="2">
        <v>330</v>
      </c>
      <c r="CB7" s="2">
        <v>340</v>
      </c>
      <c r="CC7" s="2">
        <v>60</v>
      </c>
      <c r="CD7" s="2">
        <v>180</v>
      </c>
      <c r="CE7" s="2">
        <v>0</v>
      </c>
      <c r="CF7" s="2">
        <v>764</v>
      </c>
      <c r="CG7" s="2">
        <v>1128</v>
      </c>
      <c r="CH7" s="2">
        <v>-422</v>
      </c>
      <c r="CI7" s="2">
        <v>-365</v>
      </c>
      <c r="CJ7" s="2">
        <v>2</v>
      </c>
      <c r="CK7" s="2">
        <v>-721</v>
      </c>
      <c r="CL7" s="2">
        <v>0</v>
      </c>
      <c r="CM7" s="2">
        <v>-367</v>
      </c>
      <c r="CN7" s="2">
        <v>869</v>
      </c>
      <c r="CO7" s="2">
        <v>-2218</v>
      </c>
      <c r="CP7" s="2">
        <v>985</v>
      </c>
      <c r="CQ7" s="2">
        <v>56</v>
      </c>
      <c r="CR7" s="2">
        <v>0</v>
      </c>
      <c r="CS7" s="2">
        <v>0</v>
      </c>
      <c r="CT7" s="2">
        <v>2</v>
      </c>
      <c r="CU7" s="2">
        <v>-104</v>
      </c>
      <c r="CV7" s="2">
        <v>0</v>
      </c>
      <c r="CW7" s="2">
        <v>453</v>
      </c>
      <c r="CX7" s="2">
        <v>0</v>
      </c>
      <c r="CY7" s="2">
        <v>0</v>
      </c>
      <c r="CZ7" s="2">
        <v>0</v>
      </c>
      <c r="DA7" s="2">
        <v>1</v>
      </c>
      <c r="DB7" s="2">
        <v>0</v>
      </c>
      <c r="DC7" s="2">
        <v>1</v>
      </c>
      <c r="DD7" s="2">
        <v>1</v>
      </c>
      <c r="DE7" s="2">
        <v>0</v>
      </c>
      <c r="DF7" s="2">
        <v>0</v>
      </c>
      <c r="DG7" s="2">
        <v>0</v>
      </c>
      <c r="DH7" s="2">
        <v>-2464</v>
      </c>
      <c r="DI7" s="2">
        <v>152</v>
      </c>
      <c r="DJ7" s="2">
        <v>1022</v>
      </c>
      <c r="DK7" s="2">
        <v>433</v>
      </c>
      <c r="DL7" s="2">
        <v>235</v>
      </c>
      <c r="DM7" s="2">
        <v>22</v>
      </c>
      <c r="DN7" s="2">
        <v>672</v>
      </c>
      <c r="DO7" s="2">
        <v>339</v>
      </c>
      <c r="DP7" s="2">
        <v>65</v>
      </c>
      <c r="DQ7" s="2">
        <v>0</v>
      </c>
      <c r="DR7" s="2">
        <v>298</v>
      </c>
      <c r="DS7" s="2">
        <v>315</v>
      </c>
      <c r="DT7" s="2">
        <v>600</v>
      </c>
      <c r="DU7" s="2">
        <v>172</v>
      </c>
      <c r="DV7" s="2">
        <v>459</v>
      </c>
      <c r="DW7" s="2">
        <v>291</v>
      </c>
      <c r="DX7" s="2">
        <v>147</v>
      </c>
      <c r="DY7" s="2">
        <v>0</v>
      </c>
      <c r="DZ7" s="2">
        <v>51</v>
      </c>
      <c r="EA7" s="2">
        <v>0</v>
      </c>
      <c r="EB7" s="2">
        <v>0</v>
      </c>
      <c r="EC7" s="2">
        <v>0</v>
      </c>
      <c r="ED7" s="2">
        <v>851</v>
      </c>
      <c r="EE7" s="2">
        <v>15</v>
      </c>
      <c r="EF7" s="2">
        <v>0</v>
      </c>
      <c r="EG7" s="2">
        <v>0</v>
      </c>
      <c r="EH7" s="2">
        <v>1728</v>
      </c>
      <c r="EI7" s="2">
        <v>1293</v>
      </c>
      <c r="EJ7" s="2">
        <v>349</v>
      </c>
      <c r="EK7" s="2">
        <v>27</v>
      </c>
      <c r="EL7" s="2">
        <v>1009</v>
      </c>
      <c r="EM7" s="2">
        <v>77</v>
      </c>
      <c r="EN7" s="2">
        <v>32</v>
      </c>
      <c r="EO7" s="2">
        <v>318</v>
      </c>
      <c r="EP7" s="2">
        <v>0</v>
      </c>
      <c r="EQ7" s="2">
        <v>-800</v>
      </c>
      <c r="ER7" s="2">
        <v>4486</v>
      </c>
      <c r="ES7" s="2">
        <v>113</v>
      </c>
      <c r="ET7" s="2">
        <v>-1176</v>
      </c>
      <c r="EU7" s="2">
        <v>210</v>
      </c>
      <c r="EV7" s="2">
        <v>335</v>
      </c>
      <c r="EW7" s="2">
        <v>-228</v>
      </c>
      <c r="EX7" s="2">
        <v>0</v>
      </c>
      <c r="EY7" s="2">
        <v>-138</v>
      </c>
      <c r="EZ7" s="2">
        <v>20</v>
      </c>
      <c r="FA7" s="2">
        <v>9</v>
      </c>
      <c r="FB7" s="2">
        <v>0</v>
      </c>
      <c r="FC7" s="2">
        <v>5</v>
      </c>
      <c r="FD7" s="2">
        <v>9</v>
      </c>
      <c r="FE7" s="2">
        <v>0</v>
      </c>
      <c r="FF7" s="2">
        <v>0</v>
      </c>
      <c r="FG7" s="2">
        <v>0</v>
      </c>
      <c r="FH7" s="2">
        <v>12</v>
      </c>
    </row>
    <row r="8" spans="1:164" x14ac:dyDescent="0.2">
      <c r="A8" s="1" t="s">
        <v>329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</row>
    <row r="9" spans="1:164" x14ac:dyDescent="0.2">
      <c r="A9" s="1" t="s">
        <v>330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0"/>
  <sheetViews>
    <sheetView zoomScale="120" zoomScaleNormal="120" workbookViewId="0">
      <pane ySplit="1" topLeftCell="A2" activePane="bottomLeft" state="frozen"/>
      <selection pane="bottomLeft" activeCell="G1" sqref="G1"/>
    </sheetView>
  </sheetViews>
  <sheetFormatPr baseColWidth="10" defaultColWidth="9.1640625" defaultRowHeight="15" x14ac:dyDescent="0.2"/>
  <cols>
    <col min="1" max="1" width="13.1640625" style="2" customWidth="1"/>
    <col min="2" max="2" width="11.33203125" style="2" customWidth="1"/>
    <col min="4" max="4" width="62.1640625" style="2" customWidth="1"/>
    <col min="5" max="5" width="10.33203125" style="2" customWidth="1"/>
    <col min="6" max="8" width="10.33203125" style="3" customWidth="1"/>
    <col min="9" max="9" width="10.33203125" style="2" customWidth="1"/>
    <col min="10" max="10" width="18.1640625" style="2" customWidth="1"/>
    <col min="12" max="12" width="9.1640625" style="3"/>
    <col min="13" max="13" width="9.1640625" style="4"/>
    <col min="18" max="23" width="9.1640625" style="2" hidden="1"/>
  </cols>
  <sheetData>
    <row r="1" spans="1:19" s="8" customFormat="1" ht="30" customHeight="1" x14ac:dyDescent="0.2">
      <c r="A1" s="5" t="s">
        <v>331</v>
      </c>
      <c r="B1" s="5" t="s">
        <v>332</v>
      </c>
      <c r="C1" s="5" t="s">
        <v>333</v>
      </c>
      <c r="D1" s="5" t="s">
        <v>334</v>
      </c>
      <c r="E1" s="5" t="s">
        <v>335</v>
      </c>
      <c r="F1" s="6" t="s">
        <v>336</v>
      </c>
      <c r="G1" s="6" t="s">
        <v>337</v>
      </c>
      <c r="H1" s="6" t="s">
        <v>338</v>
      </c>
      <c r="I1" s="5" t="s">
        <v>339</v>
      </c>
      <c r="J1" s="5"/>
      <c r="K1" s="5" t="s">
        <v>340</v>
      </c>
      <c r="L1" s="6" t="s">
        <v>341</v>
      </c>
      <c r="M1" s="7" t="s">
        <v>342</v>
      </c>
      <c r="N1" s="5" t="s">
        <v>343</v>
      </c>
      <c r="P1" s="9" t="s">
        <v>328</v>
      </c>
    </row>
    <row r="2" spans="1:19" ht="13.5" customHeight="1" x14ac:dyDescent="0.2">
      <c r="A2" s="10" t="s">
        <v>344</v>
      </c>
      <c r="B2" s="11" t="s">
        <v>345</v>
      </c>
      <c r="C2" s="12" t="s">
        <v>346</v>
      </c>
      <c r="D2" s="12" t="s">
        <v>56</v>
      </c>
      <c r="E2" s="12">
        <f>IFERROR(INDEX('файл остатки'!$A$5:$FG$265,MATCH($P$1,'файл остатки'!$A$5:$A$228,0),MATCH(D2,'файл остатки'!$A$5:$FG$5,0)), 0)</f>
        <v>768</v>
      </c>
      <c r="F2" s="12">
        <f>IFERROR(INDEX('файл остатки'!$A$5:$FG$265,MATCH($P$2,'файл остатки'!$A$5:$A$228,0),MATCH(D2,'файл остатки'!$A$5:$FG$5,0)), 0)</f>
        <v>0</v>
      </c>
      <c r="G2" s="12">
        <v>0</v>
      </c>
      <c r="H2" s="12">
        <f>MIN(E2 - G2, 0)</f>
        <v>0</v>
      </c>
      <c r="I2" s="12">
        <v>0</v>
      </c>
      <c r="K2" s="13">
        <v>500</v>
      </c>
      <c r="L2" s="13">
        <f>-(H2) / K2</f>
        <v>0</v>
      </c>
      <c r="M2" s="13">
        <f>ROUND(L2, 0)</f>
        <v>0</v>
      </c>
      <c r="P2" s="14" t="s">
        <v>329</v>
      </c>
      <c r="R2" s="13" t="s">
        <v>347</v>
      </c>
      <c r="S2" s="13">
        <v>2</v>
      </c>
    </row>
    <row r="5" spans="1:19" ht="13.5" customHeight="1" x14ac:dyDescent="0.2">
      <c r="A5" s="36" t="s">
        <v>348</v>
      </c>
      <c r="B5" s="37" t="s">
        <v>345</v>
      </c>
      <c r="C5" s="12" t="s">
        <v>349</v>
      </c>
      <c r="D5" s="12" t="s">
        <v>53</v>
      </c>
      <c r="E5" s="12">
        <f>IFERROR(INDEX('файл остатки'!$A$5:$FG$265,MATCH($P$1,'файл остатки'!$A$5:$A$228,0),MATCH(D5,'файл остатки'!$A$5:$FG$5,0)), 0)</f>
        <v>29</v>
      </c>
      <c r="F5" s="12">
        <f>IFERROR(INDEX('файл остатки'!$A$5:$FG$265,MATCH($P$2,'файл остатки'!$A$5:$A$228,0),MATCH(D5,'файл остатки'!$A$5:$FG$5,0)), 0)</f>
        <v>0</v>
      </c>
      <c r="G5" s="12">
        <v>0</v>
      </c>
      <c r="H5" s="12">
        <f>MIN(E5 - G5, 0)</f>
        <v>0</v>
      </c>
      <c r="I5" s="12">
        <v>0</v>
      </c>
      <c r="K5" s="13">
        <v>450</v>
      </c>
      <c r="L5" s="13">
        <f>-(H5 + H6 + H7 + H8 + H9) / K5</f>
        <v>12.908888888888889</v>
      </c>
      <c r="M5" s="13">
        <f>ROUND(L5, 0)</f>
        <v>13</v>
      </c>
      <c r="R5" s="13" t="s">
        <v>350</v>
      </c>
      <c r="S5" s="13">
        <v>3</v>
      </c>
    </row>
    <row r="6" spans="1:19" x14ac:dyDescent="0.2">
      <c r="A6" s="36"/>
      <c r="B6" s="36"/>
      <c r="C6" s="12" t="s">
        <v>351</v>
      </c>
      <c r="D6" s="12" t="s">
        <v>55</v>
      </c>
      <c r="E6" s="12">
        <f>IFERROR(INDEX('файл остатки'!$A$5:$FG$265,MATCH($P$1,'файл остатки'!$A$5:$A$228,0),MATCH(D6,'файл остатки'!$A$5:$FG$5,0)), 0)</f>
        <v>-1345</v>
      </c>
      <c r="F6" s="12">
        <f>IFERROR(INDEX('файл остатки'!$A$5:$FG$265,MATCH($P$2,'файл остатки'!$A$5:$A$228,0),MATCH(D6,'файл остатки'!$A$5:$FG$5,0)), 0)</f>
        <v>0</v>
      </c>
      <c r="G6" s="12">
        <v>0</v>
      </c>
      <c r="H6" s="12">
        <f>MIN(E6 - G6, 0)</f>
        <v>-1345</v>
      </c>
      <c r="I6" s="12">
        <v>0</v>
      </c>
    </row>
    <row r="7" spans="1:19" x14ac:dyDescent="0.2">
      <c r="A7" s="36"/>
      <c r="B7" s="36"/>
      <c r="C7" s="12" t="s">
        <v>352</v>
      </c>
      <c r="D7" s="12" t="s">
        <v>57</v>
      </c>
      <c r="E7" s="12">
        <f>IFERROR(INDEX('файл остатки'!$A$5:$FG$265,MATCH($P$1,'файл остатки'!$A$5:$A$228,0),MATCH(D7,'файл остатки'!$A$5:$FG$5,0)), 0)</f>
        <v>55</v>
      </c>
      <c r="F7" s="12">
        <f>IFERROR(INDEX('файл остатки'!$A$5:$FG$265,MATCH($P$2,'файл остатки'!$A$5:$A$228,0),MATCH(D7,'файл остатки'!$A$5:$FG$5,0)), 0)</f>
        <v>0</v>
      </c>
      <c r="G7" s="12">
        <v>0</v>
      </c>
      <c r="H7" s="12">
        <f>MIN(E7 - G7, 0)</f>
        <v>0</v>
      </c>
      <c r="I7" s="12">
        <v>0</v>
      </c>
    </row>
    <row r="8" spans="1:19" x14ac:dyDescent="0.2">
      <c r="A8" s="36"/>
      <c r="B8" s="36"/>
      <c r="C8" s="12" t="s">
        <v>353</v>
      </c>
      <c r="D8" s="12" t="s">
        <v>63</v>
      </c>
      <c r="E8" s="12">
        <f>IFERROR(INDEX('файл остатки'!$A$5:$FG$265,MATCH($P$1,'файл остатки'!$A$5:$A$228,0),MATCH(D8,'файл остатки'!$A$5:$FG$5,0)), 0)</f>
        <v>-4464</v>
      </c>
      <c r="F8" s="12">
        <f>IFERROR(INDEX('файл остатки'!$A$5:$FG$265,MATCH($P$2,'файл остатки'!$A$5:$A$228,0),MATCH(D8,'файл остатки'!$A$5:$FG$5,0)), 0)</f>
        <v>0</v>
      </c>
      <c r="G8" s="12">
        <v>0</v>
      </c>
      <c r="H8" s="12">
        <f>MIN(E8 - G8, 0)</f>
        <v>-4464</v>
      </c>
      <c r="I8" s="12">
        <v>0</v>
      </c>
    </row>
    <row r="9" spans="1:19" x14ac:dyDescent="0.2">
      <c r="A9" s="36"/>
      <c r="B9" s="36"/>
      <c r="C9" s="12" t="s">
        <v>354</v>
      </c>
      <c r="D9" s="12" t="s">
        <v>64</v>
      </c>
      <c r="E9" s="12">
        <f>IFERROR(INDEX('файл остатки'!$A$5:$FG$265,MATCH($P$1,'файл остатки'!$A$5:$A$228,0),MATCH(D9,'файл остатки'!$A$5:$FG$5,0)), 0)</f>
        <v>73</v>
      </c>
      <c r="F9" s="12">
        <f>IFERROR(INDEX('файл остатки'!$A$5:$FG$265,MATCH($P$2,'файл остатки'!$A$5:$A$228,0),MATCH(D9,'файл остатки'!$A$5:$FG$5,0)), 0)</f>
        <v>0</v>
      </c>
      <c r="G9" s="12">
        <v>0</v>
      </c>
      <c r="H9" s="12">
        <f>MIN(E9 - G9, 0)</f>
        <v>0</v>
      </c>
      <c r="I9" s="12">
        <v>0</v>
      </c>
    </row>
    <row r="12" spans="1:19" ht="13.5" customHeight="1" x14ac:dyDescent="0.2">
      <c r="A12" s="36" t="s">
        <v>348</v>
      </c>
      <c r="B12" s="37" t="s">
        <v>345</v>
      </c>
      <c r="C12" s="12" t="s">
        <v>355</v>
      </c>
      <c r="D12" s="12" t="s">
        <v>54</v>
      </c>
      <c r="E12" s="12">
        <f>IFERROR(INDEX('файл остатки'!$A$5:$FG$265,MATCH($P$1,'файл остатки'!$A$5:$A$228,0),MATCH(D12,'файл остатки'!$A$5:$FG$5,0)), 0)</f>
        <v>-435</v>
      </c>
      <c r="F12" s="12">
        <f>IFERROR(INDEX('файл остатки'!$A$5:$FG$265,MATCH($P$2,'файл остатки'!$A$5:$A$228,0),MATCH(D12,'файл остатки'!$A$5:$FG$5,0)), 0)</f>
        <v>0</v>
      </c>
      <c r="G12" s="12">
        <v>0</v>
      </c>
      <c r="H12" s="12">
        <f>MIN(E12 - G12, 0)</f>
        <v>-435</v>
      </c>
      <c r="I12" s="12">
        <v>0</v>
      </c>
      <c r="K12" s="13">
        <v>450</v>
      </c>
      <c r="L12" s="13">
        <f>-(H12 + H13) / K12</f>
        <v>4.1866666666666665</v>
      </c>
      <c r="M12" s="13">
        <f>ROUND(L12, 0)</f>
        <v>4</v>
      </c>
      <c r="R12" s="13" t="s">
        <v>356</v>
      </c>
      <c r="S12" s="13">
        <v>4</v>
      </c>
    </row>
    <row r="13" spans="1:19" x14ac:dyDescent="0.2">
      <c r="A13" s="36"/>
      <c r="B13" s="36"/>
      <c r="C13" s="12" t="s">
        <v>353</v>
      </c>
      <c r="D13" s="12" t="s">
        <v>62</v>
      </c>
      <c r="E13" s="12">
        <f>IFERROR(INDEX('файл остатки'!$A$5:$FG$265,MATCH($P$1,'файл остатки'!$A$5:$A$228,0),MATCH(D13,'файл остатки'!$A$5:$FG$5,0)), 0)</f>
        <v>-1449</v>
      </c>
      <c r="F13" s="12">
        <f>IFERROR(INDEX('файл остатки'!$A$5:$FG$265,MATCH($P$2,'файл остатки'!$A$5:$A$228,0),MATCH(D13,'файл остатки'!$A$5:$FG$5,0)), 0)</f>
        <v>0</v>
      </c>
      <c r="G13" s="12">
        <v>0</v>
      </c>
      <c r="H13" s="12">
        <f>MIN(E13 - G13, 0)</f>
        <v>-1449</v>
      </c>
      <c r="I13" s="12">
        <v>0</v>
      </c>
    </row>
    <row r="16" spans="1:19" ht="13.5" customHeight="1" x14ac:dyDescent="0.2">
      <c r="A16" s="36" t="s">
        <v>357</v>
      </c>
      <c r="B16" s="37" t="s">
        <v>345</v>
      </c>
      <c r="C16" s="12" t="s">
        <v>358</v>
      </c>
      <c r="D16" s="12" t="s">
        <v>65</v>
      </c>
      <c r="E16" s="12">
        <f>IFERROR(INDEX('файл остатки'!$A$5:$FG$265,MATCH($P$1,'файл остатки'!$A$5:$A$228,0),MATCH(D16,'файл остатки'!$A$5:$FG$5,0)), 0)</f>
        <v>23</v>
      </c>
      <c r="F16" s="12">
        <f>IFERROR(INDEX('файл остатки'!$A$5:$FG$265,MATCH($P$2,'файл остатки'!$A$5:$A$228,0),MATCH(D16,'файл остатки'!$A$5:$FG$5,0)), 0)</f>
        <v>0</v>
      </c>
      <c r="G16" s="12">
        <v>0</v>
      </c>
      <c r="H16" s="12">
        <f>MIN(E16 - G16, 0)</f>
        <v>0</v>
      </c>
      <c r="I16" s="12">
        <v>0</v>
      </c>
      <c r="K16" s="13">
        <v>350</v>
      </c>
      <c r="L16" s="13">
        <f>-(H16 + H17) / K16</f>
        <v>0</v>
      </c>
      <c r="M16" s="13">
        <f>ROUND(L16, 0)</f>
        <v>0</v>
      </c>
      <c r="R16" s="13" t="s">
        <v>359</v>
      </c>
      <c r="S16" s="13">
        <v>5</v>
      </c>
    </row>
    <row r="17" spans="1:19" x14ac:dyDescent="0.2">
      <c r="A17" s="36"/>
      <c r="B17" s="36"/>
      <c r="C17" s="12" t="s">
        <v>360</v>
      </c>
      <c r="D17" s="12" t="s">
        <v>66</v>
      </c>
      <c r="E17" s="12">
        <f>IFERROR(INDEX('файл остатки'!$A$5:$FG$265,MATCH($P$1,'файл остатки'!$A$5:$A$228,0),MATCH(D17,'файл остатки'!$A$5:$FG$5,0)), 0)</f>
        <v>40</v>
      </c>
      <c r="F17" s="12">
        <f>IFERROR(INDEX('файл остатки'!$A$5:$FG$265,MATCH($P$2,'файл остатки'!$A$5:$A$228,0),MATCH(D17,'файл остатки'!$A$5:$FG$5,0)), 0)</f>
        <v>0</v>
      </c>
      <c r="G17" s="12">
        <v>0</v>
      </c>
      <c r="H17" s="12">
        <f>MIN(E17 - G17, 0)</f>
        <v>0</v>
      </c>
      <c r="I17" s="12">
        <v>0</v>
      </c>
    </row>
    <row r="20" spans="1:19" ht="13.5" customHeight="1" x14ac:dyDescent="0.2">
      <c r="A20" s="36" t="s">
        <v>361</v>
      </c>
      <c r="B20" s="37" t="s">
        <v>345</v>
      </c>
      <c r="C20" s="12" t="s">
        <v>358</v>
      </c>
      <c r="D20" s="12" t="s">
        <v>67</v>
      </c>
      <c r="E20" s="12">
        <f>IFERROR(INDEX('файл остатки'!$A$5:$FG$265,MATCH($P$1,'файл остатки'!$A$5:$A$228,0),MATCH(D20,'файл остатки'!$A$5:$FG$5,0)), 0)</f>
        <v>-161</v>
      </c>
      <c r="F20" s="12">
        <f>IFERROR(INDEX('файл остатки'!$A$5:$FG$265,MATCH($P$2,'файл остатки'!$A$5:$A$228,0),MATCH(D20,'файл остатки'!$A$5:$FG$5,0)), 0)</f>
        <v>0</v>
      </c>
      <c r="G20" s="12">
        <v>0</v>
      </c>
      <c r="H20" s="12">
        <f>MIN(E20 - G20, 0)</f>
        <v>-161</v>
      </c>
      <c r="I20" s="12">
        <v>0</v>
      </c>
      <c r="K20" s="13">
        <v>350</v>
      </c>
      <c r="L20" s="13">
        <f>-(H20 + H21) / K20</f>
        <v>0.51714285714285713</v>
      </c>
      <c r="M20" s="13">
        <f>ROUND(L20, 0)</f>
        <v>1</v>
      </c>
      <c r="R20" s="13" t="s">
        <v>362</v>
      </c>
      <c r="S20" s="13">
        <v>6</v>
      </c>
    </row>
    <row r="21" spans="1:19" x14ac:dyDescent="0.2">
      <c r="A21" s="36"/>
      <c r="B21" s="36"/>
      <c r="C21" s="12" t="s">
        <v>360</v>
      </c>
      <c r="D21" s="12" t="s">
        <v>68</v>
      </c>
      <c r="E21" s="12">
        <f>IFERROR(INDEX('файл остатки'!$A$5:$FG$265,MATCH($P$1,'файл остатки'!$A$5:$A$228,0),MATCH(D21,'файл остатки'!$A$5:$FG$5,0)), 0)</f>
        <v>-20</v>
      </c>
      <c r="F21" s="12">
        <f>IFERROR(INDEX('файл остатки'!$A$5:$FG$265,MATCH($P$2,'файл остатки'!$A$5:$A$228,0),MATCH(D21,'файл остатки'!$A$5:$FG$5,0)), 0)</f>
        <v>0</v>
      </c>
      <c r="G21" s="12">
        <v>0</v>
      </c>
      <c r="H21" s="12">
        <f>MIN(E21 - G21, 0)</f>
        <v>-20</v>
      </c>
      <c r="I21" s="12">
        <v>0</v>
      </c>
    </row>
    <row r="24" spans="1:19" ht="13.5" customHeight="1" x14ac:dyDescent="0.2">
      <c r="A24" s="36" t="s">
        <v>363</v>
      </c>
      <c r="B24" s="37" t="s">
        <v>345</v>
      </c>
      <c r="C24" s="12" t="s">
        <v>360</v>
      </c>
      <c r="D24" s="12" t="s">
        <v>69</v>
      </c>
      <c r="E24" s="12">
        <f>IFERROR(INDEX('файл остатки'!$A$5:$FG$265,MATCH($P$1,'файл остатки'!$A$5:$A$228,0),MATCH(D24,'файл остатки'!$A$5:$FG$5,0)), 0)</f>
        <v>94</v>
      </c>
      <c r="F24" s="12">
        <f>IFERROR(INDEX('файл остатки'!$A$5:$FG$265,MATCH($P$2,'файл остатки'!$A$5:$A$228,0),MATCH(D24,'файл остатки'!$A$5:$FG$5,0)), 0)</f>
        <v>0</v>
      </c>
      <c r="G24" s="12">
        <v>0</v>
      </c>
      <c r="H24" s="12">
        <f>MIN(E24 - G24, 0)</f>
        <v>0</v>
      </c>
      <c r="I24" s="12">
        <v>0</v>
      </c>
      <c r="K24" s="13">
        <v>350</v>
      </c>
      <c r="L24" s="13">
        <f>-(H24 + H25) / K24</f>
        <v>0.11428571428571428</v>
      </c>
      <c r="M24" s="13">
        <f>ROUND(L24, 0)</f>
        <v>0</v>
      </c>
      <c r="R24" s="13" t="s">
        <v>364</v>
      </c>
      <c r="S24" s="13">
        <v>7</v>
      </c>
    </row>
    <row r="25" spans="1:19" x14ac:dyDescent="0.2">
      <c r="A25" s="36"/>
      <c r="B25" s="36"/>
      <c r="C25" s="12" t="s">
        <v>354</v>
      </c>
      <c r="D25" s="12" t="s">
        <v>70</v>
      </c>
      <c r="E25" s="12">
        <f>IFERROR(INDEX('файл остатки'!$A$5:$FG$265,MATCH($P$1,'файл остатки'!$A$5:$A$228,0),MATCH(D25,'файл остатки'!$A$5:$FG$5,0)), 0)</f>
        <v>-40</v>
      </c>
      <c r="F25" s="12">
        <f>IFERROR(INDEX('файл остатки'!$A$5:$FG$265,MATCH($P$2,'файл остатки'!$A$5:$A$228,0),MATCH(D25,'файл остатки'!$A$5:$FG$5,0)), 0)</f>
        <v>0</v>
      </c>
      <c r="G25" s="12">
        <v>0</v>
      </c>
      <c r="H25" s="12">
        <f>MIN(E25 - G25, 0)</f>
        <v>-40</v>
      </c>
      <c r="I25" s="12">
        <v>0</v>
      </c>
    </row>
    <row r="28" spans="1:19" x14ac:dyDescent="0.2">
      <c r="A28" s="10" t="s">
        <v>365</v>
      </c>
      <c r="B28" s="11" t="s">
        <v>345</v>
      </c>
      <c r="C28" s="12" t="s">
        <v>358</v>
      </c>
      <c r="D28" s="12" t="s">
        <v>59</v>
      </c>
      <c r="E28" s="12">
        <f>IFERROR(INDEX('файл остатки'!$A$5:$FG$265,MATCH($P$1,'файл остатки'!$A$5:$A$228,0),MATCH(D28,'файл остатки'!$A$5:$FG$5,0)), 0)</f>
        <v>-198</v>
      </c>
      <c r="F28" s="12">
        <f>IFERROR(INDEX('файл остатки'!$A$5:$FG$265,MATCH($P$2,'файл остатки'!$A$5:$A$228,0),MATCH(D28,'файл остатки'!$A$5:$FG$5,0)), 0)</f>
        <v>0</v>
      </c>
      <c r="G28" s="12">
        <v>0</v>
      </c>
      <c r="H28" s="12">
        <f>MIN(E28 - G28, 0)</f>
        <v>-198</v>
      </c>
      <c r="I28" s="12">
        <v>0</v>
      </c>
      <c r="K28" s="13">
        <v>350</v>
      </c>
      <c r="L28" s="13">
        <f>-(H28) / K28</f>
        <v>0.56571428571428573</v>
      </c>
      <c r="M28" s="13">
        <f>ROUND(L28, 0)</f>
        <v>1</v>
      </c>
      <c r="R28" s="13" t="s">
        <v>366</v>
      </c>
      <c r="S28" s="13">
        <v>10</v>
      </c>
    </row>
    <row r="31" spans="1:19" x14ac:dyDescent="0.2">
      <c r="A31" s="10" t="s">
        <v>365</v>
      </c>
      <c r="B31" s="11" t="s">
        <v>345</v>
      </c>
      <c r="C31" s="12" t="s">
        <v>367</v>
      </c>
      <c r="D31" s="12" t="s">
        <v>58</v>
      </c>
      <c r="E31" s="12">
        <f>IFERROR(INDEX('файл остатки'!$A$5:$FG$265,MATCH($P$1,'файл остатки'!$A$5:$A$228,0),MATCH(D31,'файл остатки'!$A$5:$FG$5,0)), 0)</f>
        <v>256</v>
      </c>
      <c r="F31" s="12">
        <f>IFERROR(INDEX('файл остатки'!$A$5:$FG$265,MATCH($P$2,'файл остатки'!$A$5:$A$228,0),MATCH(D31,'файл остатки'!$A$5:$FG$5,0)), 0)</f>
        <v>0</v>
      </c>
      <c r="G31" s="12">
        <v>0</v>
      </c>
      <c r="H31" s="12">
        <f>MIN(E31 - G31, 0)</f>
        <v>0</v>
      </c>
      <c r="I31" s="12">
        <v>0</v>
      </c>
      <c r="K31" s="13">
        <v>350</v>
      </c>
      <c r="L31" s="13">
        <f>-(H31) / K31</f>
        <v>0</v>
      </c>
      <c r="M31" s="13">
        <f>ROUND(L31, 0)</f>
        <v>0</v>
      </c>
      <c r="R31" s="13" t="s">
        <v>368</v>
      </c>
      <c r="S31" s="13">
        <v>11</v>
      </c>
    </row>
    <row r="34" spans="1:19" x14ac:dyDescent="0.2">
      <c r="A34" s="10" t="s">
        <v>365</v>
      </c>
      <c r="B34" s="11" t="s">
        <v>345</v>
      </c>
      <c r="C34" s="12" t="s">
        <v>353</v>
      </c>
      <c r="D34" s="12" t="s">
        <v>60</v>
      </c>
      <c r="E34" s="12">
        <f>IFERROR(INDEX('файл остатки'!$A$5:$FG$265,MATCH($P$1,'файл остатки'!$A$5:$A$228,0),MATCH(D34,'файл остатки'!$A$5:$FG$5,0)), 0)</f>
        <v>999</v>
      </c>
      <c r="F34" s="12">
        <f>IFERROR(INDEX('файл остатки'!$A$5:$FG$265,MATCH($P$2,'файл остатки'!$A$5:$A$228,0),MATCH(D34,'файл остатки'!$A$5:$FG$5,0)), 0)</f>
        <v>0</v>
      </c>
      <c r="G34" s="12">
        <v>0</v>
      </c>
      <c r="H34" s="12">
        <f>MIN(E34 - G34, 0)</f>
        <v>0</v>
      </c>
      <c r="I34" s="12">
        <v>0</v>
      </c>
      <c r="K34" s="13">
        <v>350</v>
      </c>
      <c r="L34" s="13">
        <f>-(H34) / K34</f>
        <v>0</v>
      </c>
      <c r="M34" s="13">
        <f>ROUND(L34, 0)</f>
        <v>0</v>
      </c>
      <c r="R34" s="13" t="s">
        <v>369</v>
      </c>
      <c r="S34" s="13">
        <v>15</v>
      </c>
    </row>
    <row r="37" spans="1:19" x14ac:dyDescent="0.2">
      <c r="A37" s="10" t="s">
        <v>344</v>
      </c>
      <c r="B37" s="11" t="s">
        <v>345</v>
      </c>
      <c r="C37" s="12" t="s">
        <v>346</v>
      </c>
      <c r="D37" s="12" t="s">
        <v>61</v>
      </c>
      <c r="E37" s="12">
        <f>IFERROR(INDEX('файл остатки'!$A$5:$FG$265,MATCH($P$1,'файл остатки'!$A$5:$A$228,0),MATCH(D37,'файл остатки'!$A$5:$FG$5,0)), 0)</f>
        <v>-320</v>
      </c>
      <c r="F37" s="12">
        <f>IFERROR(INDEX('файл остатки'!$A$5:$FG$265,MATCH($P$2,'файл остатки'!$A$5:$A$228,0),MATCH(D37,'файл остатки'!$A$5:$FG$5,0)), 0)</f>
        <v>0</v>
      </c>
      <c r="G37" s="12">
        <v>0</v>
      </c>
      <c r="H37" s="12">
        <f>MIN(E37 - G37, 0)</f>
        <v>-320</v>
      </c>
      <c r="I37" s="12">
        <v>0</v>
      </c>
      <c r="K37" s="13">
        <v>500</v>
      </c>
      <c r="L37" s="13">
        <f>-(H37) / K37</f>
        <v>0.64</v>
      </c>
      <c r="M37" s="13">
        <f>ROUND(L37, 0)</f>
        <v>1</v>
      </c>
      <c r="R37" s="13" t="s">
        <v>370</v>
      </c>
      <c r="S37" s="13">
        <v>16</v>
      </c>
    </row>
    <row r="40" spans="1:19" x14ac:dyDescent="0.2">
      <c r="A40" s="10" t="s">
        <v>365</v>
      </c>
      <c r="B40" s="11" t="s">
        <v>345</v>
      </c>
      <c r="C40" s="12" t="s">
        <v>353</v>
      </c>
      <c r="D40" s="12" t="s">
        <v>71</v>
      </c>
      <c r="E40" s="12">
        <f>IFERROR(INDEX('файл остатки'!$A$5:$FG$265,MATCH($P$1,'файл остатки'!$A$5:$A$228,0),MATCH(D40,'файл остатки'!$A$5:$FG$5,0)), 0)</f>
        <v>0</v>
      </c>
      <c r="F40" s="12">
        <f>IFERROR(INDEX('файл остатки'!$A$5:$FG$265,MATCH($P$2,'файл остатки'!$A$5:$A$228,0),MATCH(D40,'файл остатки'!$A$5:$FG$5,0)), 0)</f>
        <v>0</v>
      </c>
      <c r="G40" s="12">
        <v>0</v>
      </c>
      <c r="H40" s="12">
        <f>MIN(E40 - G40, 0)</f>
        <v>0</v>
      </c>
      <c r="I40" s="12">
        <v>0</v>
      </c>
      <c r="K40" s="13">
        <v>350</v>
      </c>
      <c r="L40" s="13">
        <f>-(H40) / K40</f>
        <v>0</v>
      </c>
      <c r="M40" s="13">
        <f>ROUND(L40, 0)</f>
        <v>0</v>
      </c>
      <c r="R40" s="13" t="s">
        <v>371</v>
      </c>
      <c r="S40" s="13">
        <v>18</v>
      </c>
    </row>
  </sheetData>
  <mergeCells count="10">
    <mergeCell ref="A20:A21"/>
    <mergeCell ref="B20:B21"/>
    <mergeCell ref="A24:A25"/>
    <mergeCell ref="B24:B25"/>
    <mergeCell ref="A5:A9"/>
    <mergeCell ref="B5:B9"/>
    <mergeCell ref="A12:A13"/>
    <mergeCell ref="B12:B13"/>
    <mergeCell ref="A16:A17"/>
    <mergeCell ref="B16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26"/>
  <sheetViews>
    <sheetView tabSelected="1" zoomScale="120" zoomScaleNormal="120" workbookViewId="0">
      <pane ySplit="2" topLeftCell="A3" activePane="bottomLeft" state="frozen"/>
      <selection pane="bottomLeft" activeCell="D32" sqref="D32"/>
    </sheetView>
  </sheetViews>
  <sheetFormatPr baseColWidth="10" defaultColWidth="8.5" defaultRowHeight="15" x14ac:dyDescent="0.2"/>
  <cols>
    <col min="2" max="2" width="15" style="2" customWidth="1"/>
    <col min="3" max="3" width="10.33203125" style="2" customWidth="1"/>
    <col min="4" max="4" width="43.33203125" style="2" customWidth="1"/>
    <col min="5" max="5" width="10.33203125" style="15" customWidth="1"/>
    <col min="6" max="6" width="8.6640625" style="15" customWidth="1"/>
    <col min="7" max="8" width="8.6640625" style="16" customWidth="1"/>
    <col min="9" max="9" width="3" style="2" hidden="1" customWidth="1"/>
    <col min="10" max="10" width="5" style="2" hidden="1" customWidth="1"/>
    <col min="11" max="11" width="4" style="2" hidden="1" customWidth="1"/>
    <col min="12" max="12" width="3.83203125" style="2" hidden="1" customWidth="1"/>
    <col min="13" max="13" width="8.33203125" style="2" hidden="1" customWidth="1"/>
    <col min="14" max="14" width="8.5" style="2" hidden="1"/>
    <col min="15" max="15" width="8.5" style="2" hidden="1" customWidth="1"/>
    <col min="16" max="16" width="8.5" style="15"/>
    <col min="17" max="17" width="17.1640625" style="2" customWidth="1"/>
    <col min="18" max="18" width="16.83203125" style="2" customWidth="1"/>
    <col min="19" max="19" width="17" style="2" customWidth="1"/>
    <col min="1014" max="1024" width="9.1640625" style="2" customWidth="1"/>
  </cols>
  <sheetData>
    <row r="1" spans="1:19" ht="33.75" customHeight="1" x14ac:dyDescent="0.2">
      <c r="A1" s="41" t="s">
        <v>372</v>
      </c>
      <c r="B1" s="42" t="s">
        <v>331</v>
      </c>
      <c r="C1" s="42" t="s">
        <v>373</v>
      </c>
      <c r="D1" s="42" t="s">
        <v>374</v>
      </c>
      <c r="E1" s="38" t="s">
        <v>375</v>
      </c>
      <c r="F1" s="38" t="s">
        <v>376</v>
      </c>
      <c r="G1" s="39" t="s">
        <v>377</v>
      </c>
      <c r="H1" s="39" t="s">
        <v>378</v>
      </c>
      <c r="I1" s="17"/>
      <c r="K1" s="17"/>
      <c r="L1" s="17"/>
      <c r="M1" s="17"/>
      <c r="P1" s="40" t="s">
        <v>379</v>
      </c>
      <c r="Q1" s="18" t="s">
        <v>380</v>
      </c>
      <c r="R1" s="19" t="s">
        <v>381</v>
      </c>
      <c r="S1" s="20" t="s">
        <v>382</v>
      </c>
    </row>
    <row r="2" spans="1:19" ht="28.5" customHeight="1" x14ac:dyDescent="0.2">
      <c r="A2" s="41"/>
      <c r="B2" s="42"/>
      <c r="C2" s="42"/>
      <c r="D2" s="42"/>
      <c r="E2" s="38"/>
      <c r="F2" s="38"/>
      <c r="G2" s="39"/>
      <c r="H2" s="39"/>
      <c r="I2" s="17" t="s">
        <v>383</v>
      </c>
      <c r="K2" s="17" t="s">
        <v>384</v>
      </c>
      <c r="L2" s="17" t="s">
        <v>385</v>
      </c>
      <c r="M2" s="17">
        <v>0</v>
      </c>
      <c r="P2" s="40"/>
      <c r="Q2" s="21">
        <v>160623</v>
      </c>
      <c r="R2" s="22">
        <f>SUMPRODUCT(G3:G122, P3:P122)</f>
        <v>663000</v>
      </c>
      <c r="S2" s="23">
        <f>Q2-R2</f>
        <v>-502377</v>
      </c>
    </row>
    <row r="3" spans="1:19" ht="13.5" customHeight="1" x14ac:dyDescent="0.2">
      <c r="A3" s="24">
        <f ca="1">IF(I3="-", "", 1 + SUM(INDIRECT(ADDRESS(2,COLUMN(L3)) &amp; ":" &amp; ADDRESS(ROW(),COLUMN(L3)))))</f>
        <v>1</v>
      </c>
      <c r="B3" s="25" t="str">
        <f>IF(D3="","",VLOOKUP(D3,SKU!$A$1:$B$150,2,0))</f>
        <v xml:space="preserve">25, </v>
      </c>
      <c r="C3" s="26">
        <f>IF(D3="","",VLOOKUP(D3,SKU!$A$1:$C$150,3,0))</f>
        <v>350</v>
      </c>
      <c r="D3" s="27" t="s">
        <v>59</v>
      </c>
      <c r="E3" s="27">
        <v>350</v>
      </c>
      <c r="F3" s="28" t="str">
        <f t="shared" ref="F3:F34" si="0">IF(I3 = "-", P3 * (O3 - N2), "")</f>
        <v/>
      </c>
      <c r="G3" s="29" t="str">
        <f t="shared" ref="G3:G34" si="1">IF(I3 = "-", P3 * 6500,"")</f>
        <v/>
      </c>
      <c r="H3" s="29" t="str">
        <f t="shared" ref="H3:H66" ca="1" si="2">IF(I3 = "-", INDIRECT("C" &amp; ROW() - 1),"")</f>
        <v/>
      </c>
      <c r="J3" s="15"/>
      <c r="L3" s="2">
        <f t="shared" ref="L3:L34" si="3">IF(I3="-",P3,0)</f>
        <v>0</v>
      </c>
      <c r="N3" s="2">
        <f t="shared" ref="N3:N34" ca="1" si="4">IF(I3 = "-", 0, INDIRECT("N" &amp; ROW() - 1) + E3)</f>
        <v>350</v>
      </c>
      <c r="O3" s="2">
        <f t="shared" ref="O3:O34" ca="1" si="5">IF(I3 = "-", INDIRECT("C" &amp; ROW() - 1),0)</f>
        <v>0</v>
      </c>
      <c r="P3" s="30"/>
    </row>
    <row r="4" spans="1:19" ht="13.5" customHeight="1" x14ac:dyDescent="0.2">
      <c r="A4" s="2" t="str">
        <f ca="1">IF(I4="", "", IF(I4="-", "", 1 + SUM(INDIRECT(ADDRESS(2,COLUMN(L4)) &amp; ":" &amp; ADDRESS(ROW(),COLUMN(L4))))))</f>
        <v/>
      </c>
      <c r="B4" s="31" t="str">
        <f>IF(D4="","",VLOOKUP(D4,SKU!$A$1:$B$150,2,0))</f>
        <v>-</v>
      </c>
      <c r="C4" s="32" t="s">
        <v>386</v>
      </c>
      <c r="D4" s="33" t="s">
        <v>386</v>
      </c>
      <c r="F4" s="28">
        <f t="shared" ca="1" si="0"/>
        <v>0</v>
      </c>
      <c r="G4" s="29">
        <f t="shared" si="1"/>
        <v>6500</v>
      </c>
      <c r="H4" s="29">
        <f t="shared" ca="1" si="2"/>
        <v>350</v>
      </c>
      <c r="I4" s="33" t="s">
        <v>386</v>
      </c>
      <c r="J4" s="15"/>
      <c r="L4" s="15">
        <f t="shared" si="3"/>
        <v>1</v>
      </c>
      <c r="N4" s="2">
        <f t="shared" ca="1" si="4"/>
        <v>0</v>
      </c>
      <c r="O4" s="2">
        <f t="shared" ca="1" si="5"/>
        <v>350</v>
      </c>
      <c r="P4" s="34">
        <v>1</v>
      </c>
    </row>
    <row r="5" spans="1:19" ht="13.5" customHeight="1" x14ac:dyDescent="0.2">
      <c r="A5" s="24">
        <f ca="1">IF(I5="-", "", 1 + SUM(INDIRECT(ADDRESS(2,COLUMN(L5)) &amp; ":" &amp; ADDRESS(ROW(),COLUMN(L5)))))</f>
        <v>2</v>
      </c>
      <c r="B5" s="25" t="str">
        <f>IF(D5="","",VLOOKUP(D5,SKU!$A$1:$B$150,2,0))</f>
        <v xml:space="preserve">45, </v>
      </c>
      <c r="C5" s="26">
        <f>IF(D5="","",VLOOKUP(D5,SKU!$A$1:$C$150,3,0))</f>
        <v>450</v>
      </c>
      <c r="D5" s="27" t="s">
        <v>54</v>
      </c>
      <c r="E5" s="27">
        <v>435</v>
      </c>
      <c r="F5" s="28" t="str">
        <f t="shared" si="0"/>
        <v/>
      </c>
      <c r="G5" s="29" t="str">
        <f t="shared" si="1"/>
        <v/>
      </c>
      <c r="H5" s="29" t="str">
        <f t="shared" ca="1" si="2"/>
        <v/>
      </c>
      <c r="J5" s="15"/>
      <c r="L5" s="2">
        <f t="shared" si="3"/>
        <v>0</v>
      </c>
      <c r="N5" s="2">
        <f t="shared" ca="1" si="4"/>
        <v>435</v>
      </c>
      <c r="O5" s="2">
        <f t="shared" ca="1" si="5"/>
        <v>0</v>
      </c>
      <c r="P5" s="30"/>
    </row>
    <row r="6" spans="1:19" ht="13.5" customHeight="1" x14ac:dyDescent="0.2">
      <c r="A6" s="24">
        <f ca="1">IF(I6="-", "", 1 + SUM(INDIRECT(ADDRESS(2,COLUMN(L6)) &amp; ":" &amp; ADDRESS(ROW(),COLUMN(L6)))))</f>
        <v>2</v>
      </c>
      <c r="B6" s="25" t="str">
        <f>IF(D6="","",VLOOKUP(D6,SKU!$A$1:$B$150,2,0))</f>
        <v xml:space="preserve">45, </v>
      </c>
      <c r="C6" s="26">
        <f>IF(D6="","",VLOOKUP(D6,SKU!$A$1:$C$150,3,0))</f>
        <v>450</v>
      </c>
      <c r="D6" s="27" t="s">
        <v>62</v>
      </c>
      <c r="E6" s="27">
        <v>15</v>
      </c>
      <c r="F6" s="28" t="str">
        <f t="shared" si="0"/>
        <v/>
      </c>
      <c r="G6" s="29" t="str">
        <f t="shared" si="1"/>
        <v/>
      </c>
      <c r="H6" s="29" t="str">
        <f t="shared" ca="1" si="2"/>
        <v/>
      </c>
      <c r="J6" s="15"/>
      <c r="L6" s="2">
        <f t="shared" si="3"/>
        <v>0</v>
      </c>
      <c r="N6" s="2">
        <f t="shared" ca="1" si="4"/>
        <v>450</v>
      </c>
      <c r="O6" s="2">
        <f t="shared" ca="1" si="5"/>
        <v>0</v>
      </c>
      <c r="P6" s="30"/>
    </row>
    <row r="7" spans="1:19" ht="13.5" customHeight="1" x14ac:dyDescent="0.2">
      <c r="A7" s="2" t="str">
        <f ca="1">IF(I7="", "", IF(I7="-", "", 1 + SUM(INDIRECT(ADDRESS(2,COLUMN(L7)) &amp; ":" &amp; ADDRESS(ROW(),COLUMN(L7))))))</f>
        <v/>
      </c>
      <c r="B7" s="31" t="str">
        <f>IF(D7="","",VLOOKUP(D7,SKU!$A$1:$B$150,2,0))</f>
        <v>-</v>
      </c>
      <c r="C7" s="32" t="s">
        <v>386</v>
      </c>
      <c r="D7" s="33" t="s">
        <v>386</v>
      </c>
      <c r="F7" s="28">
        <f t="shared" ca="1" si="0"/>
        <v>0</v>
      </c>
      <c r="G7" s="29">
        <f t="shared" si="1"/>
        <v>6500</v>
      </c>
      <c r="H7" s="29">
        <f t="shared" ca="1" si="2"/>
        <v>450</v>
      </c>
      <c r="I7" s="33" t="s">
        <v>386</v>
      </c>
      <c r="J7" s="15"/>
      <c r="L7" s="15">
        <f t="shared" si="3"/>
        <v>1</v>
      </c>
      <c r="N7" s="2">
        <f t="shared" ca="1" si="4"/>
        <v>0</v>
      </c>
      <c r="O7" s="2">
        <f t="shared" ca="1" si="5"/>
        <v>450</v>
      </c>
      <c r="P7" s="34">
        <v>1</v>
      </c>
    </row>
    <row r="8" spans="1:19" ht="13.5" customHeight="1" x14ac:dyDescent="0.2">
      <c r="A8" s="24">
        <f ca="1">IF(I8="-", "", 1 + SUM(INDIRECT(ADDRESS(2,COLUMN(L8)) &amp; ":" &amp; ADDRESS(ROW(),COLUMN(L8)))))</f>
        <v>3</v>
      </c>
      <c r="B8" s="25" t="str">
        <f>IF(D8="","",VLOOKUP(D8,SKU!$A$1:$B$150,2,0))</f>
        <v xml:space="preserve">45, </v>
      </c>
      <c r="C8" s="26">
        <f>IF(D8="","",VLOOKUP(D8,SKU!$A$1:$C$150,3,0))</f>
        <v>450</v>
      </c>
      <c r="D8" s="27" t="s">
        <v>62</v>
      </c>
      <c r="E8" s="27">
        <v>450</v>
      </c>
      <c r="F8" s="28" t="str">
        <f t="shared" si="0"/>
        <v/>
      </c>
      <c r="G8" s="29" t="str">
        <f t="shared" si="1"/>
        <v/>
      </c>
      <c r="H8" s="29" t="str">
        <f t="shared" ca="1" si="2"/>
        <v/>
      </c>
      <c r="J8" s="15"/>
      <c r="L8" s="2">
        <f t="shared" si="3"/>
        <v>0</v>
      </c>
      <c r="N8" s="2">
        <f t="shared" ca="1" si="4"/>
        <v>450</v>
      </c>
      <c r="O8" s="2">
        <f t="shared" ca="1" si="5"/>
        <v>0</v>
      </c>
      <c r="P8" s="30"/>
    </row>
    <row r="9" spans="1:19" ht="13.5" customHeight="1" x14ac:dyDescent="0.2">
      <c r="A9" s="2" t="str">
        <f ca="1">IF(I9="", "", IF(I9="-", "", 1 + SUM(INDIRECT(ADDRESS(2,COLUMN(L9)) &amp; ":" &amp; ADDRESS(ROW(),COLUMN(L9))))))</f>
        <v/>
      </c>
      <c r="B9" s="31" t="str">
        <f>IF(D9="","",VLOOKUP(D9,SKU!$A$1:$B$150,2,0))</f>
        <v>-</v>
      </c>
      <c r="C9" s="32" t="s">
        <v>386</v>
      </c>
      <c r="D9" s="33" t="s">
        <v>386</v>
      </c>
      <c r="F9" s="28">
        <f t="shared" ca="1" si="0"/>
        <v>0</v>
      </c>
      <c r="G9" s="29">
        <f t="shared" si="1"/>
        <v>19500</v>
      </c>
      <c r="H9" s="29">
        <f t="shared" ca="1" si="2"/>
        <v>450</v>
      </c>
      <c r="I9" s="33" t="s">
        <v>386</v>
      </c>
      <c r="L9" s="15">
        <f t="shared" si="3"/>
        <v>3</v>
      </c>
      <c r="N9" s="2">
        <f t="shared" ca="1" si="4"/>
        <v>0</v>
      </c>
      <c r="O9" s="2">
        <f t="shared" ca="1" si="5"/>
        <v>450</v>
      </c>
      <c r="P9" s="34">
        <v>3</v>
      </c>
    </row>
    <row r="10" spans="1:19" ht="13.5" customHeight="1" x14ac:dyDescent="0.2">
      <c r="A10" s="24">
        <f ca="1">IF(I10="-", "", 1 + SUM(INDIRECT(ADDRESS(2,COLUMN(L10)) &amp; ":" &amp; ADDRESS(ROW(),COLUMN(L10)))))</f>
        <v>6</v>
      </c>
      <c r="B10" s="25" t="str">
        <f>IF(D10="","",VLOOKUP(D10,SKU!$A$1:$B$150,2,0))</f>
        <v xml:space="preserve">45, </v>
      </c>
      <c r="C10" s="26">
        <f>IF(D10="","",VLOOKUP(D10,SKU!$A$1:$C$150,3,0))</f>
        <v>450</v>
      </c>
      <c r="D10" s="27" t="s">
        <v>62</v>
      </c>
      <c r="E10" s="27">
        <v>450</v>
      </c>
      <c r="F10" s="28" t="str">
        <f t="shared" si="0"/>
        <v/>
      </c>
      <c r="G10" s="29" t="str">
        <f t="shared" si="1"/>
        <v/>
      </c>
      <c r="H10" s="29" t="str">
        <f t="shared" ca="1" si="2"/>
        <v/>
      </c>
      <c r="L10" s="2">
        <f t="shared" si="3"/>
        <v>0</v>
      </c>
      <c r="N10" s="2">
        <f t="shared" ca="1" si="4"/>
        <v>450</v>
      </c>
      <c r="O10" s="2">
        <f t="shared" ca="1" si="5"/>
        <v>0</v>
      </c>
      <c r="P10" s="30"/>
    </row>
    <row r="11" spans="1:19" ht="13.5" customHeight="1" x14ac:dyDescent="0.2">
      <c r="A11" s="2" t="str">
        <f ca="1">IF(I11="", "", IF(I11="-", "", 1 + SUM(INDIRECT(ADDRESS(2,COLUMN(L11)) &amp; ":" &amp; ADDRESS(ROW(),COLUMN(L11))))))</f>
        <v/>
      </c>
      <c r="B11" s="31" t="str">
        <f>IF(D11="","",VLOOKUP(D11,SKU!$A$1:$B$150,2,0))</f>
        <v>-</v>
      </c>
      <c r="C11" s="32" t="s">
        <v>386</v>
      </c>
      <c r="D11" s="33" t="s">
        <v>386</v>
      </c>
      <c r="F11" s="28">
        <f t="shared" ca="1" si="0"/>
        <v>0</v>
      </c>
      <c r="G11" s="29">
        <f t="shared" si="1"/>
        <v>6500</v>
      </c>
      <c r="H11" s="29">
        <f t="shared" ca="1" si="2"/>
        <v>450</v>
      </c>
      <c r="I11" s="33" t="s">
        <v>386</v>
      </c>
      <c r="L11" s="15">
        <f t="shared" si="3"/>
        <v>1</v>
      </c>
      <c r="N11" s="2">
        <f t="shared" ca="1" si="4"/>
        <v>0</v>
      </c>
      <c r="O11" s="2">
        <f t="shared" ca="1" si="5"/>
        <v>450</v>
      </c>
      <c r="P11" s="34">
        <v>1</v>
      </c>
    </row>
    <row r="12" spans="1:19" ht="13.5" customHeight="1" x14ac:dyDescent="0.2">
      <c r="A12" s="24">
        <f ca="1">IF(I12="-", "", 1 + SUM(INDIRECT(ADDRESS(2,COLUMN(L12)) &amp; ":" &amp; ADDRESS(ROW(),COLUMN(L12)))))</f>
        <v>7</v>
      </c>
      <c r="B12" s="25" t="str">
        <f>IF(D12="","",VLOOKUP(D12,SKU!$A$1:$B$150,2,0))</f>
        <v xml:space="preserve">45, </v>
      </c>
      <c r="C12" s="26">
        <f>IF(D12="","",VLOOKUP(D12,SKU!$A$1:$C$150,3,0))</f>
        <v>450</v>
      </c>
      <c r="D12" s="27" t="s">
        <v>55</v>
      </c>
      <c r="E12" s="27">
        <v>450</v>
      </c>
      <c r="F12" s="28" t="str">
        <f t="shared" si="0"/>
        <v/>
      </c>
      <c r="G12" s="29" t="str">
        <f t="shared" si="1"/>
        <v/>
      </c>
      <c r="H12" s="29" t="str">
        <f t="shared" ca="1" si="2"/>
        <v/>
      </c>
      <c r="L12" s="2">
        <f t="shared" si="3"/>
        <v>0</v>
      </c>
      <c r="N12" s="2">
        <f t="shared" ca="1" si="4"/>
        <v>450</v>
      </c>
      <c r="O12" s="2">
        <f t="shared" ca="1" si="5"/>
        <v>0</v>
      </c>
      <c r="P12" s="30"/>
    </row>
    <row r="13" spans="1:19" ht="13.5" customHeight="1" x14ac:dyDescent="0.2">
      <c r="A13" s="2" t="str">
        <f ca="1">IF(I13="", "", IF(I13="-", "", 1 + SUM(INDIRECT(ADDRESS(2,COLUMN(L13)) &amp; ":" &amp; ADDRESS(ROW(),COLUMN(L13))))))</f>
        <v/>
      </c>
      <c r="B13" s="31" t="str">
        <f>IF(D13="","",VLOOKUP(D13,SKU!$A$1:$B$150,2,0))</f>
        <v>-</v>
      </c>
      <c r="C13" s="32" t="s">
        <v>386</v>
      </c>
      <c r="D13" s="33" t="s">
        <v>386</v>
      </c>
      <c r="F13" s="28">
        <f t="shared" ca="1" si="0"/>
        <v>0</v>
      </c>
      <c r="G13" s="29">
        <f t="shared" si="1"/>
        <v>13000</v>
      </c>
      <c r="H13" s="29">
        <f t="shared" ca="1" si="2"/>
        <v>450</v>
      </c>
      <c r="I13" s="33" t="s">
        <v>386</v>
      </c>
      <c r="L13" s="15">
        <f t="shared" si="3"/>
        <v>2</v>
      </c>
      <c r="N13" s="2">
        <f t="shared" ca="1" si="4"/>
        <v>0</v>
      </c>
      <c r="O13" s="2">
        <f t="shared" ca="1" si="5"/>
        <v>450</v>
      </c>
      <c r="P13" s="34">
        <v>2</v>
      </c>
    </row>
    <row r="14" spans="1:19" ht="13.5" customHeight="1" x14ac:dyDescent="0.2">
      <c r="A14" s="24">
        <f ca="1">IF(I14="-", "", 1 + SUM(INDIRECT(ADDRESS(2,COLUMN(L14)) &amp; ":" &amp; ADDRESS(ROW(),COLUMN(L14)))))</f>
        <v>9</v>
      </c>
      <c r="B14" s="25" t="str">
        <f>IF(D14="","",VLOOKUP(D14,SKU!$A$1:$B$150,2,0))</f>
        <v xml:space="preserve">45, </v>
      </c>
      <c r="C14" s="26">
        <f>IF(D14="","",VLOOKUP(D14,SKU!$A$1:$C$150,3,0))</f>
        <v>450</v>
      </c>
      <c r="D14" s="27" t="s">
        <v>55</v>
      </c>
      <c r="E14" s="27">
        <v>445</v>
      </c>
      <c r="F14" s="28" t="str">
        <f t="shared" si="0"/>
        <v/>
      </c>
      <c r="G14" s="29" t="str">
        <f t="shared" si="1"/>
        <v/>
      </c>
      <c r="H14" s="29" t="str">
        <f t="shared" ca="1" si="2"/>
        <v/>
      </c>
      <c r="L14" s="2">
        <f t="shared" si="3"/>
        <v>0</v>
      </c>
      <c r="N14" s="2">
        <f t="shared" ca="1" si="4"/>
        <v>445</v>
      </c>
      <c r="O14" s="2">
        <f t="shared" ca="1" si="5"/>
        <v>0</v>
      </c>
      <c r="P14" s="30"/>
    </row>
    <row r="15" spans="1:19" ht="13.5" customHeight="1" x14ac:dyDescent="0.2">
      <c r="A15" s="24">
        <f ca="1">IF(I15="-", "", 1 + SUM(INDIRECT(ADDRESS(2,COLUMN(L15)) &amp; ":" &amp; ADDRESS(ROW(),COLUMN(L15)))))</f>
        <v>9</v>
      </c>
      <c r="B15" s="25" t="str">
        <f>IF(D15="","",VLOOKUP(D15,SKU!$A$1:$B$150,2,0))</f>
        <v xml:space="preserve">45, </v>
      </c>
      <c r="C15" s="26">
        <f>IF(D15="","",VLOOKUP(D15,SKU!$A$1:$C$150,3,0))</f>
        <v>450</v>
      </c>
      <c r="D15" s="27" t="s">
        <v>63</v>
      </c>
      <c r="E15" s="27">
        <v>5</v>
      </c>
      <c r="F15" s="28" t="str">
        <f t="shared" si="0"/>
        <v/>
      </c>
      <c r="G15" s="29" t="str">
        <f t="shared" si="1"/>
        <v/>
      </c>
      <c r="H15" s="29" t="str">
        <f t="shared" ca="1" si="2"/>
        <v/>
      </c>
      <c r="L15" s="2">
        <f t="shared" si="3"/>
        <v>0</v>
      </c>
      <c r="N15" s="2">
        <f t="shared" ca="1" si="4"/>
        <v>450</v>
      </c>
      <c r="O15" s="2">
        <f t="shared" ca="1" si="5"/>
        <v>0</v>
      </c>
      <c r="P15" s="30"/>
    </row>
    <row r="16" spans="1:19" ht="13.5" customHeight="1" x14ac:dyDescent="0.2">
      <c r="A16" s="2" t="str">
        <f ca="1">IF(I16="", "", IF(I16="-", "", 1 + SUM(INDIRECT(ADDRESS(2,COLUMN(L16)) &amp; ":" &amp; ADDRESS(ROW(),COLUMN(L16))))))</f>
        <v/>
      </c>
      <c r="B16" s="31" t="str">
        <f>IF(D16="","",VLOOKUP(D16,SKU!$A$1:$B$150,2,0))</f>
        <v>-</v>
      </c>
      <c r="C16" s="32" t="s">
        <v>386</v>
      </c>
      <c r="D16" s="33" t="s">
        <v>386</v>
      </c>
      <c r="F16" s="28">
        <f t="shared" ca="1" si="0"/>
        <v>0</v>
      </c>
      <c r="G16" s="29">
        <f t="shared" si="1"/>
        <v>6500</v>
      </c>
      <c r="H16" s="29">
        <f t="shared" ca="1" si="2"/>
        <v>450</v>
      </c>
      <c r="I16" s="33" t="s">
        <v>386</v>
      </c>
      <c r="L16" s="15">
        <f t="shared" si="3"/>
        <v>1</v>
      </c>
      <c r="N16" s="2">
        <f t="shared" ca="1" si="4"/>
        <v>0</v>
      </c>
      <c r="O16" s="2">
        <f t="shared" ca="1" si="5"/>
        <v>450</v>
      </c>
      <c r="P16" s="34">
        <v>1</v>
      </c>
    </row>
    <row r="17" spans="1:16" ht="13.5" customHeight="1" x14ac:dyDescent="0.2">
      <c r="A17" s="24">
        <f ca="1">IF(I17="-", "", 1 + SUM(INDIRECT(ADDRESS(2,COLUMN(L17)) &amp; ":" &amp; ADDRESS(ROW(),COLUMN(L17)))))</f>
        <v>10</v>
      </c>
      <c r="B17" s="25" t="str">
        <f>IF(D17="","",VLOOKUP(D17,SKU!$A$1:$B$150,2,0))</f>
        <v xml:space="preserve">45, </v>
      </c>
      <c r="C17" s="26">
        <f>IF(D17="","",VLOOKUP(D17,SKU!$A$1:$C$150,3,0))</f>
        <v>450</v>
      </c>
      <c r="D17" s="27" t="s">
        <v>63</v>
      </c>
      <c r="E17" s="27">
        <v>450</v>
      </c>
      <c r="F17" s="28" t="str">
        <f t="shared" si="0"/>
        <v/>
      </c>
      <c r="G17" s="29" t="str">
        <f t="shared" si="1"/>
        <v/>
      </c>
      <c r="H17" s="29" t="str">
        <f t="shared" ca="1" si="2"/>
        <v/>
      </c>
      <c r="L17" s="2">
        <f t="shared" si="3"/>
        <v>0</v>
      </c>
      <c r="N17" s="2">
        <f t="shared" ca="1" si="4"/>
        <v>450</v>
      </c>
      <c r="O17" s="2">
        <f t="shared" ca="1" si="5"/>
        <v>0</v>
      </c>
      <c r="P17" s="30"/>
    </row>
    <row r="18" spans="1:16" ht="13.5" customHeight="1" x14ac:dyDescent="0.2">
      <c r="A18" s="2" t="str">
        <f ca="1">IF(I18="", "", IF(I18="-", "", 1 + SUM(INDIRECT(ADDRESS(2,COLUMN(L18)) &amp; ":" &amp; ADDRESS(ROW(),COLUMN(L18))))))</f>
        <v/>
      </c>
      <c r="B18" s="31" t="str">
        <f>IF(D18="","",VLOOKUP(D18,SKU!$A$1:$B$150,2,0))</f>
        <v>-</v>
      </c>
      <c r="C18" s="32" t="s">
        <v>386</v>
      </c>
      <c r="D18" s="33" t="s">
        <v>386</v>
      </c>
      <c r="F18" s="28">
        <f t="shared" ca="1" si="0"/>
        <v>0</v>
      </c>
      <c r="G18" s="29">
        <f t="shared" si="1"/>
        <v>58500</v>
      </c>
      <c r="H18" s="29">
        <f t="shared" ca="1" si="2"/>
        <v>450</v>
      </c>
      <c r="I18" s="33" t="s">
        <v>386</v>
      </c>
      <c r="J18" s="15"/>
      <c r="L18" s="15">
        <f t="shared" si="3"/>
        <v>9</v>
      </c>
      <c r="N18" s="2">
        <f t="shared" ca="1" si="4"/>
        <v>0</v>
      </c>
      <c r="O18" s="2">
        <f t="shared" ca="1" si="5"/>
        <v>450</v>
      </c>
      <c r="P18" s="34">
        <v>9</v>
      </c>
    </row>
    <row r="19" spans="1:16" ht="13.5" customHeight="1" x14ac:dyDescent="0.2">
      <c r="A19" s="24">
        <f ca="1">IF(I19="-", "", 1 + SUM(INDIRECT(ADDRESS(2,COLUMN(L19)) &amp; ":" &amp; ADDRESS(ROW(),COLUMN(L19)))))</f>
        <v>19</v>
      </c>
      <c r="B19" s="25" t="str">
        <f>IF(D19="","",VLOOKUP(D19,SKU!$A$1:$B$150,2,0))</f>
        <v xml:space="preserve">45, </v>
      </c>
      <c r="C19" s="26">
        <f>IF(D19="","",VLOOKUP(D19,SKU!$A$1:$C$150,3,0))</f>
        <v>450</v>
      </c>
      <c r="D19" s="27" t="s">
        <v>63</v>
      </c>
      <c r="E19" s="27">
        <v>450</v>
      </c>
      <c r="F19" s="28" t="str">
        <f t="shared" si="0"/>
        <v/>
      </c>
      <c r="G19" s="29" t="str">
        <f t="shared" si="1"/>
        <v/>
      </c>
      <c r="H19" s="29" t="str">
        <f t="shared" ca="1" si="2"/>
        <v/>
      </c>
      <c r="J19" s="15"/>
      <c r="L19" s="2">
        <f t="shared" si="3"/>
        <v>0</v>
      </c>
      <c r="N19" s="2">
        <f t="shared" ca="1" si="4"/>
        <v>450</v>
      </c>
      <c r="O19" s="2">
        <f t="shared" ca="1" si="5"/>
        <v>0</v>
      </c>
      <c r="P19" s="30"/>
    </row>
    <row r="20" spans="1:16" ht="13.5" customHeight="1" x14ac:dyDescent="0.2">
      <c r="A20" s="2" t="str">
        <f ca="1">IF(I20="", "", IF(I20="-", "", 1 + SUM(INDIRECT(ADDRESS(2,COLUMN(L20)) &amp; ":" &amp; ADDRESS(ROW(),COLUMN(L20))))))</f>
        <v/>
      </c>
      <c r="B20" s="31" t="str">
        <f>IF(D20="","",VLOOKUP(D20,SKU!$A$1:$B$150,2,0))</f>
        <v>-</v>
      </c>
      <c r="C20" s="32" t="s">
        <v>386</v>
      </c>
      <c r="D20" s="33" t="s">
        <v>386</v>
      </c>
      <c r="F20" s="28">
        <f t="shared" ca="1" si="0"/>
        <v>0</v>
      </c>
      <c r="G20" s="29">
        <f t="shared" si="1"/>
        <v>6500</v>
      </c>
      <c r="H20" s="29">
        <f t="shared" ca="1" si="2"/>
        <v>450</v>
      </c>
      <c r="I20" s="33" t="s">
        <v>386</v>
      </c>
      <c r="J20" s="15"/>
      <c r="L20" s="15">
        <f t="shared" si="3"/>
        <v>1</v>
      </c>
      <c r="N20" s="2">
        <f t="shared" ca="1" si="4"/>
        <v>0</v>
      </c>
      <c r="O20" s="2">
        <f t="shared" ca="1" si="5"/>
        <v>450</v>
      </c>
      <c r="P20" s="34">
        <v>1</v>
      </c>
    </row>
    <row r="21" spans="1:16" ht="13.5" customHeight="1" x14ac:dyDescent="0.2">
      <c r="A21" s="24">
        <f ca="1">IF(I21="-", "", 1 + SUM(INDIRECT(ADDRESS(2,COLUMN(L21)) &amp; ":" &amp; ADDRESS(ROW(),COLUMN(L21)))))</f>
        <v>20</v>
      </c>
      <c r="B21" s="25" t="str">
        <f>IF(D21="","",VLOOKUP(D21,SKU!$A$1:$B$150,2,0))</f>
        <v xml:space="preserve">50, </v>
      </c>
      <c r="C21" s="26">
        <f>IF(D21="","",VLOOKUP(D21,SKU!$A$1:$C$150,3,0))</f>
        <v>500</v>
      </c>
      <c r="D21" s="27" t="s">
        <v>61</v>
      </c>
      <c r="E21" s="27">
        <v>500</v>
      </c>
      <c r="F21" s="28" t="str">
        <f t="shared" si="0"/>
        <v/>
      </c>
      <c r="G21" s="29" t="str">
        <f t="shared" si="1"/>
        <v/>
      </c>
      <c r="H21" s="29" t="str">
        <f t="shared" ca="1" si="2"/>
        <v/>
      </c>
      <c r="J21" s="15"/>
      <c r="L21" s="2">
        <f t="shared" si="3"/>
        <v>0</v>
      </c>
      <c r="N21" s="2">
        <f t="shared" ca="1" si="4"/>
        <v>500</v>
      </c>
      <c r="O21" s="2">
        <f t="shared" ca="1" si="5"/>
        <v>0</v>
      </c>
      <c r="P21" s="30"/>
    </row>
    <row r="22" spans="1:16" ht="13.5" customHeight="1" x14ac:dyDescent="0.2">
      <c r="A22" s="2" t="str">
        <f ca="1">IF(I22="", "", IF(I22="-", "", 1 + SUM(INDIRECT(ADDRESS(2,COLUMN(L22)) &amp; ":" &amp; ADDRESS(ROW(),COLUMN(L22))))))</f>
        <v/>
      </c>
      <c r="B22" s="31" t="str">
        <f>IF(D22="","",VLOOKUP(D22,SKU!$A$1:$B$150,2,0))</f>
        <v>-</v>
      </c>
      <c r="C22" s="32" t="s">
        <v>386</v>
      </c>
      <c r="D22" s="33" t="s">
        <v>386</v>
      </c>
      <c r="F22" s="28">
        <f t="shared" ca="1" si="0"/>
        <v>0</v>
      </c>
      <c r="G22" s="29">
        <f t="shared" si="1"/>
        <v>6500</v>
      </c>
      <c r="H22" s="29">
        <f t="shared" ca="1" si="2"/>
        <v>500</v>
      </c>
      <c r="I22" s="33" t="s">
        <v>386</v>
      </c>
      <c r="J22" s="15"/>
      <c r="L22" s="15">
        <f t="shared" si="3"/>
        <v>1</v>
      </c>
      <c r="N22" s="2">
        <f t="shared" ca="1" si="4"/>
        <v>0</v>
      </c>
      <c r="O22" s="2">
        <f t="shared" ca="1" si="5"/>
        <v>500</v>
      </c>
      <c r="P22" s="34">
        <v>1</v>
      </c>
    </row>
    <row r="23" spans="1:16" ht="13.5" customHeight="1" x14ac:dyDescent="0.2">
      <c r="A23" s="24">
        <f ca="1">IF(I23="-", "", 1 + SUM(INDIRECT(ADDRESS(2,COLUMN(L23)) &amp; ":" &amp; ADDRESS(ROW(),COLUMN(L23)))))</f>
        <v>21</v>
      </c>
      <c r="B23" s="25" t="str">
        <f>IF(D23="","",VLOOKUP(D23,SKU!$A$1:$B$150,2,0))</f>
        <v>30, Шоколад</v>
      </c>
      <c r="C23" s="26">
        <f>IF(D23="","",VLOOKUP(D23,SKU!$A$1:$C$150,3,0))</f>
        <v>350</v>
      </c>
      <c r="D23" s="27" t="s">
        <v>70</v>
      </c>
      <c r="E23" s="27">
        <v>350</v>
      </c>
      <c r="F23" s="28" t="str">
        <f t="shared" si="0"/>
        <v/>
      </c>
      <c r="G23" s="29" t="str">
        <f t="shared" si="1"/>
        <v/>
      </c>
      <c r="H23" s="29" t="str">
        <f t="shared" ca="1" si="2"/>
        <v/>
      </c>
      <c r="J23" s="15"/>
      <c r="L23" s="2">
        <f t="shared" si="3"/>
        <v>0</v>
      </c>
      <c r="N23" s="2">
        <f t="shared" ca="1" si="4"/>
        <v>350</v>
      </c>
      <c r="O23" s="2">
        <f t="shared" ca="1" si="5"/>
        <v>0</v>
      </c>
      <c r="P23" s="30"/>
    </row>
    <row r="24" spans="1:16" ht="13.5" customHeight="1" x14ac:dyDescent="0.2">
      <c r="A24" s="2" t="str">
        <f ca="1">IF(I24="", "", IF(I24="-", "", 1 + SUM(INDIRECT(ADDRESS(2,COLUMN(L24)) &amp; ":" &amp; ADDRESS(ROW(),COLUMN(L24))))))</f>
        <v/>
      </c>
      <c r="B24" s="31" t="str">
        <f>IF(D24="","",VLOOKUP(D24,SKU!$A$1:$B$150,2,0))</f>
        <v>-</v>
      </c>
      <c r="C24" s="32" t="s">
        <v>386</v>
      </c>
      <c r="D24" s="33" t="s">
        <v>386</v>
      </c>
      <c r="F24" s="28">
        <f t="shared" ca="1" si="0"/>
        <v>0</v>
      </c>
      <c r="G24" s="29">
        <f t="shared" si="1"/>
        <v>6500</v>
      </c>
      <c r="H24" s="29">
        <f t="shared" ca="1" si="2"/>
        <v>350</v>
      </c>
      <c r="I24" s="33" t="s">
        <v>386</v>
      </c>
      <c r="J24" s="15"/>
      <c r="L24" s="15">
        <f t="shared" si="3"/>
        <v>1</v>
      </c>
      <c r="N24" s="2">
        <f t="shared" ca="1" si="4"/>
        <v>0</v>
      </c>
      <c r="O24" s="2">
        <f t="shared" ca="1" si="5"/>
        <v>350</v>
      </c>
      <c r="P24" s="34">
        <v>1</v>
      </c>
    </row>
    <row r="25" spans="1:16" ht="13.5" customHeight="1" x14ac:dyDescent="0.2">
      <c r="A25" s="24">
        <f ca="1">IF(I25="-", "", 1 + SUM(INDIRECT(ADDRESS(2,COLUMN(L25)) &amp; ":" &amp; ADDRESS(ROW(),COLUMN(L25)))))</f>
        <v>22</v>
      </c>
      <c r="B25" s="25" t="str">
        <f>IF(D25="","",VLOOKUP(D25,SKU!$A$1:$B$150,2,0))</f>
        <v>35, Шоколад-орех</v>
      </c>
      <c r="C25" s="26">
        <f>IF(D25="","",VLOOKUP(D25,SKU!$A$1:$C$150,3,0))</f>
        <v>350</v>
      </c>
      <c r="D25" s="27" t="s">
        <v>67</v>
      </c>
      <c r="E25" s="27">
        <v>161</v>
      </c>
      <c r="F25" s="28" t="str">
        <f t="shared" si="0"/>
        <v/>
      </c>
      <c r="G25" s="29" t="str">
        <f t="shared" si="1"/>
        <v/>
      </c>
      <c r="H25" s="29" t="str">
        <f t="shared" ca="1" si="2"/>
        <v/>
      </c>
      <c r="J25" s="15"/>
      <c r="L25" s="2">
        <f t="shared" si="3"/>
        <v>0</v>
      </c>
      <c r="N25" s="2">
        <f t="shared" ca="1" si="4"/>
        <v>161</v>
      </c>
      <c r="O25" s="2">
        <f t="shared" ca="1" si="5"/>
        <v>0</v>
      </c>
      <c r="P25" s="30"/>
    </row>
    <row r="26" spans="1:16" ht="13.5" customHeight="1" x14ac:dyDescent="0.2">
      <c r="A26" s="24">
        <f ca="1">IF(I26="-", "", 1 + SUM(INDIRECT(ADDRESS(2,COLUMN(L26)) &amp; ":" &amp; ADDRESS(ROW(),COLUMN(L26)))))</f>
        <v>22</v>
      </c>
      <c r="B26" s="25" t="str">
        <f>IF(D26="","",VLOOKUP(D26,SKU!$A$1:$B$150,2,0))</f>
        <v>35, Шоколад-орех</v>
      </c>
      <c r="C26" s="26">
        <f>IF(D26="","",VLOOKUP(D26,SKU!$A$1:$C$150,3,0))</f>
        <v>350</v>
      </c>
      <c r="D26" s="27" t="s">
        <v>68</v>
      </c>
      <c r="E26" s="27">
        <v>189</v>
      </c>
      <c r="F26" s="28" t="str">
        <f t="shared" si="0"/>
        <v/>
      </c>
      <c r="G26" s="29" t="str">
        <f t="shared" si="1"/>
        <v/>
      </c>
      <c r="H26" s="29" t="str">
        <f t="shared" ca="1" si="2"/>
        <v/>
      </c>
      <c r="J26" s="15"/>
      <c r="L26" s="2">
        <f t="shared" si="3"/>
        <v>0</v>
      </c>
      <c r="N26" s="2">
        <f t="shared" ca="1" si="4"/>
        <v>350</v>
      </c>
      <c r="O26" s="2">
        <f t="shared" ca="1" si="5"/>
        <v>0</v>
      </c>
      <c r="P26" s="30"/>
    </row>
    <row r="27" spans="1:16" ht="13.5" customHeight="1" x14ac:dyDescent="0.2">
      <c r="A27" s="2" t="str">
        <f t="shared" ref="A27:A58" ca="1" si="6">IF(I27="", "", IF(I27="-", "", 1 + SUM(INDIRECT(ADDRESS(2,COLUMN(L27)) &amp; ":" &amp; ADDRESS(ROW(),COLUMN(L27))))))</f>
        <v/>
      </c>
      <c r="B27" s="31" t="str">
        <f>IF(D27="","",VLOOKUP(D27,SKU!$A$1:$B$150,2,0))</f>
        <v>-</v>
      </c>
      <c r="C27" s="32" t="s">
        <v>386</v>
      </c>
      <c r="D27" s="33" t="s">
        <v>386</v>
      </c>
      <c r="F27" s="28">
        <f t="shared" ca="1" si="0"/>
        <v>0</v>
      </c>
      <c r="G27" s="29">
        <f t="shared" si="1"/>
        <v>6500</v>
      </c>
      <c r="H27" s="29">
        <f t="shared" ca="1" si="2"/>
        <v>350</v>
      </c>
      <c r="I27" s="33" t="s">
        <v>386</v>
      </c>
      <c r="J27" s="15"/>
      <c r="L27" s="2">
        <f t="shared" si="3"/>
        <v>1</v>
      </c>
      <c r="N27" s="2">
        <f t="shared" ca="1" si="4"/>
        <v>0</v>
      </c>
      <c r="O27" s="2">
        <f t="shared" ca="1" si="5"/>
        <v>350</v>
      </c>
      <c r="P27" s="34">
        <v>1</v>
      </c>
    </row>
    <row r="28" spans="1:16" ht="13.5" customHeight="1" x14ac:dyDescent="0.2">
      <c r="A28" s="2" t="str">
        <f t="shared" ca="1" si="6"/>
        <v/>
      </c>
      <c r="B28" s="31" t="str">
        <f>IF(D28="","",VLOOKUP(D28,SKU!$A$1:$B$150,2,0))</f>
        <v/>
      </c>
      <c r="C28" s="31" t="str">
        <f>IF(D28="","",VLOOKUP(D28,SKU!$A$1:$C$150,3,0))</f>
        <v/>
      </c>
      <c r="F28" s="28" t="str">
        <f t="shared" si="0"/>
        <v/>
      </c>
      <c r="G28" s="29" t="str">
        <f t="shared" si="1"/>
        <v/>
      </c>
      <c r="H28" s="29" t="str">
        <f t="shared" ca="1" si="2"/>
        <v/>
      </c>
      <c r="J28" s="15"/>
      <c r="L28" s="2">
        <f t="shared" si="3"/>
        <v>0</v>
      </c>
      <c r="N28" s="2">
        <f t="shared" ca="1" si="4"/>
        <v>0</v>
      </c>
      <c r="O28" s="2">
        <f t="shared" ca="1" si="5"/>
        <v>0</v>
      </c>
      <c r="P28" s="30"/>
    </row>
    <row r="29" spans="1:16" ht="13.5" customHeight="1" x14ac:dyDescent="0.2">
      <c r="A29" s="2" t="str">
        <f t="shared" ca="1" si="6"/>
        <v/>
      </c>
      <c r="B29" s="31" t="str">
        <f>IF(D29="","",VLOOKUP(D29,SKU!$A$1:$B$150,2,0))</f>
        <v/>
      </c>
      <c r="C29" s="31" t="str">
        <f>IF(D29="","",VLOOKUP(D29,SKU!$A$1:$C$150,3,0))</f>
        <v/>
      </c>
      <c r="F29" s="28" t="str">
        <f t="shared" si="0"/>
        <v/>
      </c>
      <c r="G29" s="29" t="str">
        <f t="shared" si="1"/>
        <v/>
      </c>
      <c r="H29" s="29" t="str">
        <f t="shared" ca="1" si="2"/>
        <v/>
      </c>
      <c r="J29" s="15"/>
      <c r="L29" s="2">
        <f t="shared" si="3"/>
        <v>0</v>
      </c>
      <c r="N29" s="2">
        <f t="shared" ca="1" si="4"/>
        <v>0</v>
      </c>
      <c r="O29" s="2">
        <f t="shared" ca="1" si="5"/>
        <v>0</v>
      </c>
      <c r="P29" s="30"/>
    </row>
    <row r="30" spans="1:16" ht="13.5" customHeight="1" x14ac:dyDescent="0.2">
      <c r="A30" s="2" t="str">
        <f t="shared" ca="1" si="6"/>
        <v/>
      </c>
      <c r="B30" s="31" t="str">
        <f>IF(D30="","",VLOOKUP(D30,SKU!$A$1:$B$150,2,0))</f>
        <v/>
      </c>
      <c r="C30" s="31" t="str">
        <f>IF(D30="","",VLOOKUP(D30,SKU!$A$1:$C$150,3,0))</f>
        <v/>
      </c>
      <c r="F30" s="28" t="str">
        <f t="shared" si="0"/>
        <v/>
      </c>
      <c r="G30" s="29" t="str">
        <f t="shared" si="1"/>
        <v/>
      </c>
      <c r="H30" s="29" t="str">
        <f t="shared" ca="1" si="2"/>
        <v/>
      </c>
      <c r="J30" s="15"/>
      <c r="L30" s="2">
        <f t="shared" si="3"/>
        <v>0</v>
      </c>
      <c r="N30" s="2">
        <f t="shared" ca="1" si="4"/>
        <v>0</v>
      </c>
      <c r="O30" s="2">
        <f t="shared" ca="1" si="5"/>
        <v>0</v>
      </c>
      <c r="P30" s="30"/>
    </row>
    <row r="31" spans="1:16" ht="13.5" customHeight="1" x14ac:dyDescent="0.2">
      <c r="A31" s="2" t="str">
        <f t="shared" ca="1" si="6"/>
        <v/>
      </c>
      <c r="B31" s="31" t="str">
        <f>IF(D31="","",VLOOKUP(D31,SKU!$A$1:$B$150,2,0))</f>
        <v/>
      </c>
      <c r="C31" s="31" t="str">
        <f>IF(D31="","",VLOOKUP(D31,SKU!$A$1:$C$150,3,0))</f>
        <v/>
      </c>
      <c r="F31" s="28" t="str">
        <f t="shared" si="0"/>
        <v/>
      </c>
      <c r="G31" s="29" t="str">
        <f t="shared" si="1"/>
        <v/>
      </c>
      <c r="H31" s="29" t="str">
        <f t="shared" ca="1" si="2"/>
        <v/>
      </c>
      <c r="J31" s="15"/>
      <c r="L31" s="2">
        <f t="shared" si="3"/>
        <v>0</v>
      </c>
      <c r="N31" s="2">
        <f t="shared" ca="1" si="4"/>
        <v>0</v>
      </c>
      <c r="O31" s="2">
        <f t="shared" ca="1" si="5"/>
        <v>0</v>
      </c>
      <c r="P31" s="30"/>
    </row>
    <row r="32" spans="1:16" ht="13.5" customHeight="1" x14ac:dyDescent="0.2">
      <c r="A32" s="2" t="str">
        <f t="shared" ca="1" si="6"/>
        <v/>
      </c>
      <c r="B32" s="31" t="str">
        <f>IF(D32="","",VLOOKUP(D32,SKU!$A$1:$B$150,2,0))</f>
        <v/>
      </c>
      <c r="C32" s="31" t="str">
        <f>IF(D32="","",VLOOKUP(D32,SKU!$A$1:$C$150,3,0))</f>
        <v/>
      </c>
      <c r="F32" s="28" t="str">
        <f t="shared" si="0"/>
        <v/>
      </c>
      <c r="G32" s="29" t="str">
        <f t="shared" si="1"/>
        <v/>
      </c>
      <c r="H32" s="29" t="str">
        <f t="shared" ca="1" si="2"/>
        <v/>
      </c>
      <c r="J32" s="15"/>
      <c r="L32" s="2">
        <f t="shared" si="3"/>
        <v>0</v>
      </c>
      <c r="N32" s="2">
        <f t="shared" ca="1" si="4"/>
        <v>0</v>
      </c>
      <c r="O32" s="2">
        <f t="shared" ca="1" si="5"/>
        <v>0</v>
      </c>
      <c r="P32" s="30"/>
    </row>
    <row r="33" spans="1:16" ht="13.5" customHeight="1" x14ac:dyDescent="0.2">
      <c r="A33" s="2" t="str">
        <f t="shared" ca="1" si="6"/>
        <v/>
      </c>
      <c r="B33" s="31" t="str">
        <f>IF(D33="","",VLOOKUP(D33,SKU!$A$1:$B$150,2,0))</f>
        <v/>
      </c>
      <c r="C33" s="31" t="str">
        <f>IF(D33="","",VLOOKUP(D33,SKU!$A$1:$C$150,3,0))</f>
        <v/>
      </c>
      <c r="F33" s="28" t="str">
        <f t="shared" si="0"/>
        <v/>
      </c>
      <c r="G33" s="29" t="str">
        <f t="shared" si="1"/>
        <v/>
      </c>
      <c r="H33" s="29" t="str">
        <f t="shared" ca="1" si="2"/>
        <v/>
      </c>
      <c r="J33" s="15"/>
      <c r="L33" s="2">
        <f t="shared" si="3"/>
        <v>0</v>
      </c>
      <c r="N33" s="2">
        <f t="shared" ca="1" si="4"/>
        <v>0</v>
      </c>
      <c r="O33" s="2">
        <f t="shared" ca="1" si="5"/>
        <v>0</v>
      </c>
      <c r="P33" s="30"/>
    </row>
    <row r="34" spans="1:16" ht="13.5" customHeight="1" x14ac:dyDescent="0.2">
      <c r="A34" s="2" t="str">
        <f t="shared" ca="1" si="6"/>
        <v/>
      </c>
      <c r="B34" s="31" t="str">
        <f>IF(D34="","",VLOOKUP(D34,SKU!$A$1:$B$150,2,0))</f>
        <v/>
      </c>
      <c r="C34" s="31" t="str">
        <f>IF(D34="","",VLOOKUP(D34,SKU!$A$1:$C$150,3,0))</f>
        <v/>
      </c>
      <c r="F34" s="28" t="str">
        <f t="shared" si="0"/>
        <v/>
      </c>
      <c r="G34" s="29" t="str">
        <f t="shared" si="1"/>
        <v/>
      </c>
      <c r="H34" s="29" t="str">
        <f t="shared" ca="1" si="2"/>
        <v/>
      </c>
      <c r="J34" s="15"/>
      <c r="L34" s="2">
        <f t="shared" si="3"/>
        <v>0</v>
      </c>
      <c r="N34" s="2">
        <f t="shared" ca="1" si="4"/>
        <v>0</v>
      </c>
      <c r="O34" s="2">
        <f t="shared" ca="1" si="5"/>
        <v>0</v>
      </c>
      <c r="P34" s="30"/>
    </row>
    <row r="35" spans="1:16" ht="13.5" customHeight="1" x14ac:dyDescent="0.2">
      <c r="A35" s="2" t="str">
        <f t="shared" ca="1" si="6"/>
        <v/>
      </c>
      <c r="B35" s="31" t="str">
        <f>IF(D35="","",VLOOKUP(D35,SKU!$A$1:$B$150,2,0))</f>
        <v/>
      </c>
      <c r="C35" s="31" t="str">
        <f>IF(D35="","",VLOOKUP(D35,SKU!$A$1:$C$150,3,0))</f>
        <v/>
      </c>
      <c r="F35" s="28" t="str">
        <f t="shared" ref="F35:F66" si="7">IF(I35 = "-", P35 * (O35 - N34), "")</f>
        <v/>
      </c>
      <c r="G35" s="29" t="str">
        <f t="shared" ref="G35:G66" si="8">IF(I35 = "-", P35 * 6500,"")</f>
        <v/>
      </c>
      <c r="H35" s="29" t="str">
        <f t="shared" ca="1" si="2"/>
        <v/>
      </c>
      <c r="J35" s="15"/>
      <c r="L35" s="2">
        <f t="shared" ref="L35:L66" si="9">IF(I35="-",P35,0)</f>
        <v>0</v>
      </c>
      <c r="N35" s="2">
        <f t="shared" ref="N35:N66" ca="1" si="10">IF(I35 = "-", 0, INDIRECT("N" &amp; ROW() - 1) + E35)</f>
        <v>0</v>
      </c>
      <c r="O35" s="2">
        <f t="shared" ref="O35:O66" ca="1" si="11">IF(I35 = "-", INDIRECT("C" &amp; ROW() - 1),0)</f>
        <v>0</v>
      </c>
      <c r="P35" s="30"/>
    </row>
    <row r="36" spans="1:16" ht="13.5" customHeight="1" x14ac:dyDescent="0.2">
      <c r="A36" s="2" t="str">
        <f t="shared" ca="1" si="6"/>
        <v/>
      </c>
      <c r="B36" s="31" t="str">
        <f>IF(D36="","",VLOOKUP(D36,SKU!$A$1:$B$150,2,0))</f>
        <v/>
      </c>
      <c r="C36" s="31" t="str">
        <f>IF(D36="","",VLOOKUP(D36,SKU!$A$1:$C$150,3,0))</f>
        <v/>
      </c>
      <c r="F36" s="28" t="str">
        <f t="shared" si="7"/>
        <v/>
      </c>
      <c r="G36" s="29" t="str">
        <f t="shared" si="8"/>
        <v/>
      </c>
      <c r="H36" s="29" t="str">
        <f t="shared" ca="1" si="2"/>
        <v/>
      </c>
      <c r="J36" s="15"/>
      <c r="L36" s="2">
        <f t="shared" si="9"/>
        <v>0</v>
      </c>
      <c r="N36" s="2">
        <f t="shared" ca="1" si="10"/>
        <v>0</v>
      </c>
      <c r="O36" s="2">
        <f t="shared" ca="1" si="11"/>
        <v>0</v>
      </c>
      <c r="P36" s="30"/>
    </row>
    <row r="37" spans="1:16" ht="13.5" customHeight="1" x14ac:dyDescent="0.2">
      <c r="A37" s="2" t="str">
        <f t="shared" ca="1" si="6"/>
        <v/>
      </c>
      <c r="B37" s="31" t="str">
        <f>IF(D37="","",VLOOKUP(D37,SKU!$A$1:$B$150,2,0))</f>
        <v/>
      </c>
      <c r="C37" s="31" t="str">
        <f>IF(D37="","",VLOOKUP(D37,SKU!$A$1:$C$150,3,0))</f>
        <v/>
      </c>
      <c r="F37" s="28" t="str">
        <f t="shared" si="7"/>
        <v/>
      </c>
      <c r="G37" s="29" t="str">
        <f t="shared" si="8"/>
        <v/>
      </c>
      <c r="H37" s="29" t="str">
        <f t="shared" ca="1" si="2"/>
        <v/>
      </c>
      <c r="J37" s="15"/>
      <c r="L37" s="2">
        <f t="shared" si="9"/>
        <v>0</v>
      </c>
      <c r="N37" s="2">
        <f t="shared" ca="1" si="10"/>
        <v>0</v>
      </c>
      <c r="O37" s="2">
        <f t="shared" ca="1" si="11"/>
        <v>0</v>
      </c>
      <c r="P37" s="30"/>
    </row>
    <row r="38" spans="1:16" ht="13.5" customHeight="1" x14ac:dyDescent="0.2">
      <c r="A38" s="2" t="str">
        <f t="shared" ca="1" si="6"/>
        <v/>
      </c>
      <c r="B38" s="31" t="str">
        <f>IF(D38="","",VLOOKUP(D38,SKU!$A$1:$B$150,2,0))</f>
        <v/>
      </c>
      <c r="C38" s="31" t="str">
        <f>IF(D38="","",VLOOKUP(D38,SKU!$A$1:$C$150,3,0))</f>
        <v/>
      </c>
      <c r="F38" s="28" t="str">
        <f t="shared" si="7"/>
        <v/>
      </c>
      <c r="G38" s="29" t="str">
        <f t="shared" si="8"/>
        <v/>
      </c>
      <c r="H38" s="29" t="str">
        <f t="shared" ca="1" si="2"/>
        <v/>
      </c>
      <c r="J38" s="15"/>
      <c r="L38" s="2">
        <f t="shared" si="9"/>
        <v>0</v>
      </c>
      <c r="N38" s="2">
        <f t="shared" ca="1" si="10"/>
        <v>0</v>
      </c>
      <c r="O38" s="2">
        <f t="shared" ca="1" si="11"/>
        <v>0</v>
      </c>
      <c r="P38" s="30"/>
    </row>
    <row r="39" spans="1:16" ht="13.5" customHeight="1" x14ac:dyDescent="0.2">
      <c r="A39" s="2" t="str">
        <f t="shared" ca="1" si="6"/>
        <v/>
      </c>
      <c r="B39" s="31" t="str">
        <f>IF(D39="","",VLOOKUP(D39,SKU!$A$1:$B$150,2,0))</f>
        <v/>
      </c>
      <c r="C39" s="31" t="str">
        <f>IF(D39="","",VLOOKUP(D39,SKU!$A$1:$C$150,3,0))</f>
        <v/>
      </c>
      <c r="F39" s="28" t="str">
        <f t="shared" si="7"/>
        <v/>
      </c>
      <c r="G39" s="29" t="str">
        <f t="shared" si="8"/>
        <v/>
      </c>
      <c r="H39" s="29" t="str">
        <f t="shared" ca="1" si="2"/>
        <v/>
      </c>
      <c r="J39" s="15"/>
      <c r="L39" s="2">
        <f t="shared" si="9"/>
        <v>0</v>
      </c>
      <c r="N39" s="2">
        <f t="shared" ca="1" si="10"/>
        <v>0</v>
      </c>
      <c r="O39" s="2">
        <f t="shared" ca="1" si="11"/>
        <v>0</v>
      </c>
      <c r="P39" s="30"/>
    </row>
    <row r="40" spans="1:16" ht="13.5" customHeight="1" x14ac:dyDescent="0.2">
      <c r="A40" s="2" t="str">
        <f t="shared" ca="1" si="6"/>
        <v/>
      </c>
      <c r="B40" s="31" t="str">
        <f>IF(D40="","",VLOOKUP(D40,SKU!$A$1:$B$150,2,0))</f>
        <v/>
      </c>
      <c r="C40" s="31" t="str">
        <f>IF(D40="","",VLOOKUP(D40,SKU!$A$1:$C$150,3,0))</f>
        <v/>
      </c>
      <c r="F40" s="28" t="str">
        <f t="shared" si="7"/>
        <v/>
      </c>
      <c r="G40" s="29" t="str">
        <f t="shared" si="8"/>
        <v/>
      </c>
      <c r="H40" s="29" t="str">
        <f t="shared" ca="1" si="2"/>
        <v/>
      </c>
      <c r="J40" s="15"/>
      <c r="L40" s="2">
        <f t="shared" si="9"/>
        <v>0</v>
      </c>
      <c r="N40" s="2">
        <f t="shared" ca="1" si="10"/>
        <v>0</v>
      </c>
      <c r="O40" s="2">
        <f t="shared" ca="1" si="11"/>
        <v>0</v>
      </c>
      <c r="P40" s="30"/>
    </row>
    <row r="41" spans="1:16" ht="13.5" customHeight="1" x14ac:dyDescent="0.2">
      <c r="A41" s="2" t="str">
        <f t="shared" ca="1" si="6"/>
        <v/>
      </c>
      <c r="B41" s="31" t="str">
        <f>IF(D41="","",VLOOKUP(D41,SKU!$A$1:$B$150,2,0))</f>
        <v/>
      </c>
      <c r="C41" s="31" t="str">
        <f>IF(D41="","",VLOOKUP(D41,SKU!$A$1:$C$150,3,0))</f>
        <v/>
      </c>
      <c r="F41" s="28" t="str">
        <f t="shared" si="7"/>
        <v/>
      </c>
      <c r="G41" s="29" t="str">
        <f t="shared" si="8"/>
        <v/>
      </c>
      <c r="H41" s="29" t="str">
        <f t="shared" ca="1" si="2"/>
        <v/>
      </c>
      <c r="J41" s="15"/>
      <c r="L41" s="2">
        <f t="shared" si="9"/>
        <v>0</v>
      </c>
      <c r="N41" s="2">
        <f t="shared" ca="1" si="10"/>
        <v>0</v>
      </c>
      <c r="O41" s="2">
        <f t="shared" ca="1" si="11"/>
        <v>0</v>
      </c>
      <c r="P41" s="30"/>
    </row>
    <row r="42" spans="1:16" ht="13.5" customHeight="1" x14ac:dyDescent="0.2">
      <c r="A42" s="2" t="str">
        <f t="shared" ca="1" si="6"/>
        <v/>
      </c>
      <c r="B42" s="31" t="str">
        <f>IF(D42="","",VLOOKUP(D42,SKU!$A$1:$B$150,2,0))</f>
        <v/>
      </c>
      <c r="C42" s="31" t="str">
        <f>IF(D42="","",VLOOKUP(D42,SKU!$A$1:$C$150,3,0))</f>
        <v/>
      </c>
      <c r="F42" s="28" t="str">
        <f t="shared" si="7"/>
        <v/>
      </c>
      <c r="G42" s="29" t="str">
        <f t="shared" si="8"/>
        <v/>
      </c>
      <c r="H42" s="29" t="str">
        <f t="shared" ca="1" si="2"/>
        <v/>
      </c>
      <c r="J42" s="15"/>
      <c r="L42" s="2">
        <f t="shared" si="9"/>
        <v>0</v>
      </c>
      <c r="N42" s="2">
        <f t="shared" ca="1" si="10"/>
        <v>0</v>
      </c>
      <c r="O42" s="2">
        <f t="shared" ca="1" si="11"/>
        <v>0</v>
      </c>
      <c r="P42" s="30"/>
    </row>
    <row r="43" spans="1:16" ht="13.5" customHeight="1" x14ac:dyDescent="0.2">
      <c r="A43" s="2" t="str">
        <f t="shared" ca="1" si="6"/>
        <v/>
      </c>
      <c r="B43" s="31" t="str">
        <f>IF(D43="","",VLOOKUP(D43,SKU!$A$1:$B$150,2,0))</f>
        <v/>
      </c>
      <c r="C43" s="31" t="str">
        <f>IF(D43="","",VLOOKUP(D43,SKU!$A$1:$C$150,3,0))</f>
        <v/>
      </c>
      <c r="F43" s="28" t="str">
        <f t="shared" si="7"/>
        <v/>
      </c>
      <c r="G43" s="29" t="str">
        <f t="shared" si="8"/>
        <v/>
      </c>
      <c r="H43" s="29" t="str">
        <f t="shared" ca="1" si="2"/>
        <v/>
      </c>
      <c r="J43" s="15"/>
      <c r="L43" s="2">
        <f t="shared" si="9"/>
        <v>0</v>
      </c>
      <c r="N43" s="2">
        <f t="shared" ca="1" si="10"/>
        <v>0</v>
      </c>
      <c r="O43" s="2">
        <f t="shared" ca="1" si="11"/>
        <v>0</v>
      </c>
      <c r="P43" s="30"/>
    </row>
    <row r="44" spans="1:16" ht="13.5" customHeight="1" x14ac:dyDescent="0.2">
      <c r="A44" s="2" t="str">
        <f t="shared" ca="1" si="6"/>
        <v/>
      </c>
      <c r="B44" s="31" t="str">
        <f>IF(D44="","",VLOOKUP(D44,SKU!$A$1:$B$150,2,0))</f>
        <v/>
      </c>
      <c r="C44" s="31" t="str">
        <f>IF(D44="","",VLOOKUP(D44,SKU!$A$1:$C$150,3,0))</f>
        <v/>
      </c>
      <c r="F44" s="28" t="str">
        <f t="shared" si="7"/>
        <v/>
      </c>
      <c r="G44" s="29" t="str">
        <f t="shared" si="8"/>
        <v/>
      </c>
      <c r="H44" s="29" t="str">
        <f t="shared" ca="1" si="2"/>
        <v/>
      </c>
      <c r="J44" s="15"/>
      <c r="L44" s="2">
        <f t="shared" si="9"/>
        <v>0</v>
      </c>
      <c r="N44" s="2">
        <f t="shared" ca="1" si="10"/>
        <v>0</v>
      </c>
      <c r="O44" s="2">
        <f t="shared" ca="1" si="11"/>
        <v>0</v>
      </c>
      <c r="P44" s="30"/>
    </row>
    <row r="45" spans="1:16" ht="13.5" customHeight="1" x14ac:dyDescent="0.2">
      <c r="A45" s="2" t="str">
        <f t="shared" ca="1" si="6"/>
        <v/>
      </c>
      <c r="B45" s="31" t="str">
        <f>IF(D45="","",VLOOKUP(D45,SKU!$A$1:$B$150,2,0))</f>
        <v/>
      </c>
      <c r="C45" s="31" t="str">
        <f>IF(D45="","",VLOOKUP(D45,SKU!$A$1:$C$150,3,0))</f>
        <v/>
      </c>
      <c r="F45" s="28" t="str">
        <f t="shared" si="7"/>
        <v/>
      </c>
      <c r="G45" s="29" t="str">
        <f t="shared" si="8"/>
        <v/>
      </c>
      <c r="H45" s="29" t="str">
        <f t="shared" ca="1" si="2"/>
        <v/>
      </c>
      <c r="J45" s="15"/>
      <c r="L45" s="2">
        <f t="shared" si="9"/>
        <v>0</v>
      </c>
      <c r="N45" s="2">
        <f t="shared" ca="1" si="10"/>
        <v>0</v>
      </c>
      <c r="O45" s="2">
        <f t="shared" ca="1" si="11"/>
        <v>0</v>
      </c>
      <c r="P45" s="30"/>
    </row>
    <row r="46" spans="1:16" ht="13.5" customHeight="1" x14ac:dyDescent="0.2">
      <c r="A46" s="2" t="str">
        <f t="shared" ca="1" si="6"/>
        <v/>
      </c>
      <c r="B46" s="31" t="str">
        <f>IF(D46="","",VLOOKUP(D46,SKU!$A$1:$B$150,2,0))</f>
        <v/>
      </c>
      <c r="C46" s="31" t="str">
        <f>IF(D46="","",VLOOKUP(D46,SKU!$A$1:$C$150,3,0))</f>
        <v/>
      </c>
      <c r="F46" s="28" t="str">
        <f t="shared" si="7"/>
        <v/>
      </c>
      <c r="G46" s="29" t="str">
        <f t="shared" si="8"/>
        <v/>
      </c>
      <c r="H46" s="29" t="str">
        <f t="shared" ca="1" si="2"/>
        <v/>
      </c>
      <c r="J46" s="15"/>
      <c r="L46" s="2">
        <f t="shared" si="9"/>
        <v>0</v>
      </c>
      <c r="N46" s="2">
        <f t="shared" ca="1" si="10"/>
        <v>0</v>
      </c>
      <c r="O46" s="2">
        <f t="shared" ca="1" si="11"/>
        <v>0</v>
      </c>
      <c r="P46" s="30"/>
    </row>
    <row r="47" spans="1:16" ht="13.5" customHeight="1" x14ac:dyDescent="0.2">
      <c r="A47" s="2" t="str">
        <f t="shared" ca="1" si="6"/>
        <v/>
      </c>
      <c r="B47" s="31" t="str">
        <f>IF(D47="","",VLOOKUP(D47,SKU!$A$1:$B$150,2,0))</f>
        <v/>
      </c>
      <c r="C47" s="31" t="str">
        <f>IF(D47="","",VLOOKUP(D47,SKU!$A$1:$C$150,3,0))</f>
        <v/>
      </c>
      <c r="F47" s="28" t="str">
        <f t="shared" si="7"/>
        <v/>
      </c>
      <c r="G47" s="29" t="str">
        <f t="shared" si="8"/>
        <v/>
      </c>
      <c r="H47" s="29" t="str">
        <f t="shared" ca="1" si="2"/>
        <v/>
      </c>
      <c r="J47" s="15"/>
      <c r="L47" s="2">
        <f t="shared" si="9"/>
        <v>0</v>
      </c>
      <c r="N47" s="2">
        <f t="shared" ca="1" si="10"/>
        <v>0</v>
      </c>
      <c r="O47" s="2">
        <f t="shared" ca="1" si="11"/>
        <v>0</v>
      </c>
      <c r="P47" s="30"/>
    </row>
    <row r="48" spans="1:16" ht="13.5" customHeight="1" x14ac:dyDescent="0.2">
      <c r="A48" s="2" t="str">
        <f t="shared" ca="1" si="6"/>
        <v/>
      </c>
      <c r="B48" s="31" t="str">
        <f>IF(D48="","",VLOOKUP(D48,SKU!$A$1:$B$150,2,0))</f>
        <v/>
      </c>
      <c r="C48" s="31" t="str">
        <f>IF(D48="","",VLOOKUP(D48,SKU!$A$1:$C$150,3,0))</f>
        <v/>
      </c>
      <c r="F48" s="28" t="str">
        <f t="shared" si="7"/>
        <v/>
      </c>
      <c r="G48" s="29" t="str">
        <f t="shared" si="8"/>
        <v/>
      </c>
      <c r="H48" s="29" t="str">
        <f t="shared" ca="1" si="2"/>
        <v/>
      </c>
      <c r="J48" s="15"/>
      <c r="L48" s="2">
        <f t="shared" si="9"/>
        <v>0</v>
      </c>
      <c r="N48" s="2">
        <f t="shared" ca="1" si="10"/>
        <v>0</v>
      </c>
      <c r="O48" s="2">
        <f t="shared" ca="1" si="11"/>
        <v>0</v>
      </c>
      <c r="P48" s="30"/>
    </row>
    <row r="49" spans="1:16" ht="13.5" customHeight="1" x14ac:dyDescent="0.2">
      <c r="A49" s="2" t="str">
        <f t="shared" ca="1" si="6"/>
        <v/>
      </c>
      <c r="B49" s="31" t="str">
        <f>IF(D49="","",VLOOKUP(D49,SKU!$A$1:$B$150,2,0))</f>
        <v/>
      </c>
      <c r="C49" s="31" t="str">
        <f>IF(D49="","",VLOOKUP(D49,SKU!$A$1:$C$150,3,0))</f>
        <v/>
      </c>
      <c r="F49" s="28" t="str">
        <f t="shared" si="7"/>
        <v/>
      </c>
      <c r="G49" s="29" t="str">
        <f t="shared" si="8"/>
        <v/>
      </c>
      <c r="H49" s="29" t="str">
        <f t="shared" ca="1" si="2"/>
        <v/>
      </c>
      <c r="J49" s="15"/>
      <c r="L49" s="2">
        <f t="shared" si="9"/>
        <v>0</v>
      </c>
      <c r="N49" s="2">
        <f t="shared" ca="1" si="10"/>
        <v>0</v>
      </c>
      <c r="O49" s="2">
        <f t="shared" ca="1" si="11"/>
        <v>0</v>
      </c>
      <c r="P49" s="30"/>
    </row>
    <row r="50" spans="1:16" ht="13.5" customHeight="1" x14ac:dyDescent="0.2">
      <c r="A50" s="2" t="str">
        <f t="shared" ca="1" si="6"/>
        <v/>
      </c>
      <c r="B50" s="31" t="str">
        <f>IF(D50="","",VLOOKUP(D50,SKU!$A$1:$B$150,2,0))</f>
        <v/>
      </c>
      <c r="C50" s="31" t="str">
        <f>IF(D50="","",VLOOKUP(D50,SKU!$A$1:$C$150,3,0))</f>
        <v/>
      </c>
      <c r="F50" s="28" t="str">
        <f t="shared" si="7"/>
        <v/>
      </c>
      <c r="G50" s="29" t="str">
        <f t="shared" si="8"/>
        <v/>
      </c>
      <c r="H50" s="29" t="str">
        <f t="shared" ca="1" si="2"/>
        <v/>
      </c>
      <c r="J50" s="15"/>
      <c r="L50" s="2">
        <f t="shared" si="9"/>
        <v>0</v>
      </c>
      <c r="N50" s="2">
        <f t="shared" ca="1" si="10"/>
        <v>0</v>
      </c>
      <c r="O50" s="2">
        <f t="shared" ca="1" si="11"/>
        <v>0</v>
      </c>
      <c r="P50" s="30"/>
    </row>
    <row r="51" spans="1:16" ht="13.5" customHeight="1" x14ac:dyDescent="0.2">
      <c r="A51" s="2" t="str">
        <f t="shared" ca="1" si="6"/>
        <v/>
      </c>
      <c r="B51" s="31" t="str">
        <f>IF(D51="","",VLOOKUP(D51,SKU!$A$1:$B$150,2,0))</f>
        <v/>
      </c>
      <c r="C51" s="31" t="str">
        <f>IF(D51="","",VLOOKUP(D51,SKU!$A$1:$C$150,3,0))</f>
        <v/>
      </c>
      <c r="F51" s="28" t="str">
        <f t="shared" si="7"/>
        <v/>
      </c>
      <c r="G51" s="29" t="str">
        <f t="shared" si="8"/>
        <v/>
      </c>
      <c r="H51" s="29" t="str">
        <f t="shared" ca="1" si="2"/>
        <v/>
      </c>
      <c r="J51" s="15"/>
      <c r="L51" s="2">
        <f t="shared" si="9"/>
        <v>0</v>
      </c>
      <c r="N51" s="2">
        <f t="shared" ca="1" si="10"/>
        <v>0</v>
      </c>
      <c r="O51" s="2">
        <f t="shared" ca="1" si="11"/>
        <v>0</v>
      </c>
      <c r="P51" s="30"/>
    </row>
    <row r="52" spans="1:16" ht="13.5" customHeight="1" x14ac:dyDescent="0.2">
      <c r="A52" s="2" t="str">
        <f t="shared" ca="1" si="6"/>
        <v/>
      </c>
      <c r="B52" s="31" t="str">
        <f>IF(D52="","",VLOOKUP(D52,SKU!$A$1:$B$150,2,0))</f>
        <v/>
      </c>
      <c r="C52" s="31" t="str">
        <f>IF(D52="","",VLOOKUP(D52,SKU!$A$1:$C$150,3,0))</f>
        <v/>
      </c>
      <c r="F52" s="28" t="str">
        <f t="shared" si="7"/>
        <v/>
      </c>
      <c r="G52" s="29" t="str">
        <f t="shared" si="8"/>
        <v/>
      </c>
      <c r="H52" s="29" t="str">
        <f t="shared" ca="1" si="2"/>
        <v/>
      </c>
      <c r="J52" s="15"/>
      <c r="L52" s="2">
        <f t="shared" si="9"/>
        <v>0</v>
      </c>
      <c r="N52" s="2">
        <f t="shared" ca="1" si="10"/>
        <v>0</v>
      </c>
      <c r="O52" s="2">
        <f t="shared" ca="1" si="11"/>
        <v>0</v>
      </c>
      <c r="P52" s="30"/>
    </row>
    <row r="53" spans="1:16" ht="13.5" customHeight="1" x14ac:dyDescent="0.2">
      <c r="A53" s="2" t="str">
        <f t="shared" ca="1" si="6"/>
        <v/>
      </c>
      <c r="B53" s="31" t="str">
        <f>IF(D53="","",VLOOKUP(D53,SKU!$A$1:$B$150,2,0))</f>
        <v/>
      </c>
      <c r="C53" s="31" t="str">
        <f>IF(D53="","",VLOOKUP(D53,SKU!$A$1:$C$150,3,0))</f>
        <v/>
      </c>
      <c r="F53" s="28" t="str">
        <f t="shared" si="7"/>
        <v/>
      </c>
      <c r="G53" s="29" t="str">
        <f t="shared" si="8"/>
        <v/>
      </c>
      <c r="H53" s="29" t="str">
        <f t="shared" ca="1" si="2"/>
        <v/>
      </c>
      <c r="J53" s="15"/>
      <c r="L53" s="2">
        <f t="shared" si="9"/>
        <v>0</v>
      </c>
      <c r="N53" s="2">
        <f t="shared" ca="1" si="10"/>
        <v>0</v>
      </c>
      <c r="O53" s="2">
        <f t="shared" ca="1" si="11"/>
        <v>0</v>
      </c>
      <c r="P53" s="30"/>
    </row>
    <row r="54" spans="1:16" ht="13.5" customHeight="1" x14ac:dyDescent="0.2">
      <c r="A54" s="2" t="str">
        <f t="shared" ca="1" si="6"/>
        <v/>
      </c>
      <c r="B54" s="31" t="str">
        <f>IF(D54="","",VLOOKUP(D54,SKU!$A$1:$B$150,2,0))</f>
        <v/>
      </c>
      <c r="C54" s="31" t="str">
        <f>IF(D54="","",VLOOKUP(D54,SKU!$A$1:$C$150,3,0))</f>
        <v/>
      </c>
      <c r="F54" s="28" t="str">
        <f t="shared" si="7"/>
        <v/>
      </c>
      <c r="G54" s="29" t="str">
        <f t="shared" si="8"/>
        <v/>
      </c>
      <c r="H54" s="29" t="str">
        <f t="shared" ca="1" si="2"/>
        <v/>
      </c>
      <c r="J54" s="15"/>
      <c r="L54" s="2">
        <f t="shared" si="9"/>
        <v>0</v>
      </c>
      <c r="N54" s="2">
        <f t="shared" ca="1" si="10"/>
        <v>0</v>
      </c>
      <c r="O54" s="2">
        <f t="shared" ca="1" si="11"/>
        <v>0</v>
      </c>
      <c r="P54" s="30"/>
    </row>
    <row r="55" spans="1:16" ht="13.5" customHeight="1" x14ac:dyDescent="0.2">
      <c r="A55" s="2" t="str">
        <f t="shared" ca="1" si="6"/>
        <v/>
      </c>
      <c r="B55" s="31" t="str">
        <f>IF(D55="","",VLOOKUP(D55,SKU!$A$1:$B$150,2,0))</f>
        <v/>
      </c>
      <c r="C55" s="31" t="str">
        <f>IF(D55="","",VLOOKUP(D55,SKU!$A$1:$C$150,3,0))</f>
        <v/>
      </c>
      <c r="F55" s="28" t="str">
        <f t="shared" si="7"/>
        <v/>
      </c>
      <c r="G55" s="29" t="str">
        <f t="shared" si="8"/>
        <v/>
      </c>
      <c r="H55" s="29" t="str">
        <f t="shared" ca="1" si="2"/>
        <v/>
      </c>
      <c r="J55" s="15"/>
      <c r="L55" s="2">
        <f t="shared" si="9"/>
        <v>0</v>
      </c>
      <c r="N55" s="2">
        <f t="shared" ca="1" si="10"/>
        <v>0</v>
      </c>
      <c r="O55" s="2">
        <f t="shared" ca="1" si="11"/>
        <v>0</v>
      </c>
      <c r="P55" s="30"/>
    </row>
    <row r="56" spans="1:16" ht="13.5" customHeight="1" x14ac:dyDescent="0.2">
      <c r="A56" s="2" t="str">
        <f t="shared" ca="1" si="6"/>
        <v/>
      </c>
      <c r="B56" s="31" t="str">
        <f>IF(D56="","",VLOOKUP(D56,SKU!$A$1:$B$150,2,0))</f>
        <v/>
      </c>
      <c r="C56" s="31" t="str">
        <f>IF(D56="","",VLOOKUP(D56,SKU!$A$1:$C$150,3,0))</f>
        <v/>
      </c>
      <c r="F56" s="28" t="str">
        <f t="shared" si="7"/>
        <v/>
      </c>
      <c r="G56" s="29" t="str">
        <f t="shared" si="8"/>
        <v/>
      </c>
      <c r="H56" s="29" t="str">
        <f t="shared" ca="1" si="2"/>
        <v/>
      </c>
      <c r="J56" s="15"/>
      <c r="L56" s="2">
        <f t="shared" si="9"/>
        <v>0</v>
      </c>
      <c r="N56" s="2">
        <f t="shared" ca="1" si="10"/>
        <v>0</v>
      </c>
      <c r="O56" s="2">
        <f t="shared" ca="1" si="11"/>
        <v>0</v>
      </c>
      <c r="P56" s="30"/>
    </row>
    <row r="57" spans="1:16" ht="13.5" customHeight="1" x14ac:dyDescent="0.2">
      <c r="A57" s="2" t="str">
        <f t="shared" ca="1" si="6"/>
        <v/>
      </c>
      <c r="B57" s="31" t="str">
        <f>IF(D57="","",VLOOKUP(D57,SKU!$A$1:$B$150,2,0))</f>
        <v/>
      </c>
      <c r="C57" s="31" t="str">
        <f>IF(D57="","",VLOOKUP(D57,SKU!$A$1:$C$150,3,0))</f>
        <v/>
      </c>
      <c r="F57" s="28" t="str">
        <f t="shared" si="7"/>
        <v/>
      </c>
      <c r="G57" s="29" t="str">
        <f t="shared" si="8"/>
        <v/>
      </c>
      <c r="H57" s="29" t="str">
        <f t="shared" ca="1" si="2"/>
        <v/>
      </c>
      <c r="J57" s="15"/>
      <c r="L57" s="2">
        <f t="shared" si="9"/>
        <v>0</v>
      </c>
      <c r="N57" s="2">
        <f t="shared" ca="1" si="10"/>
        <v>0</v>
      </c>
      <c r="O57" s="2">
        <f t="shared" ca="1" si="11"/>
        <v>0</v>
      </c>
      <c r="P57" s="30"/>
    </row>
    <row r="58" spans="1:16" ht="13.5" customHeight="1" x14ac:dyDescent="0.2">
      <c r="A58" s="2" t="str">
        <f t="shared" ca="1" si="6"/>
        <v/>
      </c>
      <c r="B58" s="31" t="str">
        <f>IF(D58="","",VLOOKUP(D58,SKU!$A$1:$B$150,2,0))</f>
        <v/>
      </c>
      <c r="C58" s="31" t="str">
        <f>IF(D58="","",VLOOKUP(D58,SKU!$A$1:$C$150,3,0))</f>
        <v/>
      </c>
      <c r="F58" s="28" t="str">
        <f t="shared" si="7"/>
        <v/>
      </c>
      <c r="G58" s="29" t="str">
        <f t="shared" si="8"/>
        <v/>
      </c>
      <c r="H58" s="29" t="str">
        <f t="shared" ca="1" si="2"/>
        <v/>
      </c>
      <c r="J58" s="15"/>
      <c r="L58" s="2">
        <f t="shared" si="9"/>
        <v>0</v>
      </c>
      <c r="N58" s="2">
        <f t="shared" ca="1" si="10"/>
        <v>0</v>
      </c>
      <c r="O58" s="2">
        <f t="shared" ca="1" si="11"/>
        <v>0</v>
      </c>
      <c r="P58" s="30"/>
    </row>
    <row r="59" spans="1:16" ht="13.5" customHeight="1" x14ac:dyDescent="0.2">
      <c r="A59" s="2" t="str">
        <f t="shared" ref="A59:A90" ca="1" si="12">IF(I59="", "", IF(I59="-", "", 1 + SUM(INDIRECT(ADDRESS(2,COLUMN(L59)) &amp; ":" &amp; ADDRESS(ROW(),COLUMN(L59))))))</f>
        <v/>
      </c>
      <c r="B59" s="31" t="str">
        <f>IF(D59="","",VLOOKUP(D59,SKU!$A$1:$B$150,2,0))</f>
        <v/>
      </c>
      <c r="C59" s="31" t="str">
        <f>IF(D59="","",VLOOKUP(D59,SKU!$A$1:$C$150,3,0))</f>
        <v/>
      </c>
      <c r="F59" s="28" t="str">
        <f t="shared" si="7"/>
        <v/>
      </c>
      <c r="G59" s="29" t="str">
        <f t="shared" si="8"/>
        <v/>
      </c>
      <c r="H59" s="29" t="str">
        <f t="shared" ca="1" si="2"/>
        <v/>
      </c>
      <c r="J59" s="15"/>
      <c r="L59" s="2">
        <f t="shared" si="9"/>
        <v>0</v>
      </c>
      <c r="N59" s="2">
        <f t="shared" ca="1" si="10"/>
        <v>0</v>
      </c>
      <c r="O59" s="2">
        <f t="shared" ca="1" si="11"/>
        <v>0</v>
      </c>
      <c r="P59" s="30"/>
    </row>
    <row r="60" spans="1:16" ht="13.5" customHeight="1" x14ac:dyDescent="0.2">
      <c r="A60" s="2" t="str">
        <f t="shared" ca="1" si="12"/>
        <v/>
      </c>
      <c r="B60" s="31" t="str">
        <f>IF(D60="","",VLOOKUP(D60,SKU!$A$1:$B$150,2,0))</f>
        <v/>
      </c>
      <c r="C60" s="31" t="str">
        <f>IF(D60="","",VLOOKUP(D60,SKU!$A$1:$C$150,3,0))</f>
        <v/>
      </c>
      <c r="F60" s="28" t="str">
        <f t="shared" si="7"/>
        <v/>
      </c>
      <c r="G60" s="29" t="str">
        <f t="shared" si="8"/>
        <v/>
      </c>
      <c r="H60" s="29" t="str">
        <f t="shared" ca="1" si="2"/>
        <v/>
      </c>
      <c r="J60" s="15"/>
      <c r="L60" s="2">
        <f t="shared" si="9"/>
        <v>0</v>
      </c>
      <c r="N60" s="2">
        <f t="shared" ca="1" si="10"/>
        <v>0</v>
      </c>
      <c r="O60" s="2">
        <f t="shared" ca="1" si="11"/>
        <v>0</v>
      </c>
      <c r="P60" s="30"/>
    </row>
    <row r="61" spans="1:16" ht="13.5" customHeight="1" x14ac:dyDescent="0.2">
      <c r="A61" s="2" t="str">
        <f t="shared" ca="1" si="12"/>
        <v/>
      </c>
      <c r="B61" s="31" t="str">
        <f>IF(D61="","",VLOOKUP(D61,SKU!$A$1:$B$150,2,0))</f>
        <v/>
      </c>
      <c r="C61" s="31" t="str">
        <f>IF(D61="","",VLOOKUP(D61,SKU!$A$1:$C$150,3,0))</f>
        <v/>
      </c>
      <c r="F61" s="28" t="str">
        <f t="shared" si="7"/>
        <v/>
      </c>
      <c r="G61" s="29" t="str">
        <f t="shared" si="8"/>
        <v/>
      </c>
      <c r="H61" s="29" t="str">
        <f t="shared" ca="1" si="2"/>
        <v/>
      </c>
      <c r="J61" s="15"/>
      <c r="L61" s="2">
        <f t="shared" si="9"/>
        <v>0</v>
      </c>
      <c r="N61" s="2">
        <f t="shared" ca="1" si="10"/>
        <v>0</v>
      </c>
      <c r="O61" s="2">
        <f t="shared" ca="1" si="11"/>
        <v>0</v>
      </c>
      <c r="P61" s="30"/>
    </row>
    <row r="62" spans="1:16" ht="13.5" customHeight="1" x14ac:dyDescent="0.2">
      <c r="A62" s="2" t="str">
        <f t="shared" ca="1" si="12"/>
        <v/>
      </c>
      <c r="B62" s="31" t="str">
        <f>IF(D62="","",VLOOKUP(D62,SKU!$A$1:$B$150,2,0))</f>
        <v/>
      </c>
      <c r="C62" s="31" t="str">
        <f>IF(D62="","",VLOOKUP(D62,SKU!$A$1:$C$150,3,0))</f>
        <v/>
      </c>
      <c r="F62" s="28" t="str">
        <f t="shared" si="7"/>
        <v/>
      </c>
      <c r="G62" s="29" t="str">
        <f t="shared" si="8"/>
        <v/>
      </c>
      <c r="H62" s="29" t="str">
        <f t="shared" ca="1" si="2"/>
        <v/>
      </c>
      <c r="J62" s="15"/>
      <c r="L62" s="2">
        <f t="shared" si="9"/>
        <v>0</v>
      </c>
      <c r="N62" s="2">
        <f t="shared" ca="1" si="10"/>
        <v>0</v>
      </c>
      <c r="O62" s="2">
        <f t="shared" ca="1" si="11"/>
        <v>0</v>
      </c>
      <c r="P62" s="30"/>
    </row>
    <row r="63" spans="1:16" ht="13.5" customHeight="1" x14ac:dyDescent="0.2">
      <c r="A63" s="2" t="str">
        <f t="shared" ca="1" si="12"/>
        <v/>
      </c>
      <c r="B63" s="31" t="str">
        <f>IF(D63="","",VLOOKUP(D63,SKU!$A$1:$B$150,2,0))</f>
        <v/>
      </c>
      <c r="C63" s="31" t="str">
        <f>IF(D63="","",VLOOKUP(D63,SKU!$A$1:$C$150,3,0))</f>
        <v/>
      </c>
      <c r="F63" s="28" t="str">
        <f t="shared" si="7"/>
        <v/>
      </c>
      <c r="G63" s="29" t="str">
        <f t="shared" si="8"/>
        <v/>
      </c>
      <c r="H63" s="29" t="str">
        <f t="shared" ca="1" si="2"/>
        <v/>
      </c>
      <c r="J63" s="15"/>
      <c r="L63" s="2">
        <f t="shared" si="9"/>
        <v>0</v>
      </c>
      <c r="N63" s="2">
        <f t="shared" ca="1" si="10"/>
        <v>0</v>
      </c>
      <c r="O63" s="2">
        <f t="shared" ca="1" si="11"/>
        <v>0</v>
      </c>
      <c r="P63" s="30"/>
    </row>
    <row r="64" spans="1:16" ht="13.5" customHeight="1" x14ac:dyDescent="0.2">
      <c r="A64" s="2" t="str">
        <f t="shared" ca="1" si="12"/>
        <v/>
      </c>
      <c r="B64" s="31" t="str">
        <f>IF(D64="","",VLOOKUP(D64,SKU!$A$1:$B$150,2,0))</f>
        <v/>
      </c>
      <c r="C64" s="31" t="str">
        <f>IF(D64="","",VLOOKUP(D64,SKU!$A$1:$C$150,3,0))</f>
        <v/>
      </c>
      <c r="F64" s="28" t="str">
        <f t="shared" si="7"/>
        <v/>
      </c>
      <c r="G64" s="29" t="str">
        <f t="shared" si="8"/>
        <v/>
      </c>
      <c r="H64" s="29" t="str">
        <f t="shared" ca="1" si="2"/>
        <v/>
      </c>
      <c r="J64" s="15"/>
      <c r="L64" s="2">
        <f t="shared" si="9"/>
        <v>0</v>
      </c>
      <c r="N64" s="2">
        <f t="shared" ca="1" si="10"/>
        <v>0</v>
      </c>
      <c r="O64" s="2">
        <f t="shared" ca="1" si="11"/>
        <v>0</v>
      </c>
      <c r="P64" s="30"/>
    </row>
    <row r="65" spans="1:16" ht="13.5" customHeight="1" x14ac:dyDescent="0.2">
      <c r="A65" s="2" t="str">
        <f t="shared" ca="1" si="12"/>
        <v/>
      </c>
      <c r="B65" s="31" t="str">
        <f>IF(D65="","",VLOOKUP(D65,SKU!$A$1:$B$150,2,0))</f>
        <v/>
      </c>
      <c r="C65" s="31" t="str">
        <f>IF(D65="","",VLOOKUP(D65,SKU!$A$1:$C$150,3,0))</f>
        <v/>
      </c>
      <c r="F65" s="28" t="str">
        <f t="shared" si="7"/>
        <v/>
      </c>
      <c r="G65" s="29" t="str">
        <f t="shared" si="8"/>
        <v/>
      </c>
      <c r="H65" s="29" t="str">
        <f t="shared" ca="1" si="2"/>
        <v/>
      </c>
      <c r="J65" s="15"/>
      <c r="L65" s="2">
        <f t="shared" si="9"/>
        <v>0</v>
      </c>
      <c r="N65" s="2">
        <f t="shared" ca="1" si="10"/>
        <v>0</v>
      </c>
      <c r="O65" s="2">
        <f t="shared" ca="1" si="11"/>
        <v>0</v>
      </c>
      <c r="P65" s="30"/>
    </row>
    <row r="66" spans="1:16" ht="13.5" customHeight="1" x14ac:dyDescent="0.2">
      <c r="A66" s="2" t="str">
        <f t="shared" ca="1" si="12"/>
        <v/>
      </c>
      <c r="B66" s="31" t="str">
        <f>IF(D66="","",VLOOKUP(D66,SKU!$A$1:$B$150,2,0))</f>
        <v/>
      </c>
      <c r="C66" s="31" t="str">
        <f>IF(D66="","",VLOOKUP(D66,SKU!$A$1:$C$150,3,0))</f>
        <v/>
      </c>
      <c r="F66" s="28" t="str">
        <f t="shared" si="7"/>
        <v/>
      </c>
      <c r="G66" s="29" t="str">
        <f t="shared" si="8"/>
        <v/>
      </c>
      <c r="H66" s="29" t="str">
        <f t="shared" ca="1" si="2"/>
        <v/>
      </c>
      <c r="J66" s="15"/>
      <c r="L66" s="2">
        <f t="shared" si="9"/>
        <v>0</v>
      </c>
      <c r="N66" s="2">
        <f t="shared" ca="1" si="10"/>
        <v>0</v>
      </c>
      <c r="O66" s="2">
        <f t="shared" ca="1" si="11"/>
        <v>0</v>
      </c>
      <c r="P66" s="30"/>
    </row>
    <row r="67" spans="1:16" ht="13.5" customHeight="1" x14ac:dyDescent="0.2">
      <c r="A67" s="2" t="str">
        <f t="shared" ca="1" si="12"/>
        <v/>
      </c>
      <c r="B67" s="31" t="str">
        <f>IF(D67="","",VLOOKUP(D67,SKU!$A$1:$B$150,2,0))</f>
        <v/>
      </c>
      <c r="C67" s="31" t="str">
        <f>IF(D67="","",VLOOKUP(D67,SKU!$A$1:$C$150,3,0))</f>
        <v/>
      </c>
      <c r="F67" s="28" t="str">
        <f t="shared" ref="F67:F98" si="13">IF(I67 = "-", P67 * (O67 - N66), "")</f>
        <v/>
      </c>
      <c r="G67" s="29" t="str">
        <f t="shared" ref="G67:G98" si="14">IF(I67 = "-", P67 * 6500,"")</f>
        <v/>
      </c>
      <c r="H67" s="29" t="str">
        <f t="shared" ref="H67:H130" ca="1" si="15">IF(I67 = "-", INDIRECT("C" &amp; ROW() - 1),"")</f>
        <v/>
      </c>
      <c r="J67" s="15"/>
      <c r="L67" s="2">
        <f t="shared" ref="L67:L98" si="16">IF(I67="-",P67,0)</f>
        <v>0</v>
      </c>
      <c r="N67" s="2">
        <f t="shared" ref="N67:N98" ca="1" si="17">IF(I67 = "-", 0, INDIRECT("N" &amp; ROW() - 1) + E67)</f>
        <v>0</v>
      </c>
      <c r="O67" s="2">
        <f t="shared" ref="O67:O98" ca="1" si="18">IF(I67 = "-", INDIRECT("C" &amp; ROW() - 1),0)</f>
        <v>0</v>
      </c>
      <c r="P67" s="30"/>
    </row>
    <row r="68" spans="1:16" ht="13.5" customHeight="1" x14ac:dyDescent="0.2">
      <c r="A68" s="2" t="str">
        <f t="shared" ca="1" si="12"/>
        <v/>
      </c>
      <c r="B68" s="31" t="str">
        <f>IF(D68="","",VLOOKUP(D68,SKU!$A$1:$B$150,2,0))</f>
        <v/>
      </c>
      <c r="C68" s="31" t="str">
        <f>IF(D68="","",VLOOKUP(D68,SKU!$A$1:$C$150,3,0))</f>
        <v/>
      </c>
      <c r="F68" s="28" t="str">
        <f t="shared" si="13"/>
        <v/>
      </c>
      <c r="G68" s="29" t="str">
        <f t="shared" si="14"/>
        <v/>
      </c>
      <c r="H68" s="29" t="str">
        <f t="shared" ca="1" si="15"/>
        <v/>
      </c>
      <c r="J68" s="15"/>
      <c r="L68" s="2">
        <f t="shared" si="16"/>
        <v>0</v>
      </c>
      <c r="N68" s="2">
        <f t="shared" ca="1" si="17"/>
        <v>0</v>
      </c>
      <c r="O68" s="2">
        <f t="shared" ca="1" si="18"/>
        <v>0</v>
      </c>
      <c r="P68" s="30"/>
    </row>
    <row r="69" spans="1:16" ht="13.5" customHeight="1" x14ac:dyDescent="0.2">
      <c r="A69" s="2" t="str">
        <f t="shared" ca="1" si="12"/>
        <v/>
      </c>
      <c r="B69" s="31" t="str">
        <f>IF(D69="","",VLOOKUP(D69,SKU!$A$1:$B$150,2,0))</f>
        <v/>
      </c>
      <c r="C69" s="31" t="str">
        <f>IF(D69="","",VLOOKUP(D69,SKU!$A$1:$C$150,3,0))</f>
        <v/>
      </c>
      <c r="F69" s="28" t="str">
        <f t="shared" si="13"/>
        <v/>
      </c>
      <c r="G69" s="29" t="str">
        <f t="shared" si="14"/>
        <v/>
      </c>
      <c r="H69" s="29" t="str">
        <f t="shared" ca="1" si="15"/>
        <v/>
      </c>
      <c r="J69" s="15"/>
      <c r="L69" s="2">
        <f t="shared" si="16"/>
        <v>0</v>
      </c>
      <c r="N69" s="2">
        <f t="shared" ca="1" si="17"/>
        <v>0</v>
      </c>
      <c r="O69" s="2">
        <f t="shared" ca="1" si="18"/>
        <v>0</v>
      </c>
      <c r="P69" s="30"/>
    </row>
    <row r="70" spans="1:16" ht="13.5" customHeight="1" x14ac:dyDescent="0.2">
      <c r="A70" s="2" t="str">
        <f t="shared" ca="1" si="12"/>
        <v/>
      </c>
      <c r="B70" s="31" t="str">
        <f>IF(D70="","",VLOOKUP(D70,SKU!$A$1:$B$150,2,0))</f>
        <v/>
      </c>
      <c r="C70" s="31" t="str">
        <f>IF(D70="","",VLOOKUP(D70,SKU!$A$1:$C$150,3,0))</f>
        <v/>
      </c>
      <c r="F70" s="28" t="str">
        <f t="shared" si="13"/>
        <v/>
      </c>
      <c r="G70" s="29" t="str">
        <f t="shared" si="14"/>
        <v/>
      </c>
      <c r="H70" s="29" t="str">
        <f t="shared" ca="1" si="15"/>
        <v/>
      </c>
      <c r="J70" s="15"/>
      <c r="L70" s="2">
        <f t="shared" si="16"/>
        <v>0</v>
      </c>
      <c r="N70" s="2">
        <f t="shared" ca="1" si="17"/>
        <v>0</v>
      </c>
      <c r="O70" s="2">
        <f t="shared" ca="1" si="18"/>
        <v>0</v>
      </c>
      <c r="P70" s="30"/>
    </row>
    <row r="71" spans="1:16" ht="13.5" customHeight="1" x14ac:dyDescent="0.2">
      <c r="A71" s="2" t="str">
        <f t="shared" ca="1" si="12"/>
        <v/>
      </c>
      <c r="B71" s="31" t="str">
        <f>IF(D71="","",VLOOKUP(D71,SKU!$A$1:$B$150,2,0))</f>
        <v/>
      </c>
      <c r="C71" s="31" t="str">
        <f>IF(D71="","",VLOOKUP(D71,SKU!$A$1:$C$150,3,0))</f>
        <v/>
      </c>
      <c r="F71" s="28" t="str">
        <f t="shared" si="13"/>
        <v/>
      </c>
      <c r="G71" s="29" t="str">
        <f t="shared" si="14"/>
        <v/>
      </c>
      <c r="H71" s="29" t="str">
        <f t="shared" ca="1" si="15"/>
        <v/>
      </c>
      <c r="J71" s="15"/>
      <c r="L71" s="2">
        <f t="shared" si="16"/>
        <v>0</v>
      </c>
      <c r="N71" s="2">
        <f t="shared" ca="1" si="17"/>
        <v>0</v>
      </c>
      <c r="O71" s="2">
        <f t="shared" ca="1" si="18"/>
        <v>0</v>
      </c>
      <c r="P71" s="30"/>
    </row>
    <row r="72" spans="1:16" ht="13.5" customHeight="1" x14ac:dyDescent="0.2">
      <c r="A72" s="2" t="str">
        <f t="shared" ca="1" si="12"/>
        <v/>
      </c>
      <c r="B72" s="31" t="str">
        <f>IF(D72="","",VLOOKUP(D72,SKU!$A$1:$B$150,2,0))</f>
        <v/>
      </c>
      <c r="C72" s="31" t="str">
        <f>IF(D72="","",VLOOKUP(D72,SKU!$A$1:$C$150,3,0))</f>
        <v/>
      </c>
      <c r="F72" s="28" t="str">
        <f t="shared" si="13"/>
        <v/>
      </c>
      <c r="G72" s="29" t="str">
        <f t="shared" si="14"/>
        <v/>
      </c>
      <c r="H72" s="29" t="str">
        <f t="shared" ca="1" si="15"/>
        <v/>
      </c>
      <c r="J72" s="15"/>
      <c r="L72" s="2">
        <f t="shared" si="16"/>
        <v>0</v>
      </c>
      <c r="N72" s="2">
        <f t="shared" ca="1" si="17"/>
        <v>0</v>
      </c>
      <c r="O72" s="2">
        <f t="shared" ca="1" si="18"/>
        <v>0</v>
      </c>
      <c r="P72" s="30"/>
    </row>
    <row r="73" spans="1:16" ht="13.5" customHeight="1" x14ac:dyDescent="0.2">
      <c r="A73" s="2" t="str">
        <f t="shared" ca="1" si="12"/>
        <v/>
      </c>
      <c r="B73" s="31" t="str">
        <f>IF(D73="","",VLOOKUP(D73,SKU!$A$1:$B$150,2,0))</f>
        <v/>
      </c>
      <c r="C73" s="31" t="str">
        <f>IF(D73="","",VLOOKUP(D73,SKU!$A$1:$C$150,3,0))</f>
        <v/>
      </c>
      <c r="F73" s="28" t="str">
        <f t="shared" si="13"/>
        <v/>
      </c>
      <c r="G73" s="29" t="str">
        <f t="shared" si="14"/>
        <v/>
      </c>
      <c r="H73" s="29" t="str">
        <f t="shared" ca="1" si="15"/>
        <v/>
      </c>
      <c r="J73" s="15"/>
      <c r="L73" s="2">
        <f t="shared" si="16"/>
        <v>0</v>
      </c>
      <c r="N73" s="2">
        <f t="shared" ca="1" si="17"/>
        <v>0</v>
      </c>
      <c r="O73" s="2">
        <f t="shared" ca="1" si="18"/>
        <v>0</v>
      </c>
      <c r="P73" s="30"/>
    </row>
    <row r="74" spans="1:16" ht="13.5" customHeight="1" x14ac:dyDescent="0.2">
      <c r="A74" s="2" t="str">
        <f t="shared" ca="1" si="12"/>
        <v/>
      </c>
      <c r="B74" s="31" t="str">
        <f>IF(D74="","",VLOOKUP(D74,SKU!$A$1:$B$150,2,0))</f>
        <v/>
      </c>
      <c r="C74" s="31" t="str">
        <f>IF(D74="","",VLOOKUP(D74,SKU!$A$1:$C$150,3,0))</f>
        <v/>
      </c>
      <c r="F74" s="28" t="str">
        <f t="shared" si="13"/>
        <v/>
      </c>
      <c r="G74" s="29" t="str">
        <f t="shared" si="14"/>
        <v/>
      </c>
      <c r="H74" s="29" t="str">
        <f t="shared" ca="1" si="15"/>
        <v/>
      </c>
      <c r="J74" s="15"/>
      <c r="L74" s="2">
        <f t="shared" si="16"/>
        <v>0</v>
      </c>
      <c r="N74" s="2">
        <f t="shared" ca="1" si="17"/>
        <v>0</v>
      </c>
      <c r="O74" s="2">
        <f t="shared" ca="1" si="18"/>
        <v>0</v>
      </c>
      <c r="P74" s="30"/>
    </row>
    <row r="75" spans="1:16" ht="13.5" customHeight="1" x14ac:dyDescent="0.2">
      <c r="A75" s="2" t="str">
        <f t="shared" ca="1" si="12"/>
        <v/>
      </c>
      <c r="B75" s="31" t="str">
        <f>IF(D75="","",VLOOKUP(D75,SKU!$A$1:$B$150,2,0))</f>
        <v/>
      </c>
      <c r="C75" s="31" t="str">
        <f>IF(D75="","",VLOOKUP(D75,SKU!$A$1:$C$150,3,0))</f>
        <v/>
      </c>
      <c r="F75" s="28" t="str">
        <f t="shared" si="13"/>
        <v/>
      </c>
      <c r="G75" s="29" t="str">
        <f t="shared" si="14"/>
        <v/>
      </c>
      <c r="H75" s="29" t="str">
        <f t="shared" ca="1" si="15"/>
        <v/>
      </c>
      <c r="J75" s="15"/>
      <c r="L75" s="2">
        <f t="shared" si="16"/>
        <v>0</v>
      </c>
      <c r="N75" s="2">
        <f t="shared" ca="1" si="17"/>
        <v>0</v>
      </c>
      <c r="O75" s="2">
        <f t="shared" ca="1" si="18"/>
        <v>0</v>
      </c>
      <c r="P75" s="30"/>
    </row>
    <row r="76" spans="1:16" ht="13.5" customHeight="1" x14ac:dyDescent="0.2">
      <c r="A76" s="2" t="str">
        <f t="shared" ca="1" si="12"/>
        <v/>
      </c>
      <c r="B76" s="31" t="str">
        <f>IF(D76="","",VLOOKUP(D76,SKU!$A$1:$B$150,2,0))</f>
        <v/>
      </c>
      <c r="C76" s="31" t="str">
        <f>IF(D76="","",VLOOKUP(D76,SKU!$A$1:$C$150,3,0))</f>
        <v/>
      </c>
      <c r="F76" s="28" t="str">
        <f t="shared" si="13"/>
        <v/>
      </c>
      <c r="G76" s="29" t="str">
        <f t="shared" si="14"/>
        <v/>
      </c>
      <c r="H76" s="29" t="str">
        <f t="shared" ca="1" si="15"/>
        <v/>
      </c>
      <c r="J76" s="15"/>
      <c r="L76" s="2">
        <f t="shared" si="16"/>
        <v>0</v>
      </c>
      <c r="N76" s="2">
        <f t="shared" ca="1" si="17"/>
        <v>0</v>
      </c>
      <c r="O76" s="2">
        <f t="shared" ca="1" si="18"/>
        <v>0</v>
      </c>
      <c r="P76" s="30"/>
    </row>
    <row r="77" spans="1:16" ht="13.5" customHeight="1" x14ac:dyDescent="0.2">
      <c r="A77" s="2" t="str">
        <f t="shared" ca="1" si="12"/>
        <v/>
      </c>
      <c r="B77" s="31" t="str">
        <f>IF(D77="","",VLOOKUP(D77,SKU!$A$1:$B$150,2,0))</f>
        <v/>
      </c>
      <c r="C77" s="31" t="str">
        <f>IF(D77="","",VLOOKUP(D77,SKU!$A$1:$C$150,3,0))</f>
        <v/>
      </c>
      <c r="F77" s="28" t="str">
        <f t="shared" si="13"/>
        <v/>
      </c>
      <c r="G77" s="29" t="str">
        <f t="shared" si="14"/>
        <v/>
      </c>
      <c r="H77" s="29" t="str">
        <f t="shared" ca="1" si="15"/>
        <v/>
      </c>
      <c r="J77" s="15"/>
      <c r="L77" s="2">
        <f t="shared" si="16"/>
        <v>0</v>
      </c>
      <c r="N77" s="2">
        <f t="shared" ca="1" si="17"/>
        <v>0</v>
      </c>
      <c r="O77" s="2">
        <f t="shared" ca="1" si="18"/>
        <v>0</v>
      </c>
      <c r="P77" s="30"/>
    </row>
    <row r="78" spans="1:16" ht="13.5" customHeight="1" x14ac:dyDescent="0.2">
      <c r="A78" s="2" t="str">
        <f t="shared" ca="1" si="12"/>
        <v/>
      </c>
      <c r="B78" s="31" t="str">
        <f>IF(D78="","",VLOOKUP(D78,SKU!$A$1:$B$150,2,0))</f>
        <v/>
      </c>
      <c r="C78" s="31" t="str">
        <f>IF(D78="","",VLOOKUP(D78,SKU!$A$1:$C$150,3,0))</f>
        <v/>
      </c>
      <c r="F78" s="28" t="str">
        <f t="shared" si="13"/>
        <v/>
      </c>
      <c r="G78" s="29" t="str">
        <f t="shared" si="14"/>
        <v/>
      </c>
      <c r="H78" s="29" t="str">
        <f t="shared" ca="1" si="15"/>
        <v/>
      </c>
      <c r="J78" s="15"/>
      <c r="L78" s="2">
        <f t="shared" si="16"/>
        <v>0</v>
      </c>
      <c r="N78" s="2">
        <f t="shared" ca="1" si="17"/>
        <v>0</v>
      </c>
      <c r="O78" s="2">
        <f t="shared" ca="1" si="18"/>
        <v>0</v>
      </c>
      <c r="P78" s="30"/>
    </row>
    <row r="79" spans="1:16" ht="13.5" customHeight="1" x14ac:dyDescent="0.2">
      <c r="A79" s="2" t="str">
        <f t="shared" ca="1" si="12"/>
        <v/>
      </c>
      <c r="B79" s="31" t="str">
        <f>IF(D79="","",VLOOKUP(D79,SKU!$A$1:$B$150,2,0))</f>
        <v/>
      </c>
      <c r="C79" s="31" t="str">
        <f>IF(D79="","",VLOOKUP(D79,SKU!$A$1:$C$150,3,0))</f>
        <v/>
      </c>
      <c r="F79" s="28" t="str">
        <f t="shared" si="13"/>
        <v/>
      </c>
      <c r="G79" s="29" t="str">
        <f t="shared" si="14"/>
        <v/>
      </c>
      <c r="H79" s="29" t="str">
        <f t="shared" ca="1" si="15"/>
        <v/>
      </c>
      <c r="J79" s="15"/>
      <c r="L79" s="2">
        <f t="shared" si="16"/>
        <v>0</v>
      </c>
      <c r="N79" s="2">
        <f t="shared" ca="1" si="17"/>
        <v>0</v>
      </c>
      <c r="O79" s="2">
        <f t="shared" ca="1" si="18"/>
        <v>0</v>
      </c>
      <c r="P79" s="30"/>
    </row>
    <row r="80" spans="1:16" ht="13.5" customHeight="1" x14ac:dyDescent="0.2">
      <c r="A80" s="2" t="str">
        <f t="shared" ca="1" si="12"/>
        <v/>
      </c>
      <c r="B80" s="31" t="str">
        <f>IF(D80="","",VLOOKUP(D80,SKU!$A$1:$B$150,2,0))</f>
        <v/>
      </c>
      <c r="C80" s="31" t="str">
        <f>IF(D80="","",VLOOKUP(D80,SKU!$A$1:$C$150,3,0))</f>
        <v/>
      </c>
      <c r="F80" s="28" t="str">
        <f t="shared" si="13"/>
        <v/>
      </c>
      <c r="G80" s="29" t="str">
        <f t="shared" si="14"/>
        <v/>
      </c>
      <c r="H80" s="29" t="str">
        <f t="shared" ca="1" si="15"/>
        <v/>
      </c>
      <c r="J80" s="15"/>
      <c r="L80" s="2">
        <f t="shared" si="16"/>
        <v>0</v>
      </c>
      <c r="N80" s="2">
        <f t="shared" ca="1" si="17"/>
        <v>0</v>
      </c>
      <c r="O80" s="2">
        <f t="shared" ca="1" si="18"/>
        <v>0</v>
      </c>
      <c r="P80" s="30"/>
    </row>
    <row r="81" spans="1:16" ht="13.5" customHeight="1" x14ac:dyDescent="0.2">
      <c r="A81" s="2" t="str">
        <f t="shared" ca="1" si="12"/>
        <v/>
      </c>
      <c r="B81" s="31" t="str">
        <f>IF(D81="","",VLOOKUP(D81,SKU!$A$1:$B$150,2,0))</f>
        <v/>
      </c>
      <c r="C81" s="31" t="str">
        <f>IF(D81="","",VLOOKUP(D81,SKU!$A$1:$C$150,3,0))</f>
        <v/>
      </c>
      <c r="F81" s="28" t="str">
        <f t="shared" si="13"/>
        <v/>
      </c>
      <c r="G81" s="29" t="str">
        <f t="shared" si="14"/>
        <v/>
      </c>
      <c r="H81" s="29" t="str">
        <f t="shared" ca="1" si="15"/>
        <v/>
      </c>
      <c r="J81" s="15"/>
      <c r="L81" s="2">
        <f t="shared" si="16"/>
        <v>0</v>
      </c>
      <c r="N81" s="2">
        <f t="shared" ca="1" si="17"/>
        <v>0</v>
      </c>
      <c r="O81" s="2">
        <f t="shared" ca="1" si="18"/>
        <v>0</v>
      </c>
      <c r="P81" s="30"/>
    </row>
    <row r="82" spans="1:16" ht="13.5" customHeight="1" x14ac:dyDescent="0.2">
      <c r="A82" s="2" t="str">
        <f t="shared" ca="1" si="12"/>
        <v/>
      </c>
      <c r="B82" s="31" t="str">
        <f>IF(D82="","",VLOOKUP(D82,SKU!$A$1:$B$150,2,0))</f>
        <v/>
      </c>
      <c r="C82" s="31" t="str">
        <f>IF(D82="","",VLOOKUP(D82,SKU!$A$1:$C$150,3,0))</f>
        <v/>
      </c>
      <c r="F82" s="28" t="str">
        <f t="shared" si="13"/>
        <v/>
      </c>
      <c r="G82" s="29" t="str">
        <f t="shared" si="14"/>
        <v/>
      </c>
      <c r="H82" s="29" t="str">
        <f t="shared" ca="1" si="15"/>
        <v/>
      </c>
      <c r="J82" s="15"/>
      <c r="L82" s="2">
        <f t="shared" si="16"/>
        <v>0</v>
      </c>
      <c r="N82" s="2">
        <f t="shared" ca="1" si="17"/>
        <v>0</v>
      </c>
      <c r="O82" s="2">
        <f t="shared" ca="1" si="18"/>
        <v>0</v>
      </c>
      <c r="P82" s="30"/>
    </row>
    <row r="83" spans="1:16" ht="13.5" customHeight="1" x14ac:dyDescent="0.2">
      <c r="A83" s="2" t="str">
        <f t="shared" ca="1" si="12"/>
        <v/>
      </c>
      <c r="B83" s="31" t="str">
        <f>IF(D83="","",VLOOKUP(D83,SKU!$A$1:$B$150,2,0))</f>
        <v/>
      </c>
      <c r="C83" s="31" t="str">
        <f>IF(D83="","",VLOOKUP(D83,SKU!$A$1:$C$150,3,0))</f>
        <v/>
      </c>
      <c r="F83" s="28" t="str">
        <f t="shared" si="13"/>
        <v/>
      </c>
      <c r="G83" s="29" t="str">
        <f t="shared" si="14"/>
        <v/>
      </c>
      <c r="H83" s="29" t="str">
        <f t="shared" ca="1" si="15"/>
        <v/>
      </c>
      <c r="J83" s="15"/>
      <c r="L83" s="2">
        <f t="shared" si="16"/>
        <v>0</v>
      </c>
      <c r="N83" s="2">
        <f t="shared" ca="1" si="17"/>
        <v>0</v>
      </c>
      <c r="O83" s="2">
        <f t="shared" ca="1" si="18"/>
        <v>0</v>
      </c>
      <c r="P83" s="30"/>
    </row>
    <row r="84" spans="1:16" ht="13.5" customHeight="1" x14ac:dyDescent="0.2">
      <c r="A84" s="2" t="str">
        <f t="shared" ca="1" si="12"/>
        <v/>
      </c>
      <c r="B84" s="31" t="str">
        <f>IF(D84="","",VLOOKUP(D84,SKU!$A$1:$B$150,2,0))</f>
        <v/>
      </c>
      <c r="C84" s="31" t="str">
        <f>IF(D84="","",VLOOKUP(D84,SKU!$A$1:$C$150,3,0))</f>
        <v/>
      </c>
      <c r="F84" s="28" t="str">
        <f t="shared" si="13"/>
        <v/>
      </c>
      <c r="G84" s="29" t="str">
        <f t="shared" si="14"/>
        <v/>
      </c>
      <c r="H84" s="29" t="str">
        <f t="shared" ca="1" si="15"/>
        <v/>
      </c>
      <c r="J84" s="15"/>
      <c r="L84" s="2">
        <f t="shared" si="16"/>
        <v>0</v>
      </c>
      <c r="N84" s="2">
        <f t="shared" ca="1" si="17"/>
        <v>0</v>
      </c>
      <c r="O84" s="2">
        <f t="shared" ca="1" si="18"/>
        <v>0</v>
      </c>
      <c r="P84" s="30"/>
    </row>
    <row r="85" spans="1:16" ht="13.5" customHeight="1" x14ac:dyDescent="0.2">
      <c r="A85" s="2" t="str">
        <f t="shared" ca="1" si="12"/>
        <v/>
      </c>
      <c r="B85" s="31" t="str">
        <f>IF(D85="","",VLOOKUP(D85,SKU!$A$1:$B$150,2,0))</f>
        <v/>
      </c>
      <c r="C85" s="31" t="str">
        <f>IF(D85="","",VLOOKUP(D85,SKU!$A$1:$C$150,3,0))</f>
        <v/>
      </c>
      <c r="F85" s="28" t="str">
        <f t="shared" si="13"/>
        <v/>
      </c>
      <c r="G85" s="29" t="str">
        <f t="shared" si="14"/>
        <v/>
      </c>
      <c r="H85" s="29" t="str">
        <f t="shared" ca="1" si="15"/>
        <v/>
      </c>
      <c r="J85" s="15"/>
      <c r="L85" s="2">
        <f t="shared" si="16"/>
        <v>0</v>
      </c>
      <c r="N85" s="2">
        <f t="shared" ca="1" si="17"/>
        <v>0</v>
      </c>
      <c r="O85" s="2">
        <f t="shared" ca="1" si="18"/>
        <v>0</v>
      </c>
      <c r="P85" s="30"/>
    </row>
    <row r="86" spans="1:16" ht="13.5" customHeight="1" x14ac:dyDescent="0.2">
      <c r="A86" s="2" t="str">
        <f t="shared" ca="1" si="12"/>
        <v/>
      </c>
      <c r="B86" s="31" t="str">
        <f>IF(D86="","",VLOOKUP(D86,SKU!$A$1:$B$150,2,0))</f>
        <v/>
      </c>
      <c r="C86" s="31" t="str">
        <f>IF(D86="","",VLOOKUP(D86,SKU!$A$1:$C$150,3,0))</f>
        <v/>
      </c>
      <c r="F86" s="28" t="str">
        <f t="shared" si="13"/>
        <v/>
      </c>
      <c r="G86" s="29" t="str">
        <f t="shared" si="14"/>
        <v/>
      </c>
      <c r="H86" s="29" t="str">
        <f t="shared" ca="1" si="15"/>
        <v/>
      </c>
      <c r="J86" s="15"/>
      <c r="L86" s="2">
        <f t="shared" si="16"/>
        <v>0</v>
      </c>
      <c r="N86" s="2">
        <f t="shared" ca="1" si="17"/>
        <v>0</v>
      </c>
      <c r="O86" s="2">
        <f t="shared" ca="1" si="18"/>
        <v>0</v>
      </c>
      <c r="P86" s="30"/>
    </row>
    <row r="87" spans="1:16" ht="13.5" customHeight="1" x14ac:dyDescent="0.2">
      <c r="A87" s="2" t="str">
        <f t="shared" ca="1" si="12"/>
        <v/>
      </c>
      <c r="B87" s="31" t="str">
        <f>IF(D87="","",VLOOKUP(D87,SKU!$A$1:$B$150,2,0))</f>
        <v/>
      </c>
      <c r="C87" s="31" t="str">
        <f>IF(D87="","",VLOOKUP(D87,SKU!$A$1:$C$150,3,0))</f>
        <v/>
      </c>
      <c r="F87" s="28" t="str">
        <f t="shared" si="13"/>
        <v/>
      </c>
      <c r="G87" s="29" t="str">
        <f t="shared" si="14"/>
        <v/>
      </c>
      <c r="H87" s="29" t="str">
        <f t="shared" ca="1" si="15"/>
        <v/>
      </c>
      <c r="J87" s="15"/>
      <c r="L87" s="2">
        <f t="shared" si="16"/>
        <v>0</v>
      </c>
      <c r="N87" s="2">
        <f t="shared" ca="1" si="17"/>
        <v>0</v>
      </c>
      <c r="O87" s="2">
        <f t="shared" ca="1" si="18"/>
        <v>0</v>
      </c>
      <c r="P87" s="30"/>
    </row>
    <row r="88" spans="1:16" ht="13.5" customHeight="1" x14ac:dyDescent="0.2">
      <c r="A88" s="2" t="str">
        <f t="shared" ca="1" si="12"/>
        <v/>
      </c>
      <c r="B88" s="31" t="str">
        <f>IF(D88="","",VLOOKUP(D88,SKU!$A$1:$B$150,2,0))</f>
        <v/>
      </c>
      <c r="C88" s="31" t="str">
        <f>IF(D88="","",VLOOKUP(D88,SKU!$A$1:$C$150,3,0))</f>
        <v/>
      </c>
      <c r="F88" s="28" t="str">
        <f t="shared" si="13"/>
        <v/>
      </c>
      <c r="G88" s="29" t="str">
        <f t="shared" si="14"/>
        <v/>
      </c>
      <c r="H88" s="29" t="str">
        <f t="shared" ca="1" si="15"/>
        <v/>
      </c>
      <c r="J88" s="15"/>
      <c r="L88" s="2">
        <f t="shared" si="16"/>
        <v>0</v>
      </c>
      <c r="N88" s="2">
        <f t="shared" ca="1" si="17"/>
        <v>0</v>
      </c>
      <c r="O88" s="2">
        <f t="shared" ca="1" si="18"/>
        <v>0</v>
      </c>
      <c r="P88" s="30"/>
    </row>
    <row r="89" spans="1:16" ht="13.5" customHeight="1" x14ac:dyDescent="0.2">
      <c r="A89" s="2" t="str">
        <f t="shared" ca="1" si="12"/>
        <v/>
      </c>
      <c r="B89" s="31" t="str">
        <f>IF(D89="","",VLOOKUP(D89,SKU!$A$1:$B$150,2,0))</f>
        <v/>
      </c>
      <c r="C89" s="31" t="str">
        <f>IF(D89="","",VLOOKUP(D89,SKU!$A$1:$C$150,3,0))</f>
        <v/>
      </c>
      <c r="F89" s="28" t="str">
        <f t="shared" si="13"/>
        <v/>
      </c>
      <c r="G89" s="29" t="str">
        <f t="shared" si="14"/>
        <v/>
      </c>
      <c r="H89" s="29" t="str">
        <f t="shared" ca="1" si="15"/>
        <v/>
      </c>
      <c r="J89" s="15"/>
      <c r="L89" s="2">
        <f t="shared" si="16"/>
        <v>0</v>
      </c>
      <c r="N89" s="2">
        <f t="shared" ca="1" si="17"/>
        <v>0</v>
      </c>
      <c r="O89" s="2">
        <f t="shared" ca="1" si="18"/>
        <v>0</v>
      </c>
      <c r="P89" s="30"/>
    </row>
    <row r="90" spans="1:16" ht="13.5" customHeight="1" x14ac:dyDescent="0.2">
      <c r="A90" s="2" t="str">
        <f t="shared" ca="1" si="12"/>
        <v/>
      </c>
      <c r="B90" s="31" t="str">
        <f>IF(D90="","",VLOOKUP(D90,SKU!$A$1:$B$150,2,0))</f>
        <v/>
      </c>
      <c r="C90" s="31" t="str">
        <f>IF(D90="","",VLOOKUP(D90,SKU!$A$1:$C$150,3,0))</f>
        <v/>
      </c>
      <c r="F90" s="28" t="str">
        <f t="shared" si="13"/>
        <v/>
      </c>
      <c r="G90" s="29" t="str">
        <f t="shared" si="14"/>
        <v/>
      </c>
      <c r="H90" s="29" t="str">
        <f t="shared" ca="1" si="15"/>
        <v/>
      </c>
      <c r="J90" s="15"/>
      <c r="L90" s="2">
        <f t="shared" si="16"/>
        <v>0</v>
      </c>
      <c r="N90" s="2">
        <f t="shared" ca="1" si="17"/>
        <v>0</v>
      </c>
      <c r="O90" s="2">
        <f t="shared" ca="1" si="18"/>
        <v>0</v>
      </c>
      <c r="P90" s="30"/>
    </row>
    <row r="91" spans="1:16" ht="13.5" customHeight="1" x14ac:dyDescent="0.2">
      <c r="A91" s="2" t="str">
        <f t="shared" ref="A91:A123" ca="1" si="19">IF(I91="", "", IF(I91="-", "", 1 + SUM(INDIRECT(ADDRESS(2,COLUMN(L91)) &amp; ":" &amp; ADDRESS(ROW(),COLUMN(L91))))))</f>
        <v/>
      </c>
      <c r="B91" s="31" t="str">
        <f>IF(D91="","",VLOOKUP(D91,SKU!$A$1:$B$150,2,0))</f>
        <v/>
      </c>
      <c r="C91" s="31" t="str">
        <f>IF(D91="","",VLOOKUP(D91,SKU!$A$1:$C$150,3,0))</f>
        <v/>
      </c>
      <c r="F91" s="28" t="str">
        <f t="shared" si="13"/>
        <v/>
      </c>
      <c r="G91" s="29" t="str">
        <f t="shared" si="14"/>
        <v/>
      </c>
      <c r="H91" s="29" t="str">
        <f t="shared" ca="1" si="15"/>
        <v/>
      </c>
      <c r="J91" s="15"/>
      <c r="L91" s="2">
        <f t="shared" si="16"/>
        <v>0</v>
      </c>
      <c r="N91" s="2">
        <f t="shared" ca="1" si="17"/>
        <v>0</v>
      </c>
      <c r="O91" s="2">
        <f t="shared" ca="1" si="18"/>
        <v>0</v>
      </c>
      <c r="P91" s="30"/>
    </row>
    <row r="92" spans="1:16" ht="13.5" customHeight="1" x14ac:dyDescent="0.2">
      <c r="A92" s="2" t="str">
        <f t="shared" ca="1" si="19"/>
        <v/>
      </c>
      <c r="B92" s="31" t="str">
        <f>IF(D92="","",VLOOKUP(D92,SKU!$A$1:$B$150,2,0))</f>
        <v/>
      </c>
      <c r="C92" s="31" t="str">
        <f>IF(D92="","",VLOOKUP(D92,SKU!$A$1:$C$150,3,0))</f>
        <v/>
      </c>
      <c r="F92" s="28" t="str">
        <f t="shared" si="13"/>
        <v/>
      </c>
      <c r="G92" s="29" t="str">
        <f t="shared" si="14"/>
        <v/>
      </c>
      <c r="H92" s="29" t="str">
        <f t="shared" ca="1" si="15"/>
        <v/>
      </c>
      <c r="J92" s="15"/>
      <c r="L92" s="2">
        <f t="shared" si="16"/>
        <v>0</v>
      </c>
      <c r="N92" s="2">
        <f t="shared" ca="1" si="17"/>
        <v>0</v>
      </c>
      <c r="O92" s="2">
        <f t="shared" ca="1" si="18"/>
        <v>0</v>
      </c>
      <c r="P92" s="30"/>
    </row>
    <row r="93" spans="1:16" ht="13.5" customHeight="1" x14ac:dyDescent="0.2">
      <c r="A93" s="2" t="str">
        <f t="shared" ca="1" si="19"/>
        <v/>
      </c>
      <c r="B93" s="31" t="str">
        <f>IF(D93="","",VLOOKUP(D93,SKU!$A$1:$B$150,2,0))</f>
        <v/>
      </c>
      <c r="C93" s="31" t="str">
        <f>IF(D93="","",VLOOKUP(D93,SKU!$A$1:$C$150,3,0))</f>
        <v/>
      </c>
      <c r="F93" s="28" t="str">
        <f t="shared" si="13"/>
        <v/>
      </c>
      <c r="G93" s="29" t="str">
        <f t="shared" si="14"/>
        <v/>
      </c>
      <c r="H93" s="29" t="str">
        <f t="shared" ca="1" si="15"/>
        <v/>
      </c>
      <c r="J93" s="15"/>
      <c r="L93" s="2">
        <f t="shared" si="16"/>
        <v>0</v>
      </c>
      <c r="N93" s="2">
        <f t="shared" ca="1" si="17"/>
        <v>0</v>
      </c>
      <c r="O93" s="2">
        <f t="shared" ca="1" si="18"/>
        <v>0</v>
      </c>
      <c r="P93" s="30"/>
    </row>
    <row r="94" spans="1:16" ht="13.5" customHeight="1" x14ac:dyDescent="0.2">
      <c r="A94" s="2" t="str">
        <f t="shared" ca="1" si="19"/>
        <v/>
      </c>
      <c r="B94" s="31" t="str">
        <f>IF(D94="","",VLOOKUP(D94,SKU!$A$1:$B$150,2,0))</f>
        <v/>
      </c>
      <c r="C94" s="31" t="str">
        <f>IF(D94="","",VLOOKUP(D94,SKU!$A$1:$C$150,3,0))</f>
        <v/>
      </c>
      <c r="F94" s="28" t="str">
        <f t="shared" si="13"/>
        <v/>
      </c>
      <c r="G94" s="29" t="str">
        <f t="shared" si="14"/>
        <v/>
      </c>
      <c r="H94" s="29" t="str">
        <f t="shared" ca="1" si="15"/>
        <v/>
      </c>
      <c r="J94" s="15"/>
      <c r="L94" s="2">
        <f t="shared" si="16"/>
        <v>0</v>
      </c>
      <c r="N94" s="2">
        <f t="shared" ca="1" si="17"/>
        <v>0</v>
      </c>
      <c r="O94" s="2">
        <f t="shared" ca="1" si="18"/>
        <v>0</v>
      </c>
      <c r="P94" s="30"/>
    </row>
    <row r="95" spans="1:16" ht="13.5" customHeight="1" x14ac:dyDescent="0.2">
      <c r="A95" s="2" t="str">
        <f t="shared" ca="1" si="19"/>
        <v/>
      </c>
      <c r="B95" s="31" t="str">
        <f>IF(D95="","",VLOOKUP(D95,SKU!$A$1:$B$150,2,0))</f>
        <v/>
      </c>
      <c r="C95" s="31" t="str">
        <f>IF(D95="","",VLOOKUP(D95,SKU!$A$1:$C$150,3,0))</f>
        <v/>
      </c>
      <c r="F95" s="28" t="str">
        <f t="shared" si="13"/>
        <v/>
      </c>
      <c r="G95" s="29" t="str">
        <f t="shared" si="14"/>
        <v/>
      </c>
      <c r="H95" s="29" t="str">
        <f t="shared" ca="1" si="15"/>
        <v/>
      </c>
      <c r="J95" s="15"/>
      <c r="L95" s="2">
        <f t="shared" si="16"/>
        <v>0</v>
      </c>
      <c r="N95" s="2">
        <f t="shared" ca="1" si="17"/>
        <v>0</v>
      </c>
      <c r="O95" s="2">
        <f t="shared" ca="1" si="18"/>
        <v>0</v>
      </c>
      <c r="P95" s="30"/>
    </row>
    <row r="96" spans="1:16" ht="13.5" customHeight="1" x14ac:dyDescent="0.2">
      <c r="A96" s="2" t="str">
        <f t="shared" ca="1" si="19"/>
        <v/>
      </c>
      <c r="B96" s="31" t="str">
        <f>IF(D96="","",VLOOKUP(D96,SKU!$A$1:$B$150,2,0))</f>
        <v/>
      </c>
      <c r="C96" s="31" t="str">
        <f>IF(D96="","",VLOOKUP(D96,SKU!$A$1:$C$150,3,0))</f>
        <v/>
      </c>
      <c r="F96" s="28" t="str">
        <f t="shared" si="13"/>
        <v/>
      </c>
      <c r="G96" s="29" t="str">
        <f t="shared" si="14"/>
        <v/>
      </c>
      <c r="H96" s="29" t="str">
        <f t="shared" ca="1" si="15"/>
        <v/>
      </c>
      <c r="J96" s="15"/>
      <c r="L96" s="2">
        <f t="shared" si="16"/>
        <v>0</v>
      </c>
      <c r="N96" s="2">
        <f t="shared" ca="1" si="17"/>
        <v>0</v>
      </c>
      <c r="O96" s="2">
        <f t="shared" ca="1" si="18"/>
        <v>0</v>
      </c>
      <c r="P96" s="30"/>
    </row>
    <row r="97" spans="1:16" ht="13.5" customHeight="1" x14ac:dyDescent="0.2">
      <c r="A97" s="2" t="str">
        <f t="shared" ca="1" si="19"/>
        <v/>
      </c>
      <c r="B97" s="31" t="str">
        <f>IF(D97="","",VLOOKUP(D97,SKU!$A$1:$B$150,2,0))</f>
        <v/>
      </c>
      <c r="C97" s="31" t="str">
        <f>IF(D97="","",VLOOKUP(D97,SKU!$A$1:$C$150,3,0))</f>
        <v/>
      </c>
      <c r="F97" s="28" t="str">
        <f t="shared" si="13"/>
        <v/>
      </c>
      <c r="G97" s="29" t="str">
        <f t="shared" si="14"/>
        <v/>
      </c>
      <c r="H97" s="29" t="str">
        <f t="shared" ca="1" si="15"/>
        <v/>
      </c>
      <c r="J97" s="15"/>
      <c r="L97" s="2">
        <f t="shared" si="16"/>
        <v>0</v>
      </c>
      <c r="N97" s="2">
        <f t="shared" ca="1" si="17"/>
        <v>0</v>
      </c>
      <c r="O97" s="2">
        <f t="shared" ca="1" si="18"/>
        <v>0</v>
      </c>
      <c r="P97" s="30"/>
    </row>
    <row r="98" spans="1:16" ht="13.5" customHeight="1" x14ac:dyDescent="0.2">
      <c r="A98" s="2" t="str">
        <f t="shared" ca="1" si="19"/>
        <v/>
      </c>
      <c r="B98" s="31" t="str">
        <f>IF(D98="","",VLOOKUP(D98,SKU!$A$1:$B$150,2,0))</f>
        <v/>
      </c>
      <c r="C98" s="31" t="str">
        <f>IF(D98="","",VLOOKUP(D98,SKU!$A$1:$C$150,3,0))</f>
        <v/>
      </c>
      <c r="F98" s="28" t="str">
        <f t="shared" si="13"/>
        <v/>
      </c>
      <c r="G98" s="29" t="str">
        <f t="shared" si="14"/>
        <v/>
      </c>
      <c r="H98" s="29" t="str">
        <f t="shared" ca="1" si="15"/>
        <v/>
      </c>
      <c r="J98" s="15"/>
      <c r="L98" s="2">
        <f t="shared" si="16"/>
        <v>0</v>
      </c>
      <c r="N98" s="2">
        <f t="shared" ca="1" si="17"/>
        <v>0</v>
      </c>
      <c r="O98" s="2">
        <f t="shared" ca="1" si="18"/>
        <v>0</v>
      </c>
      <c r="P98" s="30"/>
    </row>
    <row r="99" spans="1:16" ht="13.5" customHeight="1" x14ac:dyDescent="0.2">
      <c r="A99" s="2" t="str">
        <f t="shared" ca="1" si="19"/>
        <v/>
      </c>
      <c r="B99" s="31" t="str">
        <f>IF(D99="","",VLOOKUP(D99,SKU!$A$1:$B$150,2,0))</f>
        <v/>
      </c>
      <c r="C99" s="31" t="str">
        <f>IF(D99="","",VLOOKUP(D99,SKU!$A$1:$C$150,3,0))</f>
        <v/>
      </c>
      <c r="F99" s="28" t="str">
        <f t="shared" ref="F99:F123" si="20">IF(I99 = "-", P99 * (O99 - N98), "")</f>
        <v/>
      </c>
      <c r="G99" s="29" t="str">
        <f t="shared" ref="G99:G123" si="21">IF(I99 = "-", P99 * 6500,"")</f>
        <v/>
      </c>
      <c r="H99" s="29" t="str">
        <f t="shared" ca="1" si="15"/>
        <v/>
      </c>
      <c r="J99" s="15"/>
      <c r="L99" s="2">
        <f t="shared" ref="L99:L123" si="22">IF(I99="-",P99,0)</f>
        <v>0</v>
      </c>
      <c r="N99" s="2">
        <f t="shared" ref="N99:N123" ca="1" si="23">IF(I99 = "-", 0, INDIRECT("N" &amp; ROW() - 1) + E99)</f>
        <v>0</v>
      </c>
      <c r="O99" s="2">
        <f t="shared" ref="O99:O123" ca="1" si="24">IF(I99 = "-", INDIRECT("C" &amp; ROW() - 1),0)</f>
        <v>0</v>
      </c>
      <c r="P99" s="30"/>
    </row>
    <row r="100" spans="1:16" ht="13.5" customHeight="1" x14ac:dyDescent="0.2">
      <c r="A100" s="2" t="str">
        <f t="shared" ca="1" si="19"/>
        <v/>
      </c>
      <c r="B100" s="31" t="str">
        <f>IF(D100="","",VLOOKUP(D100,SKU!$A$1:$B$150,2,0))</f>
        <v/>
      </c>
      <c r="C100" s="31" t="str">
        <f>IF(D100="","",VLOOKUP(D100,SKU!$A$1:$C$150,3,0))</f>
        <v/>
      </c>
      <c r="F100" s="28" t="str">
        <f t="shared" si="20"/>
        <v/>
      </c>
      <c r="G100" s="29" t="str">
        <f t="shared" si="21"/>
        <v/>
      </c>
      <c r="H100" s="29" t="str">
        <f t="shared" ca="1" si="15"/>
        <v/>
      </c>
      <c r="J100" s="15"/>
      <c r="L100" s="2">
        <f t="shared" si="22"/>
        <v>0</v>
      </c>
      <c r="N100" s="2">
        <f t="shared" ca="1" si="23"/>
        <v>0</v>
      </c>
      <c r="O100" s="2">
        <f t="shared" ca="1" si="24"/>
        <v>0</v>
      </c>
      <c r="P100" s="30"/>
    </row>
    <row r="101" spans="1:16" ht="13.5" customHeight="1" x14ac:dyDescent="0.2">
      <c r="A101" s="2" t="str">
        <f t="shared" ca="1" si="19"/>
        <v/>
      </c>
      <c r="B101" s="31" t="str">
        <f>IF(D101="","",VLOOKUP(D101,SKU!$A$1:$B$150,2,0))</f>
        <v/>
      </c>
      <c r="C101" s="31" t="str">
        <f>IF(D101="","",VLOOKUP(D101,SKU!$A$1:$C$150,3,0))</f>
        <v/>
      </c>
      <c r="F101" s="28" t="str">
        <f t="shared" si="20"/>
        <v/>
      </c>
      <c r="G101" s="29" t="str">
        <f t="shared" si="21"/>
        <v/>
      </c>
      <c r="H101" s="29" t="str">
        <f t="shared" ca="1" si="15"/>
        <v/>
      </c>
      <c r="J101" s="15"/>
      <c r="L101" s="2">
        <f t="shared" si="22"/>
        <v>0</v>
      </c>
      <c r="N101" s="2">
        <f t="shared" ca="1" si="23"/>
        <v>0</v>
      </c>
      <c r="O101" s="2">
        <f t="shared" ca="1" si="24"/>
        <v>0</v>
      </c>
      <c r="P101" s="30"/>
    </row>
    <row r="102" spans="1:16" ht="13.5" customHeight="1" x14ac:dyDescent="0.2">
      <c r="A102" s="2" t="str">
        <f t="shared" ca="1" si="19"/>
        <v/>
      </c>
      <c r="B102" s="31" t="str">
        <f>IF(D102="","",VLOOKUP(D102,SKU!$A$1:$B$150,2,0))</f>
        <v/>
      </c>
      <c r="C102" s="31" t="str">
        <f>IF(D102="","",VLOOKUP(D102,SKU!$A$1:$C$150,3,0))</f>
        <v/>
      </c>
      <c r="F102" s="28" t="str">
        <f t="shared" si="20"/>
        <v/>
      </c>
      <c r="G102" s="29" t="str">
        <f t="shared" si="21"/>
        <v/>
      </c>
      <c r="H102" s="29" t="str">
        <f t="shared" ca="1" si="15"/>
        <v/>
      </c>
      <c r="J102" s="15"/>
      <c r="L102" s="2">
        <f t="shared" si="22"/>
        <v>0</v>
      </c>
      <c r="N102" s="2">
        <f t="shared" ca="1" si="23"/>
        <v>0</v>
      </c>
      <c r="O102" s="2">
        <f t="shared" ca="1" si="24"/>
        <v>0</v>
      </c>
      <c r="P102" s="30"/>
    </row>
    <row r="103" spans="1:16" ht="13.5" customHeight="1" x14ac:dyDescent="0.2">
      <c r="A103" s="2" t="str">
        <f t="shared" ca="1" si="19"/>
        <v/>
      </c>
      <c r="B103" s="31" t="str">
        <f>IF(D103="","",VLOOKUP(D103,SKU!$A$1:$B$150,2,0))</f>
        <v/>
      </c>
      <c r="C103" s="31" t="str">
        <f>IF(D103="","",VLOOKUP(D103,SKU!$A$1:$C$150,3,0))</f>
        <v/>
      </c>
      <c r="F103" s="28" t="str">
        <f t="shared" si="20"/>
        <v/>
      </c>
      <c r="G103" s="29" t="str">
        <f t="shared" si="21"/>
        <v/>
      </c>
      <c r="H103" s="29" t="str">
        <f t="shared" ca="1" si="15"/>
        <v/>
      </c>
      <c r="J103" s="15"/>
      <c r="L103" s="2">
        <f t="shared" si="22"/>
        <v>0</v>
      </c>
      <c r="N103" s="2">
        <f t="shared" ca="1" si="23"/>
        <v>0</v>
      </c>
      <c r="O103" s="2">
        <f t="shared" ca="1" si="24"/>
        <v>0</v>
      </c>
      <c r="P103" s="30"/>
    </row>
    <row r="104" spans="1:16" ht="13.5" customHeight="1" x14ac:dyDescent="0.2">
      <c r="A104" s="2" t="str">
        <f t="shared" ca="1" si="19"/>
        <v/>
      </c>
      <c r="B104" s="31" t="str">
        <f>IF(D104="","",VLOOKUP(D104,SKU!$A$1:$B$150,2,0))</f>
        <v/>
      </c>
      <c r="C104" s="31" t="str">
        <f>IF(D104="","",VLOOKUP(D104,SKU!$A$1:$C$150,3,0))</f>
        <v/>
      </c>
      <c r="F104" s="28" t="str">
        <f t="shared" si="20"/>
        <v/>
      </c>
      <c r="G104" s="29" t="str">
        <f t="shared" si="21"/>
        <v/>
      </c>
      <c r="H104" s="29" t="str">
        <f t="shared" ca="1" si="15"/>
        <v/>
      </c>
      <c r="J104" s="15"/>
      <c r="L104" s="2">
        <f t="shared" si="22"/>
        <v>0</v>
      </c>
      <c r="N104" s="2">
        <f t="shared" ca="1" si="23"/>
        <v>0</v>
      </c>
      <c r="O104" s="2">
        <f t="shared" ca="1" si="24"/>
        <v>0</v>
      </c>
      <c r="P104" s="30"/>
    </row>
    <row r="105" spans="1:16" ht="13.5" customHeight="1" x14ac:dyDescent="0.2">
      <c r="A105" s="2" t="str">
        <f t="shared" ca="1" si="19"/>
        <v/>
      </c>
      <c r="B105" s="31" t="str">
        <f>IF(D105="","",VLOOKUP(D105,SKU!$A$1:$B$150,2,0))</f>
        <v/>
      </c>
      <c r="C105" s="31" t="str">
        <f>IF(D105="","",VLOOKUP(D105,SKU!$A$1:$C$150,3,0))</f>
        <v/>
      </c>
      <c r="F105" s="28" t="str">
        <f t="shared" si="20"/>
        <v/>
      </c>
      <c r="G105" s="29" t="str">
        <f t="shared" si="21"/>
        <v/>
      </c>
      <c r="H105" s="29" t="str">
        <f t="shared" ca="1" si="15"/>
        <v/>
      </c>
      <c r="J105" s="15"/>
      <c r="L105" s="2">
        <f t="shared" si="22"/>
        <v>0</v>
      </c>
      <c r="N105" s="2">
        <f t="shared" ca="1" si="23"/>
        <v>0</v>
      </c>
      <c r="O105" s="2">
        <f t="shared" ca="1" si="24"/>
        <v>0</v>
      </c>
      <c r="P105" s="30"/>
    </row>
    <row r="106" spans="1:16" ht="13.5" customHeight="1" x14ac:dyDescent="0.2">
      <c r="A106" s="2" t="str">
        <f t="shared" ca="1" si="19"/>
        <v/>
      </c>
      <c r="B106" s="31" t="str">
        <f>IF(D106="","",VLOOKUP(D106,SKU!$A$1:$B$150,2,0))</f>
        <v/>
      </c>
      <c r="C106" s="31" t="str">
        <f>IF(D106="","",VLOOKUP(D106,SKU!$A$1:$C$150,3,0))</f>
        <v/>
      </c>
      <c r="F106" s="28" t="str">
        <f t="shared" si="20"/>
        <v/>
      </c>
      <c r="G106" s="29" t="str">
        <f t="shared" si="21"/>
        <v/>
      </c>
      <c r="H106" s="29" t="str">
        <f t="shared" ca="1" si="15"/>
        <v/>
      </c>
      <c r="J106" s="15"/>
      <c r="L106" s="2">
        <f t="shared" si="22"/>
        <v>0</v>
      </c>
      <c r="N106" s="2">
        <f t="shared" ca="1" si="23"/>
        <v>0</v>
      </c>
      <c r="O106" s="2">
        <f t="shared" ca="1" si="24"/>
        <v>0</v>
      </c>
      <c r="P106" s="30"/>
    </row>
    <row r="107" spans="1:16" ht="13.5" customHeight="1" x14ac:dyDescent="0.2">
      <c r="A107" s="2" t="str">
        <f t="shared" ca="1" si="19"/>
        <v/>
      </c>
      <c r="B107" s="31" t="str">
        <f>IF(D107="","",VLOOKUP(D107,SKU!$A$1:$B$150,2,0))</f>
        <v/>
      </c>
      <c r="C107" s="31" t="str">
        <f>IF(D107="","",VLOOKUP(D107,SKU!$A$1:$C$150,3,0))</f>
        <v/>
      </c>
      <c r="F107" s="28" t="str">
        <f t="shared" si="20"/>
        <v/>
      </c>
      <c r="G107" s="29" t="str">
        <f t="shared" si="21"/>
        <v/>
      </c>
      <c r="H107" s="29" t="str">
        <f t="shared" ca="1" si="15"/>
        <v/>
      </c>
      <c r="J107" s="15"/>
      <c r="L107" s="2">
        <f t="shared" si="22"/>
        <v>0</v>
      </c>
      <c r="N107" s="2">
        <f t="shared" ca="1" si="23"/>
        <v>0</v>
      </c>
      <c r="O107" s="2">
        <f t="shared" ca="1" si="24"/>
        <v>0</v>
      </c>
      <c r="P107" s="30"/>
    </row>
    <row r="108" spans="1:16" ht="13.5" customHeight="1" x14ac:dyDescent="0.2">
      <c r="A108" s="2" t="str">
        <f t="shared" ca="1" si="19"/>
        <v/>
      </c>
      <c r="B108" s="31" t="str">
        <f>IF(D108="","",VLOOKUP(D108,SKU!$A$1:$B$150,2,0))</f>
        <v/>
      </c>
      <c r="C108" s="31" t="str">
        <f>IF(D108="","",VLOOKUP(D108,SKU!$A$1:$C$150,3,0))</f>
        <v/>
      </c>
      <c r="F108" s="28" t="str">
        <f t="shared" si="20"/>
        <v/>
      </c>
      <c r="G108" s="29" t="str">
        <f t="shared" si="21"/>
        <v/>
      </c>
      <c r="H108" s="29" t="str">
        <f t="shared" ca="1" si="15"/>
        <v/>
      </c>
      <c r="J108" s="15"/>
      <c r="L108" s="2">
        <f t="shared" si="22"/>
        <v>0</v>
      </c>
      <c r="N108" s="2">
        <f t="shared" ca="1" si="23"/>
        <v>0</v>
      </c>
      <c r="O108" s="2">
        <f t="shared" ca="1" si="24"/>
        <v>0</v>
      </c>
      <c r="P108" s="30"/>
    </row>
    <row r="109" spans="1:16" ht="13.5" customHeight="1" x14ac:dyDescent="0.2">
      <c r="A109" s="2" t="str">
        <f t="shared" ca="1" si="19"/>
        <v/>
      </c>
      <c r="B109" s="31" t="str">
        <f>IF(D109="","",VLOOKUP(D109,SKU!$A$1:$B$150,2,0))</f>
        <v/>
      </c>
      <c r="C109" s="31" t="str">
        <f>IF(D109="","",VLOOKUP(D109,SKU!$A$1:$C$150,3,0))</f>
        <v/>
      </c>
      <c r="F109" s="28" t="str">
        <f t="shared" si="20"/>
        <v/>
      </c>
      <c r="G109" s="29" t="str">
        <f t="shared" si="21"/>
        <v/>
      </c>
      <c r="H109" s="29" t="str">
        <f t="shared" ca="1" si="15"/>
        <v/>
      </c>
      <c r="J109" s="15"/>
      <c r="L109" s="2">
        <f t="shared" si="22"/>
        <v>0</v>
      </c>
      <c r="N109" s="2">
        <f t="shared" ca="1" si="23"/>
        <v>0</v>
      </c>
      <c r="O109" s="2">
        <f t="shared" ca="1" si="24"/>
        <v>0</v>
      </c>
      <c r="P109" s="30"/>
    </row>
    <row r="110" spans="1:16" ht="13.5" customHeight="1" x14ac:dyDescent="0.2">
      <c r="A110" s="2" t="str">
        <f t="shared" ca="1" si="19"/>
        <v/>
      </c>
      <c r="B110" s="31" t="str">
        <f>IF(D110="","",VLOOKUP(D110,SKU!$A$1:$B$150,2,0))</f>
        <v/>
      </c>
      <c r="C110" s="31" t="str">
        <f>IF(D110="","",VLOOKUP(D110,SKU!$A$1:$C$150,3,0))</f>
        <v/>
      </c>
      <c r="F110" s="28" t="str">
        <f t="shared" si="20"/>
        <v/>
      </c>
      <c r="G110" s="29" t="str">
        <f t="shared" si="21"/>
        <v/>
      </c>
      <c r="H110" s="29" t="str">
        <f t="shared" ca="1" si="15"/>
        <v/>
      </c>
      <c r="J110" s="15"/>
      <c r="L110" s="2">
        <f t="shared" si="22"/>
        <v>0</v>
      </c>
      <c r="N110" s="2">
        <f t="shared" ca="1" si="23"/>
        <v>0</v>
      </c>
      <c r="O110" s="2">
        <f t="shared" ca="1" si="24"/>
        <v>0</v>
      </c>
      <c r="P110" s="30"/>
    </row>
    <row r="111" spans="1:16" ht="13.5" customHeight="1" x14ac:dyDescent="0.2">
      <c r="A111" s="2" t="str">
        <f t="shared" ca="1" si="19"/>
        <v/>
      </c>
      <c r="B111" s="31" t="str">
        <f>IF(D111="","",VLOOKUP(D111,SKU!$A$1:$B$150,2,0))</f>
        <v/>
      </c>
      <c r="C111" s="31" t="str">
        <f>IF(D111="","",VLOOKUP(D111,SKU!$A$1:$C$150,3,0))</f>
        <v/>
      </c>
      <c r="F111" s="28" t="str">
        <f t="shared" si="20"/>
        <v/>
      </c>
      <c r="G111" s="29" t="str">
        <f t="shared" si="21"/>
        <v/>
      </c>
      <c r="H111" s="29" t="str">
        <f t="shared" ca="1" si="15"/>
        <v/>
      </c>
      <c r="J111" s="15"/>
      <c r="L111" s="2">
        <f t="shared" si="22"/>
        <v>0</v>
      </c>
      <c r="N111" s="2">
        <f t="shared" ca="1" si="23"/>
        <v>0</v>
      </c>
      <c r="O111" s="2">
        <f t="shared" ca="1" si="24"/>
        <v>0</v>
      </c>
      <c r="P111" s="30"/>
    </row>
    <row r="112" spans="1:16" ht="13.5" customHeight="1" x14ac:dyDescent="0.2">
      <c r="A112" s="2" t="str">
        <f t="shared" ca="1" si="19"/>
        <v/>
      </c>
      <c r="B112" s="31" t="str">
        <f>IF(D112="","",VLOOKUP(D112,SKU!$A$1:$B$150,2,0))</f>
        <v/>
      </c>
      <c r="C112" s="31" t="str">
        <f>IF(D112="","",VLOOKUP(D112,SKU!$A$1:$C$150,3,0))</f>
        <v/>
      </c>
      <c r="F112" s="28" t="str">
        <f t="shared" si="20"/>
        <v/>
      </c>
      <c r="G112" s="29" t="str">
        <f t="shared" si="21"/>
        <v/>
      </c>
      <c r="H112" s="29" t="str">
        <f t="shared" ca="1" si="15"/>
        <v/>
      </c>
      <c r="J112" s="15"/>
      <c r="L112" s="2">
        <f t="shared" si="22"/>
        <v>0</v>
      </c>
      <c r="N112" s="2">
        <f t="shared" ca="1" si="23"/>
        <v>0</v>
      </c>
      <c r="O112" s="2">
        <f t="shared" ca="1" si="24"/>
        <v>0</v>
      </c>
      <c r="P112" s="30"/>
    </row>
    <row r="113" spans="1:16" ht="13.5" customHeight="1" x14ac:dyDescent="0.2">
      <c r="A113" s="2" t="str">
        <f t="shared" ca="1" si="19"/>
        <v/>
      </c>
      <c r="B113" s="31" t="str">
        <f>IF(D113="","",VLOOKUP(D113,SKU!$A$1:$B$150,2,0))</f>
        <v/>
      </c>
      <c r="C113" s="31" t="str">
        <f>IF(D113="","",VLOOKUP(D113,SKU!$A$1:$C$150,3,0))</f>
        <v/>
      </c>
      <c r="F113" s="28" t="str">
        <f t="shared" si="20"/>
        <v/>
      </c>
      <c r="G113" s="29" t="str">
        <f t="shared" si="21"/>
        <v/>
      </c>
      <c r="H113" s="29" t="str">
        <f t="shared" ca="1" si="15"/>
        <v/>
      </c>
      <c r="J113" s="15"/>
      <c r="L113" s="2">
        <f t="shared" si="22"/>
        <v>0</v>
      </c>
      <c r="N113" s="2">
        <f t="shared" ca="1" si="23"/>
        <v>0</v>
      </c>
      <c r="O113" s="2">
        <f t="shared" ca="1" si="24"/>
        <v>0</v>
      </c>
      <c r="P113" s="30"/>
    </row>
    <row r="114" spans="1:16" ht="13.5" customHeight="1" x14ac:dyDescent="0.2">
      <c r="A114" s="2" t="str">
        <f t="shared" ca="1" si="19"/>
        <v/>
      </c>
      <c r="B114" s="31" t="str">
        <f>IF(D114="","",VLOOKUP(D114,SKU!$A$1:$B$150,2,0))</f>
        <v/>
      </c>
      <c r="C114" s="31" t="str">
        <f>IF(D114="","",VLOOKUP(D114,SKU!$A$1:$C$150,3,0))</f>
        <v/>
      </c>
      <c r="F114" s="28" t="str">
        <f t="shared" si="20"/>
        <v/>
      </c>
      <c r="G114" s="29" t="str">
        <f t="shared" si="21"/>
        <v/>
      </c>
      <c r="H114" s="29" t="str">
        <f t="shared" ca="1" si="15"/>
        <v/>
      </c>
      <c r="J114" s="15"/>
      <c r="L114" s="2">
        <f t="shared" si="22"/>
        <v>0</v>
      </c>
      <c r="N114" s="2">
        <f t="shared" ca="1" si="23"/>
        <v>0</v>
      </c>
      <c r="O114" s="2">
        <f t="shared" ca="1" si="24"/>
        <v>0</v>
      </c>
      <c r="P114" s="30"/>
    </row>
    <row r="115" spans="1:16" ht="13.5" customHeight="1" x14ac:dyDescent="0.2">
      <c r="A115" s="2" t="str">
        <f t="shared" ca="1" si="19"/>
        <v/>
      </c>
      <c r="B115" s="31" t="str">
        <f>IF(D115="","",VLOOKUP(D115,SKU!$A$1:$B$150,2,0))</f>
        <v/>
      </c>
      <c r="C115" s="31" t="str">
        <f>IF(D115="","",VLOOKUP(D115,SKU!$A$1:$C$150,3,0))</f>
        <v/>
      </c>
      <c r="F115" s="28" t="str">
        <f t="shared" si="20"/>
        <v/>
      </c>
      <c r="G115" s="29" t="str">
        <f t="shared" si="21"/>
        <v/>
      </c>
      <c r="H115" s="29" t="str">
        <f t="shared" ca="1" si="15"/>
        <v/>
      </c>
      <c r="J115" s="15"/>
      <c r="L115" s="2">
        <f t="shared" si="22"/>
        <v>0</v>
      </c>
      <c r="N115" s="2">
        <f t="shared" ca="1" si="23"/>
        <v>0</v>
      </c>
      <c r="O115" s="2">
        <f t="shared" ca="1" si="24"/>
        <v>0</v>
      </c>
      <c r="P115" s="30"/>
    </row>
    <row r="116" spans="1:16" ht="13.5" customHeight="1" x14ac:dyDescent="0.2">
      <c r="A116" s="2" t="str">
        <f t="shared" ca="1" si="19"/>
        <v/>
      </c>
      <c r="B116" s="31" t="str">
        <f>IF(D116="","",VLOOKUP(D116,SKU!$A$1:$B$150,2,0))</f>
        <v/>
      </c>
      <c r="C116" s="31" t="str">
        <f>IF(D116="","",VLOOKUP(D116,SKU!$A$1:$C$150,3,0))</f>
        <v/>
      </c>
      <c r="F116" s="28" t="str">
        <f t="shared" si="20"/>
        <v/>
      </c>
      <c r="G116" s="29" t="str">
        <f t="shared" si="21"/>
        <v/>
      </c>
      <c r="H116" s="29" t="str">
        <f t="shared" ca="1" si="15"/>
        <v/>
      </c>
      <c r="J116" s="15"/>
      <c r="L116" s="2">
        <f t="shared" si="22"/>
        <v>0</v>
      </c>
      <c r="N116" s="2">
        <f t="shared" ca="1" si="23"/>
        <v>0</v>
      </c>
      <c r="O116" s="2">
        <f t="shared" ca="1" si="24"/>
        <v>0</v>
      </c>
      <c r="P116" s="30"/>
    </row>
    <row r="117" spans="1:16" ht="13.5" customHeight="1" x14ac:dyDescent="0.2">
      <c r="A117" s="2" t="str">
        <f t="shared" ca="1" si="19"/>
        <v/>
      </c>
      <c r="B117" s="31" t="str">
        <f>IF(D117="","",VLOOKUP(D117,SKU!$A$1:$B$150,2,0))</f>
        <v/>
      </c>
      <c r="C117" s="31" t="str">
        <f>IF(D117="","",VLOOKUP(D117,SKU!$A$1:$C$150,3,0))</f>
        <v/>
      </c>
      <c r="F117" s="28" t="str">
        <f t="shared" si="20"/>
        <v/>
      </c>
      <c r="G117" s="29" t="str">
        <f t="shared" si="21"/>
        <v/>
      </c>
      <c r="H117" s="29" t="str">
        <f t="shared" ca="1" si="15"/>
        <v/>
      </c>
      <c r="J117" s="15"/>
      <c r="L117" s="2">
        <f t="shared" si="22"/>
        <v>0</v>
      </c>
      <c r="N117" s="2">
        <f t="shared" ca="1" si="23"/>
        <v>0</v>
      </c>
      <c r="O117" s="2">
        <f t="shared" ca="1" si="24"/>
        <v>0</v>
      </c>
      <c r="P117" s="30"/>
    </row>
    <row r="118" spans="1:16" ht="13.5" customHeight="1" x14ac:dyDescent="0.2">
      <c r="A118" s="2" t="str">
        <f t="shared" ca="1" si="19"/>
        <v/>
      </c>
      <c r="B118" s="31" t="str">
        <f>IF(D118="","",VLOOKUP(D118,SKU!$A$1:$B$150,2,0))</f>
        <v/>
      </c>
      <c r="C118" s="31" t="str">
        <f>IF(D118="","",VLOOKUP(D118,SKU!$A$1:$C$150,3,0))</f>
        <v/>
      </c>
      <c r="F118" s="28" t="str">
        <f t="shared" si="20"/>
        <v/>
      </c>
      <c r="G118" s="29" t="str">
        <f t="shared" si="21"/>
        <v/>
      </c>
      <c r="H118" s="29" t="str">
        <f t="shared" ca="1" si="15"/>
        <v/>
      </c>
      <c r="J118" s="15"/>
      <c r="L118" s="2">
        <f t="shared" si="22"/>
        <v>0</v>
      </c>
      <c r="N118" s="2">
        <f t="shared" ca="1" si="23"/>
        <v>0</v>
      </c>
      <c r="O118" s="2">
        <f t="shared" ca="1" si="24"/>
        <v>0</v>
      </c>
      <c r="P118" s="30"/>
    </row>
    <row r="119" spans="1:16" ht="13.5" customHeight="1" x14ac:dyDescent="0.2">
      <c r="A119" s="2" t="str">
        <f t="shared" ca="1" si="19"/>
        <v/>
      </c>
      <c r="B119" s="31" t="str">
        <f>IF(D119="","",VLOOKUP(D119,SKU!$A$1:$B$150,2,0))</f>
        <v/>
      </c>
      <c r="C119" s="31" t="str">
        <f>IF(D119="","",VLOOKUP(D119,SKU!$A$1:$C$150,3,0))</f>
        <v/>
      </c>
      <c r="F119" s="28" t="str">
        <f t="shared" si="20"/>
        <v/>
      </c>
      <c r="G119" s="29" t="str">
        <f t="shared" si="21"/>
        <v/>
      </c>
      <c r="H119" s="29" t="str">
        <f t="shared" ca="1" si="15"/>
        <v/>
      </c>
      <c r="J119" s="15"/>
      <c r="L119" s="2">
        <f t="shared" si="22"/>
        <v>0</v>
      </c>
      <c r="N119" s="2">
        <f t="shared" ca="1" si="23"/>
        <v>0</v>
      </c>
      <c r="O119" s="2">
        <f t="shared" ca="1" si="24"/>
        <v>0</v>
      </c>
      <c r="P119" s="30"/>
    </row>
    <row r="120" spans="1:16" ht="13.5" customHeight="1" x14ac:dyDescent="0.2">
      <c r="A120" s="2" t="str">
        <f t="shared" ca="1" si="19"/>
        <v/>
      </c>
      <c r="B120" s="31" t="str">
        <f>IF(D120="","",VLOOKUP(D120,SKU!$A$1:$B$150,2,0))</f>
        <v/>
      </c>
      <c r="C120" s="31" t="str">
        <f>IF(D120="","",VLOOKUP(D120,SKU!$A$1:$C$150,3,0))</f>
        <v/>
      </c>
      <c r="F120" s="28" t="str">
        <f t="shared" si="20"/>
        <v/>
      </c>
      <c r="G120" s="29" t="str">
        <f t="shared" si="21"/>
        <v/>
      </c>
      <c r="H120" s="29" t="str">
        <f t="shared" ca="1" si="15"/>
        <v/>
      </c>
      <c r="J120" s="15"/>
      <c r="L120" s="2">
        <f t="shared" si="22"/>
        <v>0</v>
      </c>
      <c r="N120" s="2">
        <f t="shared" ca="1" si="23"/>
        <v>0</v>
      </c>
      <c r="O120" s="2">
        <f t="shared" ca="1" si="24"/>
        <v>0</v>
      </c>
      <c r="P120" s="30"/>
    </row>
    <row r="121" spans="1:16" ht="13.5" customHeight="1" x14ac:dyDescent="0.2">
      <c r="A121" s="2" t="str">
        <f t="shared" ca="1" si="19"/>
        <v/>
      </c>
      <c r="B121" s="31" t="str">
        <f>IF(D121="","",VLOOKUP(D121,SKU!$A$1:$B$150,2,0))</f>
        <v/>
      </c>
      <c r="C121" s="31" t="str">
        <f>IF(D121="","",VLOOKUP(D121,SKU!$A$1:$C$150,3,0))</f>
        <v/>
      </c>
      <c r="F121" s="28" t="str">
        <f t="shared" si="20"/>
        <v/>
      </c>
      <c r="G121" s="29" t="str">
        <f t="shared" si="21"/>
        <v/>
      </c>
      <c r="H121" s="29" t="str">
        <f t="shared" ca="1" si="15"/>
        <v/>
      </c>
      <c r="J121" s="15"/>
      <c r="L121" s="2">
        <f t="shared" si="22"/>
        <v>0</v>
      </c>
      <c r="N121" s="2">
        <f t="shared" ca="1" si="23"/>
        <v>0</v>
      </c>
      <c r="O121" s="2">
        <f t="shared" ca="1" si="24"/>
        <v>0</v>
      </c>
      <c r="P121" s="30"/>
    </row>
    <row r="122" spans="1:16" ht="13.5" customHeight="1" x14ac:dyDescent="0.2">
      <c r="A122" s="2" t="str">
        <f t="shared" ca="1" si="19"/>
        <v/>
      </c>
      <c r="B122" s="31" t="str">
        <f>IF(D122="","",VLOOKUP(D122,SKU!$A$1:$B$150,2,0))</f>
        <v/>
      </c>
      <c r="C122" s="31" t="str">
        <f>IF(D122="","",VLOOKUP(D122,SKU!$A$1:$C$150,3,0))</f>
        <v/>
      </c>
      <c r="F122" s="28" t="str">
        <f t="shared" si="20"/>
        <v/>
      </c>
      <c r="G122" s="29" t="str">
        <f t="shared" si="21"/>
        <v/>
      </c>
      <c r="H122" s="29" t="str">
        <f t="shared" ca="1" si="15"/>
        <v/>
      </c>
      <c r="J122" s="15"/>
      <c r="L122" s="2">
        <f t="shared" si="22"/>
        <v>0</v>
      </c>
      <c r="N122" s="2">
        <f t="shared" ca="1" si="23"/>
        <v>0</v>
      </c>
      <c r="O122" s="2">
        <f t="shared" ca="1" si="24"/>
        <v>0</v>
      </c>
      <c r="P122" s="30"/>
    </row>
    <row r="123" spans="1:16" ht="13.5" customHeight="1" x14ac:dyDescent="0.2">
      <c r="A123" s="2" t="str">
        <f t="shared" ca="1" si="19"/>
        <v/>
      </c>
      <c r="B123" s="31"/>
      <c r="C123" s="31" t="str">
        <f>IF(D123="","",VLOOKUP(D123,SKU!$A$1:$C$150,3,0))</f>
        <v/>
      </c>
      <c r="F123" s="28" t="str">
        <f t="shared" si="20"/>
        <v/>
      </c>
      <c r="G123" s="29" t="str">
        <f t="shared" si="21"/>
        <v/>
      </c>
      <c r="H123" s="29" t="str">
        <f t="shared" ca="1" si="15"/>
        <v/>
      </c>
      <c r="J123" s="15"/>
      <c r="L123" s="2">
        <f t="shared" si="22"/>
        <v>0</v>
      </c>
      <c r="N123" s="2">
        <f t="shared" ca="1" si="23"/>
        <v>0</v>
      </c>
      <c r="O123" s="2">
        <f t="shared" ca="1" si="24"/>
        <v>0</v>
      </c>
      <c r="P123" s="30"/>
    </row>
    <row r="124" spans="1:16" ht="13.5" customHeight="1" x14ac:dyDescent="0.2">
      <c r="B124" s="31"/>
      <c r="C124" s="31" t="str">
        <f>IF(D124="","",VLOOKUP(D124,SKU!$A$1:$C$150,3,0))</f>
        <v/>
      </c>
      <c r="F124" s="28" t="str">
        <f t="shared" ref="F124:F155" ca="1" si="25">IF(G124="", IF(I124="","",(INDIRECT("N" &amp; ROW() - 1) - M124)),IF(I124="", "", INDIRECT("N" &amp; ROW() - 1) - M124))</f>
        <v/>
      </c>
      <c r="G124" s="29" t="str">
        <f t="shared" ref="G124:G165" ca="1" si="26">IF(I124 = "-", INDIRECT("D" &amp; ROW() - 1) * 1890,"")</f>
        <v/>
      </c>
      <c r="H124" s="29" t="str">
        <f t="shared" ca="1" si="15"/>
        <v/>
      </c>
      <c r="P124" s="30"/>
    </row>
    <row r="125" spans="1:16" ht="13.5" customHeight="1" x14ac:dyDescent="0.2">
      <c r="B125" s="31"/>
      <c r="C125" s="31" t="str">
        <f>IF(D125="","",VLOOKUP(D125,SKU!$A$1:$C$150,3,0))</f>
        <v/>
      </c>
      <c r="F125" s="28" t="str">
        <f t="shared" ca="1" si="25"/>
        <v/>
      </c>
      <c r="G125" s="29" t="str">
        <f t="shared" ca="1" si="26"/>
        <v/>
      </c>
      <c r="H125" s="29" t="str">
        <f t="shared" ca="1" si="15"/>
        <v/>
      </c>
      <c r="P125" s="30"/>
    </row>
    <row r="126" spans="1:16" ht="13.5" customHeight="1" x14ac:dyDescent="0.2">
      <c r="B126" s="31"/>
      <c r="C126" s="31" t="str">
        <f>IF(D126="","",VLOOKUP(D126,SKU!$A$1:$C$150,3,0))</f>
        <v/>
      </c>
      <c r="F126" s="28" t="str">
        <f t="shared" ca="1" si="25"/>
        <v/>
      </c>
      <c r="G126" s="29" t="str">
        <f t="shared" ca="1" si="26"/>
        <v/>
      </c>
      <c r="H126" s="29" t="str">
        <f t="shared" ca="1" si="15"/>
        <v/>
      </c>
      <c r="P126" s="30"/>
    </row>
    <row r="127" spans="1:16" ht="13.5" customHeight="1" x14ac:dyDescent="0.2">
      <c r="B127" s="31"/>
      <c r="C127" s="31" t="str">
        <f>IF(D127="","",VLOOKUP(D127,SKU!$A$1:$C$150,3,0))</f>
        <v/>
      </c>
      <c r="F127" s="28" t="str">
        <f t="shared" ca="1" si="25"/>
        <v/>
      </c>
      <c r="G127" s="29" t="str">
        <f t="shared" ca="1" si="26"/>
        <v/>
      </c>
      <c r="H127" s="29" t="str">
        <f t="shared" ca="1" si="15"/>
        <v/>
      </c>
      <c r="P127" s="30"/>
    </row>
    <row r="128" spans="1:16" ht="13.5" customHeight="1" x14ac:dyDescent="0.2">
      <c r="B128" s="31"/>
      <c r="C128" s="31" t="str">
        <f>IF(D128="","",VLOOKUP(D128,SKU!$A$1:$C$150,3,0))</f>
        <v/>
      </c>
      <c r="F128" s="28" t="str">
        <f t="shared" ca="1" si="25"/>
        <v/>
      </c>
      <c r="G128" s="29" t="str">
        <f t="shared" ca="1" si="26"/>
        <v/>
      </c>
      <c r="H128" s="29" t="str">
        <f t="shared" ca="1" si="15"/>
        <v/>
      </c>
      <c r="P128" s="30"/>
    </row>
    <row r="129" spans="2:16" ht="13.5" customHeight="1" x14ac:dyDescent="0.2">
      <c r="B129" s="31"/>
      <c r="C129" s="31" t="str">
        <f>IF(D129="","",VLOOKUP(D129,SKU!$A$1:$C$150,3,0))</f>
        <v/>
      </c>
      <c r="F129" s="28" t="str">
        <f t="shared" ca="1" si="25"/>
        <v/>
      </c>
      <c r="G129" s="29" t="str">
        <f t="shared" ca="1" si="26"/>
        <v/>
      </c>
      <c r="H129" s="29" t="str">
        <f t="shared" ca="1" si="15"/>
        <v/>
      </c>
      <c r="P129" s="30"/>
    </row>
    <row r="130" spans="2:16" ht="13.5" customHeight="1" x14ac:dyDescent="0.2">
      <c r="B130" s="31"/>
      <c r="C130" s="31" t="str">
        <f>IF(D130="","",VLOOKUP(D130,SKU!$A$1:$C$150,3,0))</f>
        <v/>
      </c>
      <c r="F130" s="28" t="str">
        <f t="shared" ca="1" si="25"/>
        <v/>
      </c>
      <c r="G130" s="29" t="str">
        <f t="shared" ca="1" si="26"/>
        <v/>
      </c>
      <c r="H130" s="29" t="str">
        <f t="shared" ca="1" si="15"/>
        <v/>
      </c>
      <c r="P130" s="30"/>
    </row>
    <row r="131" spans="2:16" ht="13.5" customHeight="1" x14ac:dyDescent="0.2">
      <c r="B131" s="31"/>
      <c r="C131" s="31" t="str">
        <f>IF(D131="","",VLOOKUP(D131,SKU!$A$1:$C$150,3,0))</f>
        <v/>
      </c>
      <c r="F131" s="28" t="str">
        <f t="shared" ca="1" si="25"/>
        <v/>
      </c>
      <c r="G131" s="29" t="str">
        <f t="shared" ca="1" si="26"/>
        <v/>
      </c>
      <c r="H131" s="29" t="str">
        <f t="shared" ref="H131:H194" ca="1" si="27">IF(I131 = "-", INDIRECT("C" &amp; ROW() - 1),"")</f>
        <v/>
      </c>
      <c r="P131" s="30"/>
    </row>
    <row r="132" spans="2:16" ht="13.5" customHeight="1" x14ac:dyDescent="0.2">
      <c r="B132" s="31"/>
      <c r="C132" s="31" t="str">
        <f>IF(D132="","",VLOOKUP(D132,SKU!$A$1:$C$150,3,0))</f>
        <v/>
      </c>
      <c r="F132" s="28" t="str">
        <f t="shared" ca="1" si="25"/>
        <v/>
      </c>
      <c r="G132" s="29" t="str">
        <f t="shared" ca="1" si="26"/>
        <v/>
      </c>
      <c r="H132" s="29" t="str">
        <f t="shared" ca="1" si="27"/>
        <v/>
      </c>
      <c r="P132" s="30"/>
    </row>
    <row r="133" spans="2:16" ht="13.5" customHeight="1" x14ac:dyDescent="0.2">
      <c r="B133" s="31"/>
      <c r="C133" s="31" t="str">
        <f>IF(D133="","",VLOOKUP(D133,SKU!$A$1:$C$150,3,0))</f>
        <v/>
      </c>
      <c r="F133" s="28" t="str">
        <f t="shared" ca="1" si="25"/>
        <v/>
      </c>
      <c r="G133" s="29" t="str">
        <f t="shared" ca="1" si="26"/>
        <v/>
      </c>
      <c r="H133" s="29" t="str">
        <f t="shared" ca="1" si="27"/>
        <v/>
      </c>
      <c r="P133" s="30"/>
    </row>
    <row r="134" spans="2:16" ht="13.5" customHeight="1" x14ac:dyDescent="0.2">
      <c r="B134" s="31"/>
      <c r="C134" s="31" t="str">
        <f>IF(D134="","",VLOOKUP(D134,SKU!$A$1:$C$150,3,0))</f>
        <v/>
      </c>
      <c r="F134" s="28" t="str">
        <f t="shared" ca="1" si="25"/>
        <v/>
      </c>
      <c r="G134" s="29" t="str">
        <f t="shared" ca="1" si="26"/>
        <v/>
      </c>
      <c r="H134" s="29" t="str">
        <f t="shared" ca="1" si="27"/>
        <v/>
      </c>
      <c r="P134" s="30"/>
    </row>
    <row r="135" spans="2:16" ht="13.5" customHeight="1" x14ac:dyDescent="0.2">
      <c r="B135" s="31"/>
      <c r="C135" s="31" t="str">
        <f>IF(D135="","",VLOOKUP(D135,SKU!$A$1:$C$150,3,0))</f>
        <v/>
      </c>
      <c r="F135" s="28" t="str">
        <f t="shared" ca="1" si="25"/>
        <v/>
      </c>
      <c r="G135" s="29" t="str">
        <f t="shared" ca="1" si="26"/>
        <v/>
      </c>
      <c r="H135" s="29" t="str">
        <f t="shared" ca="1" si="27"/>
        <v/>
      </c>
      <c r="P135" s="30"/>
    </row>
    <row r="136" spans="2:16" ht="13.5" customHeight="1" x14ac:dyDescent="0.2">
      <c r="B136" s="31"/>
      <c r="C136" s="31" t="str">
        <f>IF(D136="","",VLOOKUP(D136,SKU!$A$1:$C$150,3,0))</f>
        <v/>
      </c>
      <c r="F136" s="28" t="str">
        <f t="shared" ca="1" si="25"/>
        <v/>
      </c>
      <c r="G136" s="29" t="str">
        <f t="shared" ca="1" si="26"/>
        <v/>
      </c>
      <c r="H136" s="29" t="str">
        <f t="shared" ca="1" si="27"/>
        <v/>
      </c>
      <c r="P136" s="30"/>
    </row>
    <row r="137" spans="2:16" ht="13.5" customHeight="1" x14ac:dyDescent="0.2">
      <c r="B137" s="31"/>
      <c r="C137" s="31" t="str">
        <f>IF(D137="","",VLOOKUP(D137,SKU!$A$1:$C$150,3,0))</f>
        <v/>
      </c>
      <c r="F137" s="28" t="str">
        <f t="shared" ca="1" si="25"/>
        <v/>
      </c>
      <c r="G137" s="29" t="str">
        <f t="shared" ca="1" si="26"/>
        <v/>
      </c>
      <c r="H137" s="29" t="str">
        <f t="shared" ca="1" si="27"/>
        <v/>
      </c>
      <c r="P137" s="30"/>
    </row>
    <row r="138" spans="2:16" ht="13.5" customHeight="1" x14ac:dyDescent="0.2">
      <c r="B138" s="31"/>
      <c r="C138" s="31" t="str">
        <f>IF(D138="","",VLOOKUP(D138,SKU!$A$1:$C$150,3,0))</f>
        <v/>
      </c>
      <c r="F138" s="28" t="str">
        <f t="shared" ca="1" si="25"/>
        <v/>
      </c>
      <c r="G138" s="29" t="str">
        <f t="shared" ca="1" si="26"/>
        <v/>
      </c>
      <c r="H138" s="29" t="str">
        <f t="shared" ca="1" si="27"/>
        <v/>
      </c>
      <c r="P138" s="30"/>
    </row>
    <row r="139" spans="2:16" ht="13.5" customHeight="1" x14ac:dyDescent="0.2">
      <c r="B139" s="31"/>
      <c r="C139" s="31" t="str">
        <f>IF(D139="","",VLOOKUP(D139,SKU!$A$1:$C$150,3,0))</f>
        <v/>
      </c>
      <c r="F139" s="28" t="str">
        <f t="shared" ca="1" si="25"/>
        <v/>
      </c>
      <c r="G139" s="29" t="str">
        <f t="shared" ca="1" si="26"/>
        <v/>
      </c>
      <c r="H139" s="29" t="str">
        <f t="shared" ca="1" si="27"/>
        <v/>
      </c>
      <c r="P139" s="30"/>
    </row>
    <row r="140" spans="2:16" ht="13.5" customHeight="1" x14ac:dyDescent="0.2">
      <c r="B140" s="31"/>
      <c r="C140" s="31" t="str">
        <f>IF(D140="","",VLOOKUP(D140,SKU!$A$1:$C$150,3,0))</f>
        <v/>
      </c>
      <c r="F140" s="28" t="str">
        <f t="shared" ca="1" si="25"/>
        <v/>
      </c>
      <c r="G140" s="29" t="str">
        <f t="shared" ca="1" si="26"/>
        <v/>
      </c>
      <c r="H140" s="29" t="str">
        <f t="shared" ca="1" si="27"/>
        <v/>
      </c>
      <c r="P140" s="30"/>
    </row>
    <row r="141" spans="2:16" ht="13.5" customHeight="1" x14ac:dyDescent="0.2">
      <c r="B141" s="31"/>
      <c r="C141" s="31" t="str">
        <f>IF(D141="","",VLOOKUP(D141,SKU!$A$1:$C$150,3,0))</f>
        <v/>
      </c>
      <c r="F141" s="28" t="str">
        <f t="shared" ca="1" si="25"/>
        <v/>
      </c>
      <c r="G141" s="29" t="str">
        <f t="shared" ca="1" si="26"/>
        <v/>
      </c>
      <c r="H141" s="29" t="str">
        <f t="shared" ca="1" si="27"/>
        <v/>
      </c>
      <c r="P141" s="30"/>
    </row>
    <row r="142" spans="2:16" ht="13.5" customHeight="1" x14ac:dyDescent="0.2">
      <c r="B142" s="31"/>
      <c r="C142" s="31" t="str">
        <f>IF(D142="","",VLOOKUP(D142,SKU!$A$1:$C$150,3,0))</f>
        <v/>
      </c>
      <c r="F142" s="28" t="str">
        <f t="shared" ca="1" si="25"/>
        <v/>
      </c>
      <c r="G142" s="29" t="str">
        <f t="shared" ca="1" si="26"/>
        <v/>
      </c>
      <c r="H142" s="29" t="str">
        <f t="shared" ca="1" si="27"/>
        <v/>
      </c>
      <c r="P142" s="30"/>
    </row>
    <row r="143" spans="2:16" ht="13.5" customHeight="1" x14ac:dyDescent="0.2">
      <c r="B143" s="31"/>
      <c r="C143" s="31" t="str">
        <f>IF(D143="","",VLOOKUP(D143,SKU!$A$1:$C$150,3,0))</f>
        <v/>
      </c>
      <c r="F143" s="28" t="str">
        <f t="shared" ca="1" si="25"/>
        <v/>
      </c>
      <c r="G143" s="29" t="str">
        <f t="shared" ca="1" si="26"/>
        <v/>
      </c>
      <c r="H143" s="29" t="str">
        <f t="shared" ca="1" si="27"/>
        <v/>
      </c>
      <c r="P143" s="30"/>
    </row>
    <row r="144" spans="2:16" ht="13.5" customHeight="1" x14ac:dyDescent="0.2">
      <c r="B144" s="31"/>
      <c r="C144" s="31" t="str">
        <f>IF(D144="","",VLOOKUP(D144,SKU!$A$1:$C$150,3,0))</f>
        <v/>
      </c>
      <c r="F144" s="28" t="str">
        <f t="shared" ca="1" si="25"/>
        <v/>
      </c>
      <c r="G144" s="29" t="str">
        <f t="shared" ca="1" si="26"/>
        <v/>
      </c>
      <c r="H144" s="29" t="str">
        <f t="shared" ca="1" si="27"/>
        <v/>
      </c>
      <c r="P144" s="30"/>
    </row>
    <row r="145" spans="2:16" ht="13.5" customHeight="1" x14ac:dyDescent="0.2">
      <c r="B145" s="31"/>
      <c r="C145" s="31" t="str">
        <f>IF(D145="","",VLOOKUP(D145,SKU!$A$1:$C$150,3,0))</f>
        <v/>
      </c>
      <c r="F145" s="28" t="str">
        <f t="shared" ca="1" si="25"/>
        <v/>
      </c>
      <c r="G145" s="29" t="str">
        <f t="shared" ca="1" si="26"/>
        <v/>
      </c>
      <c r="H145" s="29" t="str">
        <f t="shared" ca="1" si="27"/>
        <v/>
      </c>
      <c r="P145" s="30"/>
    </row>
    <row r="146" spans="2:16" ht="13.5" customHeight="1" x14ac:dyDescent="0.2">
      <c r="B146" s="31"/>
      <c r="C146" s="31" t="str">
        <f>IF(D146="","",VLOOKUP(D146,SKU!$A$1:$C$150,3,0))</f>
        <v/>
      </c>
      <c r="F146" s="28" t="str">
        <f t="shared" ca="1" si="25"/>
        <v/>
      </c>
      <c r="G146" s="29" t="str">
        <f t="shared" ca="1" si="26"/>
        <v/>
      </c>
      <c r="H146" s="29" t="str">
        <f t="shared" ca="1" si="27"/>
        <v/>
      </c>
      <c r="P146" s="30"/>
    </row>
    <row r="147" spans="2:16" ht="13.5" customHeight="1" x14ac:dyDescent="0.2">
      <c r="B147" s="31"/>
      <c r="C147" s="31" t="str">
        <f>IF(D147="","",VLOOKUP(D147,SKU!$A$1:$C$150,3,0))</f>
        <v/>
      </c>
      <c r="F147" s="28" t="str">
        <f t="shared" ca="1" si="25"/>
        <v/>
      </c>
      <c r="G147" s="29" t="str">
        <f t="shared" ca="1" si="26"/>
        <v/>
      </c>
      <c r="H147" s="29" t="str">
        <f t="shared" ca="1" si="27"/>
        <v/>
      </c>
      <c r="P147" s="30"/>
    </row>
    <row r="148" spans="2:16" ht="13.5" customHeight="1" x14ac:dyDescent="0.2">
      <c r="B148" s="31"/>
      <c r="C148" s="31" t="str">
        <f>IF(D148="","",VLOOKUP(D148,SKU!$A$1:$C$150,3,0))</f>
        <v/>
      </c>
      <c r="F148" s="28" t="str">
        <f t="shared" ca="1" si="25"/>
        <v/>
      </c>
      <c r="G148" s="29" t="str">
        <f t="shared" ca="1" si="26"/>
        <v/>
      </c>
      <c r="H148" s="29" t="str">
        <f t="shared" ca="1" si="27"/>
        <v/>
      </c>
      <c r="P148" s="30"/>
    </row>
    <row r="149" spans="2:16" ht="13.5" customHeight="1" x14ac:dyDescent="0.2">
      <c r="B149" s="31"/>
      <c r="C149" s="31" t="str">
        <f>IF(D149="","",VLOOKUP(D149,SKU!$A$1:$C$150,3,0))</f>
        <v/>
      </c>
      <c r="F149" s="28" t="str">
        <f t="shared" ca="1" si="25"/>
        <v/>
      </c>
      <c r="G149" s="29" t="str">
        <f t="shared" ca="1" si="26"/>
        <v/>
      </c>
      <c r="H149" s="29" t="str">
        <f t="shared" ca="1" si="27"/>
        <v/>
      </c>
      <c r="P149" s="30"/>
    </row>
    <row r="150" spans="2:16" ht="13.5" customHeight="1" x14ac:dyDescent="0.2">
      <c r="B150" s="31"/>
      <c r="C150" s="31"/>
      <c r="F150" s="28" t="str">
        <f t="shared" ca="1" si="25"/>
        <v/>
      </c>
      <c r="G150" s="29" t="str">
        <f t="shared" ca="1" si="26"/>
        <v/>
      </c>
      <c r="H150" s="29" t="str">
        <f t="shared" ca="1" si="27"/>
        <v/>
      </c>
      <c r="P150" s="30"/>
    </row>
    <row r="151" spans="2:16" ht="13.5" customHeight="1" x14ac:dyDescent="0.2">
      <c r="B151" s="31"/>
      <c r="C151" s="31"/>
      <c r="F151" s="28" t="str">
        <f t="shared" ca="1" si="25"/>
        <v/>
      </c>
      <c r="G151" s="29" t="str">
        <f t="shared" ca="1" si="26"/>
        <v/>
      </c>
      <c r="H151" s="29" t="str">
        <f t="shared" ca="1" si="27"/>
        <v/>
      </c>
      <c r="P151" s="30"/>
    </row>
    <row r="152" spans="2:16" ht="13.5" customHeight="1" x14ac:dyDescent="0.2">
      <c r="B152" s="31"/>
      <c r="C152" s="31"/>
      <c r="F152" s="28" t="str">
        <f t="shared" ca="1" si="25"/>
        <v/>
      </c>
      <c r="G152" s="29" t="str">
        <f t="shared" ca="1" si="26"/>
        <v/>
      </c>
      <c r="H152" s="29" t="str">
        <f t="shared" ca="1" si="27"/>
        <v/>
      </c>
      <c r="P152" s="30"/>
    </row>
    <row r="153" spans="2:16" ht="13.5" customHeight="1" x14ac:dyDescent="0.2">
      <c r="B153" s="31"/>
      <c r="C153" s="31"/>
      <c r="F153" s="28" t="str">
        <f t="shared" ca="1" si="25"/>
        <v/>
      </c>
      <c r="G153" s="29" t="str">
        <f t="shared" ca="1" si="26"/>
        <v/>
      </c>
      <c r="H153" s="29" t="str">
        <f t="shared" ca="1" si="27"/>
        <v/>
      </c>
      <c r="P153" s="30"/>
    </row>
    <row r="154" spans="2:16" ht="13.5" customHeight="1" x14ac:dyDescent="0.2">
      <c r="B154" s="31"/>
      <c r="C154" s="31"/>
      <c r="F154" s="28" t="str">
        <f t="shared" ca="1" si="25"/>
        <v/>
      </c>
      <c r="G154" s="29" t="str">
        <f t="shared" ca="1" si="26"/>
        <v/>
      </c>
      <c r="H154" s="29" t="str">
        <f t="shared" ca="1" si="27"/>
        <v/>
      </c>
      <c r="P154" s="30"/>
    </row>
    <row r="155" spans="2:16" ht="13.5" customHeight="1" x14ac:dyDescent="0.2">
      <c r="B155" s="31"/>
      <c r="C155" s="31"/>
      <c r="F155" s="28" t="str">
        <f t="shared" ca="1" si="25"/>
        <v/>
      </c>
      <c r="G155" s="29" t="str">
        <f t="shared" ca="1" si="26"/>
        <v/>
      </c>
      <c r="H155" s="29" t="str">
        <f t="shared" ca="1" si="27"/>
        <v/>
      </c>
      <c r="P155" s="30"/>
    </row>
    <row r="156" spans="2:16" ht="13.5" customHeight="1" x14ac:dyDescent="0.2">
      <c r="B156" s="31"/>
      <c r="C156" s="31"/>
      <c r="F156" s="28" t="str">
        <f t="shared" ref="F156:F187" ca="1" si="28">IF(G156="", IF(I156="","",(INDIRECT("N" &amp; ROW() - 1) - M156)),IF(I156="", "", INDIRECT("N" &amp; ROW() - 1) - M156))</f>
        <v/>
      </c>
      <c r="G156" s="29" t="str">
        <f t="shared" ca="1" si="26"/>
        <v/>
      </c>
      <c r="H156" s="29" t="str">
        <f t="shared" ca="1" si="27"/>
        <v/>
      </c>
      <c r="P156" s="30"/>
    </row>
    <row r="157" spans="2:16" ht="13.5" customHeight="1" x14ac:dyDescent="0.2">
      <c r="B157" s="31"/>
      <c r="C157" s="31"/>
      <c r="F157" s="28" t="str">
        <f t="shared" ca="1" si="28"/>
        <v/>
      </c>
      <c r="G157" s="29" t="str">
        <f t="shared" ca="1" si="26"/>
        <v/>
      </c>
      <c r="H157" s="29" t="str">
        <f t="shared" ca="1" si="27"/>
        <v/>
      </c>
      <c r="P157" s="30"/>
    </row>
    <row r="158" spans="2:16" ht="13.5" customHeight="1" x14ac:dyDescent="0.2">
      <c r="B158" s="31"/>
      <c r="C158" s="31"/>
      <c r="F158" s="28" t="str">
        <f t="shared" ca="1" si="28"/>
        <v/>
      </c>
      <c r="G158" s="29" t="str">
        <f t="shared" ca="1" si="26"/>
        <v/>
      </c>
      <c r="H158" s="29" t="str">
        <f t="shared" ca="1" si="27"/>
        <v/>
      </c>
      <c r="P158" s="30"/>
    </row>
    <row r="159" spans="2:16" ht="13.5" customHeight="1" x14ac:dyDescent="0.2">
      <c r="B159" s="31"/>
      <c r="C159" s="31"/>
      <c r="F159" s="28" t="str">
        <f t="shared" ca="1" si="28"/>
        <v/>
      </c>
      <c r="G159" s="29" t="str">
        <f t="shared" ca="1" si="26"/>
        <v/>
      </c>
      <c r="H159" s="29" t="str">
        <f t="shared" ca="1" si="27"/>
        <v/>
      </c>
      <c r="P159" s="30"/>
    </row>
    <row r="160" spans="2:16" ht="13.5" customHeight="1" x14ac:dyDescent="0.2">
      <c r="B160" s="31"/>
      <c r="C160" s="31"/>
      <c r="F160" s="28" t="str">
        <f t="shared" ca="1" si="28"/>
        <v/>
      </c>
      <c r="G160" s="29" t="str">
        <f t="shared" ca="1" si="26"/>
        <v/>
      </c>
      <c r="H160" s="29" t="str">
        <f t="shared" ca="1" si="27"/>
        <v/>
      </c>
      <c r="P160" s="30"/>
    </row>
    <row r="161" spans="2:16" ht="13.5" customHeight="1" x14ac:dyDescent="0.2">
      <c r="B161" s="31"/>
      <c r="C161" s="31"/>
      <c r="F161" s="28" t="str">
        <f t="shared" ca="1" si="28"/>
        <v/>
      </c>
      <c r="G161" s="29" t="str">
        <f t="shared" ca="1" si="26"/>
        <v/>
      </c>
      <c r="H161" s="29" t="str">
        <f t="shared" ca="1" si="27"/>
        <v/>
      </c>
      <c r="P161" s="30"/>
    </row>
    <row r="162" spans="2:16" ht="13.5" customHeight="1" x14ac:dyDescent="0.2">
      <c r="B162" s="31"/>
      <c r="C162" s="31"/>
      <c r="F162" s="28" t="str">
        <f t="shared" ca="1" si="28"/>
        <v/>
      </c>
      <c r="G162" s="29" t="str">
        <f t="shared" ca="1" si="26"/>
        <v/>
      </c>
      <c r="H162" s="29" t="str">
        <f t="shared" ca="1" si="27"/>
        <v/>
      </c>
      <c r="P162" s="30"/>
    </row>
    <row r="163" spans="2:16" ht="13.5" customHeight="1" x14ac:dyDescent="0.2">
      <c r="B163" s="31"/>
      <c r="C163" s="31"/>
      <c r="F163" s="28" t="str">
        <f t="shared" ca="1" si="28"/>
        <v/>
      </c>
      <c r="G163" s="29" t="str">
        <f t="shared" ca="1" si="26"/>
        <v/>
      </c>
      <c r="H163" s="29" t="str">
        <f t="shared" ca="1" si="27"/>
        <v/>
      </c>
      <c r="P163" s="30"/>
    </row>
    <row r="164" spans="2:16" ht="13.5" customHeight="1" x14ac:dyDescent="0.2">
      <c r="B164" s="31"/>
      <c r="C164" s="31"/>
      <c r="F164" s="28" t="str">
        <f t="shared" ca="1" si="28"/>
        <v/>
      </c>
      <c r="G164" s="29" t="str">
        <f t="shared" ca="1" si="26"/>
        <v/>
      </c>
      <c r="H164" s="29" t="str">
        <f t="shared" ca="1" si="27"/>
        <v/>
      </c>
      <c r="P164" s="30"/>
    </row>
    <row r="165" spans="2:16" ht="13.5" customHeight="1" x14ac:dyDescent="0.2">
      <c r="B165" s="31"/>
      <c r="C165" s="31"/>
      <c r="F165" s="28" t="str">
        <f t="shared" ca="1" si="28"/>
        <v/>
      </c>
      <c r="G165" s="29" t="str">
        <f t="shared" ca="1" si="26"/>
        <v/>
      </c>
      <c r="H165" s="29" t="str">
        <f t="shared" ca="1" si="27"/>
        <v/>
      </c>
      <c r="P165" s="30"/>
    </row>
    <row r="166" spans="2:16" ht="13.5" customHeight="1" x14ac:dyDescent="0.2">
      <c r="B166" s="31"/>
      <c r="C166" s="31"/>
      <c r="F166" s="28" t="str">
        <f t="shared" ca="1" si="28"/>
        <v/>
      </c>
      <c r="H166" s="29" t="str">
        <f t="shared" ca="1" si="27"/>
        <v/>
      </c>
      <c r="P166" s="30"/>
    </row>
    <row r="167" spans="2:16" ht="13.5" customHeight="1" x14ac:dyDescent="0.2">
      <c r="B167" s="31"/>
      <c r="C167" s="31"/>
      <c r="F167" s="28" t="str">
        <f t="shared" ca="1" si="28"/>
        <v/>
      </c>
      <c r="H167" s="29" t="str">
        <f t="shared" ca="1" si="27"/>
        <v/>
      </c>
      <c r="P167" s="30"/>
    </row>
    <row r="168" spans="2:16" ht="13.5" customHeight="1" x14ac:dyDescent="0.2">
      <c r="B168" s="31"/>
      <c r="C168" s="31"/>
      <c r="F168" s="28" t="str">
        <f t="shared" ca="1" si="28"/>
        <v/>
      </c>
      <c r="H168" s="29" t="str">
        <f t="shared" ca="1" si="27"/>
        <v/>
      </c>
      <c r="P168" s="30"/>
    </row>
    <row r="169" spans="2:16" ht="13.5" customHeight="1" x14ac:dyDescent="0.2">
      <c r="B169" s="31"/>
      <c r="C169" s="31"/>
      <c r="F169" s="28" t="str">
        <f t="shared" ca="1" si="28"/>
        <v/>
      </c>
      <c r="H169" s="29" t="str">
        <f t="shared" ca="1" si="27"/>
        <v/>
      </c>
      <c r="P169" s="30"/>
    </row>
    <row r="170" spans="2:16" ht="13.5" customHeight="1" x14ac:dyDescent="0.2">
      <c r="B170" s="31"/>
      <c r="C170" s="31"/>
      <c r="F170" s="28" t="str">
        <f t="shared" ca="1" si="28"/>
        <v/>
      </c>
      <c r="H170" s="29" t="str">
        <f t="shared" ca="1" si="27"/>
        <v/>
      </c>
      <c r="P170" s="30"/>
    </row>
    <row r="171" spans="2:16" ht="13.5" customHeight="1" x14ac:dyDescent="0.2">
      <c r="B171" s="31"/>
      <c r="C171" s="31"/>
      <c r="F171" s="28" t="str">
        <f t="shared" ca="1" si="28"/>
        <v/>
      </c>
      <c r="H171" s="29" t="str">
        <f t="shared" ca="1" si="27"/>
        <v/>
      </c>
      <c r="P171" s="30"/>
    </row>
    <row r="172" spans="2:16" ht="13.5" customHeight="1" x14ac:dyDescent="0.2">
      <c r="B172" s="31"/>
      <c r="C172" s="31"/>
      <c r="F172" s="28" t="str">
        <f t="shared" ca="1" si="28"/>
        <v/>
      </c>
      <c r="H172" s="29" t="str">
        <f t="shared" ca="1" si="27"/>
        <v/>
      </c>
      <c r="P172" s="30"/>
    </row>
    <row r="173" spans="2:16" ht="13.5" customHeight="1" x14ac:dyDescent="0.2">
      <c r="B173" s="31"/>
      <c r="C173" s="31"/>
      <c r="F173" s="28" t="str">
        <f t="shared" ca="1" si="28"/>
        <v/>
      </c>
      <c r="H173" s="29" t="str">
        <f t="shared" ca="1" si="27"/>
        <v/>
      </c>
      <c r="P173" s="30"/>
    </row>
    <row r="174" spans="2:16" ht="13.5" customHeight="1" x14ac:dyDescent="0.2">
      <c r="B174" s="31"/>
      <c r="C174" s="31"/>
      <c r="F174" s="28" t="str">
        <f t="shared" ca="1" si="28"/>
        <v/>
      </c>
      <c r="H174" s="29" t="str">
        <f t="shared" ca="1" si="27"/>
        <v/>
      </c>
      <c r="P174" s="30"/>
    </row>
    <row r="175" spans="2:16" ht="13.5" customHeight="1" x14ac:dyDescent="0.2">
      <c r="B175" s="31"/>
      <c r="C175" s="31"/>
      <c r="F175" s="28" t="str">
        <f t="shared" ca="1" si="28"/>
        <v/>
      </c>
      <c r="H175" s="29" t="str">
        <f t="shared" ca="1" si="27"/>
        <v/>
      </c>
      <c r="P175" s="30"/>
    </row>
    <row r="176" spans="2:16" ht="13.5" customHeight="1" x14ac:dyDescent="0.2">
      <c r="B176" s="31"/>
      <c r="C176" s="31"/>
      <c r="F176" s="28" t="str">
        <f t="shared" ca="1" si="28"/>
        <v/>
      </c>
      <c r="H176" s="29" t="str">
        <f t="shared" ca="1" si="27"/>
        <v/>
      </c>
      <c r="P176" s="30"/>
    </row>
    <row r="177" spans="2:16" ht="13.5" customHeight="1" x14ac:dyDescent="0.2">
      <c r="B177" s="31"/>
      <c r="C177" s="31"/>
      <c r="F177" s="28" t="str">
        <f t="shared" ca="1" si="28"/>
        <v/>
      </c>
      <c r="H177" s="29" t="str">
        <f t="shared" ca="1" si="27"/>
        <v/>
      </c>
      <c r="P177" s="30"/>
    </row>
    <row r="178" spans="2:16" ht="13.5" customHeight="1" x14ac:dyDescent="0.2">
      <c r="B178" s="31"/>
      <c r="C178" s="31"/>
      <c r="F178" s="28" t="str">
        <f t="shared" ca="1" si="28"/>
        <v/>
      </c>
      <c r="H178" s="29" t="str">
        <f t="shared" ca="1" si="27"/>
        <v/>
      </c>
      <c r="P178" s="30"/>
    </row>
    <row r="179" spans="2:16" ht="13.5" customHeight="1" x14ac:dyDescent="0.2">
      <c r="B179" s="31"/>
      <c r="C179" s="31"/>
      <c r="F179" s="28" t="str">
        <f t="shared" ca="1" si="28"/>
        <v/>
      </c>
      <c r="H179" s="29" t="str">
        <f t="shared" ca="1" si="27"/>
        <v/>
      </c>
      <c r="P179" s="30"/>
    </row>
    <row r="180" spans="2:16" ht="13.5" customHeight="1" x14ac:dyDescent="0.2">
      <c r="B180" s="31"/>
      <c r="C180" s="31"/>
      <c r="F180" s="28" t="str">
        <f t="shared" ca="1" si="28"/>
        <v/>
      </c>
      <c r="H180" s="29" t="str">
        <f t="shared" ca="1" si="27"/>
        <v/>
      </c>
      <c r="P180" s="30"/>
    </row>
    <row r="181" spans="2:16" ht="13.5" customHeight="1" x14ac:dyDescent="0.2">
      <c r="B181" s="31"/>
      <c r="C181" s="31"/>
      <c r="F181" s="28" t="str">
        <f t="shared" ca="1" si="28"/>
        <v/>
      </c>
      <c r="H181" s="29" t="str">
        <f t="shared" ca="1" si="27"/>
        <v/>
      </c>
      <c r="P181" s="30"/>
    </row>
    <row r="182" spans="2:16" ht="13.5" customHeight="1" x14ac:dyDescent="0.2">
      <c r="B182" s="31"/>
      <c r="C182" s="31"/>
      <c r="F182" s="28" t="str">
        <f t="shared" ca="1" si="28"/>
        <v/>
      </c>
      <c r="H182" s="29" t="str">
        <f t="shared" ca="1" si="27"/>
        <v/>
      </c>
      <c r="P182" s="30"/>
    </row>
    <row r="183" spans="2:16" ht="13.5" customHeight="1" x14ac:dyDescent="0.2">
      <c r="B183" s="31"/>
      <c r="C183" s="31"/>
      <c r="F183" s="28" t="str">
        <f t="shared" ca="1" si="28"/>
        <v/>
      </c>
      <c r="H183" s="29" t="str">
        <f t="shared" ca="1" si="27"/>
        <v/>
      </c>
      <c r="P183" s="30"/>
    </row>
    <row r="184" spans="2:16" ht="13.5" customHeight="1" x14ac:dyDescent="0.2">
      <c r="B184" s="31"/>
      <c r="C184" s="31"/>
      <c r="F184" s="28" t="str">
        <f t="shared" ca="1" si="28"/>
        <v/>
      </c>
      <c r="H184" s="29" t="str">
        <f t="shared" ca="1" si="27"/>
        <v/>
      </c>
      <c r="P184" s="30"/>
    </row>
    <row r="185" spans="2:16" ht="13.5" customHeight="1" x14ac:dyDescent="0.2">
      <c r="B185" s="31"/>
      <c r="C185" s="31"/>
      <c r="F185" s="28" t="str">
        <f t="shared" ca="1" si="28"/>
        <v/>
      </c>
      <c r="H185" s="29" t="str">
        <f t="shared" ca="1" si="27"/>
        <v/>
      </c>
      <c r="P185" s="30"/>
    </row>
    <row r="186" spans="2:16" ht="13.5" customHeight="1" x14ac:dyDescent="0.2">
      <c r="B186" s="31"/>
      <c r="C186" s="31"/>
      <c r="F186" s="28" t="str">
        <f t="shared" ca="1" si="28"/>
        <v/>
      </c>
      <c r="H186" s="29" t="str">
        <f t="shared" ca="1" si="27"/>
        <v/>
      </c>
      <c r="P186" s="30"/>
    </row>
    <row r="187" spans="2:16" ht="13.5" customHeight="1" x14ac:dyDescent="0.2">
      <c r="B187" s="31"/>
      <c r="C187" s="31"/>
      <c r="F187" s="28" t="str">
        <f t="shared" ca="1" si="28"/>
        <v/>
      </c>
      <c r="H187" s="29" t="str">
        <f t="shared" ca="1" si="27"/>
        <v/>
      </c>
      <c r="P187" s="30"/>
    </row>
    <row r="188" spans="2:16" ht="13.5" customHeight="1" x14ac:dyDescent="0.2">
      <c r="B188" s="31"/>
      <c r="C188" s="31"/>
      <c r="F188" s="28" t="str">
        <f t="shared" ref="F188:F219" ca="1" si="29">IF(G188="", IF(I188="","",(INDIRECT("N" &amp; ROW() - 1) - M188)),IF(I188="", "", INDIRECT("N" &amp; ROW() - 1) - M188))</f>
        <v/>
      </c>
      <c r="H188" s="29" t="str">
        <f t="shared" ca="1" si="27"/>
        <v/>
      </c>
      <c r="P188" s="30"/>
    </row>
    <row r="189" spans="2:16" ht="13.5" customHeight="1" x14ac:dyDescent="0.2">
      <c r="B189" s="31"/>
      <c r="C189" s="31"/>
      <c r="F189" s="28" t="str">
        <f t="shared" ca="1" si="29"/>
        <v/>
      </c>
      <c r="H189" s="29" t="str">
        <f t="shared" ca="1" si="27"/>
        <v/>
      </c>
      <c r="P189" s="30"/>
    </row>
    <row r="190" spans="2:16" ht="13.5" customHeight="1" x14ac:dyDescent="0.2">
      <c r="B190" s="31"/>
      <c r="C190" s="31"/>
      <c r="F190" s="28" t="str">
        <f t="shared" ca="1" si="29"/>
        <v/>
      </c>
      <c r="H190" s="29" t="str">
        <f t="shared" ca="1" si="27"/>
        <v/>
      </c>
      <c r="P190" s="30"/>
    </row>
    <row r="191" spans="2:16" ht="13.5" customHeight="1" x14ac:dyDescent="0.2">
      <c r="B191" s="31"/>
      <c r="C191" s="31"/>
      <c r="F191" s="28" t="str">
        <f t="shared" ca="1" si="29"/>
        <v/>
      </c>
      <c r="H191" s="29" t="str">
        <f t="shared" ca="1" si="27"/>
        <v/>
      </c>
      <c r="P191" s="30"/>
    </row>
    <row r="192" spans="2:16" ht="13.5" customHeight="1" x14ac:dyDescent="0.2">
      <c r="B192" s="31"/>
      <c r="C192" s="31"/>
      <c r="F192" s="28" t="str">
        <f t="shared" ca="1" si="29"/>
        <v/>
      </c>
      <c r="H192" s="29" t="str">
        <f t="shared" ca="1" si="27"/>
        <v/>
      </c>
      <c r="P192" s="30"/>
    </row>
    <row r="193" spans="2:16" ht="13.5" customHeight="1" x14ac:dyDescent="0.2">
      <c r="B193" s="31"/>
      <c r="C193" s="31"/>
      <c r="F193" s="28" t="str">
        <f t="shared" ca="1" si="29"/>
        <v/>
      </c>
      <c r="H193" s="29" t="str">
        <f t="shared" ca="1" si="27"/>
        <v/>
      </c>
      <c r="P193" s="30"/>
    </row>
    <row r="194" spans="2:16" ht="13.5" customHeight="1" x14ac:dyDescent="0.2">
      <c r="B194" s="31"/>
      <c r="C194" s="31"/>
      <c r="F194" s="28" t="str">
        <f t="shared" ca="1" si="29"/>
        <v/>
      </c>
      <c r="H194" s="29" t="str">
        <f t="shared" ca="1" si="27"/>
        <v/>
      </c>
      <c r="P194" s="30"/>
    </row>
    <row r="195" spans="2:16" ht="13.5" customHeight="1" x14ac:dyDescent="0.2">
      <c r="B195" s="31"/>
      <c r="C195" s="31"/>
      <c r="F195" s="28" t="str">
        <f t="shared" ca="1" si="29"/>
        <v/>
      </c>
      <c r="H195" s="29" t="str">
        <f t="shared" ref="H195:H258" ca="1" si="30">IF(I195 = "-", INDIRECT("C" &amp; ROW() - 1),"")</f>
        <v/>
      </c>
      <c r="P195" s="30"/>
    </row>
    <row r="196" spans="2:16" ht="13.5" customHeight="1" x14ac:dyDescent="0.2">
      <c r="B196" s="31"/>
      <c r="C196" s="31"/>
      <c r="F196" s="28" t="str">
        <f t="shared" ca="1" si="29"/>
        <v/>
      </c>
      <c r="H196" s="29" t="str">
        <f t="shared" ca="1" si="30"/>
        <v/>
      </c>
      <c r="P196" s="30"/>
    </row>
    <row r="197" spans="2:16" ht="13.5" customHeight="1" x14ac:dyDescent="0.2">
      <c r="B197" s="31"/>
      <c r="C197" s="31"/>
      <c r="F197" s="28" t="str">
        <f t="shared" ca="1" si="29"/>
        <v/>
      </c>
      <c r="H197" s="29" t="str">
        <f t="shared" ca="1" si="30"/>
        <v/>
      </c>
      <c r="P197" s="30"/>
    </row>
    <row r="198" spans="2:16" ht="13.5" customHeight="1" x14ac:dyDescent="0.2">
      <c r="B198" s="31"/>
      <c r="C198" s="31"/>
      <c r="F198" s="28" t="str">
        <f t="shared" ca="1" si="29"/>
        <v/>
      </c>
      <c r="H198" s="29" t="str">
        <f t="shared" ca="1" si="30"/>
        <v/>
      </c>
      <c r="P198" s="30"/>
    </row>
    <row r="199" spans="2:16" ht="13.5" customHeight="1" x14ac:dyDescent="0.2">
      <c r="B199" s="31"/>
      <c r="C199" s="31"/>
      <c r="F199" s="28" t="str">
        <f t="shared" ca="1" si="29"/>
        <v/>
      </c>
      <c r="H199" s="29" t="str">
        <f t="shared" ca="1" si="30"/>
        <v/>
      </c>
      <c r="P199" s="30"/>
    </row>
    <row r="200" spans="2:16" ht="13.5" customHeight="1" x14ac:dyDescent="0.2">
      <c r="B200" s="31"/>
      <c r="C200" s="31"/>
      <c r="F200" s="28" t="str">
        <f t="shared" ca="1" si="29"/>
        <v/>
      </c>
      <c r="H200" s="29" t="str">
        <f t="shared" ca="1" si="30"/>
        <v/>
      </c>
      <c r="P200" s="30"/>
    </row>
    <row r="201" spans="2:16" ht="13.5" customHeight="1" x14ac:dyDescent="0.2">
      <c r="B201" s="31"/>
      <c r="C201" s="31"/>
      <c r="F201" s="28" t="str">
        <f t="shared" ca="1" si="29"/>
        <v/>
      </c>
      <c r="H201" s="29" t="str">
        <f t="shared" ca="1" si="30"/>
        <v/>
      </c>
      <c r="P201" s="30"/>
    </row>
    <row r="202" spans="2:16" ht="13.5" customHeight="1" x14ac:dyDescent="0.2">
      <c r="B202" s="31"/>
      <c r="C202" s="31"/>
      <c r="F202" s="28" t="str">
        <f t="shared" ca="1" si="29"/>
        <v/>
      </c>
      <c r="H202" s="29" t="str">
        <f t="shared" ca="1" si="30"/>
        <v/>
      </c>
      <c r="P202" s="30"/>
    </row>
    <row r="203" spans="2:16" ht="13.5" customHeight="1" x14ac:dyDescent="0.2">
      <c r="B203" s="31"/>
      <c r="C203" s="31"/>
      <c r="F203" s="28" t="str">
        <f t="shared" ca="1" si="29"/>
        <v/>
      </c>
      <c r="H203" s="29" t="str">
        <f t="shared" ca="1" si="30"/>
        <v/>
      </c>
      <c r="P203" s="30"/>
    </row>
    <row r="204" spans="2:16" ht="13.5" customHeight="1" x14ac:dyDescent="0.2">
      <c r="B204" s="31"/>
      <c r="C204" s="31"/>
      <c r="F204" s="28" t="str">
        <f t="shared" ca="1" si="29"/>
        <v/>
      </c>
      <c r="H204" s="29" t="str">
        <f t="shared" ca="1" si="30"/>
        <v/>
      </c>
      <c r="P204" s="30"/>
    </row>
    <row r="205" spans="2:16" ht="13.5" customHeight="1" x14ac:dyDescent="0.2">
      <c r="B205" s="31"/>
      <c r="C205" s="31"/>
      <c r="F205" s="28" t="str">
        <f t="shared" ca="1" si="29"/>
        <v/>
      </c>
      <c r="H205" s="29" t="str">
        <f t="shared" ca="1" si="30"/>
        <v/>
      </c>
      <c r="P205" s="30"/>
    </row>
    <row r="206" spans="2:16" ht="13.5" customHeight="1" x14ac:dyDescent="0.2">
      <c r="B206" s="31"/>
      <c r="C206" s="31"/>
      <c r="F206" s="28" t="str">
        <f t="shared" ca="1" si="29"/>
        <v/>
      </c>
      <c r="H206" s="29" t="str">
        <f t="shared" ca="1" si="30"/>
        <v/>
      </c>
      <c r="P206" s="30"/>
    </row>
    <row r="207" spans="2:16" ht="13.5" customHeight="1" x14ac:dyDescent="0.2">
      <c r="B207" s="31"/>
      <c r="C207" s="31"/>
      <c r="F207" s="28" t="str">
        <f t="shared" ca="1" si="29"/>
        <v/>
      </c>
      <c r="H207" s="29" t="str">
        <f t="shared" ca="1" si="30"/>
        <v/>
      </c>
      <c r="P207" s="30"/>
    </row>
    <row r="208" spans="2:16" ht="13.5" customHeight="1" x14ac:dyDescent="0.2">
      <c r="B208" s="31"/>
      <c r="C208" s="31"/>
      <c r="F208" s="28" t="str">
        <f t="shared" ca="1" si="29"/>
        <v/>
      </c>
      <c r="H208" s="29" t="str">
        <f t="shared" ca="1" si="30"/>
        <v/>
      </c>
      <c r="P208" s="30"/>
    </row>
    <row r="209" spans="2:16" ht="13.5" customHeight="1" x14ac:dyDescent="0.2">
      <c r="B209" s="31"/>
      <c r="C209" s="31"/>
      <c r="F209" s="28" t="str">
        <f t="shared" ca="1" si="29"/>
        <v/>
      </c>
      <c r="H209" s="29" t="str">
        <f t="shared" ca="1" si="30"/>
        <v/>
      </c>
      <c r="P209" s="30"/>
    </row>
    <row r="210" spans="2:16" ht="13.5" customHeight="1" x14ac:dyDescent="0.2">
      <c r="B210" s="31"/>
      <c r="C210" s="31"/>
      <c r="F210" s="28" t="str">
        <f t="shared" ca="1" si="29"/>
        <v/>
      </c>
      <c r="H210" s="29" t="str">
        <f t="shared" ca="1" si="30"/>
        <v/>
      </c>
      <c r="P210" s="30"/>
    </row>
    <row r="211" spans="2:16" ht="13.5" customHeight="1" x14ac:dyDescent="0.2">
      <c r="B211" s="31"/>
      <c r="C211" s="31"/>
      <c r="F211" s="28" t="str">
        <f t="shared" ca="1" si="29"/>
        <v/>
      </c>
      <c r="H211" s="29" t="str">
        <f t="shared" ca="1" si="30"/>
        <v/>
      </c>
      <c r="P211" s="30"/>
    </row>
    <row r="212" spans="2:16" ht="13.5" customHeight="1" x14ac:dyDescent="0.2">
      <c r="B212" s="31"/>
      <c r="C212" s="31"/>
      <c r="F212" s="28" t="str">
        <f t="shared" ca="1" si="29"/>
        <v/>
      </c>
      <c r="H212" s="29" t="str">
        <f t="shared" ca="1" si="30"/>
        <v/>
      </c>
      <c r="P212" s="30"/>
    </row>
    <row r="213" spans="2:16" ht="13.5" customHeight="1" x14ac:dyDescent="0.2">
      <c r="B213" s="31"/>
      <c r="C213" s="31"/>
      <c r="F213" s="28" t="str">
        <f t="shared" ca="1" si="29"/>
        <v/>
      </c>
      <c r="H213" s="29" t="str">
        <f t="shared" ca="1" si="30"/>
        <v/>
      </c>
      <c r="P213" s="30"/>
    </row>
    <row r="214" spans="2:16" ht="13.5" customHeight="1" x14ac:dyDescent="0.2">
      <c r="B214" s="31"/>
      <c r="C214" s="31"/>
      <c r="F214" s="28" t="str">
        <f t="shared" ca="1" si="29"/>
        <v/>
      </c>
      <c r="H214" s="29" t="str">
        <f t="shared" ca="1" si="30"/>
        <v/>
      </c>
      <c r="P214" s="30"/>
    </row>
    <row r="215" spans="2:16" ht="13.5" customHeight="1" x14ac:dyDescent="0.2">
      <c r="B215" s="31"/>
      <c r="C215" s="31"/>
      <c r="F215" s="28" t="str">
        <f t="shared" ca="1" si="29"/>
        <v/>
      </c>
      <c r="H215" s="29" t="str">
        <f t="shared" ca="1" si="30"/>
        <v/>
      </c>
      <c r="P215" s="30"/>
    </row>
    <row r="216" spans="2:16" ht="13.5" customHeight="1" x14ac:dyDescent="0.2">
      <c r="B216" s="31"/>
      <c r="C216" s="31"/>
      <c r="F216" s="28" t="str">
        <f t="shared" ca="1" si="29"/>
        <v/>
      </c>
      <c r="H216" s="29" t="str">
        <f t="shared" ca="1" si="30"/>
        <v/>
      </c>
      <c r="P216" s="30"/>
    </row>
    <row r="217" spans="2:16" ht="13.5" customHeight="1" x14ac:dyDescent="0.2">
      <c r="B217" s="31"/>
      <c r="C217" s="31"/>
      <c r="F217" s="28" t="str">
        <f t="shared" ca="1" si="29"/>
        <v/>
      </c>
      <c r="H217" s="29" t="str">
        <f t="shared" ca="1" si="30"/>
        <v/>
      </c>
      <c r="P217" s="30"/>
    </row>
    <row r="218" spans="2:16" ht="13.5" customHeight="1" x14ac:dyDescent="0.2">
      <c r="B218" s="31"/>
      <c r="C218" s="31"/>
      <c r="F218" s="28" t="str">
        <f t="shared" ca="1" si="29"/>
        <v/>
      </c>
      <c r="H218" s="29" t="str">
        <f t="shared" ca="1" si="30"/>
        <v/>
      </c>
      <c r="P218" s="30"/>
    </row>
    <row r="219" spans="2:16" ht="13.5" customHeight="1" x14ac:dyDescent="0.2">
      <c r="B219" s="31"/>
      <c r="C219" s="31"/>
      <c r="F219" s="28" t="str">
        <f t="shared" ca="1" si="29"/>
        <v/>
      </c>
      <c r="H219" s="29" t="str">
        <f t="shared" ca="1" si="30"/>
        <v/>
      </c>
      <c r="P219" s="30"/>
    </row>
    <row r="220" spans="2:16" ht="13.5" customHeight="1" x14ac:dyDescent="0.2">
      <c r="B220" s="31"/>
      <c r="C220" s="31"/>
      <c r="F220" s="28" t="str">
        <f t="shared" ref="F220:F251" ca="1" si="31">IF(G220="", IF(I220="","",(INDIRECT("N" &amp; ROW() - 1) - M220)),IF(I220="", "", INDIRECT("N" &amp; ROW() - 1) - M220))</f>
        <v/>
      </c>
      <c r="H220" s="29" t="str">
        <f t="shared" ca="1" si="30"/>
        <v/>
      </c>
      <c r="P220" s="30"/>
    </row>
    <row r="221" spans="2:16" ht="13.5" customHeight="1" x14ac:dyDescent="0.2">
      <c r="B221" s="31"/>
      <c r="C221" s="31"/>
      <c r="F221" s="28" t="str">
        <f t="shared" ca="1" si="31"/>
        <v/>
      </c>
      <c r="H221" s="29" t="str">
        <f t="shared" ca="1" si="30"/>
        <v/>
      </c>
      <c r="P221" s="30"/>
    </row>
    <row r="222" spans="2:16" ht="13.5" customHeight="1" x14ac:dyDescent="0.2">
      <c r="B222" s="31"/>
      <c r="C222" s="31"/>
      <c r="F222" s="28" t="str">
        <f t="shared" ca="1" si="31"/>
        <v/>
      </c>
      <c r="H222" s="29" t="str">
        <f t="shared" ca="1" si="30"/>
        <v/>
      </c>
      <c r="P222" s="30"/>
    </row>
    <row r="223" spans="2:16" ht="13.5" customHeight="1" x14ac:dyDescent="0.2">
      <c r="B223" s="31"/>
      <c r="C223" s="31"/>
      <c r="F223" s="28" t="str">
        <f t="shared" ca="1" si="31"/>
        <v/>
      </c>
      <c r="H223" s="29" t="str">
        <f t="shared" ca="1" si="30"/>
        <v/>
      </c>
      <c r="P223" s="30"/>
    </row>
    <row r="224" spans="2:16" ht="13.5" customHeight="1" x14ac:dyDescent="0.2">
      <c r="B224" s="31"/>
      <c r="C224" s="31"/>
      <c r="F224" s="28" t="str">
        <f t="shared" ca="1" si="31"/>
        <v/>
      </c>
      <c r="H224" s="29" t="str">
        <f t="shared" ca="1" si="30"/>
        <v/>
      </c>
      <c r="P224" s="30"/>
    </row>
    <row r="225" spans="2:16" ht="13.5" customHeight="1" x14ac:dyDescent="0.2">
      <c r="B225" s="31"/>
      <c r="C225" s="31"/>
      <c r="F225" s="28" t="str">
        <f t="shared" ca="1" si="31"/>
        <v/>
      </c>
      <c r="H225" s="29" t="str">
        <f t="shared" ca="1" si="30"/>
        <v/>
      </c>
      <c r="P225" s="30"/>
    </row>
    <row r="226" spans="2:16" ht="13.5" customHeight="1" x14ac:dyDescent="0.2">
      <c r="B226" s="31"/>
      <c r="C226" s="31"/>
      <c r="F226" s="28" t="str">
        <f t="shared" ca="1" si="31"/>
        <v/>
      </c>
      <c r="H226" s="29" t="str">
        <f t="shared" ca="1" si="30"/>
        <v/>
      </c>
      <c r="P226" s="30"/>
    </row>
    <row r="227" spans="2:16" ht="13.5" customHeight="1" x14ac:dyDescent="0.2">
      <c r="B227" s="31"/>
      <c r="C227" s="31"/>
      <c r="F227" s="28" t="str">
        <f t="shared" ca="1" si="31"/>
        <v/>
      </c>
      <c r="H227" s="29" t="str">
        <f t="shared" ca="1" si="30"/>
        <v/>
      </c>
      <c r="P227" s="30"/>
    </row>
    <row r="228" spans="2:16" ht="13.5" customHeight="1" x14ac:dyDescent="0.2">
      <c r="B228" s="31"/>
      <c r="C228" s="31"/>
      <c r="F228" s="28" t="str">
        <f t="shared" ca="1" si="31"/>
        <v/>
      </c>
      <c r="H228" s="29" t="str">
        <f t="shared" ca="1" si="30"/>
        <v/>
      </c>
      <c r="P228" s="30"/>
    </row>
    <row r="229" spans="2:16" ht="13.5" customHeight="1" x14ac:dyDescent="0.2">
      <c r="B229" s="31"/>
      <c r="C229" s="31"/>
      <c r="F229" s="28" t="str">
        <f t="shared" ca="1" si="31"/>
        <v/>
      </c>
      <c r="H229" s="29" t="str">
        <f t="shared" ca="1" si="30"/>
        <v/>
      </c>
      <c r="P229" s="30"/>
    </row>
    <row r="230" spans="2:16" ht="13.5" customHeight="1" x14ac:dyDescent="0.2">
      <c r="B230" s="31"/>
      <c r="C230" s="31"/>
      <c r="F230" s="28" t="str">
        <f t="shared" ca="1" si="31"/>
        <v/>
      </c>
      <c r="H230" s="29" t="str">
        <f t="shared" ca="1" si="30"/>
        <v/>
      </c>
      <c r="P230" s="30"/>
    </row>
    <row r="231" spans="2:16" ht="13.5" customHeight="1" x14ac:dyDescent="0.2">
      <c r="B231" s="31"/>
      <c r="C231" s="31"/>
      <c r="F231" s="28" t="str">
        <f t="shared" ca="1" si="31"/>
        <v/>
      </c>
      <c r="H231" s="29" t="str">
        <f t="shared" ca="1" si="30"/>
        <v/>
      </c>
      <c r="P231" s="30"/>
    </row>
    <row r="232" spans="2:16" ht="13.5" customHeight="1" x14ac:dyDescent="0.2">
      <c r="B232" s="31"/>
      <c r="C232" s="31"/>
      <c r="F232" s="28" t="str">
        <f t="shared" ca="1" si="31"/>
        <v/>
      </c>
      <c r="H232" s="29" t="str">
        <f t="shared" ca="1" si="30"/>
        <v/>
      </c>
      <c r="P232" s="30"/>
    </row>
    <row r="233" spans="2:16" ht="13.5" customHeight="1" x14ac:dyDescent="0.2">
      <c r="B233" s="31"/>
      <c r="C233" s="31"/>
      <c r="F233" s="28" t="str">
        <f t="shared" ca="1" si="31"/>
        <v/>
      </c>
      <c r="H233" s="29" t="str">
        <f t="shared" ca="1" si="30"/>
        <v/>
      </c>
      <c r="P233" s="30"/>
    </row>
    <row r="234" spans="2:16" ht="13.5" customHeight="1" x14ac:dyDescent="0.2">
      <c r="B234" s="31"/>
      <c r="C234" s="31"/>
      <c r="F234" s="28" t="str">
        <f t="shared" ca="1" si="31"/>
        <v/>
      </c>
      <c r="H234" s="29" t="str">
        <f t="shared" ca="1" si="30"/>
        <v/>
      </c>
      <c r="P234" s="30"/>
    </row>
    <row r="235" spans="2:16" ht="13.5" customHeight="1" x14ac:dyDescent="0.2">
      <c r="B235" s="31"/>
      <c r="C235" s="31"/>
      <c r="F235" s="28" t="str">
        <f t="shared" ca="1" si="31"/>
        <v/>
      </c>
      <c r="H235" s="29" t="str">
        <f t="shared" ca="1" si="30"/>
        <v/>
      </c>
      <c r="P235" s="30"/>
    </row>
    <row r="236" spans="2:16" ht="13.5" customHeight="1" x14ac:dyDescent="0.2">
      <c r="B236" s="31"/>
      <c r="C236" s="31"/>
      <c r="F236" s="28" t="str">
        <f t="shared" ca="1" si="31"/>
        <v/>
      </c>
      <c r="H236" s="29" t="str">
        <f t="shared" ca="1" si="30"/>
        <v/>
      </c>
      <c r="P236" s="30"/>
    </row>
    <row r="237" spans="2:16" ht="13.5" customHeight="1" x14ac:dyDescent="0.2">
      <c r="B237" s="31"/>
      <c r="C237" s="31"/>
      <c r="F237" s="28" t="str">
        <f t="shared" ca="1" si="31"/>
        <v/>
      </c>
      <c r="H237" s="29" t="str">
        <f t="shared" ca="1" si="30"/>
        <v/>
      </c>
      <c r="P237" s="30"/>
    </row>
    <row r="238" spans="2:16" ht="13.5" customHeight="1" x14ac:dyDescent="0.2">
      <c r="B238" s="31"/>
      <c r="C238" s="31"/>
      <c r="F238" s="28" t="str">
        <f t="shared" ca="1" si="31"/>
        <v/>
      </c>
      <c r="H238" s="29" t="str">
        <f t="shared" ca="1" si="30"/>
        <v/>
      </c>
      <c r="P238" s="30"/>
    </row>
    <row r="239" spans="2:16" ht="13.5" customHeight="1" x14ac:dyDescent="0.2">
      <c r="B239" s="31"/>
      <c r="C239" s="31"/>
      <c r="F239" s="28" t="str">
        <f t="shared" ca="1" si="31"/>
        <v/>
      </c>
      <c r="H239" s="29" t="str">
        <f t="shared" ca="1" si="30"/>
        <v/>
      </c>
      <c r="P239" s="30"/>
    </row>
    <row r="240" spans="2:16" ht="13.5" customHeight="1" x14ac:dyDescent="0.2">
      <c r="B240" s="31"/>
      <c r="C240" s="31"/>
      <c r="F240" s="28" t="str">
        <f t="shared" ca="1" si="31"/>
        <v/>
      </c>
      <c r="H240" s="29" t="str">
        <f t="shared" ca="1" si="30"/>
        <v/>
      </c>
      <c r="P240" s="30"/>
    </row>
    <row r="241" spans="2:16" ht="13.5" customHeight="1" x14ac:dyDescent="0.2">
      <c r="B241" s="31"/>
      <c r="C241" s="31"/>
      <c r="F241" s="28" t="str">
        <f t="shared" ca="1" si="31"/>
        <v/>
      </c>
      <c r="H241" s="29" t="str">
        <f t="shared" ca="1" si="30"/>
        <v/>
      </c>
      <c r="P241" s="30"/>
    </row>
    <row r="242" spans="2:16" ht="13.5" customHeight="1" x14ac:dyDescent="0.2">
      <c r="B242" s="31"/>
      <c r="C242" s="31"/>
      <c r="F242" s="28" t="str">
        <f t="shared" ca="1" si="31"/>
        <v/>
      </c>
      <c r="H242" s="29" t="str">
        <f t="shared" ca="1" si="30"/>
        <v/>
      </c>
      <c r="P242" s="30"/>
    </row>
    <row r="243" spans="2:16" ht="13.5" customHeight="1" x14ac:dyDescent="0.2">
      <c r="B243" s="31"/>
      <c r="C243" s="31"/>
      <c r="F243" s="28" t="str">
        <f t="shared" ca="1" si="31"/>
        <v/>
      </c>
      <c r="H243" s="29" t="str">
        <f t="shared" ca="1" si="30"/>
        <v/>
      </c>
      <c r="P243" s="30"/>
    </row>
    <row r="244" spans="2:16" ht="13.5" customHeight="1" x14ac:dyDescent="0.2">
      <c r="B244" s="31"/>
      <c r="C244" s="31"/>
      <c r="F244" s="28" t="str">
        <f t="shared" ca="1" si="31"/>
        <v/>
      </c>
      <c r="H244" s="29" t="str">
        <f t="shared" ca="1" si="30"/>
        <v/>
      </c>
      <c r="P244" s="30"/>
    </row>
    <row r="245" spans="2:16" ht="13.5" customHeight="1" x14ac:dyDescent="0.2">
      <c r="B245" s="31"/>
      <c r="C245" s="31"/>
      <c r="F245" s="28" t="str">
        <f t="shared" ca="1" si="31"/>
        <v/>
      </c>
      <c r="H245" s="29" t="str">
        <f t="shared" ca="1" si="30"/>
        <v/>
      </c>
      <c r="P245" s="30"/>
    </row>
    <row r="246" spans="2:16" ht="13.5" customHeight="1" x14ac:dyDescent="0.2">
      <c r="B246" s="31"/>
      <c r="C246" s="31"/>
      <c r="F246" s="28" t="str">
        <f t="shared" ca="1" si="31"/>
        <v/>
      </c>
      <c r="H246" s="29" t="str">
        <f t="shared" ca="1" si="30"/>
        <v/>
      </c>
      <c r="P246" s="30"/>
    </row>
    <row r="247" spans="2:16" ht="13.5" customHeight="1" x14ac:dyDescent="0.2">
      <c r="B247" s="31"/>
      <c r="C247" s="31"/>
      <c r="F247" s="28" t="str">
        <f t="shared" ca="1" si="31"/>
        <v/>
      </c>
      <c r="H247" s="29" t="str">
        <f t="shared" ca="1" si="30"/>
        <v/>
      </c>
      <c r="P247" s="30"/>
    </row>
    <row r="248" spans="2:16" ht="13.5" customHeight="1" x14ac:dyDescent="0.2">
      <c r="B248" s="31"/>
      <c r="C248" s="31"/>
      <c r="F248" s="28" t="str">
        <f t="shared" ca="1" si="31"/>
        <v/>
      </c>
      <c r="H248" s="29" t="str">
        <f t="shared" ca="1" si="30"/>
        <v/>
      </c>
      <c r="P248" s="30"/>
    </row>
    <row r="249" spans="2:16" ht="13.5" customHeight="1" x14ac:dyDescent="0.2">
      <c r="B249" s="31"/>
      <c r="C249" s="31"/>
      <c r="F249" s="28" t="str">
        <f t="shared" ca="1" si="31"/>
        <v/>
      </c>
      <c r="H249" s="29" t="str">
        <f t="shared" ca="1" si="30"/>
        <v/>
      </c>
      <c r="P249" s="30"/>
    </row>
    <row r="250" spans="2:16" ht="13.5" customHeight="1" x14ac:dyDescent="0.2">
      <c r="B250" s="31"/>
      <c r="C250" s="31"/>
      <c r="F250" s="28" t="str">
        <f t="shared" ca="1" si="31"/>
        <v/>
      </c>
      <c r="H250" s="29" t="str">
        <f t="shared" ca="1" si="30"/>
        <v/>
      </c>
      <c r="P250" s="30"/>
    </row>
    <row r="251" spans="2:16" ht="13.5" customHeight="1" x14ac:dyDescent="0.2">
      <c r="B251" s="31"/>
      <c r="C251" s="31"/>
      <c r="F251" s="28" t="str">
        <f t="shared" ca="1" si="31"/>
        <v/>
      </c>
      <c r="H251" s="29" t="str">
        <f t="shared" ca="1" si="30"/>
        <v/>
      </c>
      <c r="P251" s="30"/>
    </row>
    <row r="252" spans="2:16" ht="13.5" customHeight="1" x14ac:dyDescent="0.2">
      <c r="B252" s="31"/>
      <c r="C252" s="31"/>
      <c r="F252" s="28" t="str">
        <f t="shared" ref="F252:F267" ca="1" si="32">IF(G252="", IF(I252="","",(INDIRECT("N" &amp; ROW() - 1) - M252)),IF(I252="", "", INDIRECT("N" &amp; ROW() - 1) - M252))</f>
        <v/>
      </c>
      <c r="H252" s="29" t="str">
        <f t="shared" ca="1" si="30"/>
        <v/>
      </c>
      <c r="P252" s="30"/>
    </row>
    <row r="253" spans="2:16" ht="13.5" customHeight="1" x14ac:dyDescent="0.2">
      <c r="B253" s="31"/>
      <c r="C253" s="31"/>
      <c r="F253" s="28" t="str">
        <f t="shared" ca="1" si="32"/>
        <v/>
      </c>
      <c r="H253" s="29" t="str">
        <f t="shared" ca="1" si="30"/>
        <v/>
      </c>
      <c r="P253" s="30"/>
    </row>
    <row r="254" spans="2:16" ht="13.5" customHeight="1" x14ac:dyDescent="0.2">
      <c r="B254" s="31"/>
      <c r="C254" s="31"/>
      <c r="F254" s="28" t="str">
        <f t="shared" ca="1" si="32"/>
        <v/>
      </c>
      <c r="H254" s="29" t="str">
        <f t="shared" ca="1" si="30"/>
        <v/>
      </c>
      <c r="P254" s="30"/>
    </row>
    <row r="255" spans="2:16" ht="13.5" customHeight="1" x14ac:dyDescent="0.2">
      <c r="B255" s="31"/>
      <c r="C255" s="31"/>
      <c r="F255" s="28" t="str">
        <f t="shared" ca="1" si="32"/>
        <v/>
      </c>
      <c r="H255" s="29" t="str">
        <f t="shared" ca="1" si="30"/>
        <v/>
      </c>
      <c r="P255" s="30"/>
    </row>
    <row r="256" spans="2:16" ht="13.5" customHeight="1" x14ac:dyDescent="0.2">
      <c r="B256" s="31"/>
      <c r="C256" s="31"/>
      <c r="F256" s="28" t="str">
        <f t="shared" ca="1" si="32"/>
        <v/>
      </c>
      <c r="H256" s="29" t="str">
        <f t="shared" ca="1" si="30"/>
        <v/>
      </c>
      <c r="P256" s="30"/>
    </row>
    <row r="257" spans="2:16" ht="13.5" customHeight="1" x14ac:dyDescent="0.2">
      <c r="B257" s="31"/>
      <c r="C257" s="31"/>
      <c r="F257" s="28" t="str">
        <f t="shared" ca="1" si="32"/>
        <v/>
      </c>
      <c r="H257" s="29" t="str">
        <f t="shared" ca="1" si="30"/>
        <v/>
      </c>
      <c r="P257" s="30"/>
    </row>
    <row r="258" spans="2:16" ht="13.5" customHeight="1" x14ac:dyDescent="0.2">
      <c r="B258" s="31"/>
      <c r="C258" s="31"/>
      <c r="F258" s="28" t="str">
        <f t="shared" ca="1" si="32"/>
        <v/>
      </c>
      <c r="H258" s="29" t="str">
        <f t="shared" ca="1" si="30"/>
        <v/>
      </c>
      <c r="P258" s="30"/>
    </row>
    <row r="259" spans="2:16" ht="13.5" customHeight="1" x14ac:dyDescent="0.2">
      <c r="B259" s="31"/>
      <c r="C259" s="31"/>
      <c r="F259" s="28" t="str">
        <f t="shared" ca="1" si="32"/>
        <v/>
      </c>
      <c r="H259" s="29" t="str">
        <f t="shared" ref="H259:H322" ca="1" si="33">IF(I259 = "-", INDIRECT("C" &amp; ROW() - 1),"")</f>
        <v/>
      </c>
      <c r="P259" s="30"/>
    </row>
    <row r="260" spans="2:16" ht="13.5" customHeight="1" x14ac:dyDescent="0.2">
      <c r="B260" s="31"/>
      <c r="C260" s="31"/>
      <c r="F260" s="28" t="str">
        <f t="shared" ca="1" si="32"/>
        <v/>
      </c>
      <c r="H260" s="29" t="str">
        <f t="shared" ca="1" si="33"/>
        <v/>
      </c>
      <c r="P260" s="30"/>
    </row>
    <row r="261" spans="2:16" ht="13.5" customHeight="1" x14ac:dyDescent="0.2">
      <c r="B261" s="31"/>
      <c r="C261" s="31"/>
      <c r="F261" s="28" t="str">
        <f t="shared" ca="1" si="32"/>
        <v/>
      </c>
      <c r="H261" s="29" t="str">
        <f t="shared" ca="1" si="33"/>
        <v/>
      </c>
      <c r="P261" s="30"/>
    </row>
    <row r="262" spans="2:16" ht="13.5" customHeight="1" x14ac:dyDescent="0.2">
      <c r="B262" s="31"/>
      <c r="C262" s="31"/>
      <c r="F262" s="28" t="str">
        <f t="shared" ca="1" si="32"/>
        <v/>
      </c>
      <c r="H262" s="29" t="str">
        <f t="shared" ca="1" si="33"/>
        <v/>
      </c>
      <c r="P262" s="30"/>
    </row>
    <row r="263" spans="2:16" ht="13.5" customHeight="1" x14ac:dyDescent="0.2">
      <c r="B263" s="31"/>
      <c r="C263" s="31"/>
      <c r="F263" s="28" t="str">
        <f t="shared" ca="1" si="32"/>
        <v/>
      </c>
      <c r="H263" s="29" t="str">
        <f t="shared" ca="1" si="33"/>
        <v/>
      </c>
      <c r="P263" s="30"/>
    </row>
    <row r="264" spans="2:16" ht="13.5" customHeight="1" x14ac:dyDescent="0.2">
      <c r="B264" s="31"/>
      <c r="C264" s="31"/>
      <c r="F264" s="28" t="str">
        <f t="shared" ca="1" si="32"/>
        <v/>
      </c>
      <c r="H264" s="29" t="str">
        <f t="shared" ca="1" si="33"/>
        <v/>
      </c>
      <c r="P264" s="30"/>
    </row>
    <row r="265" spans="2:16" ht="13.5" customHeight="1" x14ac:dyDescent="0.2">
      <c r="B265" s="31"/>
      <c r="C265" s="31"/>
      <c r="F265" s="28" t="str">
        <f t="shared" ca="1" si="32"/>
        <v/>
      </c>
      <c r="H265" s="29" t="str">
        <f t="shared" ca="1" si="33"/>
        <v/>
      </c>
      <c r="P265" s="30"/>
    </row>
    <row r="266" spans="2:16" ht="13.5" customHeight="1" x14ac:dyDescent="0.2">
      <c r="B266" s="31"/>
      <c r="C266" s="31"/>
      <c r="F266" s="28" t="str">
        <f t="shared" ca="1" si="32"/>
        <v/>
      </c>
      <c r="H266" s="29" t="str">
        <f t="shared" ca="1" si="33"/>
        <v/>
      </c>
      <c r="P266" s="30"/>
    </row>
    <row r="267" spans="2:16" ht="13.5" customHeight="1" x14ac:dyDescent="0.2">
      <c r="B267" s="31"/>
      <c r="C267" s="31"/>
      <c r="F267" s="28" t="str">
        <f t="shared" ca="1" si="32"/>
        <v/>
      </c>
      <c r="H267" s="29" t="str">
        <f t="shared" ca="1" si="33"/>
        <v/>
      </c>
      <c r="P267" s="30"/>
    </row>
    <row r="268" spans="2:16" ht="13.5" customHeight="1" x14ac:dyDescent="0.2">
      <c r="B268" s="31"/>
      <c r="C268" s="31"/>
      <c r="H268" s="29" t="str">
        <f t="shared" ca="1" si="33"/>
        <v/>
      </c>
    </row>
    <row r="269" spans="2:16" ht="13.5" customHeight="1" x14ac:dyDescent="0.2">
      <c r="B269" s="31"/>
      <c r="C269" s="31"/>
      <c r="H269" s="29" t="str">
        <f t="shared" ca="1" si="33"/>
        <v/>
      </c>
    </row>
    <row r="270" spans="2:16" ht="13.5" customHeight="1" x14ac:dyDescent="0.2">
      <c r="B270" s="31"/>
      <c r="C270" s="31"/>
      <c r="H270" s="29" t="str">
        <f t="shared" ca="1" si="33"/>
        <v/>
      </c>
    </row>
    <row r="271" spans="2:16" ht="13.5" customHeight="1" x14ac:dyDescent="0.2">
      <c r="B271" s="31"/>
      <c r="C271" s="31"/>
      <c r="H271" s="29" t="str">
        <f t="shared" ca="1" si="33"/>
        <v/>
      </c>
    </row>
    <row r="272" spans="2:16" ht="13.5" customHeight="1" x14ac:dyDescent="0.2">
      <c r="B272" s="31"/>
      <c r="C272" s="31"/>
      <c r="H272" s="29" t="str">
        <f t="shared" ca="1" si="33"/>
        <v/>
      </c>
    </row>
    <row r="273" spans="2:8" ht="13.5" customHeight="1" x14ac:dyDescent="0.2">
      <c r="B273" s="31"/>
      <c r="C273" s="31"/>
      <c r="H273" s="29" t="str">
        <f t="shared" ca="1" si="33"/>
        <v/>
      </c>
    </row>
    <row r="274" spans="2:8" ht="13.5" customHeight="1" x14ac:dyDescent="0.2">
      <c r="B274" s="31"/>
      <c r="C274" s="31"/>
      <c r="H274" s="29" t="str">
        <f t="shared" ca="1" si="33"/>
        <v/>
      </c>
    </row>
    <row r="275" spans="2:8" ht="13.5" customHeight="1" x14ac:dyDescent="0.2">
      <c r="B275" s="31"/>
      <c r="C275" s="31"/>
      <c r="H275" s="29" t="str">
        <f t="shared" ca="1" si="33"/>
        <v/>
      </c>
    </row>
    <row r="276" spans="2:8" ht="13.5" customHeight="1" x14ac:dyDescent="0.2">
      <c r="B276" s="31"/>
      <c r="C276" s="31"/>
      <c r="H276" s="29" t="str">
        <f t="shared" ca="1" si="33"/>
        <v/>
      </c>
    </row>
    <row r="277" spans="2:8" ht="13.5" customHeight="1" x14ac:dyDescent="0.2">
      <c r="B277" s="31"/>
      <c r="C277" s="31"/>
      <c r="H277" s="29" t="str">
        <f t="shared" ca="1" si="33"/>
        <v/>
      </c>
    </row>
    <row r="278" spans="2:8" ht="13.5" customHeight="1" x14ac:dyDescent="0.2">
      <c r="B278" s="31"/>
      <c r="C278" s="31"/>
      <c r="H278" s="29" t="str">
        <f t="shared" ca="1" si="33"/>
        <v/>
      </c>
    </row>
    <row r="279" spans="2:8" ht="13.5" customHeight="1" x14ac:dyDescent="0.2">
      <c r="B279" s="31"/>
      <c r="C279" s="31"/>
      <c r="H279" s="29" t="str">
        <f t="shared" ca="1" si="33"/>
        <v/>
      </c>
    </row>
    <row r="280" spans="2:8" ht="13.5" customHeight="1" x14ac:dyDescent="0.2">
      <c r="B280" s="31"/>
      <c r="C280" s="31"/>
      <c r="H280" s="29" t="str">
        <f t="shared" ca="1" si="33"/>
        <v/>
      </c>
    </row>
    <row r="281" spans="2:8" ht="13.5" customHeight="1" x14ac:dyDescent="0.2">
      <c r="B281" s="31"/>
      <c r="C281" s="31"/>
      <c r="H281" s="29" t="str">
        <f t="shared" ca="1" si="33"/>
        <v/>
      </c>
    </row>
    <row r="282" spans="2:8" ht="13.5" customHeight="1" x14ac:dyDescent="0.2">
      <c r="B282" s="31"/>
      <c r="C282" s="31"/>
      <c r="H282" s="29" t="str">
        <f t="shared" ca="1" si="33"/>
        <v/>
      </c>
    </row>
    <row r="283" spans="2:8" ht="13.5" customHeight="1" x14ac:dyDescent="0.2">
      <c r="B283" s="31"/>
      <c r="C283" s="31"/>
      <c r="H283" s="29" t="str">
        <f t="shared" ca="1" si="33"/>
        <v/>
      </c>
    </row>
    <row r="284" spans="2:8" ht="13.5" customHeight="1" x14ac:dyDescent="0.2">
      <c r="B284" s="31"/>
      <c r="C284" s="31"/>
      <c r="H284" s="29" t="str">
        <f t="shared" ca="1" si="33"/>
        <v/>
      </c>
    </row>
    <row r="285" spans="2:8" ht="13.5" customHeight="1" x14ac:dyDescent="0.2">
      <c r="B285" s="31"/>
      <c r="C285" s="31"/>
      <c r="H285" s="29" t="str">
        <f t="shared" ca="1" si="33"/>
        <v/>
      </c>
    </row>
    <row r="286" spans="2:8" ht="13.5" customHeight="1" x14ac:dyDescent="0.2">
      <c r="B286" s="31"/>
      <c r="C286" s="31"/>
      <c r="H286" s="29" t="str">
        <f t="shared" ca="1" si="33"/>
        <v/>
      </c>
    </row>
    <row r="287" spans="2:8" ht="13.5" customHeight="1" x14ac:dyDescent="0.2">
      <c r="B287" s="31"/>
      <c r="C287" s="31"/>
      <c r="H287" s="29" t="str">
        <f t="shared" ca="1" si="33"/>
        <v/>
      </c>
    </row>
    <row r="288" spans="2:8" ht="13.5" customHeight="1" x14ac:dyDescent="0.2">
      <c r="B288" s="31"/>
      <c r="C288" s="31"/>
      <c r="H288" s="29" t="str">
        <f t="shared" ca="1" si="33"/>
        <v/>
      </c>
    </row>
    <row r="289" spans="2:8" ht="13.5" customHeight="1" x14ac:dyDescent="0.2">
      <c r="B289" s="31"/>
      <c r="C289" s="31"/>
      <c r="H289" s="29" t="str">
        <f t="shared" ca="1" si="33"/>
        <v/>
      </c>
    </row>
    <row r="290" spans="2:8" ht="13.5" customHeight="1" x14ac:dyDescent="0.2">
      <c r="B290" s="31"/>
      <c r="C290" s="31"/>
      <c r="H290" s="29" t="str">
        <f t="shared" ca="1" si="33"/>
        <v/>
      </c>
    </row>
    <row r="291" spans="2:8" ht="13.5" customHeight="1" x14ac:dyDescent="0.2">
      <c r="B291" s="31"/>
      <c r="C291" s="31"/>
      <c r="H291" s="29" t="str">
        <f t="shared" ca="1" si="33"/>
        <v/>
      </c>
    </row>
    <row r="292" spans="2:8" ht="13.5" customHeight="1" x14ac:dyDescent="0.2">
      <c r="B292" s="31"/>
      <c r="C292" s="31"/>
      <c r="H292" s="29" t="str">
        <f t="shared" ca="1" si="33"/>
        <v/>
      </c>
    </row>
    <row r="293" spans="2:8" ht="13.5" customHeight="1" x14ac:dyDescent="0.2">
      <c r="B293" s="31"/>
      <c r="C293" s="31"/>
      <c r="H293" s="29" t="str">
        <f t="shared" ca="1" si="33"/>
        <v/>
      </c>
    </row>
    <row r="294" spans="2:8" ht="13.5" customHeight="1" x14ac:dyDescent="0.2">
      <c r="B294" s="31"/>
      <c r="C294" s="31"/>
      <c r="H294" s="29" t="str">
        <f t="shared" ca="1" si="33"/>
        <v/>
      </c>
    </row>
    <row r="295" spans="2:8" ht="13.5" customHeight="1" x14ac:dyDescent="0.2">
      <c r="B295" s="31"/>
      <c r="C295" s="31"/>
      <c r="H295" s="29" t="str">
        <f t="shared" ca="1" si="33"/>
        <v/>
      </c>
    </row>
    <row r="296" spans="2:8" ht="13.5" customHeight="1" x14ac:dyDescent="0.2">
      <c r="B296" s="31"/>
      <c r="C296" s="31"/>
      <c r="H296" s="29" t="str">
        <f t="shared" ca="1" si="33"/>
        <v/>
      </c>
    </row>
    <row r="297" spans="2:8" ht="13.5" customHeight="1" x14ac:dyDescent="0.2">
      <c r="B297" s="31"/>
      <c r="C297" s="31"/>
      <c r="H297" s="29" t="str">
        <f t="shared" ca="1" si="33"/>
        <v/>
      </c>
    </row>
    <row r="298" spans="2:8" ht="13.5" customHeight="1" x14ac:dyDescent="0.2">
      <c r="B298" s="31"/>
      <c r="C298" s="31"/>
      <c r="H298" s="29" t="str">
        <f t="shared" ca="1" si="33"/>
        <v/>
      </c>
    </row>
    <row r="299" spans="2:8" ht="13.5" customHeight="1" x14ac:dyDescent="0.2">
      <c r="B299" s="31"/>
      <c r="C299" s="31"/>
      <c r="H299" s="29" t="str">
        <f t="shared" ca="1" si="33"/>
        <v/>
      </c>
    </row>
    <row r="300" spans="2:8" ht="13.5" customHeight="1" x14ac:dyDescent="0.2">
      <c r="B300" s="31"/>
      <c r="C300" s="31"/>
      <c r="H300" s="29" t="str">
        <f t="shared" ca="1" si="33"/>
        <v/>
      </c>
    </row>
    <row r="301" spans="2:8" ht="13.5" customHeight="1" x14ac:dyDescent="0.2">
      <c r="B301" s="31"/>
      <c r="C301" s="31"/>
      <c r="H301" s="29" t="str">
        <f t="shared" ca="1" si="33"/>
        <v/>
      </c>
    </row>
    <row r="302" spans="2:8" ht="13.5" customHeight="1" x14ac:dyDescent="0.2">
      <c r="B302" s="31"/>
      <c r="C302" s="31"/>
      <c r="H302" s="29" t="str">
        <f t="shared" ca="1" si="33"/>
        <v/>
      </c>
    </row>
    <row r="303" spans="2:8" ht="13.5" customHeight="1" x14ac:dyDescent="0.2">
      <c r="B303" s="31"/>
      <c r="C303" s="31"/>
      <c r="H303" s="29" t="str">
        <f t="shared" ca="1" si="33"/>
        <v/>
      </c>
    </row>
    <row r="304" spans="2:8" ht="13.5" customHeight="1" x14ac:dyDescent="0.2">
      <c r="B304" s="31"/>
      <c r="C304" s="31"/>
      <c r="H304" s="29" t="str">
        <f t="shared" ca="1" si="33"/>
        <v/>
      </c>
    </row>
    <row r="305" spans="2:8" ht="13.5" customHeight="1" x14ac:dyDescent="0.2">
      <c r="B305" s="31"/>
      <c r="C305" s="31"/>
      <c r="H305" s="29" t="str">
        <f t="shared" ca="1" si="33"/>
        <v/>
      </c>
    </row>
    <row r="306" spans="2:8" ht="13.5" customHeight="1" x14ac:dyDescent="0.2">
      <c r="B306" s="31"/>
      <c r="C306" s="31"/>
      <c r="H306" s="29" t="str">
        <f t="shared" ca="1" si="33"/>
        <v/>
      </c>
    </row>
    <row r="307" spans="2:8" ht="13.5" customHeight="1" x14ac:dyDescent="0.2">
      <c r="B307" s="31"/>
      <c r="C307" s="31"/>
      <c r="H307" s="29" t="str">
        <f t="shared" ca="1" si="33"/>
        <v/>
      </c>
    </row>
    <row r="308" spans="2:8" ht="13.5" customHeight="1" x14ac:dyDescent="0.2">
      <c r="B308" s="31"/>
      <c r="C308" s="31"/>
      <c r="H308" s="29" t="str">
        <f t="shared" ca="1" si="33"/>
        <v/>
      </c>
    </row>
    <row r="309" spans="2:8" ht="13.5" customHeight="1" x14ac:dyDescent="0.2">
      <c r="B309" s="31"/>
      <c r="C309" s="31"/>
      <c r="H309" s="29" t="str">
        <f t="shared" ca="1" si="33"/>
        <v/>
      </c>
    </row>
    <row r="310" spans="2:8" ht="13.5" customHeight="1" x14ac:dyDescent="0.2">
      <c r="B310" s="31"/>
      <c r="C310" s="31"/>
      <c r="H310" s="29" t="str">
        <f t="shared" ca="1" si="33"/>
        <v/>
      </c>
    </row>
    <row r="311" spans="2:8" ht="13.5" customHeight="1" x14ac:dyDescent="0.2">
      <c r="B311" s="31"/>
      <c r="C311" s="31"/>
      <c r="H311" s="29" t="str">
        <f t="shared" ca="1" si="33"/>
        <v/>
      </c>
    </row>
    <row r="312" spans="2:8" ht="13.5" customHeight="1" x14ac:dyDescent="0.2">
      <c r="B312" s="31"/>
      <c r="C312" s="31"/>
      <c r="H312" s="29" t="str">
        <f t="shared" ca="1" si="33"/>
        <v/>
      </c>
    </row>
    <row r="313" spans="2:8" ht="13.5" customHeight="1" x14ac:dyDescent="0.2">
      <c r="B313" s="31"/>
      <c r="C313" s="31"/>
      <c r="H313" s="29" t="str">
        <f t="shared" ca="1" si="33"/>
        <v/>
      </c>
    </row>
    <row r="314" spans="2:8" ht="13.5" customHeight="1" x14ac:dyDescent="0.2">
      <c r="B314" s="31"/>
      <c r="C314" s="31"/>
      <c r="H314" s="29" t="str">
        <f t="shared" ca="1" si="33"/>
        <v/>
      </c>
    </row>
    <row r="315" spans="2:8" ht="13.5" customHeight="1" x14ac:dyDescent="0.2">
      <c r="B315" s="31"/>
      <c r="C315" s="31"/>
      <c r="H315" s="29" t="str">
        <f t="shared" ca="1" si="33"/>
        <v/>
      </c>
    </row>
    <row r="316" spans="2:8" ht="13.5" customHeight="1" x14ac:dyDescent="0.2">
      <c r="B316" s="31"/>
      <c r="C316" s="31"/>
      <c r="H316" s="29" t="str">
        <f t="shared" ca="1" si="33"/>
        <v/>
      </c>
    </row>
    <row r="317" spans="2:8" ht="13.5" customHeight="1" x14ac:dyDescent="0.2">
      <c r="H317" s="29" t="str">
        <f t="shared" ca="1" si="33"/>
        <v/>
      </c>
    </row>
    <row r="318" spans="2:8" ht="13.5" customHeight="1" x14ac:dyDescent="0.2">
      <c r="H318" s="29" t="str">
        <f t="shared" ca="1" si="33"/>
        <v/>
      </c>
    </row>
    <row r="319" spans="2:8" ht="13.5" customHeight="1" x14ac:dyDescent="0.2">
      <c r="H319" s="29" t="str">
        <f t="shared" ca="1" si="33"/>
        <v/>
      </c>
    </row>
    <row r="320" spans="2:8" ht="13.5" customHeight="1" x14ac:dyDescent="0.2">
      <c r="H320" s="29" t="str">
        <f t="shared" ca="1" si="33"/>
        <v/>
      </c>
    </row>
    <row r="321" spans="8:8" ht="13.5" customHeight="1" x14ac:dyDescent="0.2">
      <c r="H321" s="29" t="str">
        <f t="shared" ca="1" si="33"/>
        <v/>
      </c>
    </row>
    <row r="322" spans="8:8" ht="13.5" customHeight="1" x14ac:dyDescent="0.2">
      <c r="H322" s="29" t="str">
        <f t="shared" ca="1" si="33"/>
        <v/>
      </c>
    </row>
    <row r="323" spans="8:8" ht="13.5" customHeight="1" x14ac:dyDescent="0.2">
      <c r="H323" s="29" t="str">
        <f t="shared" ref="H323:H326" ca="1" si="34">IF(I323 = "-", INDIRECT("C" &amp; ROW() - 1),"")</f>
        <v/>
      </c>
    </row>
    <row r="324" spans="8:8" ht="13.5" customHeight="1" x14ac:dyDescent="0.2">
      <c r="H324" s="29" t="str">
        <f t="shared" ca="1" si="34"/>
        <v/>
      </c>
    </row>
    <row r="325" spans="8:8" ht="13.5" customHeight="1" x14ac:dyDescent="0.2">
      <c r="H325" s="29" t="str">
        <f t="shared" ca="1" si="34"/>
        <v/>
      </c>
    </row>
    <row r="326" spans="8:8" ht="13.5" customHeight="1" x14ac:dyDescent="0.2">
      <c r="H326" s="29" t="str">
        <f t="shared" ca="1" si="34"/>
        <v/>
      </c>
    </row>
  </sheetData>
  <mergeCells count="9">
    <mergeCell ref="F1:F2"/>
    <mergeCell ref="G1:G2"/>
    <mergeCell ref="H1:H2"/>
    <mergeCell ref="P1:P2"/>
    <mergeCell ref="A1:A2"/>
    <mergeCell ref="B1:B2"/>
    <mergeCell ref="C1:C2"/>
    <mergeCell ref="D1:D2"/>
    <mergeCell ref="E1:E2"/>
  </mergeCells>
  <conditionalFormatting sqref="B3:B123">
    <cfRule type="expression" dxfId="38" priority="2">
      <formula>$B3&lt;&gt;#REF!</formula>
    </cfRule>
    <cfRule type="expression" dxfId="37" priority="3">
      <formula>$B3&lt;&gt;#REF!</formula>
    </cfRule>
  </conditionalFormatting>
  <conditionalFormatting sqref="F5:F1048576">
    <cfRule type="expression" dxfId="36" priority="4">
      <formula>IF(H5="",0, F5)  &lt; - 0.05* IF(H5="",0,H5)</formula>
    </cfRule>
    <cfRule type="expression" dxfId="35" priority="5">
      <formula>AND(IF(H5="",0, F5)  &gt;= - 0.05* IF(H5="",0,H5), IF(H5="",0, F5) &lt; 0)</formula>
    </cfRule>
    <cfRule type="expression" dxfId="34" priority="6">
      <formula>AND(IF(H5="",0, F5)  &lt;= 0.05* IF(H5="",0,H5), IF(H5="",0, F5) &gt; 0)</formula>
    </cfRule>
    <cfRule type="expression" dxfId="33" priority="7">
      <formula>IF(H5="",0,F5)  &gt; 0.05* IF(H5="",0,H5)</formula>
    </cfRule>
  </conditionalFormatting>
  <conditionalFormatting sqref="B3:B122">
    <cfRule type="expression" dxfId="32" priority="8">
      <formula>$B3&lt;&gt;#REF!</formula>
    </cfRule>
    <cfRule type="expression" dxfId="31" priority="9">
      <formula>$B3&lt;&gt;#REF!</formula>
    </cfRule>
    <cfRule type="expression" dxfId="30" priority="10">
      <formula>$B3&lt;&gt;#REF!</formula>
    </cfRule>
    <cfRule type="expression" dxfId="29" priority="11">
      <formula>$B3&lt;&gt;#REF!</formula>
    </cfRule>
    <cfRule type="expression" dxfId="28" priority="12">
      <formula>$B3&lt;&gt;#REF!</formula>
    </cfRule>
    <cfRule type="expression" dxfId="27" priority="13">
      <formula>$B3&lt;&gt;#REF!</formula>
    </cfRule>
    <cfRule type="expression" dxfId="26" priority="14">
      <formula>$B3&lt;&gt;#REF!</formula>
    </cfRule>
    <cfRule type="expression" dxfId="25" priority="15">
      <formula>$B3&lt;&gt;#REF!</formula>
    </cfRule>
    <cfRule type="expression" dxfId="24" priority="16">
      <formula>$B3&lt;&gt;#REF!</formula>
    </cfRule>
    <cfRule type="expression" dxfId="23" priority="17">
      <formula>$B3&lt;&gt;#REF!</formula>
    </cfRule>
    <cfRule type="expression" dxfId="22" priority="18">
      <formula>$B3&lt;&gt;#REF!</formula>
    </cfRule>
    <cfRule type="expression" dxfId="21" priority="19">
      <formula>$B3&lt;&gt;#REF!</formula>
    </cfRule>
    <cfRule type="expression" dxfId="20" priority="20">
      <formula>$B3&lt;&gt;#REF!</formula>
    </cfRule>
    <cfRule type="expression" dxfId="19" priority="21">
      <formula>$B3&lt;&gt;#REF!</formula>
    </cfRule>
    <cfRule type="expression" dxfId="18" priority="22">
      <formula>$B3&lt;&gt;#REF!</formula>
    </cfRule>
    <cfRule type="expression" dxfId="17" priority="23">
      <formula>$B3&lt;&gt;#REF!</formula>
    </cfRule>
  </conditionalFormatting>
  <conditionalFormatting sqref="F2">
    <cfRule type="expression" dxfId="16" priority="24">
      <formula>SUMIF(F3:F123,"&gt;0")-SUMIF(F3:F123,"&lt;0") &gt; 1</formula>
    </cfRule>
    <cfRule type="expression" dxfId="15" priority="25">
      <formula>IF(H2="",0, F2)  &lt; - 0.05* IF(H2="",0,H2)</formula>
    </cfRule>
    <cfRule type="expression" dxfId="14" priority="26">
      <formula>AND(IF(H2="",0, F2)  &gt;= - 0.05* IF(H2="",0,H2), IF(H2="",0, F2) &lt; 0)</formula>
    </cfRule>
    <cfRule type="expression" dxfId="13" priority="27">
      <formula>AND(IF(H2="",0, F2)  &lt;= 0.05* IF(H2="",0,H2), IF(H2="",0, F2) &gt; 0)</formula>
    </cfRule>
    <cfRule type="expression" dxfId="12" priority="28">
      <formula>IF(H2="",0,F2)  &gt; 0.05* IF(H2="",0,H2)</formula>
    </cfRule>
  </conditionalFormatting>
  <conditionalFormatting sqref="F3:F267">
    <cfRule type="expression" dxfId="11" priority="29">
      <formula>IF(H3="",0, F3)  &lt; - 0.05* IF(H3="",0,H3)</formula>
    </cfRule>
    <cfRule type="expression" dxfId="10" priority="30">
      <formula>AND(IF(H3="",0, F3)  &gt;= - 0.05* IF(H3="",0,H3), IF(H3="",0, F3) &lt; 0)</formula>
    </cfRule>
    <cfRule type="expression" dxfId="9" priority="31">
      <formula>AND(IF(H3="",0, F3)  &lt;= 0.05* IF(H3="",0,H3), IF(H3="",0, F3) &gt; 0)</formula>
    </cfRule>
    <cfRule type="expression" dxfId="8" priority="32">
      <formula>IF(H3="",0,F3)  &gt; 0.05* IF(H3="",0,H3)</formula>
    </cfRule>
    <cfRule type="expression" dxfId="7" priority="33">
      <formula>IF(H3="",0, F3)  &lt; - 0.05* IF(H3="",0,H3)</formula>
    </cfRule>
    <cfRule type="expression" dxfId="6" priority="34">
      <formula>AND(IF(H3="",0, F3)  &gt;= - 0.05* IF(H3="",0,H3), IF(H3="",0, F3) &lt; 0)</formula>
    </cfRule>
    <cfRule type="expression" dxfId="5" priority="35">
      <formula>AND(IF(H3="",0, F3)  &lt;= 0.05* IF(H3="",0,H3), IF(H3="",0, F3) &gt; 0)</formula>
    </cfRule>
    <cfRule type="expression" dxfId="4" priority="36">
      <formula>IF(H3="",0,F3)  &gt; 0.05* IF(H3="",0,H3)</formula>
    </cfRule>
    <cfRule type="expression" dxfId="3" priority="37">
      <formula>IF(H3="",0, F3)  &lt; - 0.05* IF(H3="",0,H3)</formula>
    </cfRule>
    <cfRule type="expression" dxfId="2" priority="38">
      <formula>AND(IF(H3="",0, F3)  &gt;= - 0.05* IF(H3="",0,H3), IF(H3="",0, F3) &lt; 0)</formula>
    </cfRule>
    <cfRule type="expression" dxfId="1" priority="39">
      <formula>AND(IF(H3="",0, F3)  &lt;= 0.05* IF(H3="",0,H3), IF(H3="",0, F3) &gt; 0)</formula>
    </cfRule>
    <cfRule type="expression" dxfId="0" priority="40">
      <formula>IF(H3="",0,F3)  &gt; 0.05* IF(H3="",0,H3)</formula>
    </cfRule>
  </conditionalFormatting>
  <dataValidations count="1">
    <dataValidation type="list" operator="equal" showErrorMessage="1" sqref="C3" xr:uid="{00000000-0002-0000-0200-000002000000}">
      <formula1>"$SKU.$C$1:$C$137"</formula1>
      <formula2>0</formula2>
    </dataValidation>
  </dataValidations>
  <pageMargins left="0.75" right="0.75" top="1" bottom="1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xr:uid="{00000000-0002-0000-0200-000000000000}">
          <x14:formula1>
            <xm:f>'Типы варок'!$A$1:$A$102</xm:f>
          </x14:formula1>
          <x14:formula2>
            <xm:f>0</xm:f>
          </x14:formula2>
          <xm:sqref>B3:B123</xm:sqref>
        </x14:dataValidation>
        <x14:dataValidation type="list" showInputMessage="1" showErrorMessage="1" xr:uid="{00000000-0002-0000-0200-000001000000}">
          <x14:formula1>
            <xm:f>SKU!$A$1:$A$137</xm:f>
          </x14:formula1>
          <x14:formula2>
            <xm:f>0</xm:f>
          </x14:formula2>
          <xm:sqref>D3:D60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zoomScale="120" zoomScaleNormal="120" workbookViewId="0">
      <selection activeCell="F26" sqref="F26"/>
    </sheetView>
  </sheetViews>
  <sheetFormatPr baseColWidth="10" defaultColWidth="8.5" defaultRowHeight="15" x14ac:dyDescent="0.2"/>
  <cols>
    <col min="1" max="1" width="43.6640625" style="2" customWidth="1"/>
  </cols>
  <sheetData>
    <row r="1" spans="1:3" x14ac:dyDescent="0.2">
      <c r="A1" s="33" t="s">
        <v>386</v>
      </c>
      <c r="B1" s="33" t="s">
        <v>386</v>
      </c>
      <c r="C1" s="33" t="s">
        <v>386</v>
      </c>
    </row>
    <row r="2" spans="1:3" x14ac:dyDescent="0.2">
      <c r="A2" s="33" t="s">
        <v>53</v>
      </c>
      <c r="B2" s="33" t="s">
        <v>348</v>
      </c>
      <c r="C2" s="33">
        <v>450</v>
      </c>
    </row>
    <row r="3" spans="1:3" x14ac:dyDescent="0.2">
      <c r="A3" s="33" t="s">
        <v>54</v>
      </c>
      <c r="B3" s="33" t="s">
        <v>348</v>
      </c>
      <c r="C3" s="33">
        <v>450</v>
      </c>
    </row>
    <row r="4" spans="1:3" x14ac:dyDescent="0.2">
      <c r="A4" s="33" t="s">
        <v>63</v>
      </c>
      <c r="B4" s="33" t="s">
        <v>348</v>
      </c>
      <c r="C4" s="33">
        <v>450</v>
      </c>
    </row>
    <row r="5" spans="1:3" x14ac:dyDescent="0.2">
      <c r="A5" s="33" t="s">
        <v>62</v>
      </c>
      <c r="B5" s="33" t="s">
        <v>348</v>
      </c>
      <c r="C5" s="33">
        <v>450</v>
      </c>
    </row>
    <row r="6" spans="1:3" x14ac:dyDescent="0.2">
      <c r="A6" s="33" t="s">
        <v>387</v>
      </c>
      <c r="B6" s="33" t="s">
        <v>348</v>
      </c>
      <c r="C6" s="33">
        <v>450</v>
      </c>
    </row>
    <row r="7" spans="1:3" x14ac:dyDescent="0.2">
      <c r="A7" s="33" t="s">
        <v>58</v>
      </c>
      <c r="B7" s="33" t="s">
        <v>365</v>
      </c>
      <c r="C7" s="33">
        <v>350</v>
      </c>
    </row>
    <row r="8" spans="1:3" x14ac:dyDescent="0.2">
      <c r="A8" s="33" t="s">
        <v>388</v>
      </c>
      <c r="B8" s="33" t="s">
        <v>389</v>
      </c>
      <c r="C8" s="33">
        <v>350</v>
      </c>
    </row>
    <row r="9" spans="1:3" x14ac:dyDescent="0.2">
      <c r="A9" s="33" t="s">
        <v>61</v>
      </c>
      <c r="B9" s="33" t="s">
        <v>344</v>
      </c>
      <c r="C9" s="33">
        <v>500</v>
      </c>
    </row>
    <row r="10" spans="1:3" x14ac:dyDescent="0.2">
      <c r="A10" s="33" t="s">
        <v>390</v>
      </c>
      <c r="B10" s="33" t="s">
        <v>344</v>
      </c>
      <c r="C10" s="33">
        <v>500</v>
      </c>
    </row>
    <row r="11" spans="1:3" x14ac:dyDescent="0.2">
      <c r="A11" s="33" t="s">
        <v>56</v>
      </c>
      <c r="B11" s="33" t="s">
        <v>344</v>
      </c>
      <c r="C11" s="33">
        <v>500</v>
      </c>
    </row>
    <row r="12" spans="1:3" x14ac:dyDescent="0.2">
      <c r="A12" s="33" t="s">
        <v>55</v>
      </c>
      <c r="B12" s="33" t="s">
        <v>348</v>
      </c>
      <c r="C12" s="33">
        <v>450</v>
      </c>
    </row>
    <row r="13" spans="1:3" x14ac:dyDescent="0.2">
      <c r="A13" s="33" t="s">
        <v>59</v>
      </c>
      <c r="B13" s="33" t="s">
        <v>365</v>
      </c>
      <c r="C13" s="33">
        <v>350</v>
      </c>
    </row>
    <row r="14" spans="1:3" x14ac:dyDescent="0.2">
      <c r="A14" s="33" t="s">
        <v>57</v>
      </c>
      <c r="B14" s="33" t="s">
        <v>348</v>
      </c>
      <c r="C14" s="33">
        <v>450</v>
      </c>
    </row>
    <row r="15" spans="1:3" x14ac:dyDescent="0.2">
      <c r="A15" s="33" t="s">
        <v>64</v>
      </c>
      <c r="B15" s="33" t="s">
        <v>348</v>
      </c>
      <c r="C15" s="33">
        <v>450</v>
      </c>
    </row>
    <row r="16" spans="1:3" x14ac:dyDescent="0.2">
      <c r="A16" s="33" t="s">
        <v>66</v>
      </c>
      <c r="B16" s="33" t="s">
        <v>357</v>
      </c>
      <c r="C16" s="33">
        <v>350</v>
      </c>
    </row>
    <row r="17" spans="1:3" x14ac:dyDescent="0.2">
      <c r="A17" s="33" t="s">
        <v>65</v>
      </c>
      <c r="B17" s="33" t="s">
        <v>357</v>
      </c>
      <c r="C17" s="33">
        <v>350</v>
      </c>
    </row>
    <row r="18" spans="1:3" x14ac:dyDescent="0.2">
      <c r="A18" s="33" t="s">
        <v>391</v>
      </c>
      <c r="B18" s="33" t="s">
        <v>392</v>
      </c>
      <c r="C18" s="33">
        <v>350</v>
      </c>
    </row>
    <row r="19" spans="1:3" x14ac:dyDescent="0.2">
      <c r="A19" s="33" t="s">
        <v>393</v>
      </c>
      <c r="B19" s="33" t="s">
        <v>392</v>
      </c>
      <c r="C19" s="33">
        <v>350</v>
      </c>
    </row>
    <row r="20" spans="1:3" x14ac:dyDescent="0.2">
      <c r="A20" s="33" t="s">
        <v>394</v>
      </c>
      <c r="B20" s="33" t="s">
        <v>395</v>
      </c>
      <c r="C20" s="33">
        <v>350</v>
      </c>
    </row>
    <row r="21" spans="1:3" x14ac:dyDescent="0.2">
      <c r="A21" s="33" t="s">
        <v>396</v>
      </c>
      <c r="B21" s="33" t="s">
        <v>363</v>
      </c>
      <c r="C21" s="33">
        <v>350</v>
      </c>
    </row>
    <row r="22" spans="1:3" x14ac:dyDescent="0.2">
      <c r="A22" s="33" t="s">
        <v>397</v>
      </c>
      <c r="B22" s="33" t="s">
        <v>363</v>
      </c>
      <c r="C22" s="33">
        <v>350</v>
      </c>
    </row>
    <row r="23" spans="1:3" x14ac:dyDescent="0.2">
      <c r="A23" s="33" t="s">
        <v>69</v>
      </c>
      <c r="B23" s="33" t="s">
        <v>363</v>
      </c>
      <c r="C23" s="33">
        <v>350</v>
      </c>
    </row>
    <row r="24" spans="1:3" x14ac:dyDescent="0.2">
      <c r="A24" s="33" t="s">
        <v>70</v>
      </c>
      <c r="B24" s="33" t="s">
        <v>363</v>
      </c>
      <c r="C24" s="33">
        <v>350</v>
      </c>
    </row>
    <row r="25" spans="1:3" x14ac:dyDescent="0.2">
      <c r="A25" s="33" t="s">
        <v>398</v>
      </c>
      <c r="B25" s="33" t="s">
        <v>361</v>
      </c>
      <c r="C25" s="33">
        <v>350</v>
      </c>
    </row>
    <row r="26" spans="1:3" x14ac:dyDescent="0.2">
      <c r="A26" s="33" t="s">
        <v>68</v>
      </c>
      <c r="B26" s="33" t="s">
        <v>361</v>
      </c>
      <c r="C26" s="33">
        <v>350</v>
      </c>
    </row>
    <row r="27" spans="1:3" x14ac:dyDescent="0.2">
      <c r="A27" s="33" t="s">
        <v>399</v>
      </c>
      <c r="B27" s="33" t="s">
        <v>361</v>
      </c>
      <c r="C27" s="33">
        <v>350</v>
      </c>
    </row>
    <row r="28" spans="1:3" x14ac:dyDescent="0.2">
      <c r="A28" s="33" t="s">
        <v>67</v>
      </c>
      <c r="B28" s="33" t="s">
        <v>361</v>
      </c>
      <c r="C28" s="33">
        <v>350</v>
      </c>
    </row>
    <row r="29" spans="1:3" x14ac:dyDescent="0.2">
      <c r="A29" s="33" t="s">
        <v>60</v>
      </c>
      <c r="B29" s="33" t="s">
        <v>365</v>
      </c>
      <c r="C29" s="33">
        <v>350</v>
      </c>
    </row>
    <row r="30" spans="1:3" x14ac:dyDescent="0.2">
      <c r="A30" s="33" t="s">
        <v>71</v>
      </c>
      <c r="B30" s="33" t="s">
        <v>365</v>
      </c>
      <c r="C30" s="33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zoomScale="120" zoomScaleNormal="120" workbookViewId="0">
      <selection activeCell="A10" sqref="A10"/>
    </sheetView>
  </sheetViews>
  <sheetFormatPr baseColWidth="10" defaultColWidth="8.5" defaultRowHeight="15" x14ac:dyDescent="0.2"/>
  <cols>
    <col min="1" max="1" width="69.83203125" style="2" customWidth="1"/>
  </cols>
  <sheetData>
    <row r="1" spans="1:1" x14ac:dyDescent="0.2">
      <c r="A1" s="35" t="s">
        <v>386</v>
      </c>
    </row>
    <row r="2" spans="1:1" x14ac:dyDescent="0.2">
      <c r="A2" s="33" t="s">
        <v>363</v>
      </c>
    </row>
    <row r="3" spans="1:1" x14ac:dyDescent="0.2">
      <c r="A3" s="33" t="s">
        <v>361</v>
      </c>
    </row>
    <row r="4" spans="1:1" x14ac:dyDescent="0.2">
      <c r="A4" s="33" t="s">
        <v>392</v>
      </c>
    </row>
    <row r="5" spans="1:1" x14ac:dyDescent="0.2">
      <c r="A5" s="33" t="s">
        <v>389</v>
      </c>
    </row>
    <row r="6" spans="1:1" x14ac:dyDescent="0.2">
      <c r="A6" s="33" t="s">
        <v>365</v>
      </c>
    </row>
    <row r="7" spans="1:1" x14ac:dyDescent="0.2">
      <c r="A7" s="33" t="s">
        <v>357</v>
      </c>
    </row>
    <row r="8" spans="1:1" x14ac:dyDescent="0.2">
      <c r="A8" s="33" t="s">
        <v>344</v>
      </c>
    </row>
    <row r="9" spans="1:1" x14ac:dyDescent="0.2">
      <c r="A9" s="33" t="s">
        <v>348</v>
      </c>
    </row>
    <row r="10" spans="1:1" x14ac:dyDescent="0.2">
      <c r="A10" s="33" t="s">
        <v>395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файл остатки</vt:lpstr>
      <vt:lpstr>планирование суточное</vt:lpstr>
      <vt:lpstr>План варок</vt:lpstr>
      <vt:lpstr>SKU</vt:lpstr>
      <vt:lpstr>Типы варок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Марк Lessmore</cp:lastModifiedBy>
  <cp:revision>88</cp:revision>
  <dcterms:created xsi:type="dcterms:W3CDTF">2020-12-13T08:44:49Z</dcterms:created>
  <dcterms:modified xsi:type="dcterms:W3CDTF">2023-09-17T07:44:00Z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