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ascarpone/"/>
    </mc:Choice>
  </mc:AlternateContent>
  <xr:revisionPtr revIDLastSave="0" documentId="13_ncr:1_{A63EA7B4-2739-EF4D-9523-077522E791F5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91029" refMode="R1C1"/>
</workbook>
</file>

<file path=xl/calcChain.xml><?xml version="1.0" encoding="utf-8"?>
<calcChain xmlns="http://schemas.openxmlformats.org/spreadsheetml/2006/main">
  <c r="T21" i="3" l="1"/>
  <c r="S21" i="3"/>
  <c r="N21" i="3"/>
  <c r="M21" i="3"/>
  <c r="L21" i="3"/>
  <c r="J21" i="3"/>
  <c r="I21" i="3"/>
  <c r="H21" i="3"/>
  <c r="F21" i="3"/>
  <c r="C21" i="3"/>
  <c r="B21" i="3"/>
  <c r="S19" i="3"/>
  <c r="N19" i="3"/>
  <c r="F19" i="3"/>
  <c r="B19" i="3"/>
  <c r="A19" i="3"/>
  <c r="T18" i="3"/>
  <c r="S18" i="3"/>
  <c r="N18" i="3"/>
  <c r="M18" i="3"/>
  <c r="L18" i="3"/>
  <c r="J18" i="3"/>
  <c r="I18" i="3"/>
  <c r="H18" i="3"/>
  <c r="F18" i="3"/>
  <c r="C18" i="3"/>
  <c r="B18" i="3"/>
  <c r="S17" i="3"/>
  <c r="N17" i="3"/>
  <c r="F17" i="3"/>
  <c r="B17" i="3"/>
  <c r="A17" i="3"/>
  <c r="T16" i="3"/>
  <c r="S16" i="3"/>
  <c r="N16" i="3"/>
  <c r="M16" i="3"/>
  <c r="L16" i="3"/>
  <c r="J16" i="3"/>
  <c r="I16" i="3"/>
  <c r="H16" i="3"/>
  <c r="F16" i="3"/>
  <c r="C16" i="3"/>
  <c r="B16" i="3"/>
  <c r="S15" i="3"/>
  <c r="N15" i="3"/>
  <c r="F15" i="3"/>
  <c r="B15" i="3"/>
  <c r="A15" i="3"/>
  <c r="T14" i="3"/>
  <c r="S14" i="3"/>
  <c r="N14" i="3"/>
  <c r="M14" i="3"/>
  <c r="L14" i="3"/>
  <c r="J14" i="3"/>
  <c r="I14" i="3"/>
  <c r="H14" i="3"/>
  <c r="F14" i="3"/>
  <c r="C14" i="3"/>
  <c r="B14" i="3"/>
  <c r="S13" i="3"/>
  <c r="N13" i="3"/>
  <c r="F13" i="3"/>
  <c r="B13" i="3"/>
  <c r="A13" i="3"/>
  <c r="T12" i="3"/>
  <c r="S12" i="3"/>
  <c r="N12" i="3"/>
  <c r="M12" i="3"/>
  <c r="L12" i="3"/>
  <c r="J12" i="3"/>
  <c r="I12" i="3"/>
  <c r="H12" i="3"/>
  <c r="F12" i="3"/>
  <c r="C12" i="3"/>
  <c r="B12" i="3"/>
  <c r="T4" i="3"/>
  <c r="S4" i="3"/>
  <c r="N4" i="3"/>
  <c r="M4" i="3"/>
  <c r="L4" i="3"/>
  <c r="J4" i="3"/>
  <c r="I4" i="3"/>
  <c r="H4" i="3"/>
  <c r="F4" i="3"/>
  <c r="C4" i="3"/>
  <c r="B4" i="3"/>
  <c r="S7" i="3"/>
  <c r="N7" i="3"/>
  <c r="F7" i="3"/>
  <c r="B7" i="3"/>
  <c r="A7" i="3"/>
  <c r="T6" i="3"/>
  <c r="S6" i="3"/>
  <c r="N6" i="3"/>
  <c r="M6" i="3"/>
  <c r="L6" i="3"/>
  <c r="J6" i="3"/>
  <c r="I6" i="3"/>
  <c r="H6" i="3"/>
  <c r="F6" i="3"/>
  <c r="C6" i="3"/>
  <c r="B6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J337" i="3"/>
  <c r="C337" i="3"/>
  <c r="J336" i="3"/>
  <c r="C336" i="3"/>
  <c r="J335" i="3"/>
  <c r="C335" i="3"/>
  <c r="J334" i="3"/>
  <c r="C334" i="3"/>
  <c r="J333" i="3"/>
  <c r="C333" i="3"/>
  <c r="J332" i="3"/>
  <c r="C332" i="3"/>
  <c r="J331" i="3"/>
  <c r="C331" i="3"/>
  <c r="J330" i="3"/>
  <c r="C330" i="3"/>
  <c r="J329" i="3"/>
  <c r="C329" i="3"/>
  <c r="J328" i="3"/>
  <c r="C328" i="3"/>
  <c r="J327" i="3"/>
  <c r="C327" i="3"/>
  <c r="J326" i="3"/>
  <c r="C326" i="3"/>
  <c r="J325" i="3"/>
  <c r="C325" i="3"/>
  <c r="J324" i="3"/>
  <c r="C324" i="3"/>
  <c r="J323" i="3"/>
  <c r="C323" i="3"/>
  <c r="J322" i="3"/>
  <c r="C322" i="3"/>
  <c r="J321" i="3"/>
  <c r="C321" i="3"/>
  <c r="J320" i="3"/>
  <c r="C320" i="3"/>
  <c r="J319" i="3"/>
  <c r="C319" i="3"/>
  <c r="J318" i="3"/>
  <c r="C318" i="3"/>
  <c r="J317" i="3"/>
  <c r="C317" i="3"/>
  <c r="J316" i="3"/>
  <c r="C316" i="3"/>
  <c r="J315" i="3"/>
  <c r="C315" i="3"/>
  <c r="J314" i="3"/>
  <c r="C314" i="3"/>
  <c r="J313" i="3"/>
  <c r="C313" i="3"/>
  <c r="J312" i="3"/>
  <c r="C312" i="3"/>
  <c r="J311" i="3"/>
  <c r="C311" i="3"/>
  <c r="J310" i="3"/>
  <c r="C310" i="3"/>
  <c r="J309" i="3"/>
  <c r="C309" i="3"/>
  <c r="J308" i="3"/>
  <c r="C308" i="3"/>
  <c r="J307" i="3"/>
  <c r="C307" i="3"/>
  <c r="J306" i="3"/>
  <c r="C306" i="3"/>
  <c r="J305" i="3"/>
  <c r="C305" i="3"/>
  <c r="J304" i="3"/>
  <c r="C304" i="3"/>
  <c r="J303" i="3"/>
  <c r="C303" i="3"/>
  <c r="J302" i="3"/>
  <c r="C302" i="3"/>
  <c r="J301" i="3"/>
  <c r="C301" i="3"/>
  <c r="J300" i="3"/>
  <c r="C300" i="3"/>
  <c r="J299" i="3"/>
  <c r="C299" i="3"/>
  <c r="J298" i="3"/>
  <c r="C298" i="3"/>
  <c r="J297" i="3"/>
  <c r="C297" i="3"/>
  <c r="J296" i="3"/>
  <c r="C296" i="3"/>
  <c r="J295" i="3"/>
  <c r="C295" i="3"/>
  <c r="J294" i="3"/>
  <c r="C294" i="3"/>
  <c r="J293" i="3"/>
  <c r="C293" i="3"/>
  <c r="J292" i="3"/>
  <c r="C292" i="3"/>
  <c r="J291" i="3"/>
  <c r="C291" i="3"/>
  <c r="J290" i="3"/>
  <c r="C290" i="3"/>
  <c r="J289" i="3"/>
  <c r="C289" i="3"/>
  <c r="J288" i="3"/>
  <c r="C288" i="3"/>
  <c r="J287" i="3"/>
  <c r="C287" i="3"/>
  <c r="J286" i="3"/>
  <c r="C286" i="3"/>
  <c r="J285" i="3"/>
  <c r="C285" i="3"/>
  <c r="J284" i="3"/>
  <c r="C284" i="3"/>
  <c r="J283" i="3"/>
  <c r="C283" i="3"/>
  <c r="J282" i="3"/>
  <c r="C282" i="3"/>
  <c r="J281" i="3"/>
  <c r="C281" i="3"/>
  <c r="J280" i="3"/>
  <c r="C280" i="3"/>
  <c r="J279" i="3"/>
  <c r="C279" i="3"/>
  <c r="J278" i="3"/>
  <c r="C278" i="3"/>
  <c r="J277" i="3"/>
  <c r="C277" i="3"/>
  <c r="J276" i="3"/>
  <c r="C276" i="3"/>
  <c r="J275" i="3"/>
  <c r="C275" i="3"/>
  <c r="J274" i="3"/>
  <c r="C274" i="3"/>
  <c r="J273" i="3"/>
  <c r="C273" i="3"/>
  <c r="J272" i="3"/>
  <c r="C272" i="3"/>
  <c r="J271" i="3"/>
  <c r="C271" i="3"/>
  <c r="J270" i="3"/>
  <c r="C270" i="3"/>
  <c r="J269" i="3"/>
  <c r="C269" i="3"/>
  <c r="J268" i="3"/>
  <c r="C268" i="3"/>
  <c r="J267" i="3"/>
  <c r="C267" i="3"/>
  <c r="J266" i="3"/>
  <c r="C266" i="3"/>
  <c r="J265" i="3"/>
  <c r="C265" i="3"/>
  <c r="J264" i="3"/>
  <c r="C264" i="3"/>
  <c r="J263" i="3"/>
  <c r="C263" i="3"/>
  <c r="J262" i="3"/>
  <c r="C262" i="3"/>
  <c r="J261" i="3"/>
  <c r="C261" i="3"/>
  <c r="J260" i="3"/>
  <c r="C260" i="3"/>
  <c r="J259" i="3"/>
  <c r="C259" i="3"/>
  <c r="J258" i="3"/>
  <c r="C258" i="3"/>
  <c r="J257" i="3"/>
  <c r="C257" i="3"/>
  <c r="J256" i="3"/>
  <c r="C256" i="3"/>
  <c r="J255" i="3"/>
  <c r="C255" i="3"/>
  <c r="J254" i="3"/>
  <c r="C254" i="3"/>
  <c r="J253" i="3"/>
  <c r="C253" i="3"/>
  <c r="J252" i="3"/>
  <c r="C252" i="3"/>
  <c r="J251" i="3"/>
  <c r="C251" i="3"/>
  <c r="J250" i="3"/>
  <c r="C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T240" i="3"/>
  <c r="J240" i="3"/>
  <c r="C240" i="3"/>
  <c r="T239" i="3"/>
  <c r="J239" i="3"/>
  <c r="C239" i="3"/>
  <c r="T238" i="3"/>
  <c r="J238" i="3"/>
  <c r="C238" i="3"/>
  <c r="T237" i="3"/>
  <c r="J237" i="3"/>
  <c r="C237" i="3"/>
  <c r="T236" i="3"/>
  <c r="J236" i="3"/>
  <c r="C236" i="3"/>
  <c r="T235" i="3"/>
  <c r="J235" i="3"/>
  <c r="C235" i="3"/>
  <c r="T234" i="3"/>
  <c r="J234" i="3"/>
  <c r="C234" i="3"/>
  <c r="T233" i="3"/>
  <c r="J233" i="3"/>
  <c r="C233" i="3"/>
  <c r="T232" i="3"/>
  <c r="J232" i="3"/>
  <c r="C232" i="3"/>
  <c r="T231" i="3"/>
  <c r="J231" i="3"/>
  <c r="C231" i="3"/>
  <c r="T230" i="3"/>
  <c r="J230" i="3"/>
  <c r="C230" i="3"/>
  <c r="T229" i="3"/>
  <c r="J229" i="3"/>
  <c r="C229" i="3"/>
  <c r="T228" i="3"/>
  <c r="J228" i="3"/>
  <c r="C228" i="3"/>
  <c r="T227" i="3"/>
  <c r="J227" i="3"/>
  <c r="C227" i="3"/>
  <c r="T226" i="3"/>
  <c r="J226" i="3"/>
  <c r="C226" i="3"/>
  <c r="T225" i="3"/>
  <c r="J225" i="3"/>
  <c r="C225" i="3"/>
  <c r="T224" i="3"/>
  <c r="J224" i="3"/>
  <c r="C224" i="3"/>
  <c r="T223" i="3"/>
  <c r="J223" i="3"/>
  <c r="C223" i="3"/>
  <c r="T222" i="3"/>
  <c r="J222" i="3"/>
  <c r="C222" i="3"/>
  <c r="T221" i="3"/>
  <c r="J221" i="3"/>
  <c r="C221" i="3"/>
  <c r="T220" i="3"/>
  <c r="J220" i="3"/>
  <c r="C220" i="3"/>
  <c r="T219" i="3"/>
  <c r="J219" i="3"/>
  <c r="C219" i="3"/>
  <c r="T218" i="3"/>
  <c r="J218" i="3"/>
  <c r="C218" i="3"/>
  <c r="T217" i="3"/>
  <c r="J217" i="3"/>
  <c r="C217" i="3"/>
  <c r="T216" i="3"/>
  <c r="J216" i="3"/>
  <c r="C216" i="3"/>
  <c r="T215" i="3"/>
  <c r="J215" i="3"/>
  <c r="C215" i="3"/>
  <c r="T214" i="3"/>
  <c r="J214" i="3"/>
  <c r="C214" i="3"/>
  <c r="T213" i="3"/>
  <c r="J213" i="3"/>
  <c r="C213" i="3"/>
  <c r="T212" i="3"/>
  <c r="J212" i="3"/>
  <c r="C212" i="3"/>
  <c r="T211" i="3"/>
  <c r="J211" i="3"/>
  <c r="C211" i="3"/>
  <c r="T210" i="3"/>
  <c r="J210" i="3"/>
  <c r="C210" i="3"/>
  <c r="T209" i="3"/>
  <c r="J209" i="3"/>
  <c r="C209" i="3"/>
  <c r="T208" i="3"/>
  <c r="J208" i="3"/>
  <c r="H208" i="3"/>
  <c r="C208" i="3"/>
  <c r="T207" i="3"/>
  <c r="J207" i="3"/>
  <c r="H207" i="3"/>
  <c r="C207" i="3"/>
  <c r="T206" i="3"/>
  <c r="J206" i="3"/>
  <c r="H206" i="3"/>
  <c r="C206" i="3"/>
  <c r="T205" i="3"/>
  <c r="J205" i="3"/>
  <c r="H205" i="3"/>
  <c r="C205" i="3"/>
  <c r="T204" i="3"/>
  <c r="J204" i="3"/>
  <c r="H204" i="3"/>
  <c r="C204" i="3"/>
  <c r="T203" i="3"/>
  <c r="J203" i="3"/>
  <c r="H203" i="3"/>
  <c r="C203" i="3"/>
  <c r="T202" i="3"/>
  <c r="J202" i="3"/>
  <c r="H202" i="3"/>
  <c r="C202" i="3"/>
  <c r="T201" i="3"/>
  <c r="J201" i="3"/>
  <c r="H201" i="3"/>
  <c r="C201" i="3"/>
  <c r="T200" i="3"/>
  <c r="J200" i="3"/>
  <c r="H200" i="3"/>
  <c r="C200" i="3"/>
  <c r="T199" i="3"/>
  <c r="J199" i="3"/>
  <c r="H199" i="3"/>
  <c r="C199" i="3"/>
  <c r="T198" i="3"/>
  <c r="J198" i="3"/>
  <c r="H198" i="3"/>
  <c r="C198" i="3"/>
  <c r="T197" i="3"/>
  <c r="J197" i="3"/>
  <c r="H197" i="3"/>
  <c r="C197" i="3"/>
  <c r="T196" i="3"/>
  <c r="J196" i="3"/>
  <c r="H196" i="3"/>
  <c r="C196" i="3"/>
  <c r="T195" i="3"/>
  <c r="S195" i="3"/>
  <c r="J195" i="3"/>
  <c r="H195" i="3"/>
  <c r="C195" i="3"/>
  <c r="T194" i="3"/>
  <c r="S194" i="3"/>
  <c r="J194" i="3"/>
  <c r="H194" i="3"/>
  <c r="C194" i="3"/>
  <c r="T193" i="3"/>
  <c r="S193" i="3"/>
  <c r="J193" i="3"/>
  <c r="H193" i="3"/>
  <c r="C193" i="3"/>
  <c r="T192" i="3"/>
  <c r="S192" i="3"/>
  <c r="J192" i="3"/>
  <c r="H192" i="3"/>
  <c r="C192" i="3"/>
  <c r="T191" i="3"/>
  <c r="S191" i="3"/>
  <c r="J191" i="3"/>
  <c r="H191" i="3"/>
  <c r="C191" i="3"/>
  <c r="T190" i="3"/>
  <c r="S190" i="3"/>
  <c r="J190" i="3"/>
  <c r="H190" i="3"/>
  <c r="C190" i="3"/>
  <c r="T189" i="3"/>
  <c r="S189" i="3"/>
  <c r="J189" i="3"/>
  <c r="H189" i="3"/>
  <c r="C189" i="3"/>
  <c r="T188" i="3"/>
  <c r="S188" i="3"/>
  <c r="J188" i="3"/>
  <c r="H188" i="3"/>
  <c r="C188" i="3"/>
  <c r="T187" i="3"/>
  <c r="S187" i="3"/>
  <c r="J187" i="3"/>
  <c r="H187" i="3"/>
  <c r="C187" i="3"/>
  <c r="T186" i="3"/>
  <c r="S186" i="3"/>
  <c r="J186" i="3"/>
  <c r="H186" i="3"/>
  <c r="C186" i="3"/>
  <c r="T185" i="3"/>
  <c r="S185" i="3"/>
  <c r="J185" i="3"/>
  <c r="H185" i="3"/>
  <c r="C185" i="3"/>
  <c r="T184" i="3"/>
  <c r="S184" i="3"/>
  <c r="J184" i="3"/>
  <c r="H184" i="3"/>
  <c r="C184" i="3"/>
  <c r="T183" i="3"/>
  <c r="S183" i="3"/>
  <c r="J183" i="3"/>
  <c r="H183" i="3"/>
  <c r="C183" i="3"/>
  <c r="T182" i="3"/>
  <c r="S182" i="3"/>
  <c r="J182" i="3"/>
  <c r="H182" i="3"/>
  <c r="C182" i="3"/>
  <c r="T181" i="3"/>
  <c r="S181" i="3"/>
  <c r="J181" i="3"/>
  <c r="H181" i="3"/>
  <c r="C181" i="3"/>
  <c r="T180" i="3"/>
  <c r="S180" i="3"/>
  <c r="J180" i="3"/>
  <c r="H180" i="3"/>
  <c r="C180" i="3"/>
  <c r="T179" i="3"/>
  <c r="S179" i="3"/>
  <c r="J179" i="3"/>
  <c r="H179" i="3"/>
  <c r="C179" i="3"/>
  <c r="T178" i="3"/>
  <c r="S178" i="3"/>
  <c r="J178" i="3"/>
  <c r="H178" i="3"/>
  <c r="C178" i="3"/>
  <c r="T177" i="3"/>
  <c r="S177" i="3"/>
  <c r="J177" i="3"/>
  <c r="H177" i="3"/>
  <c r="C177" i="3"/>
  <c r="T176" i="3"/>
  <c r="S176" i="3"/>
  <c r="J176" i="3"/>
  <c r="I176" i="3"/>
  <c r="H176" i="3"/>
  <c r="C176" i="3"/>
  <c r="T175" i="3"/>
  <c r="S175" i="3"/>
  <c r="J175" i="3"/>
  <c r="I175" i="3"/>
  <c r="H175" i="3"/>
  <c r="C175" i="3"/>
  <c r="T174" i="3"/>
  <c r="S174" i="3"/>
  <c r="J174" i="3"/>
  <c r="I174" i="3"/>
  <c r="H174" i="3"/>
  <c r="C174" i="3"/>
  <c r="T173" i="3"/>
  <c r="S173" i="3"/>
  <c r="J173" i="3"/>
  <c r="I173" i="3"/>
  <c r="H173" i="3"/>
  <c r="C173" i="3"/>
  <c r="T172" i="3"/>
  <c r="S172" i="3"/>
  <c r="J172" i="3"/>
  <c r="I172" i="3"/>
  <c r="H172" i="3"/>
  <c r="C172" i="3"/>
  <c r="T171" i="3"/>
  <c r="S171" i="3"/>
  <c r="J171" i="3"/>
  <c r="I171" i="3"/>
  <c r="H171" i="3"/>
  <c r="C171" i="3"/>
  <c r="T170" i="3"/>
  <c r="S170" i="3"/>
  <c r="J170" i="3"/>
  <c r="I170" i="3"/>
  <c r="H170" i="3"/>
  <c r="C170" i="3"/>
  <c r="T169" i="3"/>
  <c r="S169" i="3"/>
  <c r="J169" i="3"/>
  <c r="I169" i="3"/>
  <c r="H169" i="3"/>
  <c r="C169" i="3"/>
  <c r="T168" i="3"/>
  <c r="S168" i="3"/>
  <c r="J168" i="3"/>
  <c r="I168" i="3"/>
  <c r="H168" i="3"/>
  <c r="C168" i="3"/>
  <c r="T167" i="3"/>
  <c r="S167" i="3"/>
  <c r="J167" i="3"/>
  <c r="I167" i="3"/>
  <c r="H167" i="3"/>
  <c r="C167" i="3"/>
  <c r="T166" i="3"/>
  <c r="S166" i="3"/>
  <c r="J166" i="3"/>
  <c r="I166" i="3"/>
  <c r="H166" i="3"/>
  <c r="C166" i="3"/>
  <c r="B166" i="3"/>
  <c r="T165" i="3"/>
  <c r="S165" i="3"/>
  <c r="J165" i="3"/>
  <c r="I165" i="3"/>
  <c r="H165" i="3"/>
  <c r="C165" i="3"/>
  <c r="B165" i="3"/>
  <c r="T164" i="3"/>
  <c r="S164" i="3"/>
  <c r="J164" i="3"/>
  <c r="I164" i="3"/>
  <c r="H164" i="3"/>
  <c r="C164" i="3"/>
  <c r="B164" i="3"/>
  <c r="T163" i="3"/>
  <c r="S163" i="3"/>
  <c r="J163" i="3"/>
  <c r="I163" i="3"/>
  <c r="H163" i="3"/>
  <c r="C163" i="3"/>
  <c r="B163" i="3"/>
  <c r="T162" i="3"/>
  <c r="S162" i="3"/>
  <c r="J162" i="3"/>
  <c r="I162" i="3"/>
  <c r="H162" i="3"/>
  <c r="C162" i="3"/>
  <c r="B162" i="3"/>
  <c r="T161" i="3"/>
  <c r="S161" i="3"/>
  <c r="J161" i="3"/>
  <c r="I161" i="3"/>
  <c r="H161" i="3"/>
  <c r="C161" i="3"/>
  <c r="B161" i="3"/>
  <c r="T160" i="3"/>
  <c r="S160" i="3"/>
  <c r="J160" i="3"/>
  <c r="I160" i="3"/>
  <c r="H160" i="3"/>
  <c r="C160" i="3"/>
  <c r="B160" i="3"/>
  <c r="T159" i="3"/>
  <c r="S159" i="3"/>
  <c r="J159" i="3"/>
  <c r="I159" i="3"/>
  <c r="H159" i="3"/>
  <c r="C159" i="3"/>
  <c r="B159" i="3"/>
  <c r="T158" i="3"/>
  <c r="S158" i="3"/>
  <c r="J158" i="3"/>
  <c r="I158" i="3"/>
  <c r="H158" i="3"/>
  <c r="C158" i="3"/>
  <c r="B158" i="3"/>
  <c r="T157" i="3"/>
  <c r="S157" i="3"/>
  <c r="J157" i="3"/>
  <c r="I157" i="3"/>
  <c r="H157" i="3"/>
  <c r="C157" i="3"/>
  <c r="B157" i="3"/>
  <c r="T156" i="3"/>
  <c r="S156" i="3"/>
  <c r="J156" i="3"/>
  <c r="I156" i="3"/>
  <c r="H156" i="3"/>
  <c r="C156" i="3"/>
  <c r="B156" i="3"/>
  <c r="T155" i="3"/>
  <c r="S155" i="3"/>
  <c r="J155" i="3"/>
  <c r="I155" i="3"/>
  <c r="H155" i="3"/>
  <c r="C155" i="3"/>
  <c r="B155" i="3"/>
  <c r="T154" i="3"/>
  <c r="S154" i="3"/>
  <c r="J154" i="3"/>
  <c r="I154" i="3"/>
  <c r="H154" i="3"/>
  <c r="C154" i="3"/>
  <c r="B154" i="3"/>
  <c r="T153" i="3"/>
  <c r="S153" i="3"/>
  <c r="J153" i="3"/>
  <c r="I153" i="3"/>
  <c r="H153" i="3"/>
  <c r="C153" i="3"/>
  <c r="B153" i="3"/>
  <c r="T152" i="3"/>
  <c r="S152" i="3"/>
  <c r="J152" i="3"/>
  <c r="I152" i="3"/>
  <c r="H152" i="3"/>
  <c r="C152" i="3"/>
  <c r="B152" i="3"/>
  <c r="T151" i="3"/>
  <c r="S151" i="3"/>
  <c r="J151" i="3"/>
  <c r="I151" i="3"/>
  <c r="H151" i="3"/>
  <c r="C151" i="3"/>
  <c r="B151" i="3"/>
  <c r="T150" i="3"/>
  <c r="S150" i="3"/>
  <c r="J150" i="3"/>
  <c r="I150" i="3"/>
  <c r="H150" i="3"/>
  <c r="C150" i="3"/>
  <c r="B150" i="3"/>
  <c r="T149" i="3"/>
  <c r="S149" i="3"/>
  <c r="J149" i="3"/>
  <c r="I149" i="3"/>
  <c r="H149" i="3"/>
  <c r="C149" i="3"/>
  <c r="B149" i="3"/>
  <c r="T148" i="3"/>
  <c r="S148" i="3"/>
  <c r="J148" i="3"/>
  <c r="I148" i="3"/>
  <c r="H148" i="3"/>
  <c r="C148" i="3"/>
  <c r="B148" i="3"/>
  <c r="T147" i="3"/>
  <c r="S147" i="3"/>
  <c r="J147" i="3"/>
  <c r="I147" i="3"/>
  <c r="H147" i="3"/>
  <c r="C147" i="3"/>
  <c r="B147" i="3"/>
  <c r="T146" i="3"/>
  <c r="S146" i="3"/>
  <c r="J146" i="3"/>
  <c r="I146" i="3"/>
  <c r="H146" i="3"/>
  <c r="C146" i="3"/>
  <c r="B146" i="3"/>
  <c r="T145" i="3"/>
  <c r="S145" i="3"/>
  <c r="J145" i="3"/>
  <c r="I145" i="3"/>
  <c r="H145" i="3"/>
  <c r="C145" i="3"/>
  <c r="B145" i="3"/>
  <c r="T144" i="3"/>
  <c r="S144" i="3"/>
  <c r="J144" i="3"/>
  <c r="I144" i="3"/>
  <c r="H144" i="3"/>
  <c r="C144" i="3"/>
  <c r="B144" i="3"/>
  <c r="T143" i="3"/>
  <c r="S143" i="3"/>
  <c r="J143" i="3"/>
  <c r="I143" i="3"/>
  <c r="H143" i="3"/>
  <c r="C143" i="3"/>
  <c r="B143" i="3"/>
  <c r="T142" i="3"/>
  <c r="S142" i="3"/>
  <c r="J142" i="3"/>
  <c r="I142" i="3"/>
  <c r="H142" i="3"/>
  <c r="C142" i="3"/>
  <c r="B142" i="3"/>
  <c r="T141" i="3"/>
  <c r="S141" i="3"/>
  <c r="J141" i="3"/>
  <c r="I141" i="3"/>
  <c r="H141" i="3"/>
  <c r="C141" i="3"/>
  <c r="B141" i="3"/>
  <c r="T140" i="3"/>
  <c r="S140" i="3"/>
  <c r="J140" i="3"/>
  <c r="I140" i="3"/>
  <c r="H140" i="3"/>
  <c r="C140" i="3"/>
  <c r="B140" i="3"/>
  <c r="T139" i="3"/>
  <c r="S139" i="3"/>
  <c r="J139" i="3"/>
  <c r="I139" i="3"/>
  <c r="H139" i="3"/>
  <c r="C139" i="3"/>
  <c r="B139" i="3"/>
  <c r="T138" i="3"/>
  <c r="S138" i="3"/>
  <c r="J138" i="3"/>
  <c r="I138" i="3"/>
  <c r="H138" i="3"/>
  <c r="C138" i="3"/>
  <c r="B138" i="3"/>
  <c r="T137" i="3"/>
  <c r="S137" i="3"/>
  <c r="J137" i="3"/>
  <c r="I137" i="3"/>
  <c r="H137" i="3"/>
  <c r="C137" i="3"/>
  <c r="B137" i="3"/>
  <c r="T136" i="3"/>
  <c r="S136" i="3"/>
  <c r="J136" i="3"/>
  <c r="I136" i="3"/>
  <c r="H136" i="3"/>
  <c r="C136" i="3"/>
  <c r="B136" i="3"/>
  <c r="T135" i="3"/>
  <c r="S135" i="3"/>
  <c r="J135" i="3"/>
  <c r="I135" i="3"/>
  <c r="H135" i="3"/>
  <c r="C135" i="3"/>
  <c r="B135" i="3"/>
  <c r="T134" i="3"/>
  <c r="S134" i="3"/>
  <c r="N134" i="3"/>
  <c r="M134" i="3"/>
  <c r="L134" i="3"/>
  <c r="J134" i="3"/>
  <c r="I134" i="3"/>
  <c r="H134" i="3"/>
  <c r="F134" i="3"/>
  <c r="C134" i="3"/>
  <c r="B134" i="3"/>
  <c r="T133" i="3"/>
  <c r="S133" i="3"/>
  <c r="N133" i="3"/>
  <c r="M133" i="3"/>
  <c r="L133" i="3"/>
  <c r="J133" i="3"/>
  <c r="I133" i="3"/>
  <c r="H133" i="3"/>
  <c r="F133" i="3"/>
  <c r="C133" i="3"/>
  <c r="B133" i="3"/>
  <c r="T132" i="3"/>
  <c r="S132" i="3"/>
  <c r="N132" i="3"/>
  <c r="M132" i="3"/>
  <c r="L132" i="3"/>
  <c r="J132" i="3"/>
  <c r="I132" i="3"/>
  <c r="H132" i="3"/>
  <c r="F132" i="3"/>
  <c r="C132" i="3"/>
  <c r="B132" i="3"/>
  <c r="T131" i="3"/>
  <c r="S131" i="3"/>
  <c r="N131" i="3"/>
  <c r="M131" i="3"/>
  <c r="L131" i="3"/>
  <c r="J131" i="3"/>
  <c r="I131" i="3"/>
  <c r="H131" i="3"/>
  <c r="F131" i="3"/>
  <c r="C131" i="3"/>
  <c r="B131" i="3"/>
  <c r="T130" i="3"/>
  <c r="S130" i="3"/>
  <c r="N130" i="3"/>
  <c r="M130" i="3"/>
  <c r="L130" i="3"/>
  <c r="J130" i="3"/>
  <c r="I130" i="3"/>
  <c r="H130" i="3"/>
  <c r="F130" i="3"/>
  <c r="C130" i="3"/>
  <c r="B130" i="3"/>
  <c r="T129" i="3"/>
  <c r="S129" i="3"/>
  <c r="N129" i="3"/>
  <c r="M129" i="3"/>
  <c r="L129" i="3"/>
  <c r="J129" i="3"/>
  <c r="I129" i="3"/>
  <c r="H129" i="3"/>
  <c r="F129" i="3"/>
  <c r="C129" i="3"/>
  <c r="B129" i="3"/>
  <c r="T128" i="3"/>
  <c r="S128" i="3"/>
  <c r="N128" i="3"/>
  <c r="M128" i="3"/>
  <c r="L128" i="3"/>
  <c r="J128" i="3"/>
  <c r="I128" i="3"/>
  <c r="H128" i="3"/>
  <c r="F128" i="3"/>
  <c r="C128" i="3"/>
  <c r="B128" i="3"/>
  <c r="T127" i="3"/>
  <c r="S127" i="3"/>
  <c r="N127" i="3"/>
  <c r="M127" i="3"/>
  <c r="L127" i="3"/>
  <c r="J127" i="3"/>
  <c r="I127" i="3"/>
  <c r="H127" i="3"/>
  <c r="F127" i="3"/>
  <c r="C127" i="3"/>
  <c r="B127" i="3"/>
  <c r="T126" i="3"/>
  <c r="S126" i="3"/>
  <c r="N126" i="3"/>
  <c r="M126" i="3"/>
  <c r="L126" i="3"/>
  <c r="J126" i="3"/>
  <c r="I126" i="3"/>
  <c r="H126" i="3"/>
  <c r="F126" i="3"/>
  <c r="C126" i="3"/>
  <c r="B126" i="3"/>
  <c r="T125" i="3"/>
  <c r="S125" i="3"/>
  <c r="N125" i="3"/>
  <c r="M125" i="3"/>
  <c r="L125" i="3"/>
  <c r="J125" i="3"/>
  <c r="I125" i="3"/>
  <c r="H125" i="3"/>
  <c r="F125" i="3"/>
  <c r="C125" i="3"/>
  <c r="B125" i="3"/>
  <c r="T124" i="3"/>
  <c r="S124" i="3"/>
  <c r="N124" i="3"/>
  <c r="M124" i="3"/>
  <c r="L124" i="3"/>
  <c r="J124" i="3"/>
  <c r="I124" i="3"/>
  <c r="H124" i="3"/>
  <c r="F124" i="3"/>
  <c r="C124" i="3"/>
  <c r="B124" i="3"/>
  <c r="T123" i="3"/>
  <c r="S123" i="3"/>
  <c r="N123" i="3"/>
  <c r="M123" i="3"/>
  <c r="L123" i="3"/>
  <c r="J123" i="3"/>
  <c r="I123" i="3"/>
  <c r="H123" i="3"/>
  <c r="F123" i="3"/>
  <c r="C123" i="3"/>
  <c r="B123" i="3"/>
  <c r="T122" i="3"/>
  <c r="S122" i="3"/>
  <c r="N122" i="3"/>
  <c r="M122" i="3"/>
  <c r="L122" i="3"/>
  <c r="J122" i="3"/>
  <c r="I122" i="3"/>
  <c r="H122" i="3"/>
  <c r="F122" i="3"/>
  <c r="C122" i="3"/>
  <c r="B122" i="3"/>
  <c r="T121" i="3"/>
  <c r="S121" i="3"/>
  <c r="N121" i="3"/>
  <c r="M121" i="3"/>
  <c r="L121" i="3"/>
  <c r="J121" i="3"/>
  <c r="I121" i="3"/>
  <c r="H121" i="3"/>
  <c r="F121" i="3"/>
  <c r="C121" i="3"/>
  <c r="B121" i="3"/>
  <c r="T120" i="3"/>
  <c r="S120" i="3"/>
  <c r="N120" i="3"/>
  <c r="M120" i="3"/>
  <c r="L120" i="3"/>
  <c r="J120" i="3"/>
  <c r="I120" i="3"/>
  <c r="H120" i="3"/>
  <c r="F120" i="3"/>
  <c r="C120" i="3"/>
  <c r="B120" i="3"/>
  <c r="T119" i="3"/>
  <c r="S119" i="3"/>
  <c r="N119" i="3"/>
  <c r="M119" i="3"/>
  <c r="L119" i="3"/>
  <c r="J119" i="3"/>
  <c r="I119" i="3"/>
  <c r="H119" i="3"/>
  <c r="F119" i="3"/>
  <c r="C119" i="3"/>
  <c r="B119" i="3"/>
  <c r="T118" i="3"/>
  <c r="S118" i="3"/>
  <c r="N118" i="3"/>
  <c r="M118" i="3"/>
  <c r="L118" i="3"/>
  <c r="J118" i="3"/>
  <c r="I118" i="3"/>
  <c r="H118" i="3"/>
  <c r="F118" i="3"/>
  <c r="C118" i="3"/>
  <c r="B118" i="3"/>
  <c r="T117" i="3"/>
  <c r="S117" i="3"/>
  <c r="N117" i="3"/>
  <c r="M117" i="3"/>
  <c r="L117" i="3"/>
  <c r="J117" i="3"/>
  <c r="I117" i="3"/>
  <c r="H117" i="3"/>
  <c r="F117" i="3"/>
  <c r="C117" i="3"/>
  <c r="B117" i="3"/>
  <c r="T116" i="3"/>
  <c r="S116" i="3"/>
  <c r="N116" i="3"/>
  <c r="M116" i="3"/>
  <c r="L116" i="3"/>
  <c r="J116" i="3"/>
  <c r="I116" i="3"/>
  <c r="H116" i="3"/>
  <c r="F116" i="3"/>
  <c r="C116" i="3"/>
  <c r="B116" i="3"/>
  <c r="T115" i="3"/>
  <c r="S115" i="3"/>
  <c r="N115" i="3"/>
  <c r="M115" i="3"/>
  <c r="L115" i="3"/>
  <c r="J115" i="3"/>
  <c r="I115" i="3"/>
  <c r="H115" i="3"/>
  <c r="F115" i="3"/>
  <c r="C115" i="3"/>
  <c r="B115" i="3"/>
  <c r="T114" i="3"/>
  <c r="S114" i="3"/>
  <c r="N114" i="3"/>
  <c r="M114" i="3"/>
  <c r="L114" i="3"/>
  <c r="J114" i="3"/>
  <c r="I114" i="3"/>
  <c r="H114" i="3"/>
  <c r="F114" i="3"/>
  <c r="C114" i="3"/>
  <c r="B114" i="3"/>
  <c r="T113" i="3"/>
  <c r="S113" i="3"/>
  <c r="N113" i="3"/>
  <c r="M113" i="3"/>
  <c r="L113" i="3"/>
  <c r="J113" i="3"/>
  <c r="I113" i="3"/>
  <c r="H113" i="3"/>
  <c r="F113" i="3"/>
  <c r="C113" i="3"/>
  <c r="B113" i="3"/>
  <c r="T112" i="3"/>
  <c r="S112" i="3"/>
  <c r="N112" i="3"/>
  <c r="M112" i="3"/>
  <c r="L112" i="3"/>
  <c r="J112" i="3"/>
  <c r="I112" i="3"/>
  <c r="H112" i="3"/>
  <c r="F112" i="3"/>
  <c r="C112" i="3"/>
  <c r="B112" i="3"/>
  <c r="T111" i="3"/>
  <c r="S111" i="3"/>
  <c r="N111" i="3"/>
  <c r="M111" i="3"/>
  <c r="L111" i="3"/>
  <c r="J111" i="3"/>
  <c r="I111" i="3"/>
  <c r="H111" i="3"/>
  <c r="F111" i="3"/>
  <c r="C111" i="3"/>
  <c r="B111" i="3"/>
  <c r="T110" i="3"/>
  <c r="S110" i="3"/>
  <c r="N110" i="3"/>
  <c r="M110" i="3"/>
  <c r="L110" i="3"/>
  <c r="J110" i="3"/>
  <c r="I110" i="3"/>
  <c r="H110" i="3"/>
  <c r="F110" i="3"/>
  <c r="C110" i="3"/>
  <c r="B110" i="3"/>
  <c r="T109" i="3"/>
  <c r="S109" i="3"/>
  <c r="N109" i="3"/>
  <c r="M109" i="3"/>
  <c r="L109" i="3"/>
  <c r="J109" i="3"/>
  <c r="I109" i="3"/>
  <c r="H109" i="3"/>
  <c r="F109" i="3"/>
  <c r="C109" i="3"/>
  <c r="B109" i="3"/>
  <c r="T108" i="3"/>
  <c r="S108" i="3"/>
  <c r="N108" i="3"/>
  <c r="M108" i="3"/>
  <c r="L108" i="3"/>
  <c r="J108" i="3"/>
  <c r="I108" i="3"/>
  <c r="H108" i="3"/>
  <c r="F108" i="3"/>
  <c r="C108" i="3"/>
  <c r="B108" i="3"/>
  <c r="T107" i="3"/>
  <c r="S107" i="3"/>
  <c r="N107" i="3"/>
  <c r="M107" i="3"/>
  <c r="L107" i="3"/>
  <c r="J107" i="3"/>
  <c r="I107" i="3"/>
  <c r="H107" i="3"/>
  <c r="F107" i="3"/>
  <c r="C107" i="3"/>
  <c r="B107" i="3"/>
  <c r="T106" i="3"/>
  <c r="S106" i="3"/>
  <c r="N106" i="3"/>
  <c r="M106" i="3"/>
  <c r="L106" i="3"/>
  <c r="J106" i="3"/>
  <c r="I106" i="3"/>
  <c r="H106" i="3"/>
  <c r="F106" i="3"/>
  <c r="C106" i="3"/>
  <c r="B106" i="3"/>
  <c r="T105" i="3"/>
  <c r="S105" i="3"/>
  <c r="N105" i="3"/>
  <c r="M105" i="3"/>
  <c r="L105" i="3"/>
  <c r="J105" i="3"/>
  <c r="I105" i="3"/>
  <c r="H105" i="3"/>
  <c r="F105" i="3"/>
  <c r="C105" i="3"/>
  <c r="B105" i="3"/>
  <c r="T104" i="3"/>
  <c r="S104" i="3"/>
  <c r="N104" i="3"/>
  <c r="M104" i="3"/>
  <c r="L104" i="3"/>
  <c r="J104" i="3"/>
  <c r="I104" i="3"/>
  <c r="H104" i="3"/>
  <c r="F104" i="3"/>
  <c r="C104" i="3"/>
  <c r="B104" i="3"/>
  <c r="T103" i="3"/>
  <c r="S103" i="3"/>
  <c r="N103" i="3"/>
  <c r="M103" i="3"/>
  <c r="L103" i="3"/>
  <c r="J103" i="3"/>
  <c r="I103" i="3"/>
  <c r="H103" i="3"/>
  <c r="F103" i="3"/>
  <c r="C103" i="3"/>
  <c r="B103" i="3"/>
  <c r="T102" i="3"/>
  <c r="S102" i="3"/>
  <c r="N102" i="3"/>
  <c r="M102" i="3"/>
  <c r="L102" i="3"/>
  <c r="J102" i="3"/>
  <c r="I102" i="3"/>
  <c r="H102" i="3"/>
  <c r="F102" i="3"/>
  <c r="C102" i="3"/>
  <c r="B102" i="3"/>
  <c r="T101" i="3"/>
  <c r="S101" i="3"/>
  <c r="N101" i="3"/>
  <c r="M101" i="3"/>
  <c r="L101" i="3"/>
  <c r="J101" i="3"/>
  <c r="I101" i="3"/>
  <c r="H101" i="3"/>
  <c r="F101" i="3"/>
  <c r="C101" i="3"/>
  <c r="B101" i="3"/>
  <c r="T100" i="3"/>
  <c r="S100" i="3"/>
  <c r="N100" i="3"/>
  <c r="M100" i="3"/>
  <c r="L100" i="3"/>
  <c r="J100" i="3"/>
  <c r="I100" i="3"/>
  <c r="H100" i="3"/>
  <c r="F100" i="3"/>
  <c r="C100" i="3"/>
  <c r="B100" i="3"/>
  <c r="T99" i="3"/>
  <c r="S99" i="3"/>
  <c r="N99" i="3"/>
  <c r="M99" i="3"/>
  <c r="L99" i="3"/>
  <c r="J99" i="3"/>
  <c r="I99" i="3"/>
  <c r="H99" i="3"/>
  <c r="F99" i="3"/>
  <c r="C99" i="3"/>
  <c r="B99" i="3"/>
  <c r="T98" i="3"/>
  <c r="S98" i="3"/>
  <c r="N98" i="3"/>
  <c r="M98" i="3"/>
  <c r="L98" i="3"/>
  <c r="J98" i="3"/>
  <c r="I98" i="3"/>
  <c r="H98" i="3"/>
  <c r="F98" i="3"/>
  <c r="C98" i="3"/>
  <c r="B98" i="3"/>
  <c r="T97" i="3"/>
  <c r="S97" i="3"/>
  <c r="N97" i="3"/>
  <c r="M97" i="3"/>
  <c r="L97" i="3"/>
  <c r="J97" i="3"/>
  <c r="I97" i="3"/>
  <c r="H97" i="3"/>
  <c r="F97" i="3"/>
  <c r="C97" i="3"/>
  <c r="B97" i="3"/>
  <c r="T96" i="3"/>
  <c r="S96" i="3"/>
  <c r="N96" i="3"/>
  <c r="M96" i="3"/>
  <c r="L96" i="3"/>
  <c r="J96" i="3"/>
  <c r="I96" i="3"/>
  <c r="H96" i="3"/>
  <c r="F96" i="3"/>
  <c r="C96" i="3"/>
  <c r="B96" i="3"/>
  <c r="T95" i="3"/>
  <c r="S95" i="3"/>
  <c r="N95" i="3"/>
  <c r="M95" i="3"/>
  <c r="L95" i="3"/>
  <c r="J95" i="3"/>
  <c r="I95" i="3"/>
  <c r="H95" i="3"/>
  <c r="F95" i="3"/>
  <c r="C95" i="3"/>
  <c r="B95" i="3"/>
  <c r="T94" i="3"/>
  <c r="S94" i="3"/>
  <c r="N94" i="3"/>
  <c r="M94" i="3"/>
  <c r="L94" i="3"/>
  <c r="J94" i="3"/>
  <c r="I94" i="3"/>
  <c r="H94" i="3"/>
  <c r="F94" i="3"/>
  <c r="C94" i="3"/>
  <c r="B94" i="3"/>
  <c r="T93" i="3"/>
  <c r="S93" i="3"/>
  <c r="N93" i="3"/>
  <c r="M93" i="3"/>
  <c r="L93" i="3"/>
  <c r="J93" i="3"/>
  <c r="I93" i="3"/>
  <c r="H93" i="3"/>
  <c r="F93" i="3"/>
  <c r="C93" i="3"/>
  <c r="B93" i="3"/>
  <c r="T92" i="3"/>
  <c r="S92" i="3"/>
  <c r="N92" i="3"/>
  <c r="M92" i="3"/>
  <c r="L92" i="3"/>
  <c r="J92" i="3"/>
  <c r="I92" i="3"/>
  <c r="H92" i="3"/>
  <c r="F92" i="3"/>
  <c r="C92" i="3"/>
  <c r="B92" i="3"/>
  <c r="T91" i="3"/>
  <c r="S91" i="3"/>
  <c r="N91" i="3"/>
  <c r="M91" i="3"/>
  <c r="L91" i="3"/>
  <c r="J91" i="3"/>
  <c r="I91" i="3"/>
  <c r="H91" i="3"/>
  <c r="F91" i="3"/>
  <c r="C91" i="3"/>
  <c r="B91" i="3"/>
  <c r="T90" i="3"/>
  <c r="S90" i="3"/>
  <c r="N90" i="3"/>
  <c r="M90" i="3"/>
  <c r="L90" i="3"/>
  <c r="J90" i="3"/>
  <c r="I90" i="3"/>
  <c r="H90" i="3"/>
  <c r="F90" i="3"/>
  <c r="C90" i="3"/>
  <c r="B90" i="3"/>
  <c r="T89" i="3"/>
  <c r="S89" i="3"/>
  <c r="N89" i="3"/>
  <c r="M89" i="3"/>
  <c r="L89" i="3"/>
  <c r="J89" i="3"/>
  <c r="I89" i="3"/>
  <c r="H89" i="3"/>
  <c r="F89" i="3"/>
  <c r="C89" i="3"/>
  <c r="B89" i="3"/>
  <c r="T88" i="3"/>
  <c r="S88" i="3"/>
  <c r="N88" i="3"/>
  <c r="M88" i="3"/>
  <c r="L88" i="3"/>
  <c r="J88" i="3"/>
  <c r="I88" i="3"/>
  <c r="H88" i="3"/>
  <c r="F88" i="3"/>
  <c r="C88" i="3"/>
  <c r="B88" i="3"/>
  <c r="T87" i="3"/>
  <c r="S87" i="3"/>
  <c r="N87" i="3"/>
  <c r="M87" i="3"/>
  <c r="L87" i="3"/>
  <c r="J87" i="3"/>
  <c r="I87" i="3"/>
  <c r="H87" i="3"/>
  <c r="F87" i="3"/>
  <c r="C87" i="3"/>
  <c r="B87" i="3"/>
  <c r="T86" i="3"/>
  <c r="S86" i="3"/>
  <c r="N86" i="3"/>
  <c r="M86" i="3"/>
  <c r="L86" i="3"/>
  <c r="J86" i="3"/>
  <c r="I86" i="3"/>
  <c r="H86" i="3"/>
  <c r="F86" i="3"/>
  <c r="C86" i="3"/>
  <c r="B86" i="3"/>
  <c r="T85" i="3"/>
  <c r="S85" i="3"/>
  <c r="N85" i="3"/>
  <c r="M85" i="3"/>
  <c r="L85" i="3"/>
  <c r="J85" i="3"/>
  <c r="I85" i="3"/>
  <c r="H85" i="3"/>
  <c r="F85" i="3"/>
  <c r="C85" i="3"/>
  <c r="B85" i="3"/>
  <c r="T84" i="3"/>
  <c r="S84" i="3"/>
  <c r="N84" i="3"/>
  <c r="M84" i="3"/>
  <c r="L84" i="3"/>
  <c r="J84" i="3"/>
  <c r="I84" i="3"/>
  <c r="H84" i="3"/>
  <c r="F84" i="3"/>
  <c r="C84" i="3"/>
  <c r="B84" i="3"/>
  <c r="T83" i="3"/>
  <c r="S83" i="3"/>
  <c r="N83" i="3"/>
  <c r="M83" i="3"/>
  <c r="L83" i="3"/>
  <c r="J83" i="3"/>
  <c r="I83" i="3"/>
  <c r="H83" i="3"/>
  <c r="F83" i="3"/>
  <c r="C83" i="3"/>
  <c r="B83" i="3"/>
  <c r="T82" i="3"/>
  <c r="S82" i="3"/>
  <c r="N82" i="3"/>
  <c r="M82" i="3"/>
  <c r="L82" i="3"/>
  <c r="J82" i="3"/>
  <c r="I82" i="3"/>
  <c r="H82" i="3"/>
  <c r="F82" i="3"/>
  <c r="C82" i="3"/>
  <c r="B82" i="3"/>
  <c r="T81" i="3"/>
  <c r="S81" i="3"/>
  <c r="N81" i="3"/>
  <c r="M81" i="3"/>
  <c r="L81" i="3"/>
  <c r="J81" i="3"/>
  <c r="I81" i="3"/>
  <c r="H81" i="3"/>
  <c r="F81" i="3"/>
  <c r="C81" i="3"/>
  <c r="B81" i="3"/>
  <c r="T80" i="3"/>
  <c r="S80" i="3"/>
  <c r="N80" i="3"/>
  <c r="M80" i="3"/>
  <c r="L80" i="3"/>
  <c r="J80" i="3"/>
  <c r="I80" i="3"/>
  <c r="H80" i="3"/>
  <c r="F80" i="3"/>
  <c r="C80" i="3"/>
  <c r="B80" i="3"/>
  <c r="T79" i="3"/>
  <c r="S79" i="3"/>
  <c r="N79" i="3"/>
  <c r="M79" i="3"/>
  <c r="L79" i="3"/>
  <c r="J79" i="3"/>
  <c r="I79" i="3"/>
  <c r="H79" i="3"/>
  <c r="F79" i="3"/>
  <c r="C79" i="3"/>
  <c r="B79" i="3"/>
  <c r="T78" i="3"/>
  <c r="S78" i="3"/>
  <c r="N78" i="3"/>
  <c r="M78" i="3"/>
  <c r="L78" i="3"/>
  <c r="J78" i="3"/>
  <c r="I78" i="3"/>
  <c r="H78" i="3"/>
  <c r="F78" i="3"/>
  <c r="C78" i="3"/>
  <c r="B78" i="3"/>
  <c r="T77" i="3"/>
  <c r="S77" i="3"/>
  <c r="N77" i="3"/>
  <c r="M77" i="3"/>
  <c r="L77" i="3"/>
  <c r="J77" i="3"/>
  <c r="I77" i="3"/>
  <c r="H77" i="3"/>
  <c r="F77" i="3"/>
  <c r="C77" i="3"/>
  <c r="B77" i="3"/>
  <c r="T76" i="3"/>
  <c r="S76" i="3"/>
  <c r="N76" i="3"/>
  <c r="M76" i="3"/>
  <c r="L76" i="3"/>
  <c r="J76" i="3"/>
  <c r="I76" i="3"/>
  <c r="H76" i="3"/>
  <c r="F76" i="3"/>
  <c r="C76" i="3"/>
  <c r="B76" i="3"/>
  <c r="T75" i="3"/>
  <c r="S75" i="3"/>
  <c r="N75" i="3"/>
  <c r="M75" i="3"/>
  <c r="L75" i="3"/>
  <c r="J75" i="3"/>
  <c r="I75" i="3"/>
  <c r="H75" i="3"/>
  <c r="F75" i="3"/>
  <c r="C75" i="3"/>
  <c r="B75" i="3"/>
  <c r="T74" i="3"/>
  <c r="S74" i="3"/>
  <c r="N74" i="3"/>
  <c r="M74" i="3"/>
  <c r="L74" i="3"/>
  <c r="J74" i="3"/>
  <c r="I74" i="3"/>
  <c r="H74" i="3"/>
  <c r="F74" i="3"/>
  <c r="C74" i="3"/>
  <c r="B74" i="3"/>
  <c r="T73" i="3"/>
  <c r="S73" i="3"/>
  <c r="N73" i="3"/>
  <c r="M73" i="3"/>
  <c r="L73" i="3"/>
  <c r="J73" i="3"/>
  <c r="I73" i="3"/>
  <c r="H73" i="3"/>
  <c r="F73" i="3"/>
  <c r="C73" i="3"/>
  <c r="B73" i="3"/>
  <c r="T72" i="3"/>
  <c r="S72" i="3"/>
  <c r="N72" i="3"/>
  <c r="M72" i="3"/>
  <c r="L72" i="3"/>
  <c r="J72" i="3"/>
  <c r="I72" i="3"/>
  <c r="H72" i="3"/>
  <c r="F72" i="3"/>
  <c r="C72" i="3"/>
  <c r="B72" i="3"/>
  <c r="T71" i="3"/>
  <c r="S71" i="3"/>
  <c r="N71" i="3"/>
  <c r="M71" i="3"/>
  <c r="L71" i="3"/>
  <c r="J71" i="3"/>
  <c r="I71" i="3"/>
  <c r="H71" i="3"/>
  <c r="F71" i="3"/>
  <c r="C71" i="3"/>
  <c r="B71" i="3"/>
  <c r="T70" i="3"/>
  <c r="S70" i="3"/>
  <c r="N70" i="3"/>
  <c r="M70" i="3"/>
  <c r="L70" i="3"/>
  <c r="J70" i="3"/>
  <c r="I70" i="3"/>
  <c r="H70" i="3"/>
  <c r="F70" i="3"/>
  <c r="C70" i="3"/>
  <c r="B70" i="3"/>
  <c r="T69" i="3"/>
  <c r="S69" i="3"/>
  <c r="N69" i="3"/>
  <c r="M69" i="3"/>
  <c r="L69" i="3"/>
  <c r="J69" i="3"/>
  <c r="I69" i="3"/>
  <c r="H69" i="3"/>
  <c r="F69" i="3"/>
  <c r="C69" i="3"/>
  <c r="B69" i="3"/>
  <c r="T68" i="3"/>
  <c r="S68" i="3"/>
  <c r="N68" i="3"/>
  <c r="M68" i="3"/>
  <c r="L68" i="3"/>
  <c r="J68" i="3"/>
  <c r="I68" i="3"/>
  <c r="H68" i="3"/>
  <c r="F68" i="3"/>
  <c r="C68" i="3"/>
  <c r="B68" i="3"/>
  <c r="T67" i="3"/>
  <c r="S67" i="3"/>
  <c r="N67" i="3"/>
  <c r="M67" i="3"/>
  <c r="L67" i="3"/>
  <c r="J67" i="3"/>
  <c r="I67" i="3"/>
  <c r="H67" i="3"/>
  <c r="F67" i="3"/>
  <c r="C67" i="3"/>
  <c r="B67" i="3"/>
  <c r="T66" i="3"/>
  <c r="S66" i="3"/>
  <c r="N66" i="3"/>
  <c r="M66" i="3"/>
  <c r="L66" i="3"/>
  <c r="J66" i="3"/>
  <c r="I66" i="3"/>
  <c r="H66" i="3"/>
  <c r="F66" i="3"/>
  <c r="C66" i="3"/>
  <c r="B66" i="3"/>
  <c r="T65" i="3"/>
  <c r="S65" i="3"/>
  <c r="N65" i="3"/>
  <c r="M65" i="3"/>
  <c r="L65" i="3"/>
  <c r="J65" i="3"/>
  <c r="I65" i="3"/>
  <c r="H65" i="3"/>
  <c r="F65" i="3"/>
  <c r="C65" i="3"/>
  <c r="B65" i="3"/>
  <c r="T64" i="3"/>
  <c r="S64" i="3"/>
  <c r="N64" i="3"/>
  <c r="M64" i="3"/>
  <c r="L64" i="3"/>
  <c r="J64" i="3"/>
  <c r="I64" i="3"/>
  <c r="H64" i="3"/>
  <c r="F64" i="3"/>
  <c r="C64" i="3"/>
  <c r="B64" i="3"/>
  <c r="T63" i="3"/>
  <c r="S63" i="3"/>
  <c r="N63" i="3"/>
  <c r="M63" i="3"/>
  <c r="L63" i="3"/>
  <c r="J63" i="3"/>
  <c r="I63" i="3"/>
  <c r="H63" i="3"/>
  <c r="F63" i="3"/>
  <c r="C63" i="3"/>
  <c r="B63" i="3"/>
  <c r="T62" i="3"/>
  <c r="S62" i="3"/>
  <c r="N62" i="3"/>
  <c r="M62" i="3"/>
  <c r="L62" i="3"/>
  <c r="J62" i="3"/>
  <c r="I62" i="3"/>
  <c r="H62" i="3"/>
  <c r="F62" i="3"/>
  <c r="C62" i="3"/>
  <c r="B62" i="3"/>
  <c r="T61" i="3"/>
  <c r="S61" i="3"/>
  <c r="N61" i="3"/>
  <c r="M61" i="3"/>
  <c r="L61" i="3"/>
  <c r="J61" i="3"/>
  <c r="I61" i="3"/>
  <c r="H61" i="3"/>
  <c r="F61" i="3"/>
  <c r="C61" i="3"/>
  <c r="B61" i="3"/>
  <c r="T60" i="3"/>
  <c r="S60" i="3"/>
  <c r="N60" i="3"/>
  <c r="M60" i="3"/>
  <c r="L60" i="3"/>
  <c r="J60" i="3"/>
  <c r="I60" i="3"/>
  <c r="H60" i="3"/>
  <c r="F60" i="3"/>
  <c r="C60" i="3"/>
  <c r="B60" i="3"/>
  <c r="T59" i="3"/>
  <c r="S59" i="3"/>
  <c r="N59" i="3"/>
  <c r="M59" i="3"/>
  <c r="L59" i="3"/>
  <c r="J59" i="3"/>
  <c r="I59" i="3"/>
  <c r="H59" i="3"/>
  <c r="F59" i="3"/>
  <c r="C59" i="3"/>
  <c r="B59" i="3"/>
  <c r="T58" i="3"/>
  <c r="S58" i="3"/>
  <c r="N58" i="3"/>
  <c r="M58" i="3"/>
  <c r="L58" i="3"/>
  <c r="J58" i="3"/>
  <c r="I58" i="3"/>
  <c r="H58" i="3"/>
  <c r="F58" i="3"/>
  <c r="C58" i="3"/>
  <c r="B58" i="3"/>
  <c r="T57" i="3"/>
  <c r="S57" i="3"/>
  <c r="N57" i="3"/>
  <c r="M57" i="3"/>
  <c r="L57" i="3"/>
  <c r="J57" i="3"/>
  <c r="I57" i="3"/>
  <c r="H57" i="3"/>
  <c r="F57" i="3"/>
  <c r="C57" i="3"/>
  <c r="B57" i="3"/>
  <c r="T56" i="3"/>
  <c r="S56" i="3"/>
  <c r="N56" i="3"/>
  <c r="M56" i="3"/>
  <c r="L56" i="3"/>
  <c r="J56" i="3"/>
  <c r="I56" i="3"/>
  <c r="H56" i="3"/>
  <c r="F56" i="3"/>
  <c r="C56" i="3"/>
  <c r="B56" i="3"/>
  <c r="T55" i="3"/>
  <c r="S55" i="3"/>
  <c r="N55" i="3"/>
  <c r="M55" i="3"/>
  <c r="L55" i="3"/>
  <c r="J55" i="3"/>
  <c r="I55" i="3"/>
  <c r="H55" i="3"/>
  <c r="F55" i="3"/>
  <c r="C55" i="3"/>
  <c r="B55" i="3"/>
  <c r="T54" i="3"/>
  <c r="S54" i="3"/>
  <c r="N54" i="3"/>
  <c r="M54" i="3"/>
  <c r="L54" i="3"/>
  <c r="J54" i="3"/>
  <c r="I54" i="3"/>
  <c r="H54" i="3"/>
  <c r="F54" i="3"/>
  <c r="C54" i="3"/>
  <c r="B54" i="3"/>
  <c r="T53" i="3"/>
  <c r="S53" i="3"/>
  <c r="N53" i="3"/>
  <c r="M53" i="3"/>
  <c r="L53" i="3"/>
  <c r="J53" i="3"/>
  <c r="I53" i="3"/>
  <c r="H53" i="3"/>
  <c r="F53" i="3"/>
  <c r="C53" i="3"/>
  <c r="B53" i="3"/>
  <c r="T52" i="3"/>
  <c r="S52" i="3"/>
  <c r="N52" i="3"/>
  <c r="M52" i="3"/>
  <c r="L52" i="3"/>
  <c r="J52" i="3"/>
  <c r="I52" i="3"/>
  <c r="H52" i="3"/>
  <c r="F52" i="3"/>
  <c r="C52" i="3"/>
  <c r="B52" i="3"/>
  <c r="T51" i="3"/>
  <c r="S51" i="3"/>
  <c r="N51" i="3"/>
  <c r="M51" i="3"/>
  <c r="L51" i="3"/>
  <c r="J51" i="3"/>
  <c r="I51" i="3"/>
  <c r="H51" i="3"/>
  <c r="F51" i="3"/>
  <c r="C51" i="3"/>
  <c r="B51" i="3"/>
  <c r="T50" i="3"/>
  <c r="S50" i="3"/>
  <c r="N50" i="3"/>
  <c r="M50" i="3"/>
  <c r="L50" i="3"/>
  <c r="J50" i="3"/>
  <c r="I50" i="3"/>
  <c r="H50" i="3"/>
  <c r="F50" i="3"/>
  <c r="C50" i="3"/>
  <c r="B50" i="3"/>
  <c r="T49" i="3"/>
  <c r="S49" i="3"/>
  <c r="N49" i="3"/>
  <c r="M49" i="3"/>
  <c r="L49" i="3"/>
  <c r="J49" i="3"/>
  <c r="I49" i="3"/>
  <c r="H49" i="3"/>
  <c r="F49" i="3"/>
  <c r="C49" i="3"/>
  <c r="B49" i="3"/>
  <c r="T48" i="3"/>
  <c r="S48" i="3"/>
  <c r="N48" i="3"/>
  <c r="M48" i="3"/>
  <c r="L48" i="3"/>
  <c r="J48" i="3"/>
  <c r="I48" i="3"/>
  <c r="H48" i="3"/>
  <c r="F48" i="3"/>
  <c r="C48" i="3"/>
  <c r="B48" i="3"/>
  <c r="T47" i="3"/>
  <c r="S47" i="3"/>
  <c r="N47" i="3"/>
  <c r="M47" i="3"/>
  <c r="L47" i="3"/>
  <c r="J47" i="3"/>
  <c r="I47" i="3"/>
  <c r="H47" i="3"/>
  <c r="F47" i="3"/>
  <c r="C47" i="3"/>
  <c r="B47" i="3"/>
  <c r="T46" i="3"/>
  <c r="S46" i="3"/>
  <c r="N46" i="3"/>
  <c r="M46" i="3"/>
  <c r="L46" i="3"/>
  <c r="J46" i="3"/>
  <c r="I46" i="3"/>
  <c r="H46" i="3"/>
  <c r="F46" i="3"/>
  <c r="C46" i="3"/>
  <c r="B46" i="3"/>
  <c r="T45" i="3"/>
  <c r="S45" i="3"/>
  <c r="N45" i="3"/>
  <c r="M45" i="3"/>
  <c r="L45" i="3"/>
  <c r="J45" i="3"/>
  <c r="I45" i="3"/>
  <c r="H45" i="3"/>
  <c r="F45" i="3"/>
  <c r="C45" i="3"/>
  <c r="B45" i="3"/>
  <c r="T44" i="3"/>
  <c r="S44" i="3"/>
  <c r="N44" i="3"/>
  <c r="M44" i="3"/>
  <c r="L44" i="3"/>
  <c r="J44" i="3"/>
  <c r="I44" i="3"/>
  <c r="H44" i="3"/>
  <c r="F44" i="3"/>
  <c r="C44" i="3"/>
  <c r="B44" i="3"/>
  <c r="T43" i="3"/>
  <c r="S43" i="3"/>
  <c r="N43" i="3"/>
  <c r="M43" i="3"/>
  <c r="L43" i="3"/>
  <c r="J43" i="3"/>
  <c r="I43" i="3"/>
  <c r="H43" i="3"/>
  <c r="F43" i="3"/>
  <c r="C43" i="3"/>
  <c r="B43" i="3"/>
  <c r="T42" i="3"/>
  <c r="S42" i="3"/>
  <c r="N42" i="3"/>
  <c r="M42" i="3"/>
  <c r="L42" i="3"/>
  <c r="J42" i="3"/>
  <c r="I42" i="3"/>
  <c r="H42" i="3"/>
  <c r="F42" i="3"/>
  <c r="C42" i="3"/>
  <c r="B42" i="3"/>
  <c r="T41" i="3"/>
  <c r="S41" i="3"/>
  <c r="N41" i="3"/>
  <c r="M41" i="3"/>
  <c r="L41" i="3"/>
  <c r="J41" i="3"/>
  <c r="I41" i="3"/>
  <c r="H41" i="3"/>
  <c r="F41" i="3"/>
  <c r="C41" i="3"/>
  <c r="B41" i="3"/>
  <c r="T40" i="3"/>
  <c r="S40" i="3"/>
  <c r="N40" i="3"/>
  <c r="M40" i="3"/>
  <c r="L40" i="3"/>
  <c r="J40" i="3"/>
  <c r="I40" i="3"/>
  <c r="H40" i="3"/>
  <c r="F40" i="3"/>
  <c r="C40" i="3"/>
  <c r="B40" i="3"/>
  <c r="T39" i="3"/>
  <c r="S39" i="3"/>
  <c r="N39" i="3"/>
  <c r="M39" i="3"/>
  <c r="L39" i="3"/>
  <c r="J39" i="3"/>
  <c r="I39" i="3"/>
  <c r="H39" i="3"/>
  <c r="F39" i="3"/>
  <c r="C39" i="3"/>
  <c r="B39" i="3"/>
  <c r="T38" i="3"/>
  <c r="S38" i="3"/>
  <c r="N38" i="3"/>
  <c r="M38" i="3"/>
  <c r="L38" i="3"/>
  <c r="J38" i="3"/>
  <c r="I38" i="3"/>
  <c r="H38" i="3"/>
  <c r="F38" i="3"/>
  <c r="C38" i="3"/>
  <c r="B38" i="3"/>
  <c r="T37" i="3"/>
  <c r="S37" i="3"/>
  <c r="N37" i="3"/>
  <c r="M37" i="3"/>
  <c r="L37" i="3"/>
  <c r="J37" i="3"/>
  <c r="I37" i="3"/>
  <c r="H37" i="3"/>
  <c r="F37" i="3"/>
  <c r="C37" i="3"/>
  <c r="B37" i="3"/>
  <c r="T36" i="3"/>
  <c r="S36" i="3"/>
  <c r="N36" i="3"/>
  <c r="M36" i="3"/>
  <c r="L36" i="3"/>
  <c r="J36" i="3"/>
  <c r="I36" i="3"/>
  <c r="H36" i="3"/>
  <c r="F36" i="3"/>
  <c r="C36" i="3"/>
  <c r="B36" i="3"/>
  <c r="T35" i="3"/>
  <c r="S35" i="3"/>
  <c r="N35" i="3"/>
  <c r="M35" i="3"/>
  <c r="L35" i="3"/>
  <c r="J35" i="3"/>
  <c r="I35" i="3"/>
  <c r="H35" i="3"/>
  <c r="F35" i="3"/>
  <c r="C35" i="3"/>
  <c r="B35" i="3"/>
  <c r="T34" i="3"/>
  <c r="S34" i="3"/>
  <c r="N34" i="3"/>
  <c r="M34" i="3"/>
  <c r="L34" i="3"/>
  <c r="J34" i="3"/>
  <c r="I34" i="3"/>
  <c r="H34" i="3"/>
  <c r="F34" i="3"/>
  <c r="C34" i="3"/>
  <c r="B34" i="3"/>
  <c r="T33" i="3"/>
  <c r="S33" i="3"/>
  <c r="N33" i="3"/>
  <c r="M33" i="3"/>
  <c r="L33" i="3"/>
  <c r="J33" i="3"/>
  <c r="I33" i="3"/>
  <c r="H33" i="3"/>
  <c r="F33" i="3"/>
  <c r="C33" i="3"/>
  <c r="B33" i="3"/>
  <c r="T32" i="3"/>
  <c r="S32" i="3"/>
  <c r="N32" i="3"/>
  <c r="M32" i="3"/>
  <c r="L32" i="3"/>
  <c r="J32" i="3"/>
  <c r="I32" i="3"/>
  <c r="H32" i="3"/>
  <c r="F32" i="3"/>
  <c r="C32" i="3"/>
  <c r="B32" i="3"/>
  <c r="T31" i="3"/>
  <c r="S31" i="3"/>
  <c r="N31" i="3"/>
  <c r="M31" i="3"/>
  <c r="L31" i="3"/>
  <c r="J31" i="3"/>
  <c r="I31" i="3"/>
  <c r="H31" i="3"/>
  <c r="F31" i="3"/>
  <c r="C31" i="3"/>
  <c r="B31" i="3"/>
  <c r="T30" i="3"/>
  <c r="S30" i="3"/>
  <c r="N30" i="3"/>
  <c r="M30" i="3"/>
  <c r="L30" i="3"/>
  <c r="J30" i="3"/>
  <c r="I30" i="3"/>
  <c r="H30" i="3"/>
  <c r="F30" i="3"/>
  <c r="C30" i="3"/>
  <c r="B30" i="3"/>
  <c r="T29" i="3"/>
  <c r="S29" i="3"/>
  <c r="N29" i="3"/>
  <c r="M29" i="3"/>
  <c r="L29" i="3"/>
  <c r="J29" i="3"/>
  <c r="I29" i="3"/>
  <c r="H29" i="3"/>
  <c r="F29" i="3"/>
  <c r="C29" i="3"/>
  <c r="B29" i="3"/>
  <c r="T28" i="3"/>
  <c r="S28" i="3"/>
  <c r="N28" i="3"/>
  <c r="M28" i="3"/>
  <c r="L28" i="3"/>
  <c r="J28" i="3"/>
  <c r="I28" i="3"/>
  <c r="H28" i="3"/>
  <c r="F28" i="3"/>
  <c r="C28" i="3"/>
  <c r="B28" i="3"/>
  <c r="T27" i="3"/>
  <c r="S27" i="3"/>
  <c r="N27" i="3"/>
  <c r="M27" i="3"/>
  <c r="L27" i="3"/>
  <c r="J27" i="3"/>
  <c r="I27" i="3"/>
  <c r="H27" i="3"/>
  <c r="F27" i="3"/>
  <c r="C27" i="3"/>
  <c r="B27" i="3"/>
  <c r="S26" i="3"/>
  <c r="N26" i="3"/>
  <c r="F26" i="3"/>
  <c r="B26" i="3"/>
  <c r="A26" i="3"/>
  <c r="T25" i="3"/>
  <c r="S25" i="3"/>
  <c r="N25" i="3"/>
  <c r="M25" i="3"/>
  <c r="L25" i="3"/>
  <c r="J25" i="3"/>
  <c r="I25" i="3"/>
  <c r="H25" i="3"/>
  <c r="F25" i="3"/>
  <c r="C25" i="3"/>
  <c r="B25" i="3"/>
  <c r="S24" i="3"/>
  <c r="N24" i="3"/>
  <c r="F24" i="3"/>
  <c r="B24" i="3"/>
  <c r="A24" i="3"/>
  <c r="T23" i="3"/>
  <c r="S23" i="3"/>
  <c r="N23" i="3"/>
  <c r="M23" i="3"/>
  <c r="L23" i="3"/>
  <c r="J23" i="3"/>
  <c r="I23" i="3"/>
  <c r="H23" i="3"/>
  <c r="F23" i="3"/>
  <c r="C23" i="3"/>
  <c r="B23" i="3"/>
  <c r="S22" i="3"/>
  <c r="N22" i="3"/>
  <c r="F22" i="3"/>
  <c r="B22" i="3"/>
  <c r="A22" i="3"/>
  <c r="T20" i="3"/>
  <c r="S20" i="3"/>
  <c r="N20" i="3"/>
  <c r="M20" i="3"/>
  <c r="L20" i="3"/>
  <c r="J20" i="3"/>
  <c r="I20" i="3"/>
  <c r="H20" i="3"/>
  <c r="F20" i="3"/>
  <c r="C20" i="3"/>
  <c r="B20" i="3"/>
  <c r="S11" i="3"/>
  <c r="N11" i="3"/>
  <c r="F11" i="3"/>
  <c r="B11" i="3"/>
  <c r="A11" i="3"/>
  <c r="T10" i="3"/>
  <c r="S10" i="3"/>
  <c r="N10" i="3"/>
  <c r="M10" i="3"/>
  <c r="L10" i="3"/>
  <c r="J10" i="3"/>
  <c r="I10" i="3"/>
  <c r="H10" i="3"/>
  <c r="F10" i="3"/>
  <c r="C10" i="3"/>
  <c r="B10" i="3"/>
  <c r="S9" i="3"/>
  <c r="N9" i="3"/>
  <c r="F9" i="3"/>
  <c r="B9" i="3"/>
  <c r="A9" i="3"/>
  <c r="T8" i="3"/>
  <c r="S8" i="3"/>
  <c r="N8" i="3"/>
  <c r="M8" i="3"/>
  <c r="L8" i="3"/>
  <c r="J8" i="3"/>
  <c r="I8" i="3"/>
  <c r="H8" i="3"/>
  <c r="F8" i="3"/>
  <c r="C8" i="3"/>
  <c r="B8" i="3"/>
  <c r="S5" i="3"/>
  <c r="N5" i="3"/>
  <c r="F5" i="3"/>
  <c r="B5" i="3"/>
  <c r="A5" i="3"/>
  <c r="T3" i="3"/>
  <c r="S3" i="3"/>
  <c r="N3" i="3"/>
  <c r="M3" i="3"/>
  <c r="L3" i="3"/>
  <c r="J3" i="3"/>
  <c r="I3" i="3"/>
  <c r="H3" i="3"/>
  <c r="F3" i="3"/>
  <c r="C3" i="3"/>
  <c r="B3" i="3"/>
  <c r="F35" i="2"/>
  <c r="E35" i="2"/>
  <c r="G35" i="2" s="1"/>
  <c r="F34" i="2"/>
  <c r="E34" i="2"/>
  <c r="G34" i="2" s="1"/>
  <c r="K34" i="2" s="1"/>
  <c r="L34" i="2" s="1"/>
  <c r="F31" i="2"/>
  <c r="E31" i="2"/>
  <c r="G31" i="2" s="1"/>
  <c r="K31" i="2" s="1"/>
  <c r="L31" i="2" s="1"/>
  <c r="G28" i="2"/>
  <c r="F28" i="2"/>
  <c r="E28" i="2"/>
  <c r="G27" i="2"/>
  <c r="F27" i="2"/>
  <c r="E27" i="2"/>
  <c r="F24" i="2"/>
  <c r="E24" i="2"/>
  <c r="G24" i="2" s="1"/>
  <c r="F23" i="2"/>
  <c r="E23" i="2"/>
  <c r="G23" i="2" s="1"/>
  <c r="F22" i="2"/>
  <c r="E22" i="2"/>
  <c r="G22" i="2" s="1"/>
  <c r="K22" i="2" s="1"/>
  <c r="L22" i="2" s="1"/>
  <c r="F19" i="2"/>
  <c r="E19" i="2"/>
  <c r="G19" i="2" s="1"/>
  <c r="K19" i="2" s="1"/>
  <c r="L19" i="2" s="1"/>
  <c r="F16" i="2"/>
  <c r="E16" i="2"/>
  <c r="G16" i="2" s="1"/>
  <c r="F15" i="2"/>
  <c r="E15" i="2"/>
  <c r="G15" i="2" s="1"/>
  <c r="F14" i="2"/>
  <c r="E14" i="2"/>
  <c r="G14" i="2" s="1"/>
  <c r="F11" i="2"/>
  <c r="E11" i="2"/>
  <c r="G11" i="2" s="1"/>
  <c r="F10" i="2"/>
  <c r="E10" i="2"/>
  <c r="G10" i="2" s="1"/>
  <c r="K10" i="2" s="1"/>
  <c r="L10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8" i="3"/>
  <c r="J15" i="3"/>
  <c r="I22" i="3"/>
  <c r="L17" i="3"/>
  <c r="J11" i="3"/>
  <c r="T19" i="3"/>
  <c r="J22" i="3"/>
  <c r="L19" i="3"/>
  <c r="I26" i="3"/>
  <c r="T26" i="3"/>
  <c r="I15" i="3"/>
  <c r="A18" i="3"/>
  <c r="L15" i="3"/>
  <c r="T24" i="3"/>
  <c r="L22" i="3"/>
  <c r="J17" i="3"/>
  <c r="A6" i="3"/>
  <c r="T13" i="3"/>
  <c r="A20" i="3"/>
  <c r="I24" i="3"/>
  <c r="A3" i="3"/>
  <c r="I7" i="3"/>
  <c r="J5" i="3"/>
  <c r="T9" i="3"/>
  <c r="A21" i="3"/>
  <c r="I11" i="3"/>
  <c r="J24" i="3"/>
  <c r="T15" i="3"/>
  <c r="L5" i="3"/>
  <c r="A12" i="3"/>
  <c r="I13" i="3"/>
  <c r="J26" i="3"/>
  <c r="T7" i="3"/>
  <c r="J13" i="3"/>
  <c r="L7" i="3"/>
  <c r="A25" i="3"/>
  <c r="J19" i="3"/>
  <c r="T22" i="3"/>
  <c r="L9" i="3"/>
  <c r="I19" i="3"/>
  <c r="L26" i="3"/>
  <c r="O3" i="3"/>
  <c r="A14" i="3"/>
  <c r="J7" i="3"/>
  <c r="I5" i="3"/>
  <c r="L11" i="3"/>
  <c r="A10" i="3"/>
  <c r="T17" i="3"/>
  <c r="A4" i="3"/>
  <c r="L24" i="3"/>
  <c r="J9" i="3"/>
  <c r="T5" i="3"/>
  <c r="I9" i="3"/>
  <c r="A23" i="3"/>
  <c r="A16" i="3"/>
  <c r="L13" i="3"/>
  <c r="T11" i="3"/>
  <c r="I17" i="3"/>
  <c r="M22" i="3"/>
  <c r="M11" i="3"/>
  <c r="M26" i="3"/>
  <c r="M7" i="3"/>
  <c r="M5" i="3"/>
  <c r="M9" i="3"/>
  <c r="M17" i="3"/>
  <c r="M19" i="3"/>
  <c r="M13" i="3"/>
  <c r="M15" i="3"/>
  <c r="K2" i="2" l="1"/>
  <c r="L2" i="2" s="1"/>
  <c r="K27" i="2"/>
  <c r="L27" i="2" s="1"/>
  <c r="K14" i="2"/>
  <c r="L14" i="2" s="1"/>
  <c r="O4" i="3"/>
  <c r="M24" i="3"/>
  <c r="O5" i="3"/>
  <c r="O6" i="3" s="1"/>
  <c r="H5" i="3"/>
  <c r="O7" i="3"/>
  <c r="H7" i="3"/>
  <c r="O8" i="3" l="1"/>
  <c r="O9" i="3"/>
  <c r="H9" i="3"/>
  <c r="O10" i="3"/>
  <c r="O11" i="3"/>
  <c r="H11" i="3"/>
  <c r="O12" i="3"/>
  <c r="O13" i="3"/>
  <c r="H13" i="3"/>
  <c r="O14" i="3"/>
  <c r="O15" i="3"/>
  <c r="H15" i="3"/>
  <c r="O16" i="3"/>
  <c r="O17" i="3"/>
  <c r="H17" i="3"/>
  <c r="O18" i="3"/>
  <c r="O19" i="3"/>
  <c r="H19" i="3"/>
  <c r="O20" i="3"/>
  <c r="O21" i="3" s="1"/>
  <c r="O22" i="3"/>
  <c r="H22" i="3"/>
  <c r="O23" i="3"/>
  <c r="O24" i="3"/>
  <c r="H24" i="3"/>
  <c r="O25" i="3"/>
  <c r="O26" i="3"/>
  <c r="H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</calcChain>
</file>

<file path=xl/sharedStrings.xml><?xml version="1.0" encoding="utf-8"?>
<sst xmlns="http://schemas.openxmlformats.org/spreadsheetml/2006/main" count="2417" uniqueCount="700">
  <si>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</si>
  <si>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</si>
  <si>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</si>
  <si>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</si>
  <si>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</si>
  <si>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</si>
  <si>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</si>
  <si>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</si>
  <si>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</si>
  <si>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</si>
  <si>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</si>
  <si>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</si>
  <si>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</si>
  <si>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</si>
  <si>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</si>
  <si>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</si>
  <si>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</si>
  <si>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</si>
  <si>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</si>
  <si>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</si>
  <si>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</si>
  <si>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</si>
  <si>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</si>
  <si>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</si>
  <si>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</si>
  <si>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</si>
  <si>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</si>
  <si>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</si>
  <si>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</si>
  <si>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</si>
  <si>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</si>
  <si>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</si>
  <si>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</si>
  <si>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</si>
  <si>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</si>
  <si>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</si>
  <si>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</si>
  <si>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</si>
  <si>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</si>
  <si>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</si>
  <si>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</si>
  <si>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</si>
  <si>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</si>
  <si>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</si>
  <si>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</si>
  <si>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</si>
  <si>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</si>
  <si>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</si>
  <si>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</si>
  <si>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</si>
  <si>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</si>
  <si>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</si>
  <si>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</si>
  <si>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</si>
  <si>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</si>
  <si>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</si>
  <si>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</si>
  <si>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</si>
  <si>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</si>
  <si>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</si>
  <si>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</si>
  <si>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</si>
  <si>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</si>
  <si>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</si>
  <si>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</si>
  <si>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</si>
  <si>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</si>
  <si>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</si>
  <si>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</si>
  <si>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</si>
  <si>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</si>
  <si>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</si>
  <si>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</si>
  <si>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</si>
  <si>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</si>
  <si>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</si>
  <si>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</si>
  <si>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</si>
  <si>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</si>
  <si>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</si>
  <si>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</si>
  <si>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</si>
  <si>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</si>
  <si>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</si>
  <si>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</si>
  <si>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</si>
  <si>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</si>
  <si>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</si>
  <si>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</si>
  <si>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</si>
  <si>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</si>
  <si>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</si>
  <si>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</si>
  <si>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</si>
  <si>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</si>
  <si>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</si>
  <si>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</si>
  <si>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</si>
  <si>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</si>
  <si>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</si>
  <si>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</si>
  <si>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</si>
  <si>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</si>
  <si>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</si>
  <si>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</si>
  <si>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</si>
  <si>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</si>
  <si>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</si>
  <si>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</si>
  <si>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</si>
  <si>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</si>
  <si>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</si>
  <si>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</si>
  <si>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</si>
  <si>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</si>
  <si>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</si>
  <si>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</si>
  <si>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</si>
  <si>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</si>
  <si>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</si>
  <si>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</si>
  <si>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</si>
  <si>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</si>
  <si>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</si>
  <si>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</si>
  <si>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</si>
  <si>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</si>
  <si>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</si>
  <si>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</si>
  <si>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</si>
  <si>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</si>
  <si>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</si>
  <si>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</si>
  <si>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</si>
  <si>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</si>
  <si>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</si>
  <si>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</si>
  <si>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</si>
  <si>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</si>
  <si>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</si>
  <si>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</si>
  <si>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</si>
  <si>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</si>
  <si>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</si>
  <si>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</si>
  <si>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</si>
  <si>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</si>
  <si>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</si>
  <si>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</si>
  <si>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</si>
  <si>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</si>
  <si>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</si>
  <si>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</si>
  <si>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</si>
  <si>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</si>
  <si>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</si>
  <si>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</si>
  <si>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</si>
  <si>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</si>
  <si>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</si>
  <si>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</si>
  <si>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</si>
  <si>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</si>
  <si>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</si>
  <si>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</si>
  <si>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</si>
  <si>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</si>
  <si>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</si>
  <si>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</si>
  <si>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</si>
  <si>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</si>
  <si>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</si>
  <si>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</si>
  <si>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</si>
  <si>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</si>
  <si>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</si>
  <si>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</si>
  <si>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</si>
  <si>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</si>
  <si>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</si>
  <si>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</si>
  <si>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</si>
  <si>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</si>
  <si>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</si>
  <si>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</si>
  <si>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</si>
  <si>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</si>
  <si>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</si>
  <si>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</si>
  <si>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</si>
  <si>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</si>
  <si>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</si>
  <si>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</si>
  <si>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</si>
  <si>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</si>
  <si>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</si>
  <si>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</si>
  <si>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</si>
  <si>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</si>
  <si>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</si>
  <si>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</si>
  <si>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</si>
  <si>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</si>
  <si>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</si>
  <si>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</si>
  <si>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</si>
  <si>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</si>
  <si>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</si>
  <si>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</si>
  <si>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</si>
  <si>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</si>
  <si>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</si>
  <si>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</si>
  <si>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</si>
  <si>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</si>
  <si>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</si>
  <si>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</si>
  <si>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</si>
  <si>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</si>
  <si>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</si>
  <si>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</si>
  <si>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</si>
  <si>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</si>
  <si>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</si>
  <si>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</si>
  <si>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</si>
  <si>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</si>
  <si>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</si>
  <si>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</si>
  <si>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</si>
  <si>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</si>
  <si>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</si>
  <si>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</si>
  <si>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</si>
  <si>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</si>
  <si>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</si>
  <si>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</si>
  <si>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</si>
  <si>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</si>
  <si>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0,8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</si>
  <si>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</si>
  <si>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</si>
  <si>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</si>
  <si>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</si>
  <si>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</si>
  <si>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</si>
  <si>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</si>
  <si>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</si>
  <si>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</si>
  <si>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</si>
  <si>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</si>
  <si>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</si>
  <si>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</si>
  <si>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</si>
  <si>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</si>
  <si>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</si>
  <si>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</si>
  <si>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</si>
  <si>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</si>
  <si>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</si>
  <si>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</si>
  <si>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</si>
  <si>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</si>
  <si>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</si>
  <si>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</si>
  <si>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</si>
  <si>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</si>
  <si>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</si>
  <si>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</si>
  <si>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</si>
  <si>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</si>
  <si>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</si>
  <si>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</si>
  <si>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</si>
  <si>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</si>
  <si>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</si>
  <si>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</si>
  <si>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</si>
  <si>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</si>
  <si>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</si>
  <si>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</si>
  <si>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</si>
  <si>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</si>
  <si>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</si>
  <si>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</si>
  <si>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</si>
  <si>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</si>
  <si>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</si>
  <si>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</si>
  <si>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</si>
  <si>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</si>
  <si>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</si>
  <si>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</si>
  <si>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</si>
  <si>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70%,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</si>
  <si>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</si>
  <si>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</si>
  <si>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</si>
  <si>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</si>
  <si>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</si>
  <si>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</si>
  <si>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</si>
  <si>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</si>
  <si>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</si>
  <si>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</si>
  <si>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</si>
  <si>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</si>
  <si>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</si>
  <si>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</si>
  <si>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</si>
  <si>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</si>
  <si>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</si>
  <si>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</si>
  <si>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</si>
  <si>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</si>
  <si>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</si>
  <si>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</si>
  <si>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</si>
  <si>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</si>
  <si>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</si>
  <si>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</si>
  <si>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</si>
  <si>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</si>
  <si>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</si>
  <si>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</si>
  <si>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</si>
  <si>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</si>
  <si>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</si>
  <si>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</si>
  <si>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</si>
  <si>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</si>
  <si>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</si>
  <si>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</si>
  <si>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</si>
  <si>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</si>
  <si>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</si>
  <si>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</si>
  <si>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</si>
  <si>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</si>
  <si>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</si>
  <si>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</si>
  <si>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</si>
  <si>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</si>
  <si>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</si>
  <si>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</si>
  <si>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</si>
  <si>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</si>
  <si>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</si>
  <si>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</si>
  <si>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</si>
  <si>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</si>
  <si>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</si>
  <si>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</si>
  <si>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</si>
  <si>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</si>
  <si>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</si>
  <si>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</si>
  <si>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</si>
  <si>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</si>
  <si>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</si>
  <si>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</si>
  <si>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</si>
  <si>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</si>
  <si>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</si>
  <si>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</si>
  <si>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</si>
  <si>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</si>
  <si>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</si>
  <si>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Н0000098165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</si>
  <si>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</si>
  <si>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</si>
  <si>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</si>
  <si>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</si>
  <si>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</si>
  <si>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</si>
  <si>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</si>
  <si>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</si>
  <si>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</si>
  <si>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</si>
  <si>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</si>
  <si>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</si>
  <si>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</si>
  <si>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</si>
  <si>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</si>
  <si>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</si>
  <si>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</si>
  <si>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</si>
  <si>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</si>
  <si>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</si>
  <si>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</si>
  <si>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</si>
  <si>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</si>
  <si>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</si>
  <si>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</si>
  <si>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</si>
  <si>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</si>
  <si>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</si>
  <si>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</si>
  <si>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</si>
  <si>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</si>
  <si>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</si>
  <si>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</si>
  <si>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</si>
  <si>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</si>
  <si>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</si>
  <si>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</si>
  <si>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</si>
  <si>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</si>
  <si>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</si>
  <si>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</si>
  <si>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</si>
  <si>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</si>
  <si>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</si>
  <si>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</si>
  <si>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</si>
  <si>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</si>
  <si>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</si>
  <si>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</si>
  <si>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</si>
  <si>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</si>
  <si>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</si>
  <si>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Н0000097946</t>
  </si>
  <si>
    <t>Н0000089213</t>
  </si>
  <si>
    <t>Н0000093541</t>
  </si>
  <si>
    <t>Н0000095395</t>
  </si>
  <si>
    <t>Н0000097944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</si>
  <si>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</si>
  <si>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</si>
  <si>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</si>
  <si>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</si>
  <si>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</si>
  <si>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</si>
  <si>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</si>
  <si>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</si>
  <si>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</si>
  <si>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</si>
  <si>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</si>
  <si>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</si>
  <si>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</si>
  <si>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</si>
  <si>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</si>
  <si>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</si>
  <si>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</si>
  <si>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</si>
  <si>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</si>
  <si>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</si>
  <si>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</si>
  <si>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</si>
  <si>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</si>
  <si>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</si>
  <si>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</si>
  <si>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</si>
  <si>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</si>
  <si>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</si>
  <si>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 xml:space="preserve">   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</si>
  <si>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</si>
  <si>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</si>
  <si>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</si>
  <si>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</si>
  <si>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</si>
  <si>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</si>
  <si>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</si>
  <si>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</si>
  <si>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</si>
  <si>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</si>
  <si>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</si>
  <si>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</si>
  <si>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</si>
  <si>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</si>
  <si>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</si>
  <si>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09.06.21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</si>
  <si>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</si>
  <si>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</si>
  <si>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</si>
  <si>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</si>
  <si>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</si>
  <si>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</si>
  <si>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</si>
  <si>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</si>
  <si>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</si>
  <si>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</si>
  <si>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</si>
  <si>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</si>
  <si>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</si>
  <si>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</si>
  <si>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</si>
  <si>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</si>
  <si>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</si>
  <si>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4 июня</t>
  </si>
  <si>
    <t>на 5 июня</t>
  </si>
  <si>
    <t>на 6 июня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</si>
  <si>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</si>
  <si>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</si>
  <si>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</si>
  <si>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</si>
  <si>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</si>
  <si>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</si>
  <si>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</si>
  <si>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</si>
  <si>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</si>
  <si>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</si>
  <si>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</si>
  <si>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</si>
  <si>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</si>
  <si>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</si>
  <si>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</si>
  <si>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</si>
  <si>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</si>
  <si>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</si>
  <si>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</si>
  <si>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</si>
  <si>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</si>
  <si>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</si>
  <si>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</si>
  <si>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</si>
  <si>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</si>
  <si>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</si>
  <si>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</si>
  <si>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</si>
  <si>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</si>
  <si>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</si>
  <si>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</si>
  <si>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</si>
  <si>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</si>
  <si>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</si>
  <si>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</si>
  <si>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</si>
  <si>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</si>
  <si>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</si>
  <si>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</si>
  <si>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</si>
  <si>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</si>
  <si>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</si>
  <si>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</si>
  <si>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</si>
  <si>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</si>
  <si>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</si>
  <si>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</si>
  <si>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</si>
  <si>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</si>
  <si>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</si>
  <si>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</si>
  <si>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</si>
  <si>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</si>
  <si>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</si>
  <si>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</si>
  <si>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</si>
  <si>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</si>
  <si>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</si>
  <si>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</si>
  <si>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</si>
  <si>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</si>
  <si>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</si>
  <si>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</si>
  <si>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</si>
  <si>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</si>
  <si>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</si>
  <si>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</si>
  <si>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</si>
  <si>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</si>
  <si>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</si>
  <si>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</si>
  <si>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</si>
  <si>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</si>
  <si>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</si>
  <si>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</si>
  <si>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</si>
  <si>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</si>
  <si>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</si>
  <si>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</si>
  <si>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</si>
  <si>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</si>
  <si>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</si>
  <si>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</si>
  <si>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</si>
  <si>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</si>
  <si>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</si>
  <si>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</si>
  <si>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</si>
  <si>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</si>
  <si>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</si>
  <si>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</si>
  <si>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</si>
  <si>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</si>
  <si>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</si>
  <si>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</si>
  <si>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</si>
  <si>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</si>
  <si>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</si>
  <si>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</si>
  <si>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</si>
  <si>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</si>
  <si>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</si>
  <si>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</si>
  <si>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</si>
  <si>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</si>
  <si>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</si>
  <si>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</si>
  <si>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</si>
  <si>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</si>
  <si>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</si>
  <si>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</si>
  <si>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</si>
  <si>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</si>
  <si>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</si>
  <si>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</si>
  <si>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</si>
  <si>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</si>
  <si>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</si>
  <si>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</si>
  <si>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</si>
  <si>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</si>
  <si>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</si>
  <si>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</si>
  <si>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</si>
  <si>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</si>
  <si>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</si>
  <si>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</si>
  <si>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</si>
  <si>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</si>
  <si>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</si>
  <si>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</si>
  <si>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</si>
  <si>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</si>
  <si>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</si>
  <si>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</si>
  <si>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</si>
  <si>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</si>
  <si>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</si>
  <si>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</si>
  <si>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</si>
  <si>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</si>
  <si>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</si>
  <si>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</si>
  <si>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</si>
  <si>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</si>
  <si>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</si>
  <si>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</si>
  <si>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</si>
  <si>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</si>
  <si>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</si>
  <si>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</si>
  <si>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</si>
  <si>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</si>
  <si>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</si>
  <si>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</si>
  <si>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</si>
  <si>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</si>
  <si>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</si>
  <si>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</si>
  <si>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</si>
  <si>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</si>
  <si>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</si>
  <si>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</si>
  <si>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</si>
  <si>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</si>
  <si>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</si>
  <si>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</si>
  <si>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</si>
  <si>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</si>
  <si>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</si>
  <si>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[85, 86, 87, 88, 90, 92]</t>
  </si>
  <si>
    <t>Unаgrande</t>
  </si>
  <si>
    <t>50, Шоколад</t>
  </si>
  <si>
    <t>[89, 93]</t>
  </si>
  <si>
    <t>38</t>
  </si>
  <si>
    <t>[94, 96, 95]</t>
  </si>
  <si>
    <t>70</t>
  </si>
  <si>
    <t>Кремчиз</t>
  </si>
  <si>
    <t>[97]</t>
  </si>
  <si>
    <t>75</t>
  </si>
  <si>
    <t>[98, 99, 101]</t>
  </si>
  <si>
    <t>[100, 102]</t>
  </si>
  <si>
    <t>65</t>
  </si>
  <si>
    <t>Робиола</t>
  </si>
  <si>
    <t>[105]</t>
  </si>
  <si>
    <t>[106, 107]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</si>
  <si>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</si>
  <si>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</si>
  <si>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</si>
  <si>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</si>
  <si>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</si>
  <si>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</si>
  <si>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</si>
  <si>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</si>
  <si>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</si>
  <si>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</si>
  <si>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</si>
  <si>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</si>
  <si>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1-2</t>
  </si>
  <si>
    <t>3-4</t>
  </si>
  <si>
    <t>Творожный "Фермерская коллекция", 65%,0,18 кг,пл/с</t>
  </si>
  <si>
    <t>Крем чиз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</si>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</sst>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2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charset val="1"/>
    </font>
    <font>
      <b/>
      <sz val="11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 applyAlignment="1"/>
    <xf numFmtId="0" fontId="0" fillId="0" borderId="0" xfId="0" applyAlignment="1"/>
    <xf numFmtId="0" fontId="10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0" fontId="8" fillId="0" borderId="0" xfId="0" applyFont="1" applyAlignment="1"/>
    <xf numFmtId="1" fontId="0" fillId="0" borderId="0" xfId="0" applyNumberFormat="1" applyAlignment="1"/>
    <xf numFmtId="1" fontId="2" fillId="0" borderId="0" xfId="0" applyNumberFormat="1" applyFont="1" applyAlignment="1"/>
    <xf numFmtId="0" fontId="8" fillId="0" borderId="0" xfId="0" applyFont="1" applyAlignment="1">
      <alignment horizontal="right"/>
    </xf>
    <xf numFmtId="49" fontId="0" fillId="0" borderId="0" xfId="0" applyNumberFormat="1" applyAlignment="1"/>
    <xf numFmtId="49" fontId="9" fillId="0" borderId="0" xfId="0" applyNumberFormat="1" applyFont="1" applyAlignment="1"/>
    <xf numFmtId="165" fontId="10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4" borderId="0" xfId="0" applyFont="1" applyFill="1"/>
    <xf numFmtId="0" fontId="8" fillId="4" borderId="0" xfId="0" applyFont="1" applyFill="1" applyAlignment="1">
      <alignment horizontal="left"/>
    </xf>
    <xf numFmtId="49" fontId="11" fillId="4" borderId="0" xfId="0" applyNumberFormat="1" applyFont="1" applyFill="1" applyAlignment="1">
      <alignment horizontal="left"/>
    </xf>
    <xf numFmtId="1" fontId="8" fillId="4" borderId="0" xfId="0" applyNumberFormat="1" applyFont="1" applyFill="1" applyAlignment="1">
      <alignment horizontal="left"/>
    </xf>
    <xf numFmtId="1" fontId="11" fillId="4" borderId="0" xfId="0" applyNumberFormat="1" applyFont="1" applyFill="1" applyAlignment="1">
      <alignment horizontal="left"/>
    </xf>
    <xf numFmtId="0" fontId="11" fillId="0" borderId="0" xfId="0" applyFont="1"/>
    <xf numFmtId="0" fontId="8" fillId="7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1" fontId="8" fillId="7" borderId="0" xfId="0" applyNumberFormat="1" applyFont="1" applyFill="1" applyAlignment="1">
      <alignment horizontal="left"/>
    </xf>
    <xf numFmtId="0" fontId="11" fillId="2" borderId="0" xfId="0" applyFont="1" applyFill="1"/>
    <xf numFmtId="0" fontId="8" fillId="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1" fontId="8" fillId="2" borderId="0" xfId="0" applyNumberFormat="1" applyFont="1" applyFill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11" fillId="5" borderId="0" xfId="0" applyFont="1" applyFill="1"/>
    <xf numFmtId="0" fontId="8" fillId="5" borderId="0" xfId="0" applyFont="1" applyFill="1" applyAlignment="1">
      <alignment horizontal="left"/>
    </xf>
    <xf numFmtId="49" fontId="11" fillId="5" borderId="0" xfId="0" applyNumberFormat="1" applyFont="1" applyFill="1" applyAlignment="1">
      <alignment horizontal="left"/>
    </xf>
    <xf numFmtId="1" fontId="8" fillId="5" borderId="0" xfId="0" applyNumberFormat="1" applyFont="1" applyFill="1" applyAlignment="1">
      <alignment horizontal="left"/>
    </xf>
    <xf numFmtId="1" fontId="11" fillId="5" borderId="0" xfId="0" applyNumberFormat="1" applyFont="1" applyFill="1" applyAlignment="1">
      <alignment horizontal="left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11" fillId="2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29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66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7" x14ac:dyDescent="0.2">
      <c r="A1" s="2" t="s">
        <v>0</v>
      </c>
      <c r="B1" s="25">
        <v>44354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</row>
    <row r="2" spans="1:137" x14ac:dyDescent="0.2">
      <c r="A2" s="2" t="s">
        <v>136</v>
      </c>
      <c r="B2" s="1" t="s">
        <v>137</v>
      </c>
      <c r="J2" s="1" t="s">
        <v>138</v>
      </c>
      <c r="N2" s="1" t="s">
        <v>139</v>
      </c>
      <c r="Q2" s="1" t="s">
        <v>140</v>
      </c>
      <c r="U2" s="1" t="s">
        <v>141</v>
      </c>
      <c r="V2" s="1" t="s">
        <v>142</v>
      </c>
      <c r="Z2" s="1" t="s">
        <v>143</v>
      </c>
      <c r="AB2" s="1" t="s">
        <v>144</v>
      </c>
      <c r="AV2" s="1" t="s">
        <v>145</v>
      </c>
      <c r="BB2" s="1" t="s">
        <v>146</v>
      </c>
      <c r="BD2" s="1" t="s">
        <v>147</v>
      </c>
      <c r="BQ2" s="1" t="s">
        <v>148</v>
      </c>
      <c r="BR2" s="1" t="s">
        <v>149</v>
      </c>
      <c r="CC2" s="1" t="s">
        <v>150</v>
      </c>
      <c r="CV2" s="1" t="s">
        <v>151</v>
      </c>
      <c r="CY2" s="1" t="s">
        <v>152</v>
      </c>
      <c r="DG2" s="1" t="s">
        <v>153</v>
      </c>
      <c r="DI2" s="1" t="s">
        <v>154</v>
      </c>
      <c r="DQ2" s="1" t="s">
        <v>155</v>
      </c>
      <c r="DX2" s="1" t="s">
        <v>156</v>
      </c>
      <c r="DY2" s="1" t="s">
        <v>157</v>
      </c>
      <c r="ED2" s="1" t="s">
        <v>158</v>
      </c>
      <c r="EE2" s="1" t="s">
        <v>136</v>
      </c>
    </row>
    <row r="3" spans="1:137" x14ac:dyDescent="0.2">
      <c r="A3" s="2" t="s">
        <v>159</v>
      </c>
      <c r="B3" s="1" t="s">
        <v>137</v>
      </c>
      <c r="C3" s="1" t="s">
        <v>137</v>
      </c>
      <c r="D3" s="1" t="s">
        <v>137</v>
      </c>
      <c r="E3" s="1" t="s">
        <v>137</v>
      </c>
      <c r="F3" s="1" t="s">
        <v>137</v>
      </c>
      <c r="G3" s="1" t="s">
        <v>137</v>
      </c>
      <c r="H3" s="1" t="s">
        <v>137</v>
      </c>
      <c r="I3" s="1" t="s">
        <v>137</v>
      </c>
      <c r="J3" s="1" t="s">
        <v>160</v>
      </c>
      <c r="K3" s="1" t="s">
        <v>160</v>
      </c>
      <c r="L3" s="1" t="s">
        <v>160</v>
      </c>
      <c r="M3" s="1" t="s">
        <v>160</v>
      </c>
      <c r="N3" s="1" t="s">
        <v>161</v>
      </c>
      <c r="O3" s="1" t="s">
        <v>162</v>
      </c>
      <c r="P3" s="1" t="s">
        <v>150</v>
      </c>
      <c r="Q3" s="1" t="s">
        <v>163</v>
      </c>
      <c r="R3" s="1" t="s">
        <v>163</v>
      </c>
      <c r="S3" s="1" t="s">
        <v>163</v>
      </c>
      <c r="T3" s="1" t="s">
        <v>163</v>
      </c>
      <c r="U3" s="1" t="s">
        <v>163</v>
      </c>
      <c r="V3" s="1" t="s">
        <v>163</v>
      </c>
      <c r="W3" s="1" t="s">
        <v>163</v>
      </c>
      <c r="X3" s="1" t="s">
        <v>163</v>
      </c>
      <c r="Y3" s="1" t="s">
        <v>163</v>
      </c>
      <c r="Z3" s="1" t="s">
        <v>163</v>
      </c>
      <c r="AA3" s="1" t="s">
        <v>164</v>
      </c>
      <c r="AB3" s="1" t="s">
        <v>164</v>
      </c>
      <c r="AC3" s="1" t="s">
        <v>164</v>
      </c>
      <c r="AD3" s="1" t="s">
        <v>164</v>
      </c>
      <c r="AE3" s="1" t="s">
        <v>164</v>
      </c>
      <c r="AF3" s="1" t="s">
        <v>164</v>
      </c>
      <c r="AG3" s="1" t="s">
        <v>164</v>
      </c>
      <c r="AH3" s="1" t="s">
        <v>164</v>
      </c>
      <c r="AI3" s="1" t="s">
        <v>164</v>
      </c>
      <c r="AJ3" s="1" t="s">
        <v>164</v>
      </c>
      <c r="AK3" s="1" t="s">
        <v>164</v>
      </c>
      <c r="AL3" s="1" t="s">
        <v>164</v>
      </c>
      <c r="AM3" s="1" t="s">
        <v>164</v>
      </c>
      <c r="AN3" s="1" t="s">
        <v>164</v>
      </c>
      <c r="AO3" s="1" t="s">
        <v>164</v>
      </c>
      <c r="AP3" s="1" t="s">
        <v>164</v>
      </c>
      <c r="AQ3" s="1" t="s">
        <v>164</v>
      </c>
      <c r="AR3" s="1" t="s">
        <v>164</v>
      </c>
      <c r="AS3" s="1" t="s">
        <v>164</v>
      </c>
      <c r="AT3" s="1" t="s">
        <v>164</v>
      </c>
      <c r="AU3" s="1" t="s">
        <v>164</v>
      </c>
      <c r="AV3" s="1" t="s">
        <v>165</v>
      </c>
      <c r="AW3" s="1" t="s">
        <v>165</v>
      </c>
      <c r="AX3" s="1" t="s">
        <v>165</v>
      </c>
      <c r="AY3" s="1" t="s">
        <v>165</v>
      </c>
      <c r="AZ3" s="1" t="s">
        <v>165</v>
      </c>
      <c r="BA3" s="1" t="s">
        <v>165</v>
      </c>
      <c r="BB3" s="1" t="s">
        <v>146</v>
      </c>
      <c r="BC3" s="1" t="s">
        <v>146</v>
      </c>
      <c r="BD3" s="1" t="s">
        <v>166</v>
      </c>
      <c r="BE3" s="1" t="s">
        <v>166</v>
      </c>
      <c r="BF3" s="1" t="s">
        <v>166</v>
      </c>
      <c r="BG3" s="1" t="s">
        <v>166</v>
      </c>
      <c r="BH3" s="1" t="s">
        <v>166</v>
      </c>
      <c r="BI3" s="1" t="s">
        <v>166</v>
      </c>
      <c r="BJ3" s="1" t="s">
        <v>166</v>
      </c>
      <c r="BK3" s="1" t="s">
        <v>166</v>
      </c>
      <c r="BL3" s="1" t="s">
        <v>166</v>
      </c>
      <c r="BM3" s="1" t="s">
        <v>166</v>
      </c>
      <c r="BN3" s="1" t="s">
        <v>166</v>
      </c>
      <c r="BO3" s="1" t="s">
        <v>166</v>
      </c>
      <c r="BP3" s="1" t="s">
        <v>166</v>
      </c>
      <c r="BQ3" s="1" t="s">
        <v>148</v>
      </c>
      <c r="BR3" s="1" t="s">
        <v>167</v>
      </c>
      <c r="BS3" s="1" t="s">
        <v>167</v>
      </c>
      <c r="BT3" s="1" t="s">
        <v>167</v>
      </c>
      <c r="BU3" s="1" t="s">
        <v>167</v>
      </c>
      <c r="BV3" s="1" t="s">
        <v>167</v>
      </c>
      <c r="BW3" s="1" t="s">
        <v>167</v>
      </c>
      <c r="BX3" s="1" t="s">
        <v>167</v>
      </c>
      <c r="BY3" s="1" t="s">
        <v>167</v>
      </c>
      <c r="BZ3" s="1" t="s">
        <v>167</v>
      </c>
      <c r="CA3" s="1" t="s">
        <v>167</v>
      </c>
      <c r="CB3" s="1" t="s">
        <v>167</v>
      </c>
      <c r="CC3" s="1" t="s">
        <v>150</v>
      </c>
      <c r="CD3" s="1" t="s">
        <v>150</v>
      </c>
      <c r="CE3" s="1" t="s">
        <v>150</v>
      </c>
      <c r="CF3" s="1" t="s">
        <v>150</v>
      </c>
      <c r="CG3" s="1" t="s">
        <v>150</v>
      </c>
      <c r="CH3" s="1" t="s">
        <v>150</v>
      </c>
      <c r="CI3" s="1" t="s">
        <v>150</v>
      </c>
      <c r="CJ3" s="1" t="s">
        <v>150</v>
      </c>
      <c r="CK3" s="1" t="s">
        <v>150</v>
      </c>
      <c r="CL3" s="1" t="s">
        <v>150</v>
      </c>
      <c r="CM3" s="1" t="s">
        <v>150</v>
      </c>
      <c r="CN3" s="1" t="s">
        <v>150</v>
      </c>
      <c r="CO3" s="1" t="s">
        <v>150</v>
      </c>
      <c r="CP3" s="1" t="s">
        <v>150</v>
      </c>
      <c r="CQ3" s="1" t="s">
        <v>150</v>
      </c>
      <c r="CR3" s="1" t="s">
        <v>150</v>
      </c>
      <c r="CS3" s="1" t="s">
        <v>150</v>
      </c>
      <c r="CT3" s="1" t="s">
        <v>150</v>
      </c>
      <c r="CU3" s="1" t="s">
        <v>150</v>
      </c>
      <c r="CV3" s="1" t="s">
        <v>151</v>
      </c>
      <c r="CW3" s="1" t="s">
        <v>151</v>
      </c>
      <c r="CX3" s="1" t="s">
        <v>151</v>
      </c>
      <c r="CY3" s="1" t="s">
        <v>168</v>
      </c>
      <c r="CZ3" s="1" t="s">
        <v>168</v>
      </c>
      <c r="DA3" s="1" t="s">
        <v>168</v>
      </c>
      <c r="DB3" s="1" t="s">
        <v>168</v>
      </c>
      <c r="DC3" s="1" t="s">
        <v>168</v>
      </c>
      <c r="DD3" s="1" t="s">
        <v>168</v>
      </c>
      <c r="DE3" s="1" t="s">
        <v>168</v>
      </c>
      <c r="DF3" s="1" t="s">
        <v>168</v>
      </c>
      <c r="DG3" s="1" t="s">
        <v>153</v>
      </c>
      <c r="DH3" s="1" t="s">
        <v>169</v>
      </c>
      <c r="DI3" s="1" t="s">
        <v>154</v>
      </c>
      <c r="DJ3" s="1" t="s">
        <v>154</v>
      </c>
      <c r="DK3" s="1" t="s">
        <v>154</v>
      </c>
      <c r="DL3" s="1" t="s">
        <v>154</v>
      </c>
      <c r="DM3" s="1" t="s">
        <v>154</v>
      </c>
      <c r="DN3" s="1" t="s">
        <v>154</v>
      </c>
      <c r="DO3" s="1" t="s">
        <v>154</v>
      </c>
      <c r="DP3" s="1" t="s">
        <v>154</v>
      </c>
      <c r="DQ3" s="1" t="s">
        <v>155</v>
      </c>
      <c r="DR3" s="1" t="s">
        <v>155</v>
      </c>
      <c r="DS3" s="1" t="s">
        <v>155</v>
      </c>
      <c r="DT3" s="1" t="s">
        <v>155</v>
      </c>
      <c r="DU3" s="1" t="s">
        <v>155</v>
      </c>
      <c r="DV3" s="1" t="s">
        <v>155</v>
      </c>
      <c r="DW3" s="1" t="s">
        <v>155</v>
      </c>
      <c r="DX3" s="1" t="s">
        <v>156</v>
      </c>
      <c r="DY3" s="1" t="s">
        <v>157</v>
      </c>
      <c r="EE3" s="1" t="s">
        <v>159</v>
      </c>
    </row>
    <row r="4" spans="1:137" x14ac:dyDescent="0.2">
      <c r="A4" s="2" t="s">
        <v>170</v>
      </c>
      <c r="B4" s="1" t="s">
        <v>171</v>
      </c>
      <c r="C4" s="1" t="s">
        <v>171</v>
      </c>
      <c r="D4" s="1" t="s">
        <v>171</v>
      </c>
      <c r="E4" s="1" t="s">
        <v>171</v>
      </c>
      <c r="F4" s="1" t="s">
        <v>171</v>
      </c>
      <c r="G4" s="1" t="s">
        <v>172</v>
      </c>
      <c r="H4" s="1" t="s">
        <v>173</v>
      </c>
      <c r="I4" s="1" t="s">
        <v>171</v>
      </c>
      <c r="J4" s="1" t="s">
        <v>171</v>
      </c>
      <c r="K4" s="1" t="s">
        <v>171</v>
      </c>
      <c r="L4" s="1" t="s">
        <v>171</v>
      </c>
      <c r="M4" s="1" t="s">
        <v>171</v>
      </c>
      <c r="N4" s="1" t="s">
        <v>171</v>
      </c>
      <c r="O4" s="1" t="s">
        <v>174</v>
      </c>
      <c r="P4" s="1" t="s">
        <v>175</v>
      </c>
      <c r="Q4" s="1" t="s">
        <v>171</v>
      </c>
      <c r="R4" s="1" t="s">
        <v>176</v>
      </c>
      <c r="S4" s="1" t="s">
        <v>177</v>
      </c>
      <c r="T4" s="1" t="s">
        <v>171</v>
      </c>
      <c r="U4" s="1" t="s">
        <v>171</v>
      </c>
      <c r="V4" s="1" t="s">
        <v>171</v>
      </c>
      <c r="W4" s="1" t="s">
        <v>171</v>
      </c>
      <c r="X4" s="1" t="s">
        <v>173</v>
      </c>
      <c r="Y4" s="1" t="s">
        <v>177</v>
      </c>
      <c r="Z4" s="1" t="s">
        <v>171</v>
      </c>
      <c r="AA4" s="1" t="s">
        <v>178</v>
      </c>
      <c r="AB4" s="1" t="s">
        <v>174</v>
      </c>
      <c r="AC4" s="1" t="s">
        <v>174</v>
      </c>
      <c r="AD4" s="1" t="s">
        <v>174</v>
      </c>
      <c r="AE4" s="1" t="s">
        <v>179</v>
      </c>
      <c r="AF4" s="1" t="s">
        <v>177</v>
      </c>
      <c r="AG4" s="1" t="s">
        <v>173</v>
      </c>
      <c r="AH4" s="1" t="s">
        <v>173</v>
      </c>
      <c r="AI4" s="1" t="s">
        <v>174</v>
      </c>
      <c r="AJ4" s="1" t="s">
        <v>174</v>
      </c>
      <c r="AK4" s="1" t="s">
        <v>175</v>
      </c>
      <c r="AL4" s="1" t="s">
        <v>180</v>
      </c>
      <c r="AM4" s="1" t="s">
        <v>174</v>
      </c>
      <c r="AN4" s="1" t="s">
        <v>181</v>
      </c>
      <c r="AO4" s="1" t="s">
        <v>181</v>
      </c>
      <c r="AP4" s="1" t="s">
        <v>175</v>
      </c>
      <c r="AQ4" s="1" t="s">
        <v>175</v>
      </c>
      <c r="AR4" s="1" t="s">
        <v>182</v>
      </c>
      <c r="AS4" s="1" t="s">
        <v>174</v>
      </c>
      <c r="AT4" s="1" t="s">
        <v>174</v>
      </c>
      <c r="AU4" s="1" t="s">
        <v>181</v>
      </c>
      <c r="AV4" s="1" t="s">
        <v>174</v>
      </c>
      <c r="AW4" s="1" t="s">
        <v>174</v>
      </c>
      <c r="AX4" s="1" t="s">
        <v>174</v>
      </c>
      <c r="AY4" s="1" t="s">
        <v>174</v>
      </c>
      <c r="AZ4" s="1" t="s">
        <v>174</v>
      </c>
      <c r="BA4" s="1" t="s">
        <v>174</v>
      </c>
      <c r="BB4" s="1" t="s">
        <v>183</v>
      </c>
      <c r="BC4" s="1" t="s">
        <v>183</v>
      </c>
      <c r="BD4" s="1" t="s">
        <v>174</v>
      </c>
      <c r="BE4" s="1" t="s">
        <v>174</v>
      </c>
      <c r="BF4" s="1" t="s">
        <v>175</v>
      </c>
      <c r="BG4" s="1" t="s">
        <v>175</v>
      </c>
      <c r="BH4" s="1" t="s">
        <v>184</v>
      </c>
      <c r="BI4" s="1" t="s">
        <v>173</v>
      </c>
      <c r="BJ4" s="1" t="s">
        <v>178</v>
      </c>
      <c r="BK4" s="1" t="s">
        <v>180</v>
      </c>
      <c r="BL4" s="1" t="s">
        <v>185</v>
      </c>
      <c r="BM4" s="1" t="s">
        <v>186</v>
      </c>
      <c r="BN4" s="1" t="s">
        <v>173</v>
      </c>
      <c r="BO4" s="1" t="s">
        <v>181</v>
      </c>
      <c r="BP4" s="1" t="s">
        <v>177</v>
      </c>
      <c r="BQ4" s="1" t="s">
        <v>174</v>
      </c>
      <c r="BR4" s="1" t="s">
        <v>174</v>
      </c>
      <c r="BS4" s="1" t="s">
        <v>174</v>
      </c>
      <c r="BT4" s="1" t="s">
        <v>175</v>
      </c>
      <c r="BU4" s="1" t="s">
        <v>180</v>
      </c>
      <c r="BV4" s="1" t="s">
        <v>178</v>
      </c>
      <c r="BW4" s="1" t="s">
        <v>186</v>
      </c>
      <c r="BX4" s="1" t="s">
        <v>181</v>
      </c>
      <c r="BY4" s="1" t="s">
        <v>173</v>
      </c>
      <c r="BZ4" s="1" t="s">
        <v>185</v>
      </c>
      <c r="CA4" s="1" t="s">
        <v>184</v>
      </c>
      <c r="CB4" s="1" t="s">
        <v>173</v>
      </c>
      <c r="CC4" s="1" t="s">
        <v>174</v>
      </c>
      <c r="CD4" s="1" t="s">
        <v>174</v>
      </c>
      <c r="CE4" s="1" t="s">
        <v>180</v>
      </c>
      <c r="CF4" s="1" t="s">
        <v>180</v>
      </c>
      <c r="CG4" s="1" t="s">
        <v>174</v>
      </c>
      <c r="CH4" s="1" t="s">
        <v>174</v>
      </c>
      <c r="CI4" s="1" t="s">
        <v>175</v>
      </c>
      <c r="CJ4" s="1" t="s">
        <v>175</v>
      </c>
      <c r="CK4" s="1" t="s">
        <v>182</v>
      </c>
      <c r="CL4" s="1" t="s">
        <v>177</v>
      </c>
      <c r="CM4" s="1" t="s">
        <v>173</v>
      </c>
      <c r="CN4" s="1" t="s">
        <v>173</v>
      </c>
      <c r="CO4" s="1" t="s">
        <v>173</v>
      </c>
      <c r="CP4" s="1" t="s">
        <v>187</v>
      </c>
      <c r="CQ4" s="1" t="s">
        <v>179</v>
      </c>
      <c r="CR4" s="1" t="s">
        <v>179</v>
      </c>
      <c r="CS4" s="1" t="s">
        <v>179</v>
      </c>
      <c r="CT4" s="1" t="s">
        <v>181</v>
      </c>
      <c r="CU4" s="1" t="s">
        <v>179</v>
      </c>
      <c r="CV4" s="1" t="s">
        <v>174</v>
      </c>
      <c r="CW4" s="1" t="s">
        <v>174</v>
      </c>
      <c r="CX4" s="1" t="s">
        <v>173</v>
      </c>
      <c r="CY4" s="1" t="s">
        <v>174</v>
      </c>
      <c r="CZ4" s="1" t="s">
        <v>173</v>
      </c>
      <c r="DA4" s="1" t="s">
        <v>175</v>
      </c>
      <c r="DB4" s="1" t="s">
        <v>175</v>
      </c>
      <c r="DC4" s="1" t="s">
        <v>177</v>
      </c>
      <c r="DD4" s="1" t="s">
        <v>182</v>
      </c>
      <c r="DE4" s="1" t="s">
        <v>174</v>
      </c>
      <c r="DF4" s="1" t="s">
        <v>174</v>
      </c>
      <c r="DG4" s="1" t="s">
        <v>175</v>
      </c>
      <c r="DH4" s="1" t="s">
        <v>174</v>
      </c>
      <c r="DI4" s="1" t="s">
        <v>188</v>
      </c>
      <c r="DJ4" s="1" t="s">
        <v>175</v>
      </c>
      <c r="DK4" s="1" t="s">
        <v>175</v>
      </c>
      <c r="DL4" s="1" t="s">
        <v>173</v>
      </c>
      <c r="DM4" s="1" t="s">
        <v>173</v>
      </c>
      <c r="DN4" s="1" t="s">
        <v>177</v>
      </c>
      <c r="DO4" s="1" t="s">
        <v>188</v>
      </c>
      <c r="DP4" s="1" t="s">
        <v>179</v>
      </c>
      <c r="DQ4" s="1" t="s">
        <v>171</v>
      </c>
      <c r="DR4" s="1" t="s">
        <v>171</v>
      </c>
      <c r="DS4" s="1" t="s">
        <v>174</v>
      </c>
      <c r="DT4" s="1" t="s">
        <v>174</v>
      </c>
      <c r="DU4" s="1" t="s">
        <v>174</v>
      </c>
      <c r="DV4" s="1" t="s">
        <v>189</v>
      </c>
      <c r="DW4" s="1" t="s">
        <v>189</v>
      </c>
      <c r="EE4" s="1" t="s">
        <v>170</v>
      </c>
    </row>
    <row r="5" spans="1:137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156</v>
      </c>
      <c r="DY5" s="1" t="s">
        <v>317</v>
      </c>
      <c r="DZ5" s="1" t="s">
        <v>318</v>
      </c>
      <c r="EB5" s="1" t="s">
        <v>319</v>
      </c>
      <c r="EE5" s="1" t="s">
        <v>190</v>
      </c>
    </row>
    <row r="6" spans="1:137" x14ac:dyDescent="0.2">
      <c r="A6" s="2" t="s">
        <v>320</v>
      </c>
      <c r="B6" s="1" t="s">
        <v>321</v>
      </c>
      <c r="C6" s="1" t="s">
        <v>322</v>
      </c>
      <c r="D6" s="1" t="s">
        <v>323</v>
      </c>
      <c r="E6" s="1" t="s">
        <v>324</v>
      </c>
      <c r="F6" s="1" t="s">
        <v>325</v>
      </c>
      <c r="G6" s="1" t="s">
        <v>326</v>
      </c>
      <c r="H6" s="1" t="s">
        <v>327</v>
      </c>
      <c r="I6" s="1" t="s">
        <v>328</v>
      </c>
      <c r="J6" s="1" t="s">
        <v>329</v>
      </c>
      <c r="K6" s="1" t="s">
        <v>330</v>
      </c>
      <c r="L6" s="1" t="s">
        <v>331</v>
      </c>
      <c r="M6" s="1" t="s">
        <v>332</v>
      </c>
      <c r="N6" s="1" t="s">
        <v>333</v>
      </c>
      <c r="O6" s="1" t="s">
        <v>334</v>
      </c>
      <c r="P6" s="1" t="s">
        <v>335</v>
      </c>
      <c r="Q6" s="1">
        <v>3503984</v>
      </c>
      <c r="R6" s="1" t="s">
        <v>336</v>
      </c>
      <c r="S6" s="1" t="s">
        <v>337</v>
      </c>
      <c r="T6" s="1" t="s">
        <v>338</v>
      </c>
      <c r="U6" s="1" t="s">
        <v>339</v>
      </c>
      <c r="V6" s="1" t="s">
        <v>340</v>
      </c>
      <c r="W6" s="1" t="s">
        <v>341</v>
      </c>
      <c r="X6" s="1" t="s">
        <v>342</v>
      </c>
      <c r="Y6" s="1" t="s">
        <v>343</v>
      </c>
      <c r="Z6" s="1" t="s">
        <v>344</v>
      </c>
      <c r="AA6" s="1" t="s">
        <v>345</v>
      </c>
      <c r="AB6" s="1" t="s">
        <v>346</v>
      </c>
      <c r="AC6" s="1" t="s">
        <v>347</v>
      </c>
      <c r="AD6" s="1" t="s">
        <v>348</v>
      </c>
      <c r="AE6" s="1" t="s">
        <v>349</v>
      </c>
      <c r="AF6" s="1" t="s">
        <v>350</v>
      </c>
      <c r="AG6" s="1" t="s">
        <v>351</v>
      </c>
      <c r="AH6" s="1" t="s">
        <v>352</v>
      </c>
      <c r="AI6" s="1" t="s">
        <v>353</v>
      </c>
      <c r="AJ6" s="1" t="s">
        <v>354</v>
      </c>
      <c r="AK6" s="1" t="s">
        <v>355</v>
      </c>
      <c r="AL6" s="1" t="s">
        <v>356</v>
      </c>
      <c r="AM6" s="1" t="s">
        <v>357</v>
      </c>
      <c r="AN6" s="1" t="s">
        <v>358</v>
      </c>
      <c r="AO6" s="1" t="s">
        <v>359</v>
      </c>
      <c r="AP6" s="1" t="s">
        <v>360</v>
      </c>
      <c r="AQ6" s="1" t="s">
        <v>361</v>
      </c>
      <c r="AR6" s="1" t="s">
        <v>362</v>
      </c>
      <c r="AS6" s="1" t="s">
        <v>363</v>
      </c>
      <c r="AT6" s="1" t="s">
        <v>364</v>
      </c>
      <c r="AU6" s="1" t="s">
        <v>365</v>
      </c>
      <c r="AV6" s="1" t="s">
        <v>366</v>
      </c>
      <c r="AW6" s="1" t="s">
        <v>367</v>
      </c>
      <c r="AX6" s="1" t="s">
        <v>368</v>
      </c>
      <c r="AY6" s="1" t="s">
        <v>369</v>
      </c>
      <c r="AZ6" s="1" t="s">
        <v>370</v>
      </c>
      <c r="BA6" s="1" t="s">
        <v>371</v>
      </c>
      <c r="BB6" s="1" t="s">
        <v>372</v>
      </c>
      <c r="BC6" s="1" t="s">
        <v>373</v>
      </c>
      <c r="BD6" s="1" t="s">
        <v>374</v>
      </c>
      <c r="BE6" s="1" t="s">
        <v>375</v>
      </c>
      <c r="BF6" s="1" t="s">
        <v>376</v>
      </c>
      <c r="BG6" s="1" t="s">
        <v>377</v>
      </c>
      <c r="BH6" s="1">
        <v>327193010</v>
      </c>
      <c r="BI6" s="1" t="s">
        <v>378</v>
      </c>
      <c r="BJ6" s="1" t="s">
        <v>379</v>
      </c>
      <c r="BK6" s="1" t="s">
        <v>380</v>
      </c>
      <c r="BL6" s="1" t="s">
        <v>381</v>
      </c>
      <c r="BM6" s="1" t="s">
        <v>382</v>
      </c>
      <c r="BN6" s="1" t="s">
        <v>383</v>
      </c>
      <c r="BO6" s="1" t="s">
        <v>384</v>
      </c>
      <c r="BP6" s="1" t="s">
        <v>385</v>
      </c>
      <c r="BQ6" s="1" t="s">
        <v>386</v>
      </c>
      <c r="BR6" s="1" t="s">
        <v>387</v>
      </c>
      <c r="BS6" s="1" t="s">
        <v>388</v>
      </c>
      <c r="BT6" s="1" t="s">
        <v>389</v>
      </c>
      <c r="BU6" s="1" t="s">
        <v>390</v>
      </c>
      <c r="BV6" s="1" t="s">
        <v>391</v>
      </c>
      <c r="BW6" s="1" t="s">
        <v>392</v>
      </c>
      <c r="BX6" s="1" t="s">
        <v>393</v>
      </c>
      <c r="BY6" s="1" t="s">
        <v>394</v>
      </c>
      <c r="BZ6" s="1" t="s">
        <v>395</v>
      </c>
      <c r="CA6" s="1">
        <v>327192013</v>
      </c>
      <c r="CB6" s="1" t="s">
        <v>396</v>
      </c>
      <c r="CC6" s="1" t="s">
        <v>397</v>
      </c>
      <c r="CD6" s="1" t="s">
        <v>398</v>
      </c>
      <c r="CE6" s="1" t="s">
        <v>399</v>
      </c>
      <c r="CF6" s="1" t="s">
        <v>400</v>
      </c>
      <c r="CG6" s="1" t="s">
        <v>401</v>
      </c>
      <c r="CH6" s="1" t="s">
        <v>402</v>
      </c>
      <c r="CI6" s="1" t="s">
        <v>403</v>
      </c>
      <c r="CJ6" s="1" t="s">
        <v>404</v>
      </c>
      <c r="CK6" s="1" t="s">
        <v>405</v>
      </c>
      <c r="CL6" s="1" t="s">
        <v>406</v>
      </c>
      <c r="CM6" s="1" t="s">
        <v>407</v>
      </c>
      <c r="CN6" s="1" t="s">
        <v>408</v>
      </c>
      <c r="CO6" s="1" t="s">
        <v>409</v>
      </c>
      <c r="CP6" s="1" t="s">
        <v>410</v>
      </c>
      <c r="CQ6" s="1" t="s">
        <v>411</v>
      </c>
      <c r="CR6" s="1" t="s">
        <v>412</v>
      </c>
      <c r="CS6" s="1" t="s">
        <v>413</v>
      </c>
      <c r="CT6" s="1" t="s">
        <v>414</v>
      </c>
      <c r="CU6" s="1" t="s">
        <v>415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 t="s">
        <v>435</v>
      </c>
      <c r="DP6" s="1" t="s">
        <v>436</v>
      </c>
      <c r="DQ6" s="1" t="s">
        <v>437</v>
      </c>
      <c r="DR6" s="1" t="s">
        <v>438</v>
      </c>
      <c r="DS6" s="1" t="s">
        <v>439</v>
      </c>
      <c r="DT6" s="1" t="s">
        <v>440</v>
      </c>
      <c r="DU6" s="1" t="s">
        <v>441</v>
      </c>
      <c r="DV6" s="1" t="s">
        <v>442</v>
      </c>
      <c r="DW6" s="1" t="s">
        <v>443</v>
      </c>
      <c r="DY6" s="1" t="s">
        <v>444</v>
      </c>
      <c r="DZ6" s="1" t="s">
        <v>445</v>
      </c>
      <c r="EB6" s="1" t="s">
        <v>446</v>
      </c>
      <c r="EE6" s="1" t="s">
        <v>320</v>
      </c>
    </row>
    <row r="7" spans="1:137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2.9</v>
      </c>
      <c r="AD7" s="1">
        <v>1.2</v>
      </c>
      <c r="AE7" s="1">
        <v>1.35</v>
      </c>
      <c r="AF7" s="1">
        <v>1.2</v>
      </c>
      <c r="AG7" s="1">
        <v>1.35</v>
      </c>
      <c r="AH7" s="1">
        <v>2.4500000000000002</v>
      </c>
      <c r="AI7" s="1">
        <v>2.2400000000000002</v>
      </c>
      <c r="AJ7" s="1">
        <v>2.2400000000000002</v>
      </c>
      <c r="AK7" s="1">
        <v>9.6</v>
      </c>
      <c r="AL7" s="1">
        <v>2.02</v>
      </c>
      <c r="AM7" s="1">
        <v>9.6</v>
      </c>
      <c r="AN7" s="1">
        <v>2.4</v>
      </c>
      <c r="AO7" s="1">
        <v>9.8000000000000007</v>
      </c>
      <c r="AP7" s="1">
        <v>3.68</v>
      </c>
      <c r="AQ7" s="1">
        <v>1.8</v>
      </c>
      <c r="AR7" s="1">
        <v>1.8</v>
      </c>
      <c r="AS7" s="1">
        <v>6</v>
      </c>
      <c r="AT7" s="1">
        <v>1.35</v>
      </c>
      <c r="AU7" s="1">
        <v>9.1999999999999993</v>
      </c>
      <c r="AV7" s="1">
        <v>2.08</v>
      </c>
      <c r="AW7" s="1">
        <v>1.94</v>
      </c>
      <c r="AX7" s="1">
        <v>1.72</v>
      </c>
      <c r="AY7" s="1">
        <v>1.94</v>
      </c>
      <c r="AZ7" s="1">
        <v>1.94</v>
      </c>
      <c r="BA7" s="1">
        <v>1.94</v>
      </c>
      <c r="BB7" s="1">
        <v>4</v>
      </c>
      <c r="BC7" s="1">
        <v>7</v>
      </c>
      <c r="BD7" s="1">
        <v>1</v>
      </c>
      <c r="BE7" s="1">
        <v>1</v>
      </c>
      <c r="BF7" s="1">
        <v>1</v>
      </c>
      <c r="BG7" s="1">
        <v>0.8</v>
      </c>
      <c r="BH7" s="1">
        <v>1.2</v>
      </c>
      <c r="BI7" s="1">
        <v>1.5</v>
      </c>
      <c r="BJ7" s="1">
        <v>1.5</v>
      </c>
      <c r="BK7" s="1">
        <v>1.57</v>
      </c>
      <c r="BL7" s="1">
        <v>1.54</v>
      </c>
      <c r="BM7" s="1">
        <v>1.2</v>
      </c>
      <c r="BN7" s="1">
        <v>1.93</v>
      </c>
      <c r="BO7" s="1">
        <v>2.85</v>
      </c>
      <c r="BP7" s="1">
        <v>1</v>
      </c>
      <c r="BQ7" s="1">
        <v>1.6</v>
      </c>
      <c r="BR7" s="1">
        <v>1</v>
      </c>
      <c r="BS7" s="1">
        <v>1</v>
      </c>
      <c r="BT7" s="1">
        <v>0.8</v>
      </c>
      <c r="BU7" s="1">
        <v>1.57</v>
      </c>
      <c r="BV7" s="1">
        <v>1.5</v>
      </c>
      <c r="BW7" s="1">
        <v>1.2</v>
      </c>
      <c r="BX7" s="1">
        <v>2.85</v>
      </c>
      <c r="BY7" s="1">
        <v>1.93</v>
      </c>
      <c r="BZ7" s="1">
        <v>1.54</v>
      </c>
      <c r="CA7" s="1">
        <v>1.2</v>
      </c>
      <c r="CB7" s="1">
        <v>1.5</v>
      </c>
      <c r="CC7" s="1">
        <v>1.5</v>
      </c>
      <c r="CD7" s="1">
        <v>3</v>
      </c>
      <c r="CE7" s="1">
        <v>1.42</v>
      </c>
      <c r="CF7" s="1">
        <v>1.42</v>
      </c>
      <c r="CG7" s="1">
        <v>1.8</v>
      </c>
      <c r="CH7" s="1">
        <v>2.04</v>
      </c>
      <c r="CI7" s="1">
        <v>3</v>
      </c>
      <c r="CJ7" s="1">
        <v>1.2</v>
      </c>
      <c r="CK7" s="1">
        <v>1.2</v>
      </c>
      <c r="CL7" s="1">
        <v>1.08</v>
      </c>
      <c r="CM7" s="1">
        <v>1.5</v>
      </c>
      <c r="CN7" s="1">
        <v>1.42</v>
      </c>
      <c r="CO7" s="1">
        <v>1.42</v>
      </c>
      <c r="CP7" s="1">
        <v>1.2</v>
      </c>
      <c r="CQ7" s="1">
        <v>1.42</v>
      </c>
      <c r="CR7" s="1">
        <v>1.42</v>
      </c>
      <c r="CS7" s="1">
        <v>1.42</v>
      </c>
      <c r="CT7" s="1">
        <v>3.25</v>
      </c>
      <c r="CU7" s="1">
        <v>1.42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1.42</v>
      </c>
      <c r="DB7" s="1">
        <v>1.2</v>
      </c>
      <c r="DC7" s="1">
        <v>1.08</v>
      </c>
      <c r="DD7" s="1">
        <v>1.2</v>
      </c>
      <c r="DE7" s="1">
        <v>1.42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3</v>
      </c>
      <c r="DP7" s="1">
        <v>1.42</v>
      </c>
      <c r="DQ7" s="1">
        <v>3</v>
      </c>
      <c r="DR7" s="1">
        <v>6</v>
      </c>
      <c r="DS7" s="1">
        <v>3</v>
      </c>
      <c r="DT7" s="1">
        <v>3</v>
      </c>
      <c r="DU7" s="1">
        <v>3</v>
      </c>
      <c r="DV7" s="1">
        <v>6</v>
      </c>
      <c r="DW7" s="1">
        <v>6</v>
      </c>
      <c r="EE7" s="1" t="s">
        <v>447</v>
      </c>
    </row>
    <row r="8" spans="1:137" x14ac:dyDescent="0.2">
      <c r="A8" s="2" t="s">
        <v>449</v>
      </c>
      <c r="B8" s="1" t="s">
        <v>450</v>
      </c>
      <c r="CJ8" s="1" t="s">
        <v>451</v>
      </c>
      <c r="DZ8" s="1" t="s">
        <v>452</v>
      </c>
      <c r="EA8" s="1" t="s">
        <v>453</v>
      </c>
      <c r="EB8" s="1" t="s">
        <v>452</v>
      </c>
      <c r="EC8" s="1" t="s">
        <v>453</v>
      </c>
      <c r="EE8" s="1" t="s">
        <v>449</v>
      </c>
    </row>
    <row r="9" spans="1:137" x14ac:dyDescent="0.2">
      <c r="A9" s="25">
        <v>44328</v>
      </c>
      <c r="B9" s="1" t="s">
        <v>451</v>
      </c>
      <c r="D9" s="1" t="s">
        <v>451</v>
      </c>
      <c r="E9" s="1" t="s">
        <v>451</v>
      </c>
      <c r="H9" s="1" t="s">
        <v>451</v>
      </c>
      <c r="K9" s="1" t="s">
        <v>451</v>
      </c>
      <c r="O9" s="1" t="s">
        <v>451</v>
      </c>
      <c r="P9" s="1" t="s">
        <v>451</v>
      </c>
      <c r="AL9" s="1" t="s">
        <v>451</v>
      </c>
      <c r="AM9" s="1" t="s">
        <v>451</v>
      </c>
      <c r="AP9" s="1" t="s">
        <v>451</v>
      </c>
      <c r="AQ9" s="1" t="s">
        <v>451</v>
      </c>
      <c r="AU9" s="1" t="s">
        <v>451</v>
      </c>
      <c r="AV9" s="1" t="s">
        <v>451</v>
      </c>
      <c r="AW9" s="1" t="s">
        <v>451</v>
      </c>
      <c r="BQ9" s="1" t="s">
        <v>451</v>
      </c>
      <c r="CI9" s="1" t="s">
        <v>451</v>
      </c>
      <c r="CJ9" s="1" t="s">
        <v>451</v>
      </c>
      <c r="CO9" s="1" t="s">
        <v>451</v>
      </c>
      <c r="DJ9" s="1" t="s">
        <v>451</v>
      </c>
      <c r="DK9" s="1" t="s">
        <v>451</v>
      </c>
      <c r="DO9" s="1" t="s">
        <v>451</v>
      </c>
      <c r="DQ9" s="1" t="s">
        <v>451</v>
      </c>
      <c r="ED9" s="1">
        <v>0</v>
      </c>
      <c r="EE9" s="26">
        <v>44328</v>
      </c>
    </row>
    <row r="10" spans="1:137" x14ac:dyDescent="0.2">
      <c r="A10" s="25">
        <v>44329</v>
      </c>
      <c r="T10" s="1" t="s">
        <v>451</v>
      </c>
      <c r="CM10" s="1" t="s">
        <v>451</v>
      </c>
      <c r="ED10" s="1">
        <v>0</v>
      </c>
      <c r="EE10" s="26">
        <v>44329</v>
      </c>
    </row>
    <row r="11" spans="1:137" x14ac:dyDescent="0.2">
      <c r="A11" s="25">
        <v>44330</v>
      </c>
      <c r="B11" s="1" t="s">
        <v>451</v>
      </c>
      <c r="D11" s="1" t="s">
        <v>451</v>
      </c>
      <c r="F11" s="1" t="s">
        <v>451</v>
      </c>
      <c r="I11" s="1" t="s">
        <v>451</v>
      </c>
      <c r="J11" s="1" t="s">
        <v>451</v>
      </c>
      <c r="K11" s="1" t="s">
        <v>451</v>
      </c>
      <c r="S11" s="1" t="s">
        <v>451</v>
      </c>
      <c r="T11" s="1" t="s">
        <v>451</v>
      </c>
      <c r="U11" s="1" t="s">
        <v>451</v>
      </c>
      <c r="AC11" s="1" t="s">
        <v>451</v>
      </c>
      <c r="AQ11" s="1" t="s">
        <v>451</v>
      </c>
      <c r="CI11" s="1" t="s">
        <v>451</v>
      </c>
      <c r="CL11" s="1" t="s">
        <v>451</v>
      </c>
      <c r="CQ11" s="1" t="s">
        <v>451</v>
      </c>
      <c r="CR11" s="1" t="s">
        <v>451</v>
      </c>
      <c r="CU11" s="1" t="s">
        <v>451</v>
      </c>
      <c r="CY11" s="1" t="s">
        <v>451</v>
      </c>
      <c r="DC11" s="1" t="s">
        <v>451</v>
      </c>
      <c r="DG11" s="1" t="s">
        <v>451</v>
      </c>
      <c r="DJ11" s="1" t="s">
        <v>451</v>
      </c>
      <c r="DO11" s="1" t="s">
        <v>451</v>
      </c>
      <c r="DP11" s="1" t="s">
        <v>451</v>
      </c>
      <c r="ED11" s="1">
        <v>0</v>
      </c>
      <c r="EE11" s="26">
        <v>44330</v>
      </c>
    </row>
    <row r="12" spans="1:137" x14ac:dyDescent="0.2">
      <c r="A12" s="25">
        <v>44331</v>
      </c>
      <c r="B12" s="1" t="s">
        <v>451</v>
      </c>
      <c r="C12" s="1" t="s">
        <v>451</v>
      </c>
      <c r="F12" s="1" t="s">
        <v>451</v>
      </c>
      <c r="J12" s="1" t="s">
        <v>451</v>
      </c>
      <c r="K12" s="1" t="s">
        <v>451</v>
      </c>
      <c r="N12" s="1" t="s">
        <v>451</v>
      </c>
      <c r="V12" s="1" t="s">
        <v>451</v>
      </c>
      <c r="X12" s="1" t="s">
        <v>451</v>
      </c>
      <c r="Z12" s="1" t="s">
        <v>451</v>
      </c>
      <c r="AC12" s="1" t="s">
        <v>451</v>
      </c>
      <c r="AD12" s="1" t="s">
        <v>451</v>
      </c>
      <c r="AE12" s="1" t="s">
        <v>451</v>
      </c>
      <c r="AF12" s="1" t="s">
        <v>451</v>
      </c>
      <c r="AG12" s="1" t="s">
        <v>451</v>
      </c>
      <c r="AK12" s="1" t="s">
        <v>451</v>
      </c>
      <c r="AP12" s="1" t="s">
        <v>451</v>
      </c>
      <c r="AU12" s="1" t="s">
        <v>451</v>
      </c>
      <c r="AV12" s="1">
        <v>291.2</v>
      </c>
      <c r="AW12" s="1" t="s">
        <v>451</v>
      </c>
      <c r="AZ12" s="1" t="s">
        <v>451</v>
      </c>
      <c r="BD12" s="1" t="s">
        <v>451</v>
      </c>
      <c r="BE12" s="1" t="s">
        <v>451</v>
      </c>
      <c r="BF12" s="1" t="s">
        <v>451</v>
      </c>
      <c r="BG12" s="1" t="s">
        <v>451</v>
      </c>
      <c r="BH12" s="1" t="s">
        <v>451</v>
      </c>
      <c r="BI12" s="1" t="s">
        <v>451</v>
      </c>
      <c r="BK12" s="1" t="s">
        <v>451</v>
      </c>
      <c r="BN12" s="1" t="s">
        <v>451</v>
      </c>
      <c r="BQ12" s="1" t="s">
        <v>451</v>
      </c>
      <c r="BR12" s="1" t="s">
        <v>451</v>
      </c>
      <c r="BS12" s="1" t="s">
        <v>451</v>
      </c>
      <c r="BT12" s="1" t="s">
        <v>451</v>
      </c>
      <c r="BU12" s="1" t="s">
        <v>451</v>
      </c>
      <c r="BW12" s="1" t="s">
        <v>451</v>
      </c>
      <c r="BY12" s="1" t="s">
        <v>451</v>
      </c>
      <c r="CB12" s="1" t="s">
        <v>451</v>
      </c>
      <c r="CC12" s="1" t="s">
        <v>451</v>
      </c>
      <c r="CD12" s="1" t="s">
        <v>451</v>
      </c>
      <c r="CI12" s="1" t="s">
        <v>451</v>
      </c>
      <c r="CP12" s="1" t="s">
        <v>451</v>
      </c>
      <c r="DK12" s="1" t="s">
        <v>451</v>
      </c>
      <c r="DV12" s="1" t="s">
        <v>451</v>
      </c>
      <c r="ED12" s="1">
        <v>291.2</v>
      </c>
      <c r="EE12" s="26">
        <v>44331</v>
      </c>
    </row>
    <row r="13" spans="1:137" x14ac:dyDescent="0.2">
      <c r="A13" s="25">
        <v>44332</v>
      </c>
      <c r="B13" s="1" t="s">
        <v>451</v>
      </c>
      <c r="C13" s="1" t="s">
        <v>451</v>
      </c>
      <c r="D13" s="1" t="s">
        <v>451</v>
      </c>
      <c r="F13" s="1" t="s">
        <v>451</v>
      </c>
      <c r="I13" s="1" t="s">
        <v>451</v>
      </c>
      <c r="J13" s="1" t="s">
        <v>451</v>
      </c>
      <c r="K13" s="1" t="s">
        <v>451</v>
      </c>
      <c r="T13" s="1" t="s">
        <v>451</v>
      </c>
      <c r="AB13" s="1" t="s">
        <v>451</v>
      </c>
      <c r="AK13" s="1" t="s">
        <v>451</v>
      </c>
      <c r="AS13" s="1" t="s">
        <v>451</v>
      </c>
      <c r="BD13" s="1" t="s">
        <v>451</v>
      </c>
      <c r="BE13" s="1" t="s">
        <v>451</v>
      </c>
      <c r="BF13" s="1" t="s">
        <v>451</v>
      </c>
      <c r="BI13" s="1" t="s">
        <v>451</v>
      </c>
      <c r="BJ13" s="1" t="s">
        <v>451</v>
      </c>
      <c r="BK13" s="1" t="s">
        <v>451</v>
      </c>
      <c r="BL13" s="1" t="s">
        <v>451</v>
      </c>
      <c r="BM13" s="1" t="s">
        <v>451</v>
      </c>
      <c r="BR13" s="1" t="s">
        <v>451</v>
      </c>
      <c r="BT13" s="1" t="s">
        <v>451</v>
      </c>
      <c r="BU13" s="1" t="s">
        <v>451</v>
      </c>
      <c r="BV13" s="1" t="s">
        <v>451</v>
      </c>
      <c r="BZ13" s="1" t="s">
        <v>451</v>
      </c>
      <c r="CI13" s="1" t="s">
        <v>451</v>
      </c>
      <c r="CY13" s="1" t="s">
        <v>451</v>
      </c>
      <c r="DJ13" s="1" t="s">
        <v>451</v>
      </c>
      <c r="DL13" s="1" t="s">
        <v>451</v>
      </c>
      <c r="DN13" s="1" t="s">
        <v>451</v>
      </c>
      <c r="DR13" s="1" t="s">
        <v>451</v>
      </c>
      <c r="DS13" s="1" t="s">
        <v>451</v>
      </c>
      <c r="ED13" s="1">
        <v>0</v>
      </c>
      <c r="EE13" s="26">
        <v>44332</v>
      </c>
    </row>
    <row r="14" spans="1:137" x14ac:dyDescent="0.2">
      <c r="A14" s="25">
        <v>44333</v>
      </c>
      <c r="CI14" s="1" t="s">
        <v>454</v>
      </c>
      <c r="DU14" s="1" t="s">
        <v>451</v>
      </c>
      <c r="ED14" s="1">
        <v>0</v>
      </c>
      <c r="EE14" s="26">
        <v>44333</v>
      </c>
    </row>
    <row r="15" spans="1:137" x14ac:dyDescent="0.2">
      <c r="A15" s="25">
        <v>44334</v>
      </c>
      <c r="B15" s="1" t="s">
        <v>451</v>
      </c>
      <c r="C15" s="1" t="s">
        <v>451</v>
      </c>
      <c r="D15" s="1" t="s">
        <v>451</v>
      </c>
      <c r="E15" s="1" t="s">
        <v>451</v>
      </c>
      <c r="O15" s="1" t="s">
        <v>451</v>
      </c>
      <c r="P15" s="1" t="s">
        <v>451</v>
      </c>
      <c r="Q15" s="1" t="s">
        <v>451</v>
      </c>
      <c r="T15" s="1" t="s">
        <v>451</v>
      </c>
      <c r="Y15" s="1" t="s">
        <v>451</v>
      </c>
      <c r="AB15" s="1" t="s">
        <v>451</v>
      </c>
      <c r="AF15" s="1" t="s">
        <v>451</v>
      </c>
      <c r="AJ15" s="1" t="s">
        <v>451</v>
      </c>
      <c r="AS15" s="1" t="s">
        <v>451</v>
      </c>
      <c r="AW15" s="1" t="s">
        <v>451</v>
      </c>
      <c r="AY15" s="1" t="s">
        <v>451</v>
      </c>
      <c r="AZ15" s="1" t="s">
        <v>451</v>
      </c>
      <c r="BH15" s="1" t="s">
        <v>451</v>
      </c>
      <c r="BJ15" s="1" t="s">
        <v>451</v>
      </c>
      <c r="BP15" s="1" t="s">
        <v>451</v>
      </c>
      <c r="BR15" s="1" t="s">
        <v>451</v>
      </c>
      <c r="BS15" s="1" t="s">
        <v>451</v>
      </c>
      <c r="BV15" s="1" t="s">
        <v>451</v>
      </c>
      <c r="CD15" s="1" t="s">
        <v>451</v>
      </c>
      <c r="CI15" s="1" t="s">
        <v>451</v>
      </c>
      <c r="CN15" s="1" t="s">
        <v>451</v>
      </c>
      <c r="CP15" s="1" t="s">
        <v>451</v>
      </c>
      <c r="CQ15" s="1" t="s">
        <v>451</v>
      </c>
      <c r="DJ15" s="1" t="s">
        <v>451</v>
      </c>
      <c r="DM15" s="1" t="s">
        <v>451</v>
      </c>
      <c r="DP15" s="1" t="s">
        <v>451</v>
      </c>
      <c r="DT15" s="1" t="s">
        <v>451</v>
      </c>
      <c r="DV15" s="1" t="s">
        <v>451</v>
      </c>
      <c r="ED15" s="1">
        <v>0</v>
      </c>
      <c r="EE15" s="26">
        <v>44334</v>
      </c>
    </row>
    <row r="16" spans="1:137" x14ac:dyDescent="0.2">
      <c r="A16" s="25">
        <v>44335</v>
      </c>
      <c r="F16" s="1" t="s">
        <v>451</v>
      </c>
      <c r="J16" s="1" t="s">
        <v>451</v>
      </c>
      <c r="K16" s="1" t="s">
        <v>451</v>
      </c>
      <c r="X16" s="1" t="s">
        <v>451</v>
      </c>
      <c r="AC16" s="1" t="s">
        <v>451</v>
      </c>
      <c r="AD16" s="1" t="s">
        <v>451</v>
      </c>
      <c r="AE16" s="1" t="s">
        <v>451</v>
      </c>
      <c r="AG16" s="1" t="s">
        <v>451</v>
      </c>
      <c r="AK16" s="1" t="s">
        <v>451</v>
      </c>
      <c r="AQ16" s="1" t="s">
        <v>451</v>
      </c>
      <c r="BD16" s="1" t="s">
        <v>451</v>
      </c>
      <c r="BE16" s="1" t="s">
        <v>451</v>
      </c>
      <c r="BF16" s="1" t="s">
        <v>451</v>
      </c>
      <c r="BG16" s="1" t="s">
        <v>451</v>
      </c>
      <c r="BN16" s="1" t="s">
        <v>451</v>
      </c>
      <c r="BQ16" s="1" t="s">
        <v>451</v>
      </c>
      <c r="BR16" s="1" t="s">
        <v>451</v>
      </c>
      <c r="BT16" s="1" t="s">
        <v>451</v>
      </c>
      <c r="BW16" s="1" t="s">
        <v>451</v>
      </c>
      <c r="CB16" s="1" t="s">
        <v>451</v>
      </c>
      <c r="CW16" s="1" t="s">
        <v>451</v>
      </c>
      <c r="CY16" s="1" t="s">
        <v>451</v>
      </c>
      <c r="DF16" s="1" t="s">
        <v>451</v>
      </c>
      <c r="DH16" s="1" t="s">
        <v>451</v>
      </c>
      <c r="DI16" s="1" t="s">
        <v>451</v>
      </c>
      <c r="DK16" s="1" t="s">
        <v>451</v>
      </c>
      <c r="DL16" s="1" t="s">
        <v>451</v>
      </c>
      <c r="DS16" s="1">
        <v>60</v>
      </c>
      <c r="DT16" s="1">
        <v>222</v>
      </c>
      <c r="ED16" s="1">
        <v>282</v>
      </c>
      <c r="EE16" s="26">
        <v>44335</v>
      </c>
    </row>
    <row r="17" spans="1:135" x14ac:dyDescent="0.2">
      <c r="A17" s="25">
        <v>44336</v>
      </c>
      <c r="T17" s="1" t="s">
        <v>451</v>
      </c>
      <c r="DC17" s="1" t="s">
        <v>451</v>
      </c>
      <c r="DQ17" s="1" t="s">
        <v>451</v>
      </c>
      <c r="ED17" s="1">
        <v>0</v>
      </c>
      <c r="EE17" s="26">
        <v>44336</v>
      </c>
    </row>
    <row r="18" spans="1:135" x14ac:dyDescent="0.2">
      <c r="A18" s="25">
        <v>44337</v>
      </c>
      <c r="C18" s="1" t="s">
        <v>451</v>
      </c>
      <c r="E18" s="1" t="s">
        <v>451</v>
      </c>
      <c r="F18" s="1" t="s">
        <v>451</v>
      </c>
      <c r="N18" s="1" t="s">
        <v>451</v>
      </c>
      <c r="O18" s="1" t="s">
        <v>451</v>
      </c>
      <c r="P18" s="1" t="s">
        <v>451</v>
      </c>
      <c r="Q18" s="1" t="s">
        <v>451</v>
      </c>
      <c r="S18" s="1" t="s">
        <v>451</v>
      </c>
      <c r="U18" s="1" t="s">
        <v>451</v>
      </c>
      <c r="W18" s="1" t="s">
        <v>451</v>
      </c>
      <c r="AH18" s="1" t="s">
        <v>451</v>
      </c>
      <c r="AP18" s="1" t="s">
        <v>451</v>
      </c>
      <c r="AW18" s="1" t="s">
        <v>451</v>
      </c>
      <c r="AY18" s="1" t="s">
        <v>451</v>
      </c>
      <c r="CL18" s="1" t="s">
        <v>451</v>
      </c>
      <c r="CM18" s="1" t="s">
        <v>451</v>
      </c>
      <c r="DM18" s="1" t="s">
        <v>451</v>
      </c>
      <c r="DR18" s="1" t="s">
        <v>451</v>
      </c>
      <c r="ED18" s="1">
        <v>0</v>
      </c>
      <c r="EE18" s="26">
        <v>44337</v>
      </c>
    </row>
    <row r="19" spans="1:135" x14ac:dyDescent="0.2">
      <c r="A19" s="25">
        <v>44338</v>
      </c>
      <c r="B19" s="1" t="s">
        <v>451</v>
      </c>
      <c r="D19" s="1" t="s">
        <v>451</v>
      </c>
      <c r="E19" s="1" t="s">
        <v>451</v>
      </c>
      <c r="F19" s="1" t="s">
        <v>451</v>
      </c>
      <c r="I19" s="1" t="s">
        <v>451</v>
      </c>
      <c r="T19" s="1" t="s">
        <v>451</v>
      </c>
      <c r="V19" s="1" t="s">
        <v>451</v>
      </c>
      <c r="X19" s="1" t="s">
        <v>451</v>
      </c>
      <c r="AD19" s="1" t="s">
        <v>451</v>
      </c>
      <c r="AE19" s="1" t="s">
        <v>451</v>
      </c>
      <c r="AF19" s="1" t="s">
        <v>451</v>
      </c>
      <c r="AG19" s="1" t="s">
        <v>451</v>
      </c>
      <c r="AI19" s="1" t="s">
        <v>451</v>
      </c>
      <c r="AK19" s="1" t="s">
        <v>451</v>
      </c>
      <c r="AW19" s="1" t="s">
        <v>451</v>
      </c>
      <c r="BE19" s="1" t="s">
        <v>451</v>
      </c>
      <c r="BH19" s="1" t="s">
        <v>451</v>
      </c>
      <c r="BJ19" s="1" t="s">
        <v>451</v>
      </c>
      <c r="BN19" s="1" t="s">
        <v>451</v>
      </c>
      <c r="BQ19" s="1" t="s">
        <v>451</v>
      </c>
      <c r="BS19" s="1" t="s">
        <v>451</v>
      </c>
      <c r="BW19" s="1" t="s">
        <v>451</v>
      </c>
      <c r="BY19" s="1" t="s">
        <v>451</v>
      </c>
      <c r="CB19" s="1" t="s">
        <v>451</v>
      </c>
      <c r="CC19" s="1" t="s">
        <v>451</v>
      </c>
      <c r="CD19" s="1" t="s">
        <v>451</v>
      </c>
      <c r="CG19" s="1" t="s">
        <v>451</v>
      </c>
      <c r="CO19" s="1">
        <v>33.6</v>
      </c>
      <c r="CR19" s="1" t="s">
        <v>451</v>
      </c>
      <c r="CT19" s="1">
        <v>30</v>
      </c>
      <c r="CU19" s="1" t="s">
        <v>451</v>
      </c>
      <c r="CZ19" s="1" t="s">
        <v>451</v>
      </c>
      <c r="DB19" s="1" t="s">
        <v>451</v>
      </c>
      <c r="DC19" s="1" t="s">
        <v>451</v>
      </c>
      <c r="DF19" s="1" t="s">
        <v>451</v>
      </c>
      <c r="DJ19" s="1" t="s">
        <v>451</v>
      </c>
      <c r="DK19" s="1" t="s">
        <v>451</v>
      </c>
      <c r="DO19" s="1" t="s">
        <v>451</v>
      </c>
      <c r="DR19" s="1" t="s">
        <v>451</v>
      </c>
      <c r="ED19" s="1">
        <v>63.6</v>
      </c>
      <c r="EE19" s="26">
        <v>44338</v>
      </c>
    </row>
    <row r="20" spans="1:135" x14ac:dyDescent="0.2">
      <c r="A20" s="25">
        <v>44339</v>
      </c>
      <c r="U20" s="1" t="s">
        <v>451</v>
      </c>
      <c r="Z20" s="1" t="s">
        <v>451</v>
      </c>
      <c r="BD20" s="1" t="s">
        <v>451</v>
      </c>
      <c r="BF20" s="1" t="s">
        <v>451</v>
      </c>
      <c r="BM20" s="1" t="s">
        <v>451</v>
      </c>
      <c r="BQ20" s="1" t="s">
        <v>451</v>
      </c>
      <c r="BR20" s="1" t="s">
        <v>451</v>
      </c>
      <c r="BT20" s="1" t="s">
        <v>451</v>
      </c>
      <c r="CJ20" s="1" t="s">
        <v>451</v>
      </c>
      <c r="DG20" s="1" t="s">
        <v>451</v>
      </c>
      <c r="DU20" s="1">
        <v>333</v>
      </c>
      <c r="DW20" s="1" t="s">
        <v>451</v>
      </c>
      <c r="ED20" s="1">
        <v>333</v>
      </c>
      <c r="EE20" s="26">
        <v>44339</v>
      </c>
    </row>
    <row r="21" spans="1:135" x14ac:dyDescent="0.2">
      <c r="A21" s="25">
        <v>44340</v>
      </c>
      <c r="ED21" s="1">
        <v>0</v>
      </c>
      <c r="EE21" s="26">
        <v>44340</v>
      </c>
    </row>
    <row r="22" spans="1:135" x14ac:dyDescent="0.2">
      <c r="A22" s="25">
        <v>44341</v>
      </c>
      <c r="K22" s="1" t="s">
        <v>451</v>
      </c>
      <c r="O22" s="1" t="s">
        <v>451</v>
      </c>
      <c r="Q22" s="1">
        <v>8.9600000000000009</v>
      </c>
      <c r="S22" s="1" t="s">
        <v>451</v>
      </c>
      <c r="V22" s="1" t="s">
        <v>451</v>
      </c>
      <c r="X22" s="1" t="s">
        <v>451</v>
      </c>
      <c r="Y22" s="1" t="s">
        <v>451</v>
      </c>
      <c r="Z22" s="1" t="s">
        <v>451</v>
      </c>
      <c r="AF22" s="1" t="s">
        <v>451</v>
      </c>
      <c r="AG22" s="1" t="s">
        <v>451</v>
      </c>
      <c r="AJ22" s="1" t="s">
        <v>451</v>
      </c>
      <c r="AS22" s="1" t="s">
        <v>451</v>
      </c>
      <c r="AY22" s="1" t="s">
        <v>451</v>
      </c>
      <c r="AZ22" s="1" t="s">
        <v>451</v>
      </c>
      <c r="BE22" s="1" t="s">
        <v>451</v>
      </c>
      <c r="BI22" s="1" t="s">
        <v>451</v>
      </c>
      <c r="BJ22" s="1" t="s">
        <v>451</v>
      </c>
      <c r="BP22" s="1" t="s">
        <v>451</v>
      </c>
      <c r="BQ22" s="1" t="s">
        <v>451</v>
      </c>
      <c r="CC22" s="1" t="s">
        <v>451</v>
      </c>
      <c r="CD22" s="1" t="s">
        <v>451</v>
      </c>
      <c r="CL22" s="1" t="s">
        <v>451</v>
      </c>
      <c r="CP22" s="1">
        <v>148.80000000000001</v>
      </c>
      <c r="CQ22" s="1" t="s">
        <v>451</v>
      </c>
      <c r="CU22" s="1" t="s">
        <v>451</v>
      </c>
      <c r="DC22" s="1" t="s">
        <v>451</v>
      </c>
      <c r="DG22" s="1" t="s">
        <v>451</v>
      </c>
      <c r="DN22" s="1" t="s">
        <v>451</v>
      </c>
      <c r="DO22" s="1" t="s">
        <v>451</v>
      </c>
      <c r="DR22" s="1" t="s">
        <v>451</v>
      </c>
      <c r="DV22" s="1" t="s">
        <v>451</v>
      </c>
      <c r="ED22" s="1">
        <v>157.76</v>
      </c>
      <c r="EE22" s="26">
        <v>44341</v>
      </c>
    </row>
    <row r="23" spans="1:135" x14ac:dyDescent="0.2">
      <c r="A23" s="25">
        <v>44342</v>
      </c>
      <c r="C23" s="1" t="s">
        <v>451</v>
      </c>
      <c r="D23" s="1" t="s">
        <v>451</v>
      </c>
      <c r="E23" s="1" t="s">
        <v>451</v>
      </c>
      <c r="F23" s="1" t="s">
        <v>451</v>
      </c>
      <c r="I23" s="1" t="s">
        <v>451</v>
      </c>
      <c r="J23" s="1" t="s">
        <v>451</v>
      </c>
      <c r="K23" s="1" t="s">
        <v>451</v>
      </c>
      <c r="P23" s="1" t="s">
        <v>451</v>
      </c>
      <c r="T23" s="1" t="s">
        <v>451</v>
      </c>
      <c r="V23" s="1" t="s">
        <v>451</v>
      </c>
      <c r="Z23" s="1" t="s">
        <v>451</v>
      </c>
      <c r="AB23" s="1" t="s">
        <v>451</v>
      </c>
      <c r="AC23" s="1" t="s">
        <v>451</v>
      </c>
      <c r="AE23" s="1" t="s">
        <v>451</v>
      </c>
      <c r="AH23" s="1" t="s">
        <v>451</v>
      </c>
      <c r="AK23" s="1" t="s">
        <v>451</v>
      </c>
      <c r="AQ23" s="1" t="s">
        <v>451</v>
      </c>
      <c r="AS23" s="1" t="s">
        <v>451</v>
      </c>
      <c r="AV23" s="1">
        <v>135.19999999999999</v>
      </c>
      <c r="AW23" s="1" t="s">
        <v>451</v>
      </c>
      <c r="AY23" s="1" t="s">
        <v>451</v>
      </c>
      <c r="BF23" s="1" t="s">
        <v>451</v>
      </c>
      <c r="BI23" s="1" t="s">
        <v>451</v>
      </c>
      <c r="BQ23" s="1" t="s">
        <v>451</v>
      </c>
      <c r="BR23" s="1" t="s">
        <v>451</v>
      </c>
      <c r="BS23" s="1" t="s">
        <v>451</v>
      </c>
      <c r="BT23" s="1" t="s">
        <v>451</v>
      </c>
      <c r="BV23" s="1" t="s">
        <v>451</v>
      </c>
      <c r="CA23" s="1" t="s">
        <v>451</v>
      </c>
      <c r="CC23" s="1" t="s">
        <v>451</v>
      </c>
      <c r="CG23" s="1" t="s">
        <v>451</v>
      </c>
      <c r="CI23" s="1" t="s">
        <v>451</v>
      </c>
      <c r="CJ23" s="1" t="s">
        <v>451</v>
      </c>
      <c r="CR23" s="1" t="s">
        <v>451</v>
      </c>
      <c r="CX23" s="1" t="s">
        <v>451</v>
      </c>
      <c r="DJ23" s="1" t="s">
        <v>451</v>
      </c>
      <c r="DR23" s="1" t="s">
        <v>451</v>
      </c>
      <c r="DV23" s="1">
        <v>36</v>
      </c>
      <c r="ED23" s="1">
        <v>171.2</v>
      </c>
      <c r="EE23" s="26">
        <v>44342</v>
      </c>
    </row>
    <row r="24" spans="1:135" x14ac:dyDescent="0.2">
      <c r="A24" s="25">
        <v>44343</v>
      </c>
      <c r="DR24" s="1" t="s">
        <v>451</v>
      </c>
      <c r="DW24" s="1" t="s">
        <v>451</v>
      </c>
      <c r="ED24" s="1">
        <v>0</v>
      </c>
      <c r="EE24" s="26">
        <v>44343</v>
      </c>
    </row>
    <row r="25" spans="1:135" x14ac:dyDescent="0.2">
      <c r="A25" s="25">
        <v>44344</v>
      </c>
      <c r="C25" s="1" t="s">
        <v>451</v>
      </c>
      <c r="E25" s="1" t="s">
        <v>451</v>
      </c>
      <c r="G25" s="1" t="s">
        <v>451</v>
      </c>
      <c r="I25" s="1" t="s">
        <v>451</v>
      </c>
      <c r="J25" s="1" t="s">
        <v>451</v>
      </c>
      <c r="P25" s="1" t="s">
        <v>451</v>
      </c>
      <c r="S25" s="1" t="s">
        <v>451</v>
      </c>
      <c r="T25" s="1" t="s">
        <v>451</v>
      </c>
      <c r="W25" s="1" t="s">
        <v>451</v>
      </c>
      <c r="Y25" s="1" t="s">
        <v>451</v>
      </c>
      <c r="AB25" s="1" t="s">
        <v>451</v>
      </c>
      <c r="AH25" s="1" t="s">
        <v>451</v>
      </c>
      <c r="AK25" s="1" t="s">
        <v>451</v>
      </c>
      <c r="AY25" s="1" t="s">
        <v>451</v>
      </c>
      <c r="CI25" s="1" t="s">
        <v>451</v>
      </c>
      <c r="CK25" s="1" t="s">
        <v>451</v>
      </c>
      <c r="CL25" s="1" t="s">
        <v>451</v>
      </c>
      <c r="CM25" s="1" t="s">
        <v>451</v>
      </c>
      <c r="DC25" s="1" t="s">
        <v>451</v>
      </c>
      <c r="DD25" s="1">
        <v>10.8</v>
      </c>
      <c r="DI25" s="1" t="s">
        <v>451</v>
      </c>
      <c r="DJ25" s="1" t="s">
        <v>451</v>
      </c>
      <c r="DL25" s="1" t="s">
        <v>451</v>
      </c>
      <c r="DQ25" s="1">
        <v>123</v>
      </c>
      <c r="DR25" s="1">
        <v>114</v>
      </c>
      <c r="ED25" s="1">
        <v>247.8</v>
      </c>
      <c r="EE25" s="26">
        <v>44344</v>
      </c>
    </row>
    <row r="26" spans="1:135" x14ac:dyDescent="0.2">
      <c r="A26" s="25">
        <v>44345</v>
      </c>
      <c r="D26" s="1" t="s">
        <v>451</v>
      </c>
      <c r="F26" s="1" t="s">
        <v>451</v>
      </c>
      <c r="J26" s="1" t="s">
        <v>451</v>
      </c>
      <c r="N26" s="1" t="s">
        <v>451</v>
      </c>
      <c r="O26" s="1">
        <v>17.760000000000002</v>
      </c>
      <c r="P26" s="1" t="s">
        <v>451</v>
      </c>
      <c r="U26" s="1" t="s">
        <v>451</v>
      </c>
      <c r="V26" s="1" t="s">
        <v>451</v>
      </c>
      <c r="W26" s="1" t="s">
        <v>451</v>
      </c>
      <c r="X26" s="1" t="s">
        <v>451</v>
      </c>
      <c r="AD26" s="1" t="s">
        <v>451</v>
      </c>
      <c r="AF26" s="1" t="s">
        <v>451</v>
      </c>
      <c r="AM26" s="1" t="s">
        <v>451</v>
      </c>
      <c r="AW26" s="1" t="s">
        <v>451</v>
      </c>
      <c r="AY26" s="1" t="s">
        <v>451</v>
      </c>
      <c r="AZ26" s="1" t="s">
        <v>451</v>
      </c>
      <c r="BH26" s="1" t="s">
        <v>451</v>
      </c>
      <c r="BL26" s="1" t="s">
        <v>451</v>
      </c>
      <c r="BP26" s="1" t="s">
        <v>451</v>
      </c>
      <c r="BQ26" s="1" t="s">
        <v>451</v>
      </c>
      <c r="BS26" s="1" t="s">
        <v>451</v>
      </c>
      <c r="BZ26" s="1" t="s">
        <v>451</v>
      </c>
      <c r="CA26" s="1" t="s">
        <v>451</v>
      </c>
      <c r="CG26" s="1" t="s">
        <v>451</v>
      </c>
      <c r="CI26" s="1" t="s">
        <v>451</v>
      </c>
      <c r="CQ26" s="1" t="s">
        <v>451</v>
      </c>
      <c r="CU26" s="1" t="s">
        <v>451</v>
      </c>
      <c r="CV26" s="1" t="s">
        <v>451</v>
      </c>
      <c r="CW26" s="1" t="s">
        <v>451</v>
      </c>
      <c r="CX26" s="1" t="s">
        <v>451</v>
      </c>
      <c r="DF26" s="1">
        <v>16.2</v>
      </c>
      <c r="DG26" s="1" t="s">
        <v>451</v>
      </c>
      <c r="DI26" s="1" t="s">
        <v>451</v>
      </c>
      <c r="DK26" s="1" t="s">
        <v>451</v>
      </c>
      <c r="DQ26" s="1">
        <v>384</v>
      </c>
      <c r="DR26" s="1">
        <v>366</v>
      </c>
      <c r="DS26" s="1" t="s">
        <v>451</v>
      </c>
      <c r="ED26" s="1">
        <v>783.96</v>
      </c>
      <c r="EE26" s="26">
        <v>44345</v>
      </c>
    </row>
    <row r="27" spans="1:135" x14ac:dyDescent="0.2">
      <c r="A27" s="25">
        <v>44346</v>
      </c>
      <c r="T27" s="1" t="s">
        <v>451</v>
      </c>
      <c r="AJ27" s="1" t="s">
        <v>451</v>
      </c>
      <c r="AN27" s="1" t="s">
        <v>451</v>
      </c>
      <c r="BD27" s="1" t="s">
        <v>451</v>
      </c>
      <c r="BF27" s="1" t="s">
        <v>451</v>
      </c>
      <c r="BG27" s="1" t="s">
        <v>451</v>
      </c>
      <c r="BR27" s="1" t="s">
        <v>451</v>
      </c>
      <c r="BT27" s="1" t="s">
        <v>451</v>
      </c>
      <c r="CC27" s="1" t="s">
        <v>451</v>
      </c>
      <c r="CD27" s="1" t="s">
        <v>451</v>
      </c>
      <c r="CI27" s="1" t="s">
        <v>451</v>
      </c>
      <c r="CS27" s="1" t="s">
        <v>451</v>
      </c>
      <c r="DK27" s="1" t="s">
        <v>451</v>
      </c>
      <c r="DL27" s="1" t="s">
        <v>451</v>
      </c>
      <c r="DQ27" s="1">
        <v>441</v>
      </c>
      <c r="DR27" s="1" t="s">
        <v>451</v>
      </c>
      <c r="ED27" s="1">
        <v>441</v>
      </c>
      <c r="EE27" s="26">
        <v>44346</v>
      </c>
    </row>
    <row r="28" spans="1:135" x14ac:dyDescent="0.2">
      <c r="A28" s="25">
        <v>44347</v>
      </c>
      <c r="ED28" s="1">
        <v>0</v>
      </c>
      <c r="EE28" s="26">
        <v>44347</v>
      </c>
    </row>
    <row r="29" spans="1:135" x14ac:dyDescent="0.2">
      <c r="A29" s="25">
        <v>44348</v>
      </c>
      <c r="H29" s="1" t="s">
        <v>451</v>
      </c>
      <c r="J29" s="1" t="s">
        <v>451</v>
      </c>
      <c r="N29" s="1" t="s">
        <v>451</v>
      </c>
      <c r="S29" s="1" t="s">
        <v>451</v>
      </c>
      <c r="Y29" s="1" t="s">
        <v>451</v>
      </c>
      <c r="AC29" s="1" t="s">
        <v>451</v>
      </c>
      <c r="AF29" s="1" t="s">
        <v>451</v>
      </c>
      <c r="AG29" s="1">
        <v>40.799999999999997</v>
      </c>
      <c r="AI29" s="1" t="s">
        <v>451</v>
      </c>
      <c r="AK29" s="1" t="s">
        <v>451</v>
      </c>
      <c r="AS29" s="1" t="s">
        <v>451</v>
      </c>
      <c r="BD29" s="1" t="s">
        <v>451</v>
      </c>
      <c r="BE29" s="1" t="s">
        <v>451</v>
      </c>
      <c r="BF29" s="1" t="s">
        <v>451</v>
      </c>
      <c r="BH29" s="1" t="s">
        <v>451</v>
      </c>
      <c r="BI29" s="1" t="s">
        <v>451</v>
      </c>
      <c r="BJ29" s="1" t="s">
        <v>451</v>
      </c>
      <c r="BL29" s="1" t="s">
        <v>451</v>
      </c>
      <c r="BM29" s="1" t="s">
        <v>451</v>
      </c>
      <c r="BN29" s="1" t="s">
        <v>451</v>
      </c>
      <c r="BP29" s="1" t="s">
        <v>451</v>
      </c>
      <c r="BQ29" s="1" t="s">
        <v>451</v>
      </c>
      <c r="BR29" s="1" t="s">
        <v>451</v>
      </c>
      <c r="BS29" s="1" t="s">
        <v>451</v>
      </c>
      <c r="BT29" s="1" t="s">
        <v>451</v>
      </c>
      <c r="BV29" s="1" t="s">
        <v>451</v>
      </c>
      <c r="BW29" s="1" t="s">
        <v>451</v>
      </c>
      <c r="BY29" s="1" t="s">
        <v>451</v>
      </c>
      <c r="BZ29" s="1" t="s">
        <v>451</v>
      </c>
      <c r="CA29" s="1" t="s">
        <v>451</v>
      </c>
      <c r="CB29" s="1" t="s">
        <v>451</v>
      </c>
      <c r="CI29" s="1" t="s">
        <v>451</v>
      </c>
      <c r="CL29" s="1" t="s">
        <v>451</v>
      </c>
      <c r="CM29" s="1" t="s">
        <v>451</v>
      </c>
      <c r="CU29" s="1" t="s">
        <v>451</v>
      </c>
      <c r="CV29" s="1" t="s">
        <v>451</v>
      </c>
      <c r="CZ29" s="1" t="s">
        <v>451</v>
      </c>
      <c r="DB29" s="1">
        <v>207.6</v>
      </c>
      <c r="DC29" s="1" t="s">
        <v>451</v>
      </c>
      <c r="DE29" s="1" t="s">
        <v>451</v>
      </c>
      <c r="DI29" s="1">
        <v>300</v>
      </c>
      <c r="DJ29" s="1" t="s">
        <v>451</v>
      </c>
      <c r="DK29" s="1">
        <v>288</v>
      </c>
      <c r="DN29" s="1" t="s">
        <v>451</v>
      </c>
      <c r="DV29" s="1">
        <v>402</v>
      </c>
      <c r="DW29" s="1" t="s">
        <v>451</v>
      </c>
      <c r="ED29" s="1">
        <v>1238.4000000000001</v>
      </c>
      <c r="EE29" s="26">
        <v>44348</v>
      </c>
    </row>
    <row r="30" spans="1:135" x14ac:dyDescent="0.2">
      <c r="A30" s="25">
        <v>44349</v>
      </c>
      <c r="F30" s="1" t="s">
        <v>451</v>
      </c>
      <c r="P30" s="1" t="s">
        <v>451</v>
      </c>
      <c r="U30" s="1" t="s">
        <v>451</v>
      </c>
      <c r="AB30" s="1" t="s">
        <v>451</v>
      </c>
      <c r="AC30" s="1" t="s">
        <v>451</v>
      </c>
      <c r="AD30" s="1" t="s">
        <v>451</v>
      </c>
      <c r="AE30" s="1" t="s">
        <v>451</v>
      </c>
      <c r="AI30" s="1" t="s">
        <v>451</v>
      </c>
      <c r="AO30" s="1" t="s">
        <v>451</v>
      </c>
      <c r="AQ30" s="1" t="s">
        <v>451</v>
      </c>
      <c r="AW30" s="1" t="s">
        <v>451</v>
      </c>
      <c r="BE30" s="1" t="s">
        <v>451</v>
      </c>
      <c r="BG30" s="1" t="s">
        <v>451</v>
      </c>
      <c r="BH30" s="1" t="s">
        <v>451</v>
      </c>
      <c r="BI30" s="1" t="s">
        <v>451</v>
      </c>
      <c r="BN30" s="1" t="s">
        <v>451</v>
      </c>
      <c r="BQ30" s="1" t="s">
        <v>451</v>
      </c>
      <c r="BV30" s="1" t="s">
        <v>451</v>
      </c>
      <c r="BW30" s="1" t="s">
        <v>451</v>
      </c>
      <c r="BY30" s="1" t="s">
        <v>451</v>
      </c>
      <c r="CA30" s="1" t="s">
        <v>451</v>
      </c>
      <c r="CC30" s="1" t="s">
        <v>451</v>
      </c>
      <c r="CG30" s="1" t="s">
        <v>451</v>
      </c>
      <c r="CI30" s="1" t="s">
        <v>451</v>
      </c>
      <c r="CJ30" s="1" t="s">
        <v>451</v>
      </c>
      <c r="CR30" s="1">
        <v>122.4</v>
      </c>
      <c r="CU30" s="1" t="s">
        <v>451</v>
      </c>
      <c r="CW30" s="1" t="s">
        <v>451</v>
      </c>
      <c r="DJ30" s="1" t="s">
        <v>451</v>
      </c>
      <c r="DK30" s="1">
        <v>1395</v>
      </c>
      <c r="DL30" s="1">
        <v>315</v>
      </c>
      <c r="DR30" s="1">
        <v>456</v>
      </c>
      <c r="DS30" s="1">
        <v>486</v>
      </c>
      <c r="DW30" s="1">
        <v>222</v>
      </c>
      <c r="ED30" s="1">
        <v>2996.4</v>
      </c>
      <c r="EE30" s="26">
        <v>44349</v>
      </c>
    </row>
    <row r="31" spans="1:135" x14ac:dyDescent="0.2">
      <c r="A31" s="25">
        <v>44350</v>
      </c>
      <c r="ED31" s="1">
        <v>0</v>
      </c>
      <c r="EE31" s="26">
        <v>44350</v>
      </c>
    </row>
    <row r="32" spans="1:135" x14ac:dyDescent="0.2">
      <c r="A32" s="25">
        <v>44351</v>
      </c>
      <c r="F32" s="1">
        <v>5.92</v>
      </c>
      <c r="H32" s="1">
        <v>2.96</v>
      </c>
      <c r="J32" s="1" t="s">
        <v>451</v>
      </c>
      <c r="N32" s="1" t="s">
        <v>451</v>
      </c>
      <c r="P32" s="1">
        <v>97.68</v>
      </c>
      <c r="Q32" s="1" t="s">
        <v>451</v>
      </c>
      <c r="R32" s="1" t="s">
        <v>451</v>
      </c>
      <c r="S32" s="1">
        <v>2.2400000000000002</v>
      </c>
      <c r="W32" s="1">
        <v>176.4</v>
      </c>
      <c r="Y32" s="1" t="s">
        <v>451</v>
      </c>
      <c r="Z32" s="1">
        <v>1001.22</v>
      </c>
      <c r="AC32" s="1">
        <v>342.24</v>
      </c>
      <c r="AH32" s="1">
        <v>35.840000000000003</v>
      </c>
      <c r="AJ32" s="1" t="s">
        <v>451</v>
      </c>
      <c r="AK32" s="1" t="s">
        <v>451</v>
      </c>
      <c r="AM32" s="1">
        <v>393.6</v>
      </c>
      <c r="AN32" s="1">
        <v>66.599999999999994</v>
      </c>
      <c r="AO32" s="1" t="s">
        <v>451</v>
      </c>
      <c r="AP32" s="1">
        <v>345.92</v>
      </c>
      <c r="AS32" s="1" t="s">
        <v>451</v>
      </c>
      <c r="CI32" s="1" t="s">
        <v>451</v>
      </c>
      <c r="CS32" s="1">
        <v>105.6</v>
      </c>
      <c r="CY32" s="1">
        <v>138</v>
      </c>
      <c r="CZ32" s="1">
        <v>79.2</v>
      </c>
      <c r="DA32" s="1">
        <v>68.400000000000006</v>
      </c>
      <c r="DC32" s="1">
        <v>110.16</v>
      </c>
      <c r="DE32" s="1">
        <v>92.4</v>
      </c>
      <c r="DH32" s="1">
        <v>389.88</v>
      </c>
      <c r="DJ32" s="1">
        <v>34.5</v>
      </c>
      <c r="DM32" s="1">
        <v>330</v>
      </c>
      <c r="DN32" s="1">
        <v>213</v>
      </c>
      <c r="DO32" s="1">
        <v>21</v>
      </c>
      <c r="DP32" s="1">
        <v>87.6</v>
      </c>
      <c r="DR32" s="1">
        <v>420</v>
      </c>
      <c r="DT32" s="1">
        <v>420</v>
      </c>
      <c r="DW32" s="1">
        <v>414</v>
      </c>
      <c r="ED32" s="1">
        <v>5394.36</v>
      </c>
      <c r="EE32" s="26">
        <v>44351</v>
      </c>
    </row>
    <row r="33" spans="1:135" x14ac:dyDescent="0.2">
      <c r="A33" s="25">
        <v>44352</v>
      </c>
      <c r="F33" s="1">
        <v>648.24</v>
      </c>
      <c r="J33" s="1">
        <v>340.48</v>
      </c>
      <c r="N33" s="1">
        <v>331.52</v>
      </c>
      <c r="U33" s="1">
        <v>81</v>
      </c>
      <c r="V33" s="1">
        <v>224.4</v>
      </c>
      <c r="X33" s="1">
        <v>68.400000000000006</v>
      </c>
      <c r="AD33" s="1">
        <v>402</v>
      </c>
      <c r="AE33" s="1">
        <v>93.6</v>
      </c>
      <c r="AF33" s="1" t="s">
        <v>451</v>
      </c>
      <c r="AQ33" s="1">
        <v>3630.6</v>
      </c>
      <c r="AX33" s="1" t="s">
        <v>451</v>
      </c>
      <c r="BD33" s="1">
        <v>33</v>
      </c>
      <c r="BE33" s="1">
        <v>14</v>
      </c>
      <c r="BF33" s="1" t="s">
        <v>451</v>
      </c>
      <c r="BG33" s="1" t="s">
        <v>451</v>
      </c>
      <c r="BH33" s="1" t="s">
        <v>451</v>
      </c>
      <c r="BI33" s="1">
        <v>43.5</v>
      </c>
      <c r="BJ33" s="1">
        <v>1.5</v>
      </c>
      <c r="BM33" s="1">
        <v>1.2</v>
      </c>
      <c r="BN33" s="1">
        <v>1</v>
      </c>
      <c r="BP33" s="1" t="s">
        <v>451</v>
      </c>
      <c r="BQ33" s="1">
        <v>24</v>
      </c>
      <c r="BR33" s="1" t="s">
        <v>451</v>
      </c>
      <c r="BS33" s="1">
        <v>10</v>
      </c>
      <c r="BT33" s="1" t="s">
        <v>451</v>
      </c>
      <c r="BV33" s="1">
        <v>1.5</v>
      </c>
      <c r="BW33" s="1">
        <v>1.2</v>
      </c>
      <c r="BY33" s="1">
        <v>2</v>
      </c>
      <c r="CA33" s="1">
        <v>1.2</v>
      </c>
      <c r="CB33" s="1">
        <v>3</v>
      </c>
      <c r="CC33" s="1">
        <v>177</v>
      </c>
      <c r="CD33" s="1">
        <v>6</v>
      </c>
      <c r="CG33" s="1">
        <v>21.6</v>
      </c>
      <c r="CI33" s="1" t="s">
        <v>451</v>
      </c>
      <c r="CJ33" s="1" t="s">
        <v>451</v>
      </c>
      <c r="CL33" s="1">
        <v>5.4</v>
      </c>
      <c r="CM33" s="1">
        <v>18</v>
      </c>
      <c r="CN33" s="1" t="s">
        <v>451</v>
      </c>
      <c r="CQ33" s="1" t="s">
        <v>451</v>
      </c>
      <c r="CU33" s="1">
        <v>244.8</v>
      </c>
      <c r="CV33" s="1">
        <v>24</v>
      </c>
      <c r="CW33" s="1">
        <v>37.5</v>
      </c>
      <c r="CX33" s="1">
        <v>45</v>
      </c>
      <c r="CY33" s="1">
        <v>201</v>
      </c>
      <c r="DC33" s="1">
        <v>525.96</v>
      </c>
      <c r="DG33" s="1">
        <v>532.79999999999995</v>
      </c>
      <c r="DI33" s="1">
        <v>441</v>
      </c>
      <c r="DJ33" s="1">
        <v>1861.5</v>
      </c>
      <c r="DO33" s="1">
        <v>471</v>
      </c>
      <c r="DQ33" s="1">
        <v>438</v>
      </c>
      <c r="DV33" s="1">
        <v>396</v>
      </c>
      <c r="DW33" s="1">
        <v>330</v>
      </c>
      <c r="ED33" s="1">
        <v>11733.9</v>
      </c>
      <c r="EE33" s="26">
        <v>44352</v>
      </c>
    </row>
    <row r="34" spans="1:135" x14ac:dyDescent="0.2">
      <c r="A34" s="25">
        <v>44353</v>
      </c>
      <c r="Q34" s="1">
        <v>544.32000000000005</v>
      </c>
      <c r="R34" s="1">
        <v>141.12</v>
      </c>
      <c r="T34" s="1">
        <v>7517.44</v>
      </c>
      <c r="AI34" s="1">
        <v>598.08000000000004</v>
      </c>
      <c r="AK34" s="1">
        <v>768</v>
      </c>
      <c r="AO34" s="1" t="s">
        <v>451</v>
      </c>
      <c r="AS34" s="1" t="s">
        <v>451</v>
      </c>
      <c r="BF34" s="1">
        <v>72</v>
      </c>
      <c r="BG34" s="1">
        <v>34.4</v>
      </c>
      <c r="BL34" s="1" t="s">
        <v>451</v>
      </c>
      <c r="BR34" s="1">
        <v>420</v>
      </c>
      <c r="BT34" s="1">
        <v>40</v>
      </c>
      <c r="BZ34" s="1" t="s">
        <v>451</v>
      </c>
      <c r="CI34" s="1">
        <v>1185</v>
      </c>
      <c r="CJ34" s="1">
        <v>1261.2</v>
      </c>
      <c r="CQ34" s="1">
        <v>862.8</v>
      </c>
      <c r="DJ34" s="1">
        <v>2797.5</v>
      </c>
      <c r="ED34" s="1">
        <v>16241.86</v>
      </c>
      <c r="EE34" s="26">
        <v>44353</v>
      </c>
    </row>
    <row r="35" spans="1:135" x14ac:dyDescent="0.2">
      <c r="A35" s="25">
        <v>44354</v>
      </c>
      <c r="ED35" s="1">
        <v>0</v>
      </c>
      <c r="EE35" s="26">
        <v>44354</v>
      </c>
    </row>
    <row r="36" spans="1:135" x14ac:dyDescent="0.2">
      <c r="A36" s="25">
        <v>44355</v>
      </c>
      <c r="ED36" s="1">
        <v>0</v>
      </c>
      <c r="EE36" s="26">
        <v>44355</v>
      </c>
    </row>
    <row r="37" spans="1:135" x14ac:dyDescent="0.2">
      <c r="A37" s="25">
        <v>44356</v>
      </c>
      <c r="ED37" s="1">
        <v>0</v>
      </c>
      <c r="EE37" s="26">
        <v>44356</v>
      </c>
    </row>
    <row r="38" spans="1:135" x14ac:dyDescent="0.2">
      <c r="A38" s="25">
        <v>44357</v>
      </c>
      <c r="ED38" s="1">
        <v>0</v>
      </c>
      <c r="EE38" s="26">
        <v>44357</v>
      </c>
    </row>
    <row r="39" spans="1:135" x14ac:dyDescent="0.2">
      <c r="A39" s="25">
        <v>44358</v>
      </c>
      <c r="ED39" s="1">
        <v>0</v>
      </c>
      <c r="EE39" s="26">
        <v>44358</v>
      </c>
    </row>
    <row r="40" spans="1:135" x14ac:dyDescent="0.2">
      <c r="A40" s="25">
        <v>44359</v>
      </c>
      <c r="ED40" s="1">
        <v>0</v>
      </c>
      <c r="EE40" s="26">
        <v>44359</v>
      </c>
    </row>
    <row r="41" spans="1:135" x14ac:dyDescent="0.2">
      <c r="A41" s="25">
        <v>44360</v>
      </c>
      <c r="ED41" s="1">
        <v>0</v>
      </c>
      <c r="EE41" s="26">
        <v>44360</v>
      </c>
    </row>
    <row r="42" spans="1:135" x14ac:dyDescent="0.2">
      <c r="A42" s="25">
        <v>44361</v>
      </c>
      <c r="ED42" s="1">
        <v>0</v>
      </c>
      <c r="EE42" s="26">
        <v>44361</v>
      </c>
    </row>
    <row r="43" spans="1:135" x14ac:dyDescent="0.2">
      <c r="A43" s="25">
        <v>44362</v>
      </c>
      <c r="ED43" s="1">
        <v>0</v>
      </c>
      <c r="EE43" s="26">
        <v>44362</v>
      </c>
    </row>
    <row r="44" spans="1:135" x14ac:dyDescent="0.2">
      <c r="A44" s="25">
        <v>44363</v>
      </c>
      <c r="ED44" s="1">
        <v>0</v>
      </c>
      <c r="EE44" s="26">
        <v>44363</v>
      </c>
    </row>
    <row r="45" spans="1:135" x14ac:dyDescent="0.2">
      <c r="A45" s="25">
        <v>44364</v>
      </c>
      <c r="ED45" s="1">
        <v>0</v>
      </c>
      <c r="EE45" s="26">
        <v>44364</v>
      </c>
    </row>
    <row r="46" spans="1:135" x14ac:dyDescent="0.2">
      <c r="A46" s="25">
        <v>44365</v>
      </c>
      <c r="ED46" s="1">
        <v>0</v>
      </c>
      <c r="EE46" s="26">
        <v>44365</v>
      </c>
    </row>
    <row r="47" spans="1:135" x14ac:dyDescent="0.2">
      <c r="A47" s="25">
        <v>44366</v>
      </c>
      <c r="ED47" s="1">
        <v>0</v>
      </c>
      <c r="EE47" s="26">
        <v>44366</v>
      </c>
    </row>
    <row r="48" spans="1:135" x14ac:dyDescent="0.2">
      <c r="A48" s="25">
        <v>44367</v>
      </c>
      <c r="ED48" s="1">
        <v>0</v>
      </c>
      <c r="EE48" s="26">
        <v>44367</v>
      </c>
    </row>
    <row r="49" spans="1:135" x14ac:dyDescent="0.2">
      <c r="A49" s="25">
        <v>44368</v>
      </c>
      <c r="ED49" s="1">
        <v>0</v>
      </c>
      <c r="EE49" s="26">
        <v>44368</v>
      </c>
    </row>
    <row r="50" spans="1:135" x14ac:dyDescent="0.2">
      <c r="A50" s="25">
        <v>44369</v>
      </c>
      <c r="ED50" s="1">
        <v>0</v>
      </c>
      <c r="EE50" s="26">
        <v>44369</v>
      </c>
    </row>
    <row r="51" spans="1:135" x14ac:dyDescent="0.2">
      <c r="A51" s="25">
        <v>44370</v>
      </c>
      <c r="ED51" s="1">
        <v>0</v>
      </c>
      <c r="EE51" s="26">
        <v>44370</v>
      </c>
    </row>
    <row r="52" spans="1:135" x14ac:dyDescent="0.2">
      <c r="A52" s="25">
        <v>44371</v>
      </c>
      <c r="ED52" s="1">
        <v>0</v>
      </c>
      <c r="EE52" s="26">
        <v>44371</v>
      </c>
    </row>
    <row r="53" spans="1:135" x14ac:dyDescent="0.2">
      <c r="A53" s="25">
        <v>44372</v>
      </c>
      <c r="ED53" s="1">
        <v>0</v>
      </c>
      <c r="EE53" s="26">
        <v>44372</v>
      </c>
    </row>
    <row r="54" spans="1:135" x14ac:dyDescent="0.2">
      <c r="A54" s="25">
        <v>44373</v>
      </c>
      <c r="ED54" s="1">
        <v>0</v>
      </c>
      <c r="EE54" s="26">
        <v>44373</v>
      </c>
    </row>
    <row r="55" spans="1:135" x14ac:dyDescent="0.2">
      <c r="A55" s="25">
        <v>44374</v>
      </c>
      <c r="ED55" s="1">
        <v>0</v>
      </c>
      <c r="EE55" s="26">
        <v>44374</v>
      </c>
    </row>
    <row r="56" spans="1:135" x14ac:dyDescent="0.2">
      <c r="A56" s="25">
        <v>44375</v>
      </c>
      <c r="ED56" s="1">
        <v>0</v>
      </c>
      <c r="EE56" s="26">
        <v>44375</v>
      </c>
    </row>
    <row r="57" spans="1:135" x14ac:dyDescent="0.2">
      <c r="A57" s="25">
        <v>44376</v>
      </c>
      <c r="ED57" s="1">
        <v>0</v>
      </c>
      <c r="EE57" s="26">
        <v>44376</v>
      </c>
    </row>
    <row r="58" spans="1:135" x14ac:dyDescent="0.2">
      <c r="A58" s="25">
        <v>44377</v>
      </c>
      <c r="ED58" s="1">
        <v>0</v>
      </c>
      <c r="EE58" s="26">
        <v>44377</v>
      </c>
    </row>
    <row r="59" spans="1:135" x14ac:dyDescent="0.2">
      <c r="A59" s="25">
        <v>44378</v>
      </c>
      <c r="ED59" s="1">
        <v>0</v>
      </c>
      <c r="EE59" s="26">
        <v>44378</v>
      </c>
    </row>
    <row r="60" spans="1:135" x14ac:dyDescent="0.2">
      <c r="A60" s="25">
        <v>44379</v>
      </c>
      <c r="ED60" s="1">
        <v>0</v>
      </c>
      <c r="EE60" s="26">
        <v>44379</v>
      </c>
    </row>
    <row r="61" spans="1:135" x14ac:dyDescent="0.2">
      <c r="A61" s="25">
        <v>44380</v>
      </c>
      <c r="ED61" s="1">
        <v>0</v>
      </c>
      <c r="EE61" s="26">
        <v>44380</v>
      </c>
    </row>
    <row r="62" spans="1:135" x14ac:dyDescent="0.2">
      <c r="A62" s="25">
        <v>44381</v>
      </c>
      <c r="ED62" s="1">
        <v>0</v>
      </c>
      <c r="EE62" s="26">
        <v>44381</v>
      </c>
    </row>
    <row r="63" spans="1:135" x14ac:dyDescent="0.2">
      <c r="A63" s="2"/>
    </row>
    <row r="64" spans="1:135" x14ac:dyDescent="0.2">
      <c r="A64" s="2" t="s">
        <v>455</v>
      </c>
      <c r="B64" s="1">
        <v>0</v>
      </c>
      <c r="C64" s="1">
        <v>0</v>
      </c>
      <c r="D64" s="1">
        <v>0</v>
      </c>
      <c r="E64" s="1">
        <v>0</v>
      </c>
      <c r="F64" s="1">
        <v>654.16</v>
      </c>
      <c r="G64" s="1">
        <v>0</v>
      </c>
      <c r="H64" s="1">
        <v>2.96</v>
      </c>
      <c r="I64" s="1">
        <v>0</v>
      </c>
      <c r="J64" s="1">
        <v>340.48</v>
      </c>
      <c r="K64" s="1">
        <v>0</v>
      </c>
      <c r="L64" s="1">
        <v>0</v>
      </c>
      <c r="M64" s="1">
        <v>0</v>
      </c>
      <c r="N64" s="1">
        <v>331.52</v>
      </c>
      <c r="O64" s="1">
        <v>17.760000000000002</v>
      </c>
      <c r="P64" s="1">
        <v>97.68</v>
      </c>
      <c r="Q64" s="1">
        <v>553.28000000000009</v>
      </c>
      <c r="R64" s="1">
        <v>141.12</v>
      </c>
      <c r="S64" s="1">
        <v>2.2400000000000002</v>
      </c>
      <c r="T64" s="1">
        <v>7517.44</v>
      </c>
      <c r="U64" s="1">
        <v>81</v>
      </c>
      <c r="V64" s="1">
        <v>224.4</v>
      </c>
      <c r="W64" s="1">
        <v>176.4</v>
      </c>
      <c r="X64" s="1">
        <v>68.400000000000006</v>
      </c>
      <c r="Y64" s="1">
        <v>0</v>
      </c>
      <c r="Z64" s="1">
        <v>1001.22</v>
      </c>
      <c r="AA64" s="1">
        <v>0</v>
      </c>
      <c r="AB64" s="1">
        <v>0</v>
      </c>
      <c r="AC64" s="1">
        <v>342.24</v>
      </c>
      <c r="AD64" s="1">
        <v>402</v>
      </c>
      <c r="AE64" s="1">
        <v>93.6</v>
      </c>
      <c r="AF64" s="1">
        <v>0</v>
      </c>
      <c r="AG64" s="1">
        <v>40.799999999999997</v>
      </c>
      <c r="AH64" s="1">
        <v>35.840000000000003</v>
      </c>
      <c r="AI64" s="1">
        <v>598.08000000000004</v>
      </c>
      <c r="AJ64" s="1">
        <v>0</v>
      </c>
      <c r="AK64" s="1">
        <v>768</v>
      </c>
      <c r="AL64" s="1">
        <v>0</v>
      </c>
      <c r="AM64" s="1">
        <v>393.6</v>
      </c>
      <c r="AN64" s="1">
        <v>66.599999999999994</v>
      </c>
      <c r="AO64" s="1">
        <v>0</v>
      </c>
      <c r="AP64" s="1">
        <v>345.92</v>
      </c>
      <c r="AQ64" s="1">
        <v>3630.6</v>
      </c>
      <c r="AR64" s="1">
        <v>0</v>
      </c>
      <c r="AS64" s="1">
        <v>0</v>
      </c>
      <c r="AT64" s="1">
        <v>0</v>
      </c>
      <c r="AU64" s="1">
        <v>0</v>
      </c>
      <c r="AV64" s="1">
        <v>426.4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33</v>
      </c>
      <c r="BE64" s="1">
        <v>14</v>
      </c>
      <c r="BF64" s="1">
        <v>72</v>
      </c>
      <c r="BG64" s="1">
        <v>34.4</v>
      </c>
      <c r="BH64" s="1">
        <v>0</v>
      </c>
      <c r="BI64" s="1">
        <v>43.5</v>
      </c>
      <c r="BJ64" s="1">
        <v>1.5</v>
      </c>
      <c r="BK64" s="1">
        <v>0</v>
      </c>
      <c r="BL64" s="1">
        <v>0</v>
      </c>
      <c r="BM64" s="1">
        <v>1.2</v>
      </c>
      <c r="BN64" s="1">
        <v>1</v>
      </c>
      <c r="BO64" s="1">
        <v>0</v>
      </c>
      <c r="BP64" s="1">
        <v>0</v>
      </c>
      <c r="BQ64" s="1">
        <v>24</v>
      </c>
      <c r="BR64" s="1">
        <v>420</v>
      </c>
      <c r="BS64" s="1">
        <v>10</v>
      </c>
      <c r="BT64" s="1">
        <v>40</v>
      </c>
      <c r="BU64" s="1">
        <v>0</v>
      </c>
      <c r="BV64" s="1">
        <v>1.5</v>
      </c>
      <c r="BW64" s="1">
        <v>1.2</v>
      </c>
      <c r="BX64" s="1">
        <v>0</v>
      </c>
      <c r="BY64" s="1">
        <v>2</v>
      </c>
      <c r="BZ64" s="1">
        <v>0</v>
      </c>
      <c r="CA64" s="1">
        <v>1.2</v>
      </c>
      <c r="CB64" s="1">
        <v>3</v>
      </c>
      <c r="CC64" s="1">
        <v>177</v>
      </c>
      <c r="CD64" s="1">
        <v>6</v>
      </c>
      <c r="CE64" s="1">
        <v>0</v>
      </c>
      <c r="CF64" s="1">
        <v>0</v>
      </c>
      <c r="CG64" s="1">
        <v>21.6</v>
      </c>
      <c r="CH64" s="1">
        <v>0</v>
      </c>
      <c r="CI64" s="1">
        <v>1185</v>
      </c>
      <c r="CJ64" s="1">
        <v>1261.2</v>
      </c>
      <c r="CK64" s="1">
        <v>0</v>
      </c>
      <c r="CL64" s="1">
        <v>5.4</v>
      </c>
      <c r="CM64" s="1">
        <v>18</v>
      </c>
      <c r="CN64" s="1">
        <v>0</v>
      </c>
      <c r="CO64" s="1">
        <v>33.6</v>
      </c>
      <c r="CP64" s="1">
        <v>148.80000000000001</v>
      </c>
      <c r="CQ64" s="1">
        <v>862.8</v>
      </c>
      <c r="CR64" s="1">
        <v>122.4</v>
      </c>
      <c r="CS64" s="1">
        <v>105.6</v>
      </c>
      <c r="CT64" s="1">
        <v>30</v>
      </c>
      <c r="CU64" s="1">
        <v>244.8</v>
      </c>
      <c r="CV64" s="1">
        <v>24</v>
      </c>
      <c r="CW64" s="1">
        <v>37.5</v>
      </c>
      <c r="CX64" s="1">
        <v>45</v>
      </c>
      <c r="CY64" s="1">
        <v>339</v>
      </c>
      <c r="CZ64" s="1">
        <v>79.2</v>
      </c>
      <c r="DA64" s="1">
        <v>68.400000000000006</v>
      </c>
      <c r="DB64" s="1">
        <v>207.6</v>
      </c>
      <c r="DC64" s="1">
        <v>636.12</v>
      </c>
      <c r="DD64" s="1">
        <v>10.8</v>
      </c>
      <c r="DE64" s="1">
        <v>92.4</v>
      </c>
      <c r="DF64" s="1">
        <v>16.2</v>
      </c>
      <c r="DG64" s="1">
        <v>532.79999999999995</v>
      </c>
      <c r="DH64" s="1">
        <v>389.88</v>
      </c>
      <c r="DI64" s="1">
        <v>741</v>
      </c>
      <c r="DJ64" s="1">
        <v>4693.5</v>
      </c>
      <c r="DK64" s="1">
        <v>1683</v>
      </c>
      <c r="DL64" s="1">
        <v>315</v>
      </c>
      <c r="DM64" s="1">
        <v>330</v>
      </c>
      <c r="DN64" s="1">
        <v>213</v>
      </c>
      <c r="DO64" s="1">
        <v>492</v>
      </c>
      <c r="DP64" s="1">
        <v>87.6</v>
      </c>
      <c r="DQ64" s="1">
        <v>1386</v>
      </c>
      <c r="DR64" s="1">
        <v>1356</v>
      </c>
      <c r="DS64" s="1">
        <v>546</v>
      </c>
      <c r="DT64" s="1">
        <v>642</v>
      </c>
      <c r="DU64" s="1">
        <v>333</v>
      </c>
      <c r="DV64" s="1">
        <v>834</v>
      </c>
      <c r="DW64" s="1">
        <v>966</v>
      </c>
      <c r="DX64" s="1">
        <v>0</v>
      </c>
      <c r="ED64" s="1">
        <v>40376.44</v>
      </c>
      <c r="EE64" s="1" t="s">
        <v>455</v>
      </c>
    </row>
    <row r="65" spans="1:135" x14ac:dyDescent="0.2">
      <c r="A65" s="2" t="s">
        <v>456</v>
      </c>
      <c r="B65" s="1">
        <v>0</v>
      </c>
      <c r="C65" s="1">
        <v>0</v>
      </c>
      <c r="D65" s="1">
        <v>0</v>
      </c>
      <c r="E65" s="1">
        <v>0</v>
      </c>
      <c r="F65" s="1">
        <v>654.16</v>
      </c>
      <c r="G65" s="1">
        <v>0</v>
      </c>
      <c r="H65" s="1">
        <v>2.96</v>
      </c>
      <c r="I65" s="1">
        <v>0</v>
      </c>
      <c r="J65" s="1">
        <v>340.48</v>
      </c>
      <c r="K65" s="1">
        <v>0</v>
      </c>
      <c r="L65" s="1">
        <v>0</v>
      </c>
      <c r="M65" s="1">
        <v>0</v>
      </c>
      <c r="N65" s="1">
        <v>331.52</v>
      </c>
      <c r="O65" s="1">
        <v>17.760000000000002</v>
      </c>
      <c r="P65" s="1">
        <v>97.68</v>
      </c>
      <c r="Q65" s="1">
        <v>553.28000000000009</v>
      </c>
      <c r="R65" s="1">
        <v>141.12</v>
      </c>
      <c r="S65" s="1">
        <v>2.2400000000000002</v>
      </c>
      <c r="T65" s="1">
        <v>7517.44</v>
      </c>
      <c r="U65" s="1">
        <v>81</v>
      </c>
      <c r="V65" s="1">
        <v>224.4</v>
      </c>
      <c r="W65" s="1">
        <v>176.4</v>
      </c>
      <c r="X65" s="1">
        <v>68.400000000000006</v>
      </c>
      <c r="Y65" s="1">
        <v>0</v>
      </c>
      <c r="Z65" s="1">
        <v>1001.22</v>
      </c>
      <c r="AA65" s="1">
        <v>0</v>
      </c>
      <c r="AB65" s="1">
        <v>0</v>
      </c>
      <c r="AC65" s="1">
        <v>342.24</v>
      </c>
      <c r="AD65" s="1">
        <v>402</v>
      </c>
      <c r="AE65" s="1">
        <v>93.6</v>
      </c>
      <c r="AF65" s="1">
        <v>0</v>
      </c>
      <c r="AG65" s="1">
        <v>40.799999999999997</v>
      </c>
      <c r="AH65" s="1">
        <v>35.840000000000003</v>
      </c>
      <c r="AI65" s="1">
        <v>598.08000000000004</v>
      </c>
      <c r="AJ65" s="1">
        <v>0</v>
      </c>
      <c r="AK65" s="1">
        <v>768</v>
      </c>
      <c r="AL65" s="1">
        <v>0</v>
      </c>
      <c r="AM65" s="1">
        <v>393.6</v>
      </c>
      <c r="AN65" s="1">
        <v>66.599999999999994</v>
      </c>
      <c r="AO65" s="1">
        <v>0</v>
      </c>
      <c r="AP65" s="1">
        <v>345.92</v>
      </c>
      <c r="AQ65" s="1">
        <v>3630.6</v>
      </c>
      <c r="AR65" s="1">
        <v>0</v>
      </c>
      <c r="AS65" s="1">
        <v>0</v>
      </c>
      <c r="AT65" s="1">
        <v>0</v>
      </c>
      <c r="AU65" s="1">
        <v>0</v>
      </c>
      <c r="AV65" s="1">
        <v>426.4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33</v>
      </c>
      <c r="BE65" s="1">
        <v>14</v>
      </c>
      <c r="BF65" s="1">
        <v>72</v>
      </c>
      <c r="BG65" s="1">
        <v>34.4</v>
      </c>
      <c r="BH65" s="1">
        <v>0</v>
      </c>
      <c r="BI65" s="1">
        <v>43.5</v>
      </c>
      <c r="BJ65" s="1">
        <v>1.5</v>
      </c>
      <c r="BK65" s="1">
        <v>0</v>
      </c>
      <c r="BL65" s="1">
        <v>0</v>
      </c>
      <c r="BM65" s="1">
        <v>1.2</v>
      </c>
      <c r="BN65" s="1">
        <v>1</v>
      </c>
      <c r="BO65" s="1">
        <v>0</v>
      </c>
      <c r="BP65" s="1">
        <v>0</v>
      </c>
      <c r="BQ65" s="1">
        <v>24</v>
      </c>
      <c r="BR65" s="1">
        <v>420</v>
      </c>
      <c r="BS65" s="1">
        <v>10</v>
      </c>
      <c r="BT65" s="1">
        <v>40</v>
      </c>
      <c r="BU65" s="1">
        <v>0</v>
      </c>
      <c r="BV65" s="1">
        <v>1.5</v>
      </c>
      <c r="BW65" s="1">
        <v>1.2</v>
      </c>
      <c r="BX65" s="1">
        <v>0</v>
      </c>
      <c r="BY65" s="1">
        <v>2</v>
      </c>
      <c r="BZ65" s="1">
        <v>0</v>
      </c>
      <c r="CA65" s="1">
        <v>1.2</v>
      </c>
      <c r="CB65" s="1">
        <v>3</v>
      </c>
      <c r="CC65" s="1">
        <v>177</v>
      </c>
      <c r="CD65" s="1">
        <v>6</v>
      </c>
      <c r="CE65" s="1">
        <v>0</v>
      </c>
      <c r="CF65" s="1">
        <v>0</v>
      </c>
      <c r="CG65" s="1">
        <v>21.6</v>
      </c>
      <c r="CH65" s="1">
        <v>0</v>
      </c>
      <c r="CI65" s="1">
        <v>1185</v>
      </c>
      <c r="CJ65" s="1">
        <v>1261.2</v>
      </c>
      <c r="CK65" s="1">
        <v>0</v>
      </c>
      <c r="CL65" s="1">
        <v>5.4</v>
      </c>
      <c r="CM65" s="1">
        <v>18</v>
      </c>
      <c r="CN65" s="1">
        <v>0</v>
      </c>
      <c r="CO65" s="1">
        <v>33.6</v>
      </c>
      <c r="CP65" s="1">
        <v>148.80000000000001</v>
      </c>
      <c r="CQ65" s="1">
        <v>862.8</v>
      </c>
      <c r="CR65" s="1">
        <v>122.4</v>
      </c>
      <c r="CS65" s="1">
        <v>105.6</v>
      </c>
      <c r="CT65" s="1">
        <v>30</v>
      </c>
      <c r="CU65" s="1">
        <v>244.8</v>
      </c>
      <c r="CV65" s="1">
        <v>24</v>
      </c>
      <c r="CW65" s="1">
        <v>37.5</v>
      </c>
      <c r="CX65" s="1">
        <v>45</v>
      </c>
      <c r="CY65" s="1">
        <v>339</v>
      </c>
      <c r="CZ65" s="1">
        <v>79.2</v>
      </c>
      <c r="DA65" s="1">
        <v>68.400000000000006</v>
      </c>
      <c r="DB65" s="1">
        <v>207.6</v>
      </c>
      <c r="DC65" s="1">
        <v>636.12</v>
      </c>
      <c r="DD65" s="1">
        <v>10.8</v>
      </c>
      <c r="DE65" s="1">
        <v>92.4</v>
      </c>
      <c r="DF65" s="1">
        <v>16.2</v>
      </c>
      <c r="DG65" s="1">
        <v>532.79999999999995</v>
      </c>
      <c r="DH65" s="1">
        <v>389.88</v>
      </c>
      <c r="DI65" s="1">
        <v>741</v>
      </c>
      <c r="DJ65" s="1">
        <v>4693.5</v>
      </c>
      <c r="DK65" s="1">
        <v>1683</v>
      </c>
      <c r="DL65" s="1">
        <v>315</v>
      </c>
      <c r="DM65" s="1">
        <v>330</v>
      </c>
      <c r="DN65" s="1">
        <v>213</v>
      </c>
      <c r="DO65" s="1">
        <v>492</v>
      </c>
      <c r="DP65" s="1">
        <v>87.6</v>
      </c>
      <c r="DQ65" s="1">
        <v>1386</v>
      </c>
      <c r="DR65" s="1">
        <v>1356</v>
      </c>
      <c r="DS65" s="1">
        <v>546</v>
      </c>
      <c r="DT65" s="1">
        <v>642</v>
      </c>
      <c r="DU65" s="1">
        <v>333</v>
      </c>
      <c r="DV65" s="1">
        <v>834</v>
      </c>
      <c r="DW65" s="1">
        <v>966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40376.44</v>
      </c>
      <c r="EE65" s="1" t="s">
        <v>456</v>
      </c>
    </row>
    <row r="66" spans="1:135" x14ac:dyDescent="0.2">
      <c r="A66" s="2" t="s">
        <v>457</v>
      </c>
      <c r="ED66" s="1">
        <v>0</v>
      </c>
      <c r="EE66" s="1" t="s">
        <v>457</v>
      </c>
    </row>
    <row r="67" spans="1:135" x14ac:dyDescent="0.2">
      <c r="A67" s="2"/>
      <c r="ED67" s="1">
        <v>0</v>
      </c>
    </row>
    <row r="68" spans="1:135" x14ac:dyDescent="0.2">
      <c r="A68" s="2"/>
      <c r="ED68" s="1">
        <v>0</v>
      </c>
    </row>
    <row r="69" spans="1:135" x14ac:dyDescent="0.2">
      <c r="A69" s="2" t="s">
        <v>458</v>
      </c>
      <c r="ED69" s="1">
        <v>0</v>
      </c>
      <c r="EE69" s="1" t="s">
        <v>458</v>
      </c>
    </row>
    <row r="70" spans="1:135" x14ac:dyDescent="0.2">
      <c r="A70" s="2" t="s">
        <v>459</v>
      </c>
      <c r="DY70" s="1">
        <v>0</v>
      </c>
      <c r="DZ70" s="1">
        <v>0</v>
      </c>
      <c r="EB70" s="1">
        <v>0</v>
      </c>
      <c r="ED70" s="1">
        <v>0</v>
      </c>
      <c r="EE70" s="1" t="s">
        <v>459</v>
      </c>
    </row>
    <row r="71" spans="1:135" x14ac:dyDescent="0.2">
      <c r="A71" s="2"/>
    </row>
    <row r="72" spans="1:135" x14ac:dyDescent="0.2">
      <c r="A72" s="2" t="s">
        <v>460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EC72" s="1">
        <v>0</v>
      </c>
      <c r="ED72" s="1">
        <v>0</v>
      </c>
      <c r="EE72" s="1" t="s">
        <v>460</v>
      </c>
    </row>
    <row r="73" spans="1:135" x14ac:dyDescent="0.2">
      <c r="A73" s="2" t="s">
        <v>456</v>
      </c>
      <c r="ED73" s="1">
        <v>0</v>
      </c>
      <c r="EE73" s="1" t="s">
        <v>461</v>
      </c>
    </row>
    <row r="74" spans="1:135" x14ac:dyDescent="0.2">
      <c r="A74" s="2" t="s">
        <v>457</v>
      </c>
      <c r="ED74" s="1">
        <v>0</v>
      </c>
      <c r="EE74" s="1" t="s">
        <v>462</v>
      </c>
    </row>
    <row r="75" spans="1:135" x14ac:dyDescent="0.2">
      <c r="A75" s="2"/>
      <c r="ED75" s="1">
        <v>0</v>
      </c>
    </row>
    <row r="76" spans="1:135" x14ac:dyDescent="0.2">
      <c r="A76" s="2"/>
      <c r="ED76" s="1">
        <v>0</v>
      </c>
    </row>
    <row r="77" spans="1:135" x14ac:dyDescent="0.2">
      <c r="A77" s="2" t="s">
        <v>458</v>
      </c>
      <c r="ED77" s="1">
        <v>0</v>
      </c>
      <c r="EE77" s="1" t="s">
        <v>463</v>
      </c>
    </row>
    <row r="78" spans="1:135" x14ac:dyDescent="0.2">
      <c r="A78" s="2" t="s">
        <v>459</v>
      </c>
      <c r="ED78" s="1">
        <v>0</v>
      </c>
      <c r="EE78" s="1" t="s">
        <v>464</v>
      </c>
    </row>
    <row r="79" spans="1:135" x14ac:dyDescent="0.2">
      <c r="A79" s="2"/>
    </row>
    <row r="80" spans="1:135" x14ac:dyDescent="0.2">
      <c r="A80" s="2" t="s">
        <v>465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EC80" s="1">
        <v>0</v>
      </c>
      <c r="ED80" s="1">
        <v>0</v>
      </c>
      <c r="EE80" s="1" t="s">
        <v>465</v>
      </c>
    </row>
    <row r="81" spans="1:135" x14ac:dyDescent="0.2">
      <c r="A81" s="2" t="s">
        <v>456</v>
      </c>
      <c r="ED81" s="1">
        <v>0</v>
      </c>
      <c r="EE81" s="1" t="s">
        <v>461</v>
      </c>
    </row>
    <row r="82" spans="1:135" x14ac:dyDescent="0.2">
      <c r="A82" s="2" t="s">
        <v>457</v>
      </c>
      <c r="ED82" s="1">
        <v>0</v>
      </c>
      <c r="EE82" s="1" t="s">
        <v>462</v>
      </c>
    </row>
    <row r="83" spans="1:135" x14ac:dyDescent="0.2">
      <c r="A83" s="2">
        <v>0</v>
      </c>
      <c r="ED83" s="1">
        <v>0</v>
      </c>
      <c r="EE83" s="1">
        <v>0</v>
      </c>
    </row>
    <row r="84" spans="1:135" x14ac:dyDescent="0.2">
      <c r="A84" s="2">
        <v>0</v>
      </c>
      <c r="ED84" s="1">
        <v>0</v>
      </c>
      <c r="EE84" s="1">
        <v>0</v>
      </c>
    </row>
    <row r="85" spans="1:135" x14ac:dyDescent="0.2">
      <c r="A85" s="2" t="s">
        <v>458</v>
      </c>
      <c r="EE85" s="1" t="s">
        <v>463</v>
      </c>
    </row>
    <row r="86" spans="1:135" x14ac:dyDescent="0.2">
      <c r="A86" s="2" t="s">
        <v>459</v>
      </c>
      <c r="ED86" s="1">
        <v>0</v>
      </c>
      <c r="EE86" s="1" t="s">
        <v>464</v>
      </c>
    </row>
    <row r="87" spans="1:135" x14ac:dyDescent="0.2">
      <c r="A87" s="2"/>
    </row>
    <row r="88" spans="1:135" x14ac:dyDescent="0.2">
      <c r="A88" s="2" t="s">
        <v>466</v>
      </c>
      <c r="B88" s="1">
        <v>0</v>
      </c>
      <c r="C88" s="1">
        <v>0</v>
      </c>
      <c r="D88" s="1">
        <v>0</v>
      </c>
      <c r="E88" s="1">
        <v>0</v>
      </c>
      <c r="F88" s="1">
        <v>654.16</v>
      </c>
      <c r="G88" s="1">
        <v>0</v>
      </c>
      <c r="H88" s="1">
        <v>2.96</v>
      </c>
      <c r="I88" s="1">
        <v>0</v>
      </c>
      <c r="J88" s="1">
        <v>340.48</v>
      </c>
      <c r="K88" s="1">
        <v>0</v>
      </c>
      <c r="L88" s="1">
        <v>0</v>
      </c>
      <c r="M88" s="1">
        <v>0</v>
      </c>
      <c r="N88" s="1">
        <v>331.52</v>
      </c>
      <c r="O88" s="1">
        <v>17.760000000000002</v>
      </c>
      <c r="P88" s="1">
        <v>97.68</v>
      </c>
      <c r="Q88" s="1">
        <v>553.28000000000009</v>
      </c>
      <c r="R88" s="1">
        <v>141.12</v>
      </c>
      <c r="S88" s="1">
        <v>2.2400000000000002</v>
      </c>
      <c r="T88" s="1">
        <v>7517.44</v>
      </c>
      <c r="U88" s="1">
        <v>81</v>
      </c>
      <c r="V88" s="1">
        <v>224.4</v>
      </c>
      <c r="W88" s="1">
        <v>176.4</v>
      </c>
      <c r="X88" s="1">
        <v>68.400000000000006</v>
      </c>
      <c r="Y88" s="1">
        <v>0</v>
      </c>
      <c r="Z88" s="1">
        <v>1001.22</v>
      </c>
      <c r="AA88" s="1">
        <v>0</v>
      </c>
      <c r="AB88" s="1">
        <v>0</v>
      </c>
      <c r="AC88" s="1">
        <v>342.24</v>
      </c>
      <c r="AD88" s="1">
        <v>402</v>
      </c>
      <c r="AE88" s="1">
        <v>93.6</v>
      </c>
      <c r="AF88" s="1">
        <v>0</v>
      </c>
      <c r="AG88" s="1">
        <v>40.799999999999997</v>
      </c>
      <c r="AH88" s="1">
        <v>35.840000000000003</v>
      </c>
      <c r="AI88" s="1">
        <v>598.08000000000004</v>
      </c>
      <c r="AJ88" s="1">
        <v>0</v>
      </c>
      <c r="AK88" s="1">
        <v>768</v>
      </c>
      <c r="AL88" s="1">
        <v>0</v>
      </c>
      <c r="AM88" s="1">
        <v>393.6</v>
      </c>
      <c r="AN88" s="1">
        <v>66.599999999999994</v>
      </c>
      <c r="AO88" s="1">
        <v>0</v>
      </c>
      <c r="AP88" s="1">
        <v>345.92</v>
      </c>
      <c r="AQ88" s="1">
        <v>3630.6</v>
      </c>
      <c r="AR88" s="1">
        <v>0</v>
      </c>
      <c r="AS88" s="1">
        <v>0</v>
      </c>
      <c r="AT88" s="1">
        <v>0</v>
      </c>
      <c r="AU88" s="1">
        <v>0</v>
      </c>
      <c r="AV88" s="1">
        <v>426.4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33</v>
      </c>
      <c r="BE88" s="1">
        <v>14</v>
      </c>
      <c r="BF88" s="1">
        <v>72</v>
      </c>
      <c r="BG88" s="1">
        <v>34.4</v>
      </c>
      <c r="BH88" s="1">
        <v>0</v>
      </c>
      <c r="BI88" s="1">
        <v>43.5</v>
      </c>
      <c r="BJ88" s="1">
        <v>1.5</v>
      </c>
      <c r="BK88" s="1">
        <v>0</v>
      </c>
      <c r="BL88" s="1">
        <v>0</v>
      </c>
      <c r="BM88" s="1">
        <v>1.2</v>
      </c>
      <c r="BN88" s="1">
        <v>1</v>
      </c>
      <c r="BO88" s="1">
        <v>0</v>
      </c>
      <c r="BP88" s="1">
        <v>0</v>
      </c>
      <c r="BQ88" s="1">
        <v>24</v>
      </c>
      <c r="BR88" s="1">
        <v>420</v>
      </c>
      <c r="BS88" s="1">
        <v>10</v>
      </c>
      <c r="BT88" s="1">
        <v>40</v>
      </c>
      <c r="BU88" s="1">
        <v>0</v>
      </c>
      <c r="BV88" s="1">
        <v>1.5</v>
      </c>
      <c r="BW88" s="1">
        <v>1.2</v>
      </c>
      <c r="BX88" s="1">
        <v>0</v>
      </c>
      <c r="BY88" s="1">
        <v>2</v>
      </c>
      <c r="BZ88" s="1">
        <v>0</v>
      </c>
      <c r="CA88" s="1">
        <v>1.2</v>
      </c>
      <c r="CB88" s="1">
        <v>3</v>
      </c>
      <c r="CC88" s="1">
        <v>177</v>
      </c>
      <c r="CD88" s="1">
        <v>6</v>
      </c>
      <c r="CE88" s="1">
        <v>0</v>
      </c>
      <c r="CF88" s="1">
        <v>0</v>
      </c>
      <c r="CG88" s="1">
        <v>21.6</v>
      </c>
      <c r="CH88" s="1">
        <v>0</v>
      </c>
      <c r="CI88" s="1">
        <v>1185</v>
      </c>
      <c r="CJ88" s="1">
        <v>1261.2</v>
      </c>
      <c r="CK88" s="1">
        <v>0</v>
      </c>
      <c r="CL88" s="1">
        <v>5.4</v>
      </c>
      <c r="CM88" s="1">
        <v>18</v>
      </c>
      <c r="CN88" s="1">
        <v>0</v>
      </c>
      <c r="CO88" s="1">
        <v>33.6</v>
      </c>
      <c r="CP88" s="1">
        <v>148.80000000000001</v>
      </c>
      <c r="CQ88" s="1">
        <v>862.8</v>
      </c>
      <c r="CR88" s="1">
        <v>122.4</v>
      </c>
      <c r="CS88" s="1">
        <v>105.6</v>
      </c>
      <c r="CT88" s="1">
        <v>30</v>
      </c>
      <c r="CU88" s="1">
        <v>244.8</v>
      </c>
      <c r="CV88" s="1">
        <v>24</v>
      </c>
      <c r="CW88" s="1">
        <v>37.5</v>
      </c>
      <c r="CX88" s="1">
        <v>45</v>
      </c>
      <c r="CY88" s="1">
        <v>339</v>
      </c>
      <c r="CZ88" s="1">
        <v>79.2</v>
      </c>
      <c r="DA88" s="1">
        <v>68.400000000000006</v>
      </c>
      <c r="DB88" s="1">
        <v>207.6</v>
      </c>
      <c r="DC88" s="1">
        <v>636.12</v>
      </c>
      <c r="DD88" s="1">
        <v>10.8</v>
      </c>
      <c r="DE88" s="1">
        <v>92.4</v>
      </c>
      <c r="DF88" s="1">
        <v>16.2</v>
      </c>
      <c r="DG88" s="1">
        <v>532.79999999999995</v>
      </c>
      <c r="DH88" s="1">
        <v>389.88</v>
      </c>
      <c r="DI88" s="1">
        <v>741</v>
      </c>
      <c r="DJ88" s="1">
        <v>4693.5</v>
      </c>
      <c r="DK88" s="1">
        <v>1683</v>
      </c>
      <c r="DL88" s="1">
        <v>315</v>
      </c>
      <c r="DM88" s="1">
        <v>330</v>
      </c>
      <c r="DN88" s="1">
        <v>213</v>
      </c>
      <c r="DO88" s="1">
        <v>492</v>
      </c>
      <c r="DP88" s="1">
        <v>87.6</v>
      </c>
      <c r="DQ88" s="1">
        <v>1386</v>
      </c>
      <c r="DR88" s="1">
        <v>1356</v>
      </c>
      <c r="DS88" s="1">
        <v>546</v>
      </c>
      <c r="DT88" s="1">
        <v>642</v>
      </c>
      <c r="DU88" s="1">
        <v>333</v>
      </c>
      <c r="DV88" s="1">
        <v>834</v>
      </c>
      <c r="DW88" s="1">
        <v>966</v>
      </c>
      <c r="DX88" s="1">
        <v>0</v>
      </c>
      <c r="DY88" s="1">
        <v>0</v>
      </c>
      <c r="EC88" s="1">
        <v>0</v>
      </c>
      <c r="ED88" s="1">
        <v>40376.44</v>
      </c>
      <c r="EE88" s="1" t="s">
        <v>466</v>
      </c>
    </row>
    <row r="89" spans="1:135" x14ac:dyDescent="0.2">
      <c r="A89" s="2" t="s">
        <v>456</v>
      </c>
      <c r="B89" s="1">
        <v>0</v>
      </c>
      <c r="C89" s="1">
        <v>0</v>
      </c>
      <c r="D89" s="1">
        <v>0</v>
      </c>
      <c r="E89" s="1">
        <v>0</v>
      </c>
      <c r="F89" s="1">
        <v>654.16</v>
      </c>
      <c r="G89" s="1">
        <v>0</v>
      </c>
      <c r="H89" s="1">
        <v>2.96</v>
      </c>
      <c r="I89" s="1">
        <v>0</v>
      </c>
      <c r="J89" s="1">
        <v>340.48</v>
      </c>
      <c r="K89" s="1">
        <v>0</v>
      </c>
      <c r="L89" s="1">
        <v>0</v>
      </c>
      <c r="M89" s="1">
        <v>0</v>
      </c>
      <c r="N89" s="1">
        <v>331.52</v>
      </c>
      <c r="O89" s="1">
        <v>17.760000000000002</v>
      </c>
      <c r="P89" s="1">
        <v>97.68</v>
      </c>
      <c r="Q89" s="1">
        <v>553.28000000000009</v>
      </c>
      <c r="R89" s="1">
        <v>141.12</v>
      </c>
      <c r="S89" s="1">
        <v>2.2400000000000002</v>
      </c>
      <c r="T89" s="1">
        <v>7517.44</v>
      </c>
      <c r="U89" s="1">
        <v>81</v>
      </c>
      <c r="V89" s="1">
        <v>224.4</v>
      </c>
      <c r="W89" s="1">
        <v>176.4</v>
      </c>
      <c r="X89" s="1">
        <v>68.400000000000006</v>
      </c>
      <c r="Y89" s="1">
        <v>0</v>
      </c>
      <c r="Z89" s="1">
        <v>1001.22</v>
      </c>
      <c r="AA89" s="1">
        <v>0</v>
      </c>
      <c r="AB89" s="1">
        <v>0</v>
      </c>
      <c r="AC89" s="1">
        <v>342.24</v>
      </c>
      <c r="AD89" s="1">
        <v>402</v>
      </c>
      <c r="AE89" s="1">
        <v>93.6</v>
      </c>
      <c r="AF89" s="1">
        <v>0</v>
      </c>
      <c r="AG89" s="1">
        <v>40.799999999999997</v>
      </c>
      <c r="AH89" s="1">
        <v>35.840000000000003</v>
      </c>
      <c r="AI89" s="1">
        <v>598.08000000000004</v>
      </c>
      <c r="AJ89" s="1">
        <v>0</v>
      </c>
      <c r="AK89" s="1">
        <v>768</v>
      </c>
      <c r="AL89" s="1">
        <v>0</v>
      </c>
      <c r="AM89" s="1">
        <v>393.6</v>
      </c>
      <c r="AN89" s="1">
        <v>66.599999999999994</v>
      </c>
      <c r="AO89" s="1">
        <v>0</v>
      </c>
      <c r="AP89" s="1">
        <v>345.92</v>
      </c>
      <c r="AQ89" s="1">
        <v>3630.6</v>
      </c>
      <c r="AR89" s="1">
        <v>0</v>
      </c>
      <c r="AS89" s="1">
        <v>0</v>
      </c>
      <c r="AT89" s="1">
        <v>0</v>
      </c>
      <c r="AU89" s="1">
        <v>0</v>
      </c>
      <c r="AV89" s="1">
        <v>426.4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33</v>
      </c>
      <c r="BE89" s="1">
        <v>14</v>
      </c>
      <c r="BF89" s="1">
        <v>72</v>
      </c>
      <c r="BG89" s="1">
        <v>34.4</v>
      </c>
      <c r="BH89" s="1">
        <v>0</v>
      </c>
      <c r="BI89" s="1">
        <v>43.5</v>
      </c>
      <c r="BJ89" s="1">
        <v>1.5</v>
      </c>
      <c r="BK89" s="1">
        <v>0</v>
      </c>
      <c r="BL89" s="1">
        <v>0</v>
      </c>
      <c r="BM89" s="1">
        <v>1.2</v>
      </c>
      <c r="BN89" s="1">
        <v>1</v>
      </c>
      <c r="BO89" s="1">
        <v>0</v>
      </c>
      <c r="BP89" s="1">
        <v>0</v>
      </c>
      <c r="BQ89" s="1">
        <v>24</v>
      </c>
      <c r="BR89" s="1">
        <v>420</v>
      </c>
      <c r="BS89" s="1">
        <v>10</v>
      </c>
      <c r="BT89" s="1">
        <v>40</v>
      </c>
      <c r="BU89" s="1">
        <v>0</v>
      </c>
      <c r="BV89" s="1">
        <v>1.5</v>
      </c>
      <c r="BW89" s="1">
        <v>1.2</v>
      </c>
      <c r="BX89" s="1">
        <v>0</v>
      </c>
      <c r="BY89" s="1">
        <v>2</v>
      </c>
      <c r="BZ89" s="1">
        <v>0</v>
      </c>
      <c r="CA89" s="1">
        <v>1.2</v>
      </c>
      <c r="CB89" s="1">
        <v>3</v>
      </c>
      <c r="CC89" s="1">
        <v>177</v>
      </c>
      <c r="CD89" s="1">
        <v>6</v>
      </c>
      <c r="CE89" s="1">
        <v>0</v>
      </c>
      <c r="CF89" s="1">
        <v>0</v>
      </c>
      <c r="CG89" s="1">
        <v>21.6</v>
      </c>
      <c r="CH89" s="1">
        <v>0</v>
      </c>
      <c r="CI89" s="1">
        <v>1185</v>
      </c>
      <c r="CJ89" s="1">
        <v>1261.2</v>
      </c>
      <c r="CK89" s="1">
        <v>0</v>
      </c>
      <c r="CL89" s="1">
        <v>5.4</v>
      </c>
      <c r="CM89" s="1">
        <v>18</v>
      </c>
      <c r="CN89" s="1">
        <v>0</v>
      </c>
      <c r="CO89" s="1">
        <v>33.6</v>
      </c>
      <c r="CP89" s="1">
        <v>148.80000000000001</v>
      </c>
      <c r="CQ89" s="1">
        <v>862.8</v>
      </c>
      <c r="CR89" s="1">
        <v>122.4</v>
      </c>
      <c r="CS89" s="1">
        <v>105.6</v>
      </c>
      <c r="CT89" s="1">
        <v>30</v>
      </c>
      <c r="CU89" s="1">
        <v>244.8</v>
      </c>
      <c r="CV89" s="1">
        <v>24</v>
      </c>
      <c r="CW89" s="1">
        <v>37.5</v>
      </c>
      <c r="CX89" s="1">
        <v>45</v>
      </c>
      <c r="CY89" s="1">
        <v>339</v>
      </c>
      <c r="CZ89" s="1">
        <v>79.2</v>
      </c>
      <c r="DA89" s="1">
        <v>68.400000000000006</v>
      </c>
      <c r="DB89" s="1">
        <v>207.6</v>
      </c>
      <c r="DC89" s="1">
        <v>636.12</v>
      </c>
      <c r="DD89" s="1">
        <v>10.8</v>
      </c>
      <c r="DE89" s="1">
        <v>92.4</v>
      </c>
      <c r="DF89" s="1">
        <v>16.2</v>
      </c>
      <c r="DG89" s="1">
        <v>532.79999999999995</v>
      </c>
      <c r="DH89" s="1">
        <v>389.88</v>
      </c>
      <c r="DI89" s="1">
        <v>741</v>
      </c>
      <c r="DJ89" s="1">
        <v>4693.5</v>
      </c>
      <c r="DK89" s="1">
        <v>1683</v>
      </c>
      <c r="DL89" s="1">
        <v>315</v>
      </c>
      <c r="DM89" s="1">
        <v>330</v>
      </c>
      <c r="DN89" s="1">
        <v>213</v>
      </c>
      <c r="DO89" s="1">
        <v>492</v>
      </c>
      <c r="DP89" s="1">
        <v>87.6</v>
      </c>
      <c r="DQ89" s="1">
        <v>1386</v>
      </c>
      <c r="DR89" s="1">
        <v>1356</v>
      </c>
      <c r="DS89" s="1">
        <v>546</v>
      </c>
      <c r="DT89" s="1">
        <v>642</v>
      </c>
      <c r="DU89" s="1">
        <v>333</v>
      </c>
      <c r="DV89" s="1">
        <v>834</v>
      </c>
      <c r="DW89" s="1">
        <v>966</v>
      </c>
      <c r="DX89" s="1">
        <v>0</v>
      </c>
      <c r="DY89" s="1">
        <v>0</v>
      </c>
      <c r="EC89" s="1">
        <v>0</v>
      </c>
      <c r="ED89" s="1">
        <v>40376.44</v>
      </c>
      <c r="EE89" s="1" t="s">
        <v>461</v>
      </c>
    </row>
    <row r="90" spans="1:135" x14ac:dyDescent="0.2">
      <c r="A90" s="2" t="s">
        <v>457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EC90" s="1">
        <v>0</v>
      </c>
      <c r="ED90" s="1">
        <v>0</v>
      </c>
      <c r="EE90" s="1" t="s">
        <v>462</v>
      </c>
    </row>
    <row r="91" spans="1:135" x14ac:dyDescent="0.2">
      <c r="A91" s="2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EC91" s="1">
        <v>0</v>
      </c>
      <c r="ED91" s="1">
        <v>0</v>
      </c>
      <c r="EE91" s="1">
        <v>0</v>
      </c>
    </row>
    <row r="92" spans="1:135" x14ac:dyDescent="0.2">
      <c r="A92" s="2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EC92" s="1">
        <v>0</v>
      </c>
      <c r="ED92" s="1">
        <v>0</v>
      </c>
      <c r="EE92" s="1">
        <v>0</v>
      </c>
    </row>
    <row r="93" spans="1:135" x14ac:dyDescent="0.2">
      <c r="A93" s="2" t="s">
        <v>458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EC93" s="1">
        <v>0</v>
      </c>
      <c r="ED93" s="1">
        <v>0</v>
      </c>
      <c r="EE93" s="1" t="s">
        <v>463</v>
      </c>
    </row>
    <row r="94" spans="1:135" x14ac:dyDescent="0.2">
      <c r="A94" s="2" t="s">
        <v>459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EC94" s="1">
        <v>0</v>
      </c>
      <c r="ED94" s="1">
        <v>0</v>
      </c>
      <c r="EE94" s="1" t="s">
        <v>464</v>
      </c>
    </row>
    <row r="95" spans="1:135" x14ac:dyDescent="0.2">
      <c r="A95" s="2"/>
    </row>
    <row r="96" spans="1:135" x14ac:dyDescent="0.2">
      <c r="A96" s="2" t="s">
        <v>467</v>
      </c>
      <c r="B96" s="1">
        <v>0</v>
      </c>
      <c r="C96" s="1">
        <v>0</v>
      </c>
      <c r="D96" s="1">
        <v>0</v>
      </c>
      <c r="E96" s="1">
        <v>0</v>
      </c>
      <c r="F96" s="1">
        <v>221</v>
      </c>
      <c r="G96" s="1">
        <v>0</v>
      </c>
      <c r="H96" s="1">
        <v>0.95792880258899682</v>
      </c>
      <c r="I96" s="1">
        <v>0</v>
      </c>
      <c r="J96" s="1">
        <v>152</v>
      </c>
      <c r="K96" s="1">
        <v>0</v>
      </c>
      <c r="L96" s="1">
        <v>0</v>
      </c>
      <c r="M96" s="1">
        <v>0</v>
      </c>
      <c r="N96" s="1">
        <v>110.5066666666667</v>
      </c>
      <c r="O96" s="1">
        <v>6.0000000000000009</v>
      </c>
      <c r="P96" s="1">
        <v>32.56</v>
      </c>
      <c r="Q96" s="1">
        <v>247</v>
      </c>
      <c r="R96" s="1">
        <v>57.599999999999987</v>
      </c>
      <c r="S96" s="1">
        <v>0.93723849372384938</v>
      </c>
      <c r="T96" s="1">
        <v>3356</v>
      </c>
      <c r="U96" s="1">
        <v>45</v>
      </c>
      <c r="V96" s="1">
        <v>187</v>
      </c>
      <c r="W96" s="1">
        <v>130.66666666666671</v>
      </c>
      <c r="X96" s="1">
        <v>50.666666666666657</v>
      </c>
      <c r="Y96" s="1">
        <v>0</v>
      </c>
      <c r="Z96" s="1">
        <v>451.00000000000011</v>
      </c>
      <c r="AA96" s="1">
        <v>0</v>
      </c>
      <c r="AB96" s="1">
        <v>0</v>
      </c>
      <c r="AC96" s="1">
        <v>118.01379310344829</v>
      </c>
      <c r="AD96" s="1">
        <v>335</v>
      </c>
      <c r="AE96" s="1">
        <v>69.333333333333329</v>
      </c>
      <c r="AF96" s="1">
        <v>0</v>
      </c>
      <c r="AG96" s="1">
        <v>30.222222222222221</v>
      </c>
      <c r="AH96" s="1">
        <v>14.62857142857143</v>
      </c>
      <c r="AI96" s="1">
        <v>267</v>
      </c>
      <c r="AJ96" s="1">
        <v>0</v>
      </c>
      <c r="AK96" s="1">
        <v>80</v>
      </c>
      <c r="AL96" s="1">
        <v>0</v>
      </c>
      <c r="AM96" s="1">
        <v>41.000000000000007</v>
      </c>
      <c r="AN96" s="1">
        <v>27.75</v>
      </c>
      <c r="AO96" s="1">
        <v>0</v>
      </c>
      <c r="AP96" s="1">
        <v>94</v>
      </c>
      <c r="AQ96" s="1">
        <v>2017</v>
      </c>
      <c r="AR96" s="1">
        <v>0</v>
      </c>
      <c r="AS96" s="1">
        <v>0</v>
      </c>
      <c r="AT96" s="1">
        <v>0</v>
      </c>
      <c r="AU96" s="1">
        <v>0</v>
      </c>
      <c r="AV96" s="1">
        <v>205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33</v>
      </c>
      <c r="BE96" s="1">
        <v>14</v>
      </c>
      <c r="BF96" s="1">
        <v>72</v>
      </c>
      <c r="BG96" s="1">
        <v>42.999999999999993</v>
      </c>
      <c r="BH96" s="1">
        <v>0</v>
      </c>
      <c r="BI96" s="1">
        <v>29</v>
      </c>
      <c r="BJ96" s="1">
        <v>1</v>
      </c>
      <c r="BK96" s="1">
        <v>0</v>
      </c>
      <c r="BL96" s="1">
        <v>0</v>
      </c>
      <c r="BM96" s="1">
        <v>1</v>
      </c>
      <c r="BN96" s="1">
        <v>0.5181347150259068</v>
      </c>
      <c r="BO96" s="1">
        <v>0</v>
      </c>
      <c r="BP96" s="1">
        <v>0</v>
      </c>
      <c r="BQ96" s="1">
        <v>15</v>
      </c>
      <c r="BR96" s="1">
        <v>420</v>
      </c>
      <c r="BS96" s="1">
        <v>10</v>
      </c>
      <c r="BT96" s="1">
        <v>50</v>
      </c>
      <c r="BU96" s="1">
        <v>0</v>
      </c>
      <c r="BV96" s="1">
        <v>1</v>
      </c>
      <c r="BW96" s="1">
        <v>1</v>
      </c>
      <c r="BX96" s="1">
        <v>0</v>
      </c>
      <c r="BY96" s="1">
        <v>1.036269430051814</v>
      </c>
      <c r="BZ96" s="1">
        <v>0</v>
      </c>
      <c r="CA96" s="1">
        <v>1</v>
      </c>
      <c r="CB96" s="1">
        <v>2</v>
      </c>
      <c r="CC96" s="1">
        <v>118</v>
      </c>
      <c r="CD96" s="1">
        <v>2</v>
      </c>
      <c r="CE96" s="1">
        <v>0</v>
      </c>
      <c r="CF96" s="1">
        <v>0</v>
      </c>
      <c r="CG96" s="1">
        <v>12</v>
      </c>
      <c r="CH96" s="1">
        <v>0</v>
      </c>
      <c r="CI96" s="1">
        <v>395</v>
      </c>
      <c r="CJ96" s="1">
        <v>1051</v>
      </c>
      <c r="CK96" s="1">
        <v>0</v>
      </c>
      <c r="CL96" s="1">
        <v>5</v>
      </c>
      <c r="CM96" s="1">
        <v>12</v>
      </c>
      <c r="CN96" s="1">
        <v>0</v>
      </c>
      <c r="CO96" s="1">
        <v>23.661971830985919</v>
      </c>
      <c r="CP96" s="1">
        <v>124</v>
      </c>
      <c r="CQ96" s="1">
        <v>607.6056338028169</v>
      </c>
      <c r="CR96" s="1">
        <v>86.197183098591552</v>
      </c>
      <c r="CS96" s="1">
        <v>74.366197183098592</v>
      </c>
      <c r="CT96" s="1">
        <v>9.2307692307692299</v>
      </c>
      <c r="CU96" s="1">
        <v>172.3943661971831</v>
      </c>
      <c r="CV96" s="1">
        <v>8</v>
      </c>
      <c r="CW96" s="1">
        <v>20.718232044198899</v>
      </c>
      <c r="CX96" s="1">
        <v>26.162790697674421</v>
      </c>
      <c r="CY96" s="1">
        <v>113</v>
      </c>
      <c r="CZ96" s="1">
        <v>55.774647887323951</v>
      </c>
      <c r="DA96" s="1">
        <v>48.169014084507047</v>
      </c>
      <c r="DB96" s="1">
        <v>173</v>
      </c>
      <c r="DC96" s="1">
        <v>589</v>
      </c>
      <c r="DD96" s="1">
        <v>9.0000000000000018</v>
      </c>
      <c r="DE96" s="1">
        <v>65.070422535211279</v>
      </c>
      <c r="DF96" s="1">
        <v>15</v>
      </c>
      <c r="DG96" s="1">
        <v>375.21126760563379</v>
      </c>
      <c r="DH96" s="1">
        <v>361</v>
      </c>
      <c r="DI96" s="1">
        <v>494</v>
      </c>
      <c r="DJ96" s="1">
        <v>3129</v>
      </c>
      <c r="DK96" s="1">
        <v>561</v>
      </c>
      <c r="DL96" s="1">
        <v>210</v>
      </c>
      <c r="DM96" s="1">
        <v>232.3943661971831</v>
      </c>
      <c r="DN96" s="1">
        <v>142</v>
      </c>
      <c r="DO96" s="1">
        <v>164</v>
      </c>
      <c r="DP96" s="1">
        <v>61.690140845070417</v>
      </c>
      <c r="DQ96" s="1">
        <v>462</v>
      </c>
      <c r="DR96" s="1">
        <v>226</v>
      </c>
      <c r="DS96" s="1">
        <v>182</v>
      </c>
      <c r="DT96" s="1">
        <v>214</v>
      </c>
      <c r="DU96" s="1">
        <v>111</v>
      </c>
      <c r="DV96" s="1">
        <v>139</v>
      </c>
      <c r="DW96" s="1">
        <v>161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20083.044494769209</v>
      </c>
      <c r="EE96" s="1" t="s">
        <v>467</v>
      </c>
    </row>
    <row r="97" spans="1:135" x14ac:dyDescent="0.2">
      <c r="A97" s="2"/>
    </row>
    <row r="98" spans="1:135" x14ac:dyDescent="0.2">
      <c r="A98" s="2" t="s">
        <v>468</v>
      </c>
      <c r="B98" s="1">
        <v>746.32180952380963</v>
      </c>
      <c r="C98" s="1">
        <v>44.224333333333327</v>
      </c>
      <c r="D98" s="1">
        <v>577.59709523809522</v>
      </c>
      <c r="E98" s="1">
        <v>76.24761904761904</v>
      </c>
      <c r="F98" s="1">
        <v>499.56523809523799</v>
      </c>
      <c r="G98" s="1">
        <v>21.142857142857139</v>
      </c>
      <c r="H98" s="1">
        <v>107.5466666666667</v>
      </c>
      <c r="I98" s="1">
        <v>131.86752380952379</v>
      </c>
      <c r="J98" s="1">
        <v>434.2</v>
      </c>
      <c r="K98" s="1">
        <v>33.473809523809528</v>
      </c>
      <c r="L98" s="1">
        <v>147.43619047619049</v>
      </c>
      <c r="M98" s="1">
        <v>0</v>
      </c>
      <c r="N98" s="1">
        <v>273.412380952381</v>
      </c>
      <c r="O98" s="1">
        <v>83.443809523809534</v>
      </c>
      <c r="P98" s="1">
        <v>151.69999999999999</v>
      </c>
      <c r="Q98" s="1">
        <v>965.97333333333324</v>
      </c>
      <c r="R98" s="1">
        <v>0</v>
      </c>
      <c r="S98" s="1">
        <v>97.135238095238094</v>
      </c>
      <c r="T98" s="1">
        <v>6283.9333333333334</v>
      </c>
      <c r="U98" s="1">
        <v>106.84761904761911</v>
      </c>
      <c r="V98" s="1">
        <v>528.37142857142851</v>
      </c>
      <c r="W98" s="1">
        <v>285.32</v>
      </c>
      <c r="X98" s="1">
        <v>23.88571428571429</v>
      </c>
      <c r="Y98" s="1">
        <v>0</v>
      </c>
      <c r="Z98" s="1">
        <v>780.01285714285711</v>
      </c>
      <c r="AA98" s="1">
        <v>13.954285714285721</v>
      </c>
      <c r="AB98" s="1">
        <v>1499.0304761904761</v>
      </c>
      <c r="AC98" s="1">
        <v>0</v>
      </c>
      <c r="AD98" s="1">
        <v>467.3485714285714</v>
      </c>
      <c r="AE98" s="1">
        <v>113.3257142857143</v>
      </c>
      <c r="AF98" s="1">
        <v>403.82857142857142</v>
      </c>
      <c r="AG98" s="1">
        <v>63.657142857142858</v>
      </c>
      <c r="AH98" s="1">
        <v>214.4</v>
      </c>
      <c r="AI98" s="1">
        <v>996.50666666666666</v>
      </c>
      <c r="AJ98" s="1">
        <v>113.1733333333333</v>
      </c>
      <c r="AK98" s="1">
        <v>2261.485714285714</v>
      </c>
      <c r="AL98" s="1">
        <v>166.45714285714291</v>
      </c>
      <c r="AM98" s="1">
        <v>618.05714285714282</v>
      </c>
      <c r="AN98" s="1">
        <v>0</v>
      </c>
      <c r="AO98" s="1">
        <v>0</v>
      </c>
      <c r="AP98" s="1">
        <v>318.01333333333332</v>
      </c>
      <c r="AQ98" s="1">
        <v>4743.8285714285712</v>
      </c>
      <c r="AR98" s="1">
        <v>92.571428571428569</v>
      </c>
      <c r="AS98" s="1">
        <v>723.28571428571433</v>
      </c>
      <c r="AT98" s="1">
        <v>13.02857142857143</v>
      </c>
      <c r="AU98" s="1">
        <v>605.4476190476189</v>
      </c>
      <c r="AV98" s="1">
        <v>284.03142857142859</v>
      </c>
      <c r="AW98" s="1">
        <v>59.090571428571437</v>
      </c>
      <c r="AX98" s="1">
        <v>0</v>
      </c>
      <c r="AY98" s="1">
        <v>64.469285714285704</v>
      </c>
      <c r="AZ98" s="1">
        <v>19.736428571428569</v>
      </c>
      <c r="BA98" s="1">
        <v>0</v>
      </c>
      <c r="BB98" s="1">
        <v>0</v>
      </c>
      <c r="BC98" s="1">
        <v>238.66666666666671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1839.571428571428</v>
      </c>
      <c r="CD98" s="1">
        <v>325.71428571428572</v>
      </c>
      <c r="CE98" s="1">
        <v>638.57142857142856</v>
      </c>
      <c r="CF98" s="1">
        <v>0</v>
      </c>
      <c r="CG98" s="1">
        <v>0</v>
      </c>
      <c r="CH98" s="1">
        <v>0</v>
      </c>
      <c r="CI98" s="1">
        <v>7586.5714285714284</v>
      </c>
      <c r="CJ98" s="1">
        <v>8830.4571428571417</v>
      </c>
      <c r="CK98" s="1">
        <v>200.91428571428571</v>
      </c>
      <c r="CL98" s="1">
        <v>2217.7028571428568</v>
      </c>
      <c r="CM98" s="1">
        <v>641.78571428571422</v>
      </c>
      <c r="CN98" s="1">
        <v>116.2285714285714</v>
      </c>
      <c r="CO98" s="1">
        <v>107.3142857142857</v>
      </c>
      <c r="CP98" s="1">
        <v>401.14285714285722</v>
      </c>
      <c r="CQ98" s="1">
        <v>7287.7714285714283</v>
      </c>
      <c r="CR98" s="1">
        <v>424.85714285714289</v>
      </c>
      <c r="CS98" s="1">
        <v>0</v>
      </c>
      <c r="CT98" s="1">
        <v>0</v>
      </c>
      <c r="CU98" s="1">
        <v>263.42857142857139</v>
      </c>
      <c r="CV98" s="1">
        <v>111.7380952380952</v>
      </c>
      <c r="CW98" s="1">
        <v>0</v>
      </c>
      <c r="CX98" s="1">
        <v>35.857142857142847</v>
      </c>
      <c r="CY98" s="1">
        <v>2134.7857142857142</v>
      </c>
      <c r="CZ98" s="1">
        <v>126.8571428571429</v>
      </c>
      <c r="DA98" s="1">
        <v>0</v>
      </c>
      <c r="DB98" s="1">
        <v>1012.971428571429</v>
      </c>
      <c r="DC98" s="1">
        <v>1159.714285714286</v>
      </c>
      <c r="DD98" s="1">
        <v>68.571428571428569</v>
      </c>
      <c r="DE98" s="1">
        <v>0</v>
      </c>
      <c r="DF98" s="1">
        <v>1221.017142857143</v>
      </c>
      <c r="DG98" s="1">
        <v>0</v>
      </c>
      <c r="DH98" s="1">
        <v>301.86</v>
      </c>
      <c r="DI98" s="1">
        <v>1797.1071428571429</v>
      </c>
      <c r="DJ98" s="1">
        <v>5162</v>
      </c>
      <c r="DK98" s="1">
        <v>3528.428571428572</v>
      </c>
      <c r="DL98" s="1">
        <v>990.42857142857156</v>
      </c>
      <c r="DM98" s="1">
        <v>136.28571428571431</v>
      </c>
      <c r="DN98" s="1">
        <v>1405.928571428572</v>
      </c>
      <c r="DO98" s="1">
        <v>2397.7142857142849</v>
      </c>
      <c r="DP98" s="1">
        <v>713.05714285714271</v>
      </c>
      <c r="DQ98" s="1">
        <v>562.38095238095241</v>
      </c>
      <c r="DR98" s="1">
        <v>577.52380952380952</v>
      </c>
      <c r="DS98" s="1">
        <v>129.23809523809521</v>
      </c>
      <c r="DT98" s="1">
        <v>84.238095238095241</v>
      </c>
      <c r="DU98" s="1">
        <v>59.428571428571431</v>
      </c>
      <c r="DV98" s="1">
        <v>144.38095238095241</v>
      </c>
      <c r="DW98" s="1">
        <v>355.42857142857139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81592.026095238063</v>
      </c>
      <c r="EE98" s="1" t="s">
        <v>468</v>
      </c>
    </row>
    <row r="99" spans="1:135" x14ac:dyDescent="0.2">
      <c r="A99" s="2"/>
    </row>
    <row r="100" spans="1:135" x14ac:dyDescent="0.2">
      <c r="A100" s="2" t="s">
        <v>469</v>
      </c>
      <c r="U100" s="1" t="s">
        <v>451</v>
      </c>
      <c r="EE100" s="1" t="s">
        <v>469</v>
      </c>
    </row>
    <row r="101" spans="1:135" x14ac:dyDescent="0.2">
      <c r="A101" s="2" t="s">
        <v>470</v>
      </c>
      <c r="B101" s="1">
        <v>0</v>
      </c>
      <c r="C101" s="1">
        <v>0</v>
      </c>
      <c r="D101" s="1">
        <v>0</v>
      </c>
      <c r="E101" s="1">
        <v>0</v>
      </c>
      <c r="F101" s="1">
        <v>287.86</v>
      </c>
      <c r="G101" s="1">
        <v>0</v>
      </c>
      <c r="H101" s="1">
        <v>106.56</v>
      </c>
      <c r="I101" s="1">
        <v>0</v>
      </c>
      <c r="J101" s="1">
        <v>1330.28</v>
      </c>
      <c r="K101" s="1">
        <v>0</v>
      </c>
      <c r="L101" s="1">
        <v>0</v>
      </c>
      <c r="M101" s="1">
        <v>0</v>
      </c>
      <c r="N101" s="1">
        <v>566.1</v>
      </c>
      <c r="O101" s="1">
        <v>74</v>
      </c>
      <c r="P101" s="1">
        <v>112.48</v>
      </c>
      <c r="Q101" s="1">
        <v>452.48</v>
      </c>
      <c r="R101" s="1">
        <v>112</v>
      </c>
      <c r="S101" s="1">
        <v>204</v>
      </c>
      <c r="T101" s="1">
        <v>10020.92</v>
      </c>
      <c r="U101" s="1">
        <v>5.6</v>
      </c>
      <c r="V101" s="1">
        <v>176.4</v>
      </c>
      <c r="W101" s="1">
        <v>42.36</v>
      </c>
      <c r="X101" s="1">
        <v>37.200000000000003</v>
      </c>
      <c r="Y101" s="1">
        <v>618</v>
      </c>
      <c r="Z101" s="1">
        <v>705.96</v>
      </c>
      <c r="AA101" s="1">
        <v>0</v>
      </c>
      <c r="AB101" s="1">
        <v>0</v>
      </c>
      <c r="AC101" s="1">
        <v>367.08</v>
      </c>
      <c r="AD101" s="1">
        <v>72</v>
      </c>
      <c r="AE101" s="1">
        <v>29.88</v>
      </c>
      <c r="AF101" s="1">
        <v>958.8</v>
      </c>
      <c r="AG101" s="1">
        <v>28.8</v>
      </c>
      <c r="AH101" s="1">
        <v>82.88</v>
      </c>
      <c r="AI101" s="1">
        <v>333.76</v>
      </c>
      <c r="AJ101" s="1">
        <v>115.64</v>
      </c>
      <c r="AK101" s="1">
        <v>1020</v>
      </c>
      <c r="AL101" s="1">
        <v>0</v>
      </c>
      <c r="AM101" s="1">
        <v>492</v>
      </c>
      <c r="AN101" s="1">
        <v>44.4</v>
      </c>
      <c r="AO101" s="1">
        <v>451.2</v>
      </c>
      <c r="AP101" s="1">
        <v>242.88</v>
      </c>
      <c r="AQ101" s="1">
        <v>1003</v>
      </c>
      <c r="AR101" s="1">
        <v>0</v>
      </c>
      <c r="AS101" s="1">
        <v>1206</v>
      </c>
      <c r="AT101" s="1">
        <v>31.2</v>
      </c>
      <c r="AU101" s="1">
        <v>0</v>
      </c>
      <c r="AV101" s="1">
        <v>35.880000000000003</v>
      </c>
      <c r="AW101" s="1">
        <v>0</v>
      </c>
      <c r="AX101" s="1">
        <v>28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202</v>
      </c>
      <c r="BE101" s="1">
        <v>77.625</v>
      </c>
      <c r="BF101" s="1">
        <v>108</v>
      </c>
      <c r="BG101" s="1">
        <v>333.6</v>
      </c>
      <c r="BH101" s="1">
        <v>272.39999999999998</v>
      </c>
      <c r="BI101" s="1">
        <v>237</v>
      </c>
      <c r="BJ101" s="1">
        <v>94.5</v>
      </c>
      <c r="BK101" s="1">
        <v>0</v>
      </c>
      <c r="BL101" s="1">
        <v>355.2</v>
      </c>
      <c r="BM101" s="1">
        <v>122.4</v>
      </c>
      <c r="BN101" s="1">
        <v>45</v>
      </c>
      <c r="BO101" s="1">
        <v>0</v>
      </c>
      <c r="BP101" s="1">
        <v>545</v>
      </c>
      <c r="BQ101" s="1">
        <v>61</v>
      </c>
      <c r="BR101" s="1">
        <v>461.125</v>
      </c>
      <c r="BS101" s="1">
        <v>88.25</v>
      </c>
      <c r="BT101" s="1">
        <v>1462</v>
      </c>
      <c r="BU101" s="1">
        <v>0</v>
      </c>
      <c r="BV101" s="1">
        <v>75</v>
      </c>
      <c r="BW101" s="1">
        <v>193.2</v>
      </c>
      <c r="BX101" s="1">
        <v>0</v>
      </c>
      <c r="BY101" s="1">
        <v>38</v>
      </c>
      <c r="BZ101" s="1">
        <v>259.2</v>
      </c>
      <c r="CA101" s="1">
        <v>388.8</v>
      </c>
      <c r="CB101" s="1">
        <v>205.5</v>
      </c>
      <c r="CC101" s="1">
        <v>381</v>
      </c>
      <c r="CD101" s="1">
        <v>144</v>
      </c>
      <c r="CE101" s="1">
        <v>0</v>
      </c>
      <c r="CF101" s="1">
        <v>0</v>
      </c>
      <c r="CG101" s="1">
        <v>19.8</v>
      </c>
      <c r="CH101" s="1">
        <v>0</v>
      </c>
      <c r="CI101" s="1">
        <v>234</v>
      </c>
      <c r="CJ101" s="1">
        <v>706</v>
      </c>
      <c r="CK101" s="1">
        <v>192</v>
      </c>
      <c r="CL101" s="1">
        <v>1571.4</v>
      </c>
      <c r="CM101" s="1">
        <v>169.5</v>
      </c>
      <c r="CN101" s="1">
        <v>16.8</v>
      </c>
      <c r="CO101" s="1">
        <v>16.8</v>
      </c>
      <c r="CP101" s="1">
        <v>0</v>
      </c>
      <c r="CQ101" s="1">
        <v>82</v>
      </c>
      <c r="CR101" s="1">
        <v>112.2</v>
      </c>
      <c r="CS101" s="1">
        <v>29</v>
      </c>
      <c r="CT101" s="1">
        <v>33</v>
      </c>
      <c r="CU101" s="1">
        <v>58.2</v>
      </c>
      <c r="CV101" s="1">
        <v>23.5</v>
      </c>
      <c r="CW101" s="1">
        <v>80</v>
      </c>
      <c r="CX101" s="1">
        <v>31.5</v>
      </c>
      <c r="CY101" s="1">
        <v>282</v>
      </c>
      <c r="CZ101" s="1">
        <v>28.8</v>
      </c>
      <c r="DA101" s="1">
        <v>0</v>
      </c>
      <c r="DB101" s="1">
        <v>173.8</v>
      </c>
      <c r="DC101" s="1">
        <v>1009.8</v>
      </c>
      <c r="DD101" s="1">
        <v>192</v>
      </c>
      <c r="DE101" s="1">
        <v>6</v>
      </c>
      <c r="DF101" s="1">
        <v>120.42</v>
      </c>
      <c r="DG101" s="1">
        <v>115.2</v>
      </c>
      <c r="DH101" s="1">
        <v>42.66</v>
      </c>
      <c r="DI101" s="1">
        <v>177.25</v>
      </c>
      <c r="DJ101" s="1">
        <v>918</v>
      </c>
      <c r="DK101" s="1">
        <v>588</v>
      </c>
      <c r="DL101" s="1">
        <v>229.5</v>
      </c>
      <c r="DM101" s="1">
        <v>28.8</v>
      </c>
      <c r="DN101" s="1">
        <v>765</v>
      </c>
      <c r="DO101" s="1">
        <v>153</v>
      </c>
      <c r="DP101" s="1">
        <v>70.599999999999994</v>
      </c>
      <c r="DQ101" s="1">
        <v>196.5</v>
      </c>
      <c r="DR101" s="1">
        <v>560</v>
      </c>
      <c r="DS101" s="1">
        <v>41.5</v>
      </c>
      <c r="DT101" s="1">
        <v>23.5</v>
      </c>
      <c r="DU101" s="1">
        <v>15</v>
      </c>
      <c r="DV101" s="1">
        <v>6</v>
      </c>
      <c r="DW101" s="1">
        <v>600</v>
      </c>
      <c r="DX101" s="1" t="s">
        <v>451</v>
      </c>
      <c r="EC101" s="1" t="s">
        <v>451</v>
      </c>
      <c r="ED101" s="1">
        <v>37264.430000000008</v>
      </c>
    </row>
    <row r="102" spans="1:135" x14ac:dyDescent="0.2">
      <c r="A102" s="2" t="s">
        <v>451</v>
      </c>
      <c r="B102" s="1" t="s">
        <v>451</v>
      </c>
      <c r="C102" s="1" t="s">
        <v>451</v>
      </c>
      <c r="D102" s="1" t="s">
        <v>451</v>
      </c>
      <c r="E102" s="1" t="s">
        <v>451</v>
      </c>
      <c r="F102" s="1" t="s">
        <v>451</v>
      </c>
      <c r="G102" s="1" t="s">
        <v>451</v>
      </c>
      <c r="H102" s="1" t="s">
        <v>451</v>
      </c>
      <c r="I102" s="1" t="s">
        <v>451</v>
      </c>
      <c r="J102" s="1" t="s">
        <v>451</v>
      </c>
      <c r="K102" s="1" t="s">
        <v>451</v>
      </c>
      <c r="L102" s="1" t="s">
        <v>451</v>
      </c>
      <c r="M102" s="1" t="s">
        <v>451</v>
      </c>
      <c r="N102" s="1" t="s">
        <v>451</v>
      </c>
      <c r="O102" s="1" t="s">
        <v>451</v>
      </c>
      <c r="P102" s="1" t="s">
        <v>451</v>
      </c>
      <c r="Q102" s="1" t="s">
        <v>451</v>
      </c>
      <c r="R102" s="1" t="s">
        <v>451</v>
      </c>
      <c r="S102" s="1" t="s">
        <v>451</v>
      </c>
      <c r="T102" s="1" t="s">
        <v>451</v>
      </c>
      <c r="U102" s="1" t="s">
        <v>451</v>
      </c>
      <c r="V102" s="1" t="s">
        <v>451</v>
      </c>
      <c r="W102" s="1" t="s">
        <v>451</v>
      </c>
      <c r="X102" s="1" t="s">
        <v>451</v>
      </c>
      <c r="Y102" s="1" t="s">
        <v>451</v>
      </c>
      <c r="Z102" s="1" t="s">
        <v>451</v>
      </c>
      <c r="AA102" s="1" t="s">
        <v>451</v>
      </c>
      <c r="AB102" s="1" t="s">
        <v>451</v>
      </c>
      <c r="AC102" s="1" t="s">
        <v>451</v>
      </c>
      <c r="AD102" s="1" t="s">
        <v>451</v>
      </c>
      <c r="AE102" s="1" t="s">
        <v>451</v>
      </c>
      <c r="AF102" s="1" t="s">
        <v>451</v>
      </c>
      <c r="AG102" s="1" t="s">
        <v>451</v>
      </c>
      <c r="AH102" s="1" t="s">
        <v>451</v>
      </c>
      <c r="AI102" s="1" t="s">
        <v>451</v>
      </c>
      <c r="AJ102" s="1" t="s">
        <v>451</v>
      </c>
      <c r="AK102" s="1" t="s">
        <v>451</v>
      </c>
      <c r="AL102" s="1" t="s">
        <v>451</v>
      </c>
      <c r="AM102" s="1" t="s">
        <v>451</v>
      </c>
      <c r="AN102" s="1" t="s">
        <v>451</v>
      </c>
      <c r="AO102" s="1" t="s">
        <v>451</v>
      </c>
      <c r="AP102" s="1" t="s">
        <v>451</v>
      </c>
      <c r="AQ102" s="1" t="s">
        <v>451</v>
      </c>
      <c r="AR102" s="1" t="s">
        <v>451</v>
      </c>
      <c r="AS102" s="1" t="s">
        <v>451</v>
      </c>
      <c r="AT102" s="1" t="s">
        <v>451</v>
      </c>
      <c r="AU102" s="1" t="s">
        <v>451</v>
      </c>
      <c r="AV102" s="1" t="s">
        <v>451</v>
      </c>
      <c r="AW102" s="1" t="s">
        <v>451</v>
      </c>
      <c r="AY102" s="1" t="s">
        <v>451</v>
      </c>
      <c r="AZ102" s="1" t="s">
        <v>451</v>
      </c>
      <c r="BA102" s="1" t="s">
        <v>451</v>
      </c>
      <c r="BB102" s="1" t="s">
        <v>451</v>
      </c>
      <c r="BC102" s="1" t="s">
        <v>451</v>
      </c>
      <c r="BD102" s="1" t="s">
        <v>451</v>
      </c>
      <c r="BE102" s="1" t="s">
        <v>451</v>
      </c>
      <c r="BF102" s="1" t="s">
        <v>451</v>
      </c>
      <c r="BG102" s="1" t="s">
        <v>451</v>
      </c>
      <c r="BH102" s="1" t="s">
        <v>451</v>
      </c>
      <c r="BI102" s="1" t="s">
        <v>451</v>
      </c>
      <c r="BJ102" s="1" t="s">
        <v>451</v>
      </c>
      <c r="BK102" s="1" t="s">
        <v>451</v>
      </c>
      <c r="BL102" s="1" t="s">
        <v>451</v>
      </c>
      <c r="BM102" s="1" t="s">
        <v>451</v>
      </c>
      <c r="BN102" s="1" t="s">
        <v>451</v>
      </c>
      <c r="BO102" s="1" t="s">
        <v>451</v>
      </c>
      <c r="BP102" s="1" t="s">
        <v>451</v>
      </c>
      <c r="BQ102" s="1" t="s">
        <v>451</v>
      </c>
      <c r="BR102" s="1" t="s">
        <v>451</v>
      </c>
      <c r="BS102" s="1" t="s">
        <v>451</v>
      </c>
      <c r="BT102" s="1" t="s">
        <v>451</v>
      </c>
      <c r="BU102" s="1" t="s">
        <v>451</v>
      </c>
      <c r="BV102" s="1" t="s">
        <v>451</v>
      </c>
      <c r="BW102" s="1" t="s">
        <v>451</v>
      </c>
      <c r="BX102" s="1" t="s">
        <v>451</v>
      </c>
      <c r="BY102" s="1" t="s">
        <v>451</v>
      </c>
      <c r="BZ102" s="1" t="s">
        <v>451</v>
      </c>
      <c r="CA102" s="1" t="s">
        <v>451</v>
      </c>
      <c r="CB102" s="1" t="s">
        <v>451</v>
      </c>
      <c r="CC102" s="1" t="s">
        <v>451</v>
      </c>
      <c r="CD102" s="1" t="s">
        <v>451</v>
      </c>
      <c r="CE102" s="1" t="s">
        <v>451</v>
      </c>
      <c r="CF102" s="1" t="s">
        <v>451</v>
      </c>
      <c r="CG102" s="1" t="s">
        <v>451</v>
      </c>
      <c r="CH102" s="1" t="s">
        <v>451</v>
      </c>
      <c r="CI102" s="1" t="s">
        <v>451</v>
      </c>
      <c r="CJ102" s="1" t="s">
        <v>451</v>
      </c>
      <c r="CK102" s="1" t="s">
        <v>451</v>
      </c>
      <c r="CL102" s="1" t="s">
        <v>451</v>
      </c>
      <c r="CM102" s="1" t="s">
        <v>451</v>
      </c>
      <c r="CN102" s="1" t="s">
        <v>451</v>
      </c>
      <c r="CO102" s="1" t="s">
        <v>451</v>
      </c>
      <c r="CP102" s="1" t="s">
        <v>451</v>
      </c>
      <c r="CQ102" s="1" t="s">
        <v>451</v>
      </c>
      <c r="CR102" s="1" t="s">
        <v>451</v>
      </c>
      <c r="CS102" s="1" t="s">
        <v>451</v>
      </c>
      <c r="CT102" s="1" t="s">
        <v>451</v>
      </c>
      <c r="CU102" s="1" t="s">
        <v>451</v>
      </c>
      <c r="CV102" s="1" t="s">
        <v>451</v>
      </c>
      <c r="CW102" s="1" t="s">
        <v>451</v>
      </c>
      <c r="CX102" s="1" t="s">
        <v>451</v>
      </c>
      <c r="CY102" s="1" t="s">
        <v>451</v>
      </c>
      <c r="CZ102" s="1" t="s">
        <v>451</v>
      </c>
      <c r="DA102" s="1" t="s">
        <v>451</v>
      </c>
      <c r="DB102" s="1" t="s">
        <v>451</v>
      </c>
      <c r="DC102" s="1" t="s">
        <v>451</v>
      </c>
      <c r="DD102" s="1" t="s">
        <v>451</v>
      </c>
      <c r="DE102" s="1" t="s">
        <v>451</v>
      </c>
      <c r="DF102" s="1" t="s">
        <v>451</v>
      </c>
      <c r="DG102" s="1" t="s">
        <v>451</v>
      </c>
      <c r="DH102" s="1" t="s">
        <v>451</v>
      </c>
      <c r="DI102" s="1" t="s">
        <v>451</v>
      </c>
      <c r="DJ102" s="1" t="s">
        <v>451</v>
      </c>
      <c r="DK102" s="1" t="s">
        <v>451</v>
      </c>
      <c r="DL102" s="1" t="s">
        <v>451</v>
      </c>
      <c r="DM102" s="1" t="s">
        <v>451</v>
      </c>
      <c r="DN102" s="1" t="s">
        <v>451</v>
      </c>
      <c r="DO102" s="1" t="s">
        <v>451</v>
      </c>
      <c r="DP102" s="1" t="s">
        <v>451</v>
      </c>
      <c r="DQ102" s="1" t="s">
        <v>451</v>
      </c>
      <c r="DR102" s="1" t="s">
        <v>451</v>
      </c>
      <c r="DS102" s="1" t="s">
        <v>451</v>
      </c>
      <c r="DT102" s="1" t="s">
        <v>451</v>
      </c>
      <c r="DU102" s="1" t="s">
        <v>451</v>
      </c>
      <c r="DV102" s="1" t="s">
        <v>451</v>
      </c>
      <c r="DW102" s="1" t="s">
        <v>451</v>
      </c>
      <c r="EC102" s="1" t="s">
        <v>451</v>
      </c>
      <c r="ED102" s="1">
        <v>0</v>
      </c>
    </row>
    <row r="103" spans="1:135" x14ac:dyDescent="0.2">
      <c r="A103" s="2" t="s">
        <v>451</v>
      </c>
      <c r="B103" s="1" t="s">
        <v>451</v>
      </c>
      <c r="C103" s="1" t="s">
        <v>451</v>
      </c>
      <c r="D103" s="1" t="s">
        <v>451</v>
      </c>
      <c r="E103" s="1" t="s">
        <v>451</v>
      </c>
      <c r="F103" s="1" t="s">
        <v>451</v>
      </c>
      <c r="G103" s="1" t="s">
        <v>451</v>
      </c>
      <c r="H103" s="1" t="s">
        <v>451</v>
      </c>
      <c r="I103" s="1" t="s">
        <v>451</v>
      </c>
      <c r="J103" s="1" t="s">
        <v>451</v>
      </c>
      <c r="K103" s="1" t="s">
        <v>451</v>
      </c>
      <c r="L103" s="1" t="s">
        <v>451</v>
      </c>
      <c r="M103" s="1" t="s">
        <v>451</v>
      </c>
      <c r="N103" s="1" t="s">
        <v>451</v>
      </c>
      <c r="O103" s="1" t="s">
        <v>451</v>
      </c>
      <c r="P103" s="1" t="s">
        <v>451</v>
      </c>
      <c r="Q103" s="1" t="s">
        <v>451</v>
      </c>
      <c r="R103" s="1" t="s">
        <v>451</v>
      </c>
      <c r="S103" s="1" t="s">
        <v>451</v>
      </c>
      <c r="T103" s="1" t="s">
        <v>451</v>
      </c>
      <c r="U103" s="1" t="s">
        <v>451</v>
      </c>
      <c r="V103" s="1" t="s">
        <v>451</v>
      </c>
      <c r="W103" s="1" t="s">
        <v>451</v>
      </c>
      <c r="X103" s="1" t="s">
        <v>451</v>
      </c>
      <c r="Y103" s="1" t="s">
        <v>451</v>
      </c>
      <c r="Z103" s="1" t="s">
        <v>451</v>
      </c>
      <c r="AA103" s="1" t="s">
        <v>451</v>
      </c>
      <c r="AB103" s="1" t="s">
        <v>451</v>
      </c>
      <c r="AC103" s="1" t="s">
        <v>451</v>
      </c>
      <c r="AD103" s="1" t="s">
        <v>451</v>
      </c>
      <c r="AE103" s="1" t="s">
        <v>451</v>
      </c>
      <c r="AF103" s="1" t="s">
        <v>451</v>
      </c>
      <c r="AG103" s="1" t="s">
        <v>451</v>
      </c>
      <c r="AH103" s="1" t="s">
        <v>451</v>
      </c>
      <c r="AI103" s="1" t="s">
        <v>451</v>
      </c>
      <c r="AJ103" s="1" t="s">
        <v>451</v>
      </c>
      <c r="AK103" s="1" t="s">
        <v>451</v>
      </c>
      <c r="AL103" s="1" t="s">
        <v>451</v>
      </c>
      <c r="AM103" s="1" t="s">
        <v>451</v>
      </c>
      <c r="AN103" s="1" t="s">
        <v>451</v>
      </c>
      <c r="AO103" s="1" t="s">
        <v>451</v>
      </c>
      <c r="AP103" s="1" t="s">
        <v>451</v>
      </c>
      <c r="AQ103" s="1" t="s">
        <v>451</v>
      </c>
      <c r="AR103" s="1" t="s">
        <v>451</v>
      </c>
      <c r="AS103" s="1" t="s">
        <v>451</v>
      </c>
      <c r="AT103" s="1" t="s">
        <v>451</v>
      </c>
      <c r="AU103" s="1" t="s">
        <v>451</v>
      </c>
      <c r="AV103" s="1" t="s">
        <v>451</v>
      </c>
      <c r="AW103" s="1" t="s">
        <v>451</v>
      </c>
      <c r="AX103" s="1" t="s">
        <v>451</v>
      </c>
      <c r="AY103" s="1" t="s">
        <v>451</v>
      </c>
      <c r="AZ103" s="1" t="s">
        <v>451</v>
      </c>
      <c r="BA103" s="1" t="s">
        <v>451</v>
      </c>
      <c r="BB103" s="1" t="s">
        <v>451</v>
      </c>
      <c r="BC103" s="1" t="s">
        <v>451</v>
      </c>
      <c r="BD103" s="1" t="s">
        <v>451</v>
      </c>
      <c r="BE103" s="1" t="s">
        <v>451</v>
      </c>
      <c r="BF103" s="1" t="s">
        <v>451</v>
      </c>
      <c r="BG103" s="1" t="s">
        <v>451</v>
      </c>
      <c r="BH103" s="1" t="s">
        <v>451</v>
      </c>
      <c r="BI103" s="1" t="s">
        <v>451</v>
      </c>
      <c r="BJ103" s="1" t="s">
        <v>451</v>
      </c>
      <c r="BK103" s="1" t="s">
        <v>451</v>
      </c>
      <c r="BL103" s="1" t="s">
        <v>451</v>
      </c>
      <c r="BM103" s="1" t="s">
        <v>451</v>
      </c>
      <c r="BN103" s="1" t="s">
        <v>451</v>
      </c>
      <c r="BO103" s="1" t="s">
        <v>451</v>
      </c>
      <c r="BP103" s="1" t="s">
        <v>451</v>
      </c>
      <c r="BQ103" s="1" t="s">
        <v>451</v>
      </c>
      <c r="BR103" s="1" t="s">
        <v>451</v>
      </c>
      <c r="BS103" s="1" t="s">
        <v>451</v>
      </c>
      <c r="BT103" s="1" t="s">
        <v>451</v>
      </c>
      <c r="BU103" s="1" t="s">
        <v>451</v>
      </c>
      <c r="BV103" s="1" t="s">
        <v>451</v>
      </c>
      <c r="BW103" s="1" t="s">
        <v>451</v>
      </c>
      <c r="BX103" s="1" t="s">
        <v>451</v>
      </c>
      <c r="BY103" s="1" t="s">
        <v>451</v>
      </c>
      <c r="BZ103" s="1" t="s">
        <v>451</v>
      </c>
      <c r="CA103" s="1" t="s">
        <v>451</v>
      </c>
      <c r="CB103" s="1" t="s">
        <v>451</v>
      </c>
      <c r="CC103" s="1" t="s">
        <v>451</v>
      </c>
      <c r="CD103" s="1" t="s">
        <v>451</v>
      </c>
      <c r="CE103" s="1" t="s">
        <v>451</v>
      </c>
      <c r="CF103" s="1" t="s">
        <v>451</v>
      </c>
      <c r="CG103" s="1" t="s">
        <v>451</v>
      </c>
      <c r="CH103" s="1" t="s">
        <v>451</v>
      </c>
      <c r="CI103" s="1" t="s">
        <v>451</v>
      </c>
      <c r="CJ103" s="1" t="s">
        <v>451</v>
      </c>
      <c r="CK103" s="1" t="s">
        <v>451</v>
      </c>
      <c r="CL103" s="1" t="s">
        <v>451</v>
      </c>
      <c r="CM103" s="1" t="s">
        <v>451</v>
      </c>
      <c r="CN103" s="1" t="s">
        <v>451</v>
      </c>
      <c r="CO103" s="1" t="s">
        <v>451</v>
      </c>
      <c r="CP103" s="1" t="s">
        <v>451</v>
      </c>
      <c r="CQ103" s="1" t="s">
        <v>451</v>
      </c>
      <c r="CR103" s="1" t="s">
        <v>451</v>
      </c>
      <c r="CS103" s="1" t="s">
        <v>451</v>
      </c>
      <c r="CT103" s="1" t="s">
        <v>451</v>
      </c>
      <c r="CU103" s="1" t="s">
        <v>451</v>
      </c>
      <c r="CV103" s="1" t="s">
        <v>451</v>
      </c>
      <c r="CW103" s="1" t="s">
        <v>451</v>
      </c>
      <c r="CX103" s="1" t="s">
        <v>451</v>
      </c>
      <c r="CY103" s="1" t="s">
        <v>451</v>
      </c>
      <c r="CZ103" s="1" t="s">
        <v>451</v>
      </c>
      <c r="DA103" s="1" t="s">
        <v>451</v>
      </c>
      <c r="DB103" s="1" t="s">
        <v>451</v>
      </c>
      <c r="DC103" s="1" t="s">
        <v>451</v>
      </c>
      <c r="DD103" s="1" t="s">
        <v>451</v>
      </c>
      <c r="DE103" s="1" t="s">
        <v>451</v>
      </c>
      <c r="DF103" s="1" t="s">
        <v>451</v>
      </c>
      <c r="DG103" s="1" t="s">
        <v>451</v>
      </c>
      <c r="DH103" s="1" t="s">
        <v>451</v>
      </c>
      <c r="DI103" s="1" t="s">
        <v>451</v>
      </c>
      <c r="DJ103" s="1" t="s">
        <v>451</v>
      </c>
      <c r="DK103" s="1" t="s">
        <v>451</v>
      </c>
      <c r="DL103" s="1" t="s">
        <v>451</v>
      </c>
      <c r="DM103" s="1" t="s">
        <v>451</v>
      </c>
      <c r="DN103" s="1" t="s">
        <v>451</v>
      </c>
      <c r="DO103" s="1" t="s">
        <v>451</v>
      </c>
      <c r="DP103" s="1" t="s">
        <v>451</v>
      </c>
      <c r="DQ103" s="1" t="s">
        <v>451</v>
      </c>
      <c r="DR103" s="1" t="s">
        <v>451</v>
      </c>
      <c r="DS103" s="1" t="s">
        <v>451</v>
      </c>
      <c r="DT103" s="1" t="s">
        <v>451</v>
      </c>
      <c r="DU103" s="1" t="s">
        <v>451</v>
      </c>
      <c r="DV103" s="1" t="s">
        <v>451</v>
      </c>
      <c r="DW103" s="1" t="s">
        <v>451</v>
      </c>
      <c r="DY103" s="1" t="s">
        <v>451</v>
      </c>
      <c r="ED103" s="1">
        <v>0</v>
      </c>
    </row>
    <row r="104" spans="1:135" x14ac:dyDescent="0.2">
      <c r="A104" s="2"/>
      <c r="DX104" s="1" t="s">
        <v>451</v>
      </c>
      <c r="ED104" s="1">
        <v>0</v>
      </c>
      <c r="EE104" s="1" t="s">
        <v>451</v>
      </c>
    </row>
    <row r="105" spans="1:135" x14ac:dyDescent="0.2">
      <c r="A105" s="2"/>
      <c r="ED105" s="1">
        <v>0</v>
      </c>
      <c r="EE105" s="1" t="s">
        <v>451</v>
      </c>
    </row>
    <row r="106" spans="1:135" x14ac:dyDescent="0.2">
      <c r="A106" s="2"/>
      <c r="AM106" s="1" t="s">
        <v>451</v>
      </c>
      <c r="DX106" s="1" t="s">
        <v>450</v>
      </c>
      <c r="DY106" s="1" t="s">
        <v>451</v>
      </c>
      <c r="ED106" s="1">
        <v>0</v>
      </c>
      <c r="EE106" s="1" t="s">
        <v>451</v>
      </c>
    </row>
    <row r="107" spans="1:135" x14ac:dyDescent="0.2">
      <c r="A107" s="2" t="s">
        <v>451</v>
      </c>
      <c r="B107" s="1" t="s">
        <v>451</v>
      </c>
      <c r="C107" s="1" t="s">
        <v>451</v>
      </c>
      <c r="D107" s="1" t="s">
        <v>451</v>
      </c>
      <c r="E107" s="1" t="s">
        <v>451</v>
      </c>
      <c r="F107" s="1" t="s">
        <v>451</v>
      </c>
      <c r="G107" s="1" t="s">
        <v>451</v>
      </c>
      <c r="H107" s="1" t="s">
        <v>451</v>
      </c>
      <c r="I107" s="1" t="s">
        <v>451</v>
      </c>
      <c r="J107" s="1" t="s">
        <v>451</v>
      </c>
      <c r="K107" s="1" t="s">
        <v>451</v>
      </c>
      <c r="L107" s="1" t="s">
        <v>451</v>
      </c>
      <c r="M107" s="1" t="s">
        <v>451</v>
      </c>
      <c r="N107" s="1" t="s">
        <v>451</v>
      </c>
      <c r="O107" s="1" t="s">
        <v>451</v>
      </c>
      <c r="P107" s="1" t="s">
        <v>451</v>
      </c>
      <c r="Q107" s="1" t="s">
        <v>451</v>
      </c>
      <c r="R107" s="1" t="s">
        <v>451</v>
      </c>
      <c r="S107" s="1" t="s">
        <v>451</v>
      </c>
      <c r="T107" s="1" t="s">
        <v>451</v>
      </c>
      <c r="U107" s="1" t="s">
        <v>451</v>
      </c>
      <c r="V107" s="1" t="s">
        <v>451</v>
      </c>
      <c r="W107" s="1" t="s">
        <v>451</v>
      </c>
      <c r="X107" s="1" t="s">
        <v>451</v>
      </c>
      <c r="Y107" s="1" t="s">
        <v>451</v>
      </c>
      <c r="Z107" s="1" t="s">
        <v>451</v>
      </c>
      <c r="AA107" s="1" t="s">
        <v>451</v>
      </c>
      <c r="AB107" s="1" t="s">
        <v>451</v>
      </c>
      <c r="AD107" s="1" t="s">
        <v>451</v>
      </c>
      <c r="AE107" s="1" t="s">
        <v>451</v>
      </c>
      <c r="AF107" s="1" t="s">
        <v>451</v>
      </c>
      <c r="AG107" s="1" t="s">
        <v>451</v>
      </c>
      <c r="AH107" s="1" t="s">
        <v>451</v>
      </c>
      <c r="AI107" s="1" t="s">
        <v>451</v>
      </c>
      <c r="AJ107" s="1" t="s">
        <v>451</v>
      </c>
      <c r="AK107" s="1" t="s">
        <v>451</v>
      </c>
      <c r="AL107" s="1" t="s">
        <v>451</v>
      </c>
      <c r="AM107" s="1" t="s">
        <v>451</v>
      </c>
      <c r="AN107" s="1" t="s">
        <v>451</v>
      </c>
      <c r="AO107" s="1" t="s">
        <v>451</v>
      </c>
      <c r="AP107" s="1" t="s">
        <v>451</v>
      </c>
      <c r="AQ107" s="1" t="s">
        <v>451</v>
      </c>
      <c r="AR107" s="1" t="s">
        <v>451</v>
      </c>
      <c r="AS107" s="1" t="s">
        <v>451</v>
      </c>
      <c r="AT107" s="1" t="s">
        <v>451</v>
      </c>
      <c r="AU107" s="1" t="s">
        <v>451</v>
      </c>
      <c r="AV107" s="1" t="s">
        <v>451</v>
      </c>
      <c r="AW107" s="1" t="s">
        <v>451</v>
      </c>
      <c r="AY107" s="1" t="s">
        <v>451</v>
      </c>
      <c r="AZ107" s="1" t="s">
        <v>451</v>
      </c>
      <c r="BA107" s="1" t="s">
        <v>451</v>
      </c>
      <c r="BB107" s="1" t="s">
        <v>451</v>
      </c>
      <c r="BC107" s="1" t="s">
        <v>451</v>
      </c>
      <c r="BD107" s="1" t="s">
        <v>451</v>
      </c>
      <c r="BE107" s="1" t="s">
        <v>451</v>
      </c>
      <c r="BF107" s="1" t="s">
        <v>451</v>
      </c>
      <c r="BG107" s="1" t="s">
        <v>451</v>
      </c>
      <c r="BH107" s="1" t="s">
        <v>451</v>
      </c>
      <c r="BI107" s="1" t="s">
        <v>451</v>
      </c>
      <c r="BJ107" s="1" t="s">
        <v>451</v>
      </c>
      <c r="BK107" s="1" t="s">
        <v>451</v>
      </c>
      <c r="BL107" s="1" t="s">
        <v>451</v>
      </c>
      <c r="BM107" s="1" t="s">
        <v>451</v>
      </c>
      <c r="BN107" s="1" t="s">
        <v>451</v>
      </c>
      <c r="BO107" s="1" t="s">
        <v>451</v>
      </c>
      <c r="BP107" s="1" t="s">
        <v>451</v>
      </c>
      <c r="BQ107" s="1" t="s">
        <v>451</v>
      </c>
      <c r="BR107" s="1" t="s">
        <v>451</v>
      </c>
      <c r="BS107" s="1" t="s">
        <v>451</v>
      </c>
      <c r="BT107" s="1" t="s">
        <v>451</v>
      </c>
      <c r="BU107" s="1" t="s">
        <v>451</v>
      </c>
      <c r="BV107" s="1" t="s">
        <v>451</v>
      </c>
      <c r="BW107" s="1" t="s">
        <v>451</v>
      </c>
      <c r="BX107" s="1" t="s">
        <v>451</v>
      </c>
      <c r="BY107" s="1" t="s">
        <v>451</v>
      </c>
      <c r="BZ107" s="1" t="s">
        <v>451</v>
      </c>
      <c r="CA107" s="1" t="s">
        <v>451</v>
      </c>
      <c r="CB107" s="1" t="s">
        <v>451</v>
      </c>
      <c r="CC107" s="1" t="s">
        <v>451</v>
      </c>
      <c r="CD107" s="1" t="s">
        <v>451</v>
      </c>
      <c r="CE107" s="1" t="s">
        <v>451</v>
      </c>
      <c r="CF107" s="1" t="s">
        <v>451</v>
      </c>
      <c r="CG107" s="1" t="s">
        <v>451</v>
      </c>
      <c r="CH107" s="1" t="s">
        <v>451</v>
      </c>
      <c r="CI107" s="1" t="s">
        <v>451</v>
      </c>
      <c r="CJ107" s="1" t="s">
        <v>451</v>
      </c>
      <c r="CK107" s="1" t="s">
        <v>451</v>
      </c>
      <c r="CL107" s="1" t="s">
        <v>451</v>
      </c>
      <c r="CM107" s="1" t="s">
        <v>451</v>
      </c>
      <c r="CN107" s="1" t="s">
        <v>451</v>
      </c>
      <c r="CO107" s="1" t="s">
        <v>451</v>
      </c>
      <c r="CP107" s="1" t="s">
        <v>451</v>
      </c>
      <c r="CQ107" s="1" t="s">
        <v>451</v>
      </c>
      <c r="CR107" s="1" t="s">
        <v>451</v>
      </c>
      <c r="CS107" s="1" t="s">
        <v>451</v>
      </c>
      <c r="CT107" s="1" t="s">
        <v>451</v>
      </c>
      <c r="CU107" s="1" t="s">
        <v>451</v>
      </c>
      <c r="CV107" s="1" t="s">
        <v>451</v>
      </c>
      <c r="CW107" s="1" t="s">
        <v>451</v>
      </c>
      <c r="CX107" s="1" t="s">
        <v>451</v>
      </c>
      <c r="CY107" s="1" t="s">
        <v>451</v>
      </c>
      <c r="CZ107" s="1" t="s">
        <v>451</v>
      </c>
      <c r="DB107" s="1" t="s">
        <v>451</v>
      </c>
      <c r="DC107" s="1" t="s">
        <v>451</v>
      </c>
      <c r="DD107" s="1" t="s">
        <v>451</v>
      </c>
      <c r="DF107" s="1" t="s">
        <v>451</v>
      </c>
      <c r="DG107" s="1" t="s">
        <v>451</v>
      </c>
      <c r="DH107" s="1" t="s">
        <v>451</v>
      </c>
      <c r="DI107" s="1" t="s">
        <v>451</v>
      </c>
      <c r="DJ107" s="1" t="s">
        <v>451</v>
      </c>
      <c r="DK107" s="1" t="s">
        <v>451</v>
      </c>
      <c r="DL107" s="1" t="s">
        <v>451</v>
      </c>
      <c r="DM107" s="1" t="s">
        <v>451</v>
      </c>
      <c r="DN107" s="1" t="s">
        <v>451</v>
      </c>
      <c r="DO107" s="1" t="s">
        <v>451</v>
      </c>
      <c r="DP107" s="1" t="s">
        <v>451</v>
      </c>
      <c r="DQ107" s="1" t="s">
        <v>451</v>
      </c>
      <c r="DR107" s="1" t="s">
        <v>451</v>
      </c>
      <c r="DS107" s="1" t="s">
        <v>451</v>
      </c>
      <c r="DT107" s="1" t="s">
        <v>451</v>
      </c>
      <c r="DU107" s="1" t="s">
        <v>451</v>
      </c>
      <c r="DV107" s="1" t="s">
        <v>451</v>
      </c>
      <c r="DW107" s="1" t="s">
        <v>451</v>
      </c>
      <c r="ED107" s="1">
        <v>0</v>
      </c>
      <c r="EE107" s="1" t="s">
        <v>451</v>
      </c>
    </row>
    <row r="108" spans="1:135" x14ac:dyDescent="0.2">
      <c r="A108" s="2" t="s">
        <v>471</v>
      </c>
      <c r="B108" s="1">
        <v>0</v>
      </c>
      <c r="C108" s="1">
        <v>0</v>
      </c>
      <c r="D108" s="1">
        <v>0</v>
      </c>
      <c r="E108" s="1">
        <v>0</v>
      </c>
      <c r="F108" s="1">
        <v>287.86</v>
      </c>
      <c r="G108" s="1">
        <v>0</v>
      </c>
      <c r="H108" s="1">
        <v>106.56</v>
      </c>
      <c r="I108" s="1">
        <v>0</v>
      </c>
      <c r="J108" s="1">
        <v>1330.28</v>
      </c>
      <c r="K108" s="1">
        <v>0</v>
      </c>
      <c r="L108" s="1">
        <v>0</v>
      </c>
      <c r="M108" s="1">
        <v>0</v>
      </c>
      <c r="N108" s="1">
        <v>566.1</v>
      </c>
      <c r="O108" s="1">
        <v>74</v>
      </c>
      <c r="P108" s="1">
        <v>112.48</v>
      </c>
      <c r="Q108" s="1">
        <v>452.48</v>
      </c>
      <c r="R108" s="1">
        <v>112</v>
      </c>
      <c r="S108" s="1">
        <v>204</v>
      </c>
      <c r="T108" s="1">
        <v>10020.92</v>
      </c>
      <c r="U108" s="1">
        <v>5.6</v>
      </c>
      <c r="V108" s="1">
        <v>176.4</v>
      </c>
      <c r="W108" s="1">
        <v>42.36</v>
      </c>
      <c r="X108" s="1">
        <v>37.200000000000003</v>
      </c>
      <c r="Y108" s="1">
        <v>618</v>
      </c>
      <c r="Z108" s="1">
        <v>705.96</v>
      </c>
      <c r="AA108" s="1">
        <v>0</v>
      </c>
      <c r="AB108" s="1">
        <v>0</v>
      </c>
      <c r="AC108" s="1">
        <v>367.08</v>
      </c>
      <c r="AD108" s="1">
        <v>72</v>
      </c>
      <c r="AE108" s="1">
        <v>29.88</v>
      </c>
      <c r="AF108" s="1">
        <v>958.8</v>
      </c>
      <c r="AG108" s="1">
        <v>28.8</v>
      </c>
      <c r="AH108" s="1">
        <v>82.88</v>
      </c>
      <c r="AI108" s="1">
        <v>333.76</v>
      </c>
      <c r="AJ108" s="1">
        <v>115.64</v>
      </c>
      <c r="AK108" s="1">
        <v>1020</v>
      </c>
      <c r="AL108" s="1">
        <v>0</v>
      </c>
      <c r="AM108" s="1">
        <v>492</v>
      </c>
      <c r="AN108" s="1">
        <v>44.4</v>
      </c>
      <c r="AO108" s="1">
        <v>451.2</v>
      </c>
      <c r="AP108" s="1">
        <v>242.88</v>
      </c>
      <c r="AQ108" s="1">
        <v>1003</v>
      </c>
      <c r="AR108" s="1">
        <v>0</v>
      </c>
      <c r="AS108" s="1">
        <v>1206</v>
      </c>
      <c r="AT108" s="1">
        <v>31.2</v>
      </c>
      <c r="AU108" s="1">
        <v>0</v>
      </c>
      <c r="AV108" s="1">
        <v>35.880000000000003</v>
      </c>
      <c r="AW108" s="1">
        <v>0</v>
      </c>
      <c r="AX108" s="1">
        <v>28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202</v>
      </c>
      <c r="BE108" s="1">
        <v>77.625</v>
      </c>
      <c r="BF108" s="1">
        <v>108</v>
      </c>
      <c r="BG108" s="1">
        <v>333.6</v>
      </c>
      <c r="BH108" s="1">
        <v>272.39999999999998</v>
      </c>
      <c r="BI108" s="1">
        <v>237</v>
      </c>
      <c r="BJ108" s="1">
        <v>94.5</v>
      </c>
      <c r="BK108" s="1">
        <v>0</v>
      </c>
      <c r="BL108" s="1">
        <v>355.2</v>
      </c>
      <c r="BM108" s="1">
        <v>122.4</v>
      </c>
      <c r="BN108" s="1">
        <v>45</v>
      </c>
      <c r="BO108" s="1">
        <v>0</v>
      </c>
      <c r="BP108" s="1">
        <v>545</v>
      </c>
      <c r="BQ108" s="1">
        <v>61</v>
      </c>
      <c r="BR108" s="1">
        <v>461.125</v>
      </c>
      <c r="BS108" s="1">
        <v>88.25</v>
      </c>
      <c r="BT108" s="1">
        <v>1462</v>
      </c>
      <c r="BU108" s="1">
        <v>0</v>
      </c>
      <c r="BV108" s="1">
        <v>75</v>
      </c>
      <c r="BW108" s="1">
        <v>193.2</v>
      </c>
      <c r="BX108" s="1">
        <v>0</v>
      </c>
      <c r="BY108" s="1">
        <v>38</v>
      </c>
      <c r="BZ108" s="1">
        <v>259.2</v>
      </c>
      <c r="CA108" s="1">
        <v>388.8</v>
      </c>
      <c r="CB108" s="1">
        <v>205.5</v>
      </c>
      <c r="CC108" s="1">
        <v>381</v>
      </c>
      <c r="CD108" s="1">
        <v>144</v>
      </c>
      <c r="CE108" s="1">
        <v>0</v>
      </c>
      <c r="CF108" s="1">
        <v>0</v>
      </c>
      <c r="CG108" s="1">
        <v>19.8</v>
      </c>
      <c r="CH108" s="1">
        <v>0</v>
      </c>
      <c r="CI108" s="1">
        <v>234</v>
      </c>
      <c r="CJ108" s="1">
        <v>706</v>
      </c>
      <c r="CK108" s="1">
        <v>192</v>
      </c>
      <c r="CL108" s="1">
        <v>1571.4</v>
      </c>
      <c r="CM108" s="1">
        <v>169.5</v>
      </c>
      <c r="CN108" s="1">
        <v>16.8</v>
      </c>
      <c r="CO108" s="1">
        <v>16.8</v>
      </c>
      <c r="CP108" s="1">
        <v>0</v>
      </c>
      <c r="CQ108" s="1">
        <v>82</v>
      </c>
      <c r="CR108" s="1">
        <v>112.2</v>
      </c>
      <c r="CS108" s="1">
        <v>29</v>
      </c>
      <c r="CT108" s="1">
        <v>33</v>
      </c>
      <c r="CU108" s="1">
        <v>58.2</v>
      </c>
      <c r="CV108" s="1">
        <v>23.5</v>
      </c>
      <c r="CW108" s="1">
        <v>80</v>
      </c>
      <c r="CX108" s="1">
        <v>31.5</v>
      </c>
      <c r="CY108" s="1">
        <v>282</v>
      </c>
      <c r="CZ108" s="1">
        <v>28.8</v>
      </c>
      <c r="DA108" s="1">
        <v>0</v>
      </c>
      <c r="DB108" s="1">
        <v>173.8</v>
      </c>
      <c r="DC108" s="1">
        <v>1009.8</v>
      </c>
      <c r="DD108" s="1">
        <v>192</v>
      </c>
      <c r="DE108" s="1">
        <v>6</v>
      </c>
      <c r="DF108" s="1">
        <v>120.42</v>
      </c>
      <c r="DG108" s="1">
        <v>115.2</v>
      </c>
      <c r="DH108" s="1">
        <v>42.66</v>
      </c>
      <c r="DI108" s="1">
        <v>177.25</v>
      </c>
      <c r="DJ108" s="1">
        <v>918</v>
      </c>
      <c r="DK108" s="1">
        <v>588</v>
      </c>
      <c r="DL108" s="1">
        <v>229.5</v>
      </c>
      <c r="DM108" s="1">
        <v>28.8</v>
      </c>
      <c r="DN108" s="1">
        <v>765</v>
      </c>
      <c r="DO108" s="1">
        <v>153</v>
      </c>
      <c r="DP108" s="1">
        <v>70.599999999999994</v>
      </c>
      <c r="DQ108" s="1">
        <v>196.5</v>
      </c>
      <c r="DR108" s="1">
        <v>560</v>
      </c>
      <c r="DS108" s="1">
        <v>41.5</v>
      </c>
      <c r="DT108" s="1">
        <v>23.5</v>
      </c>
      <c r="DU108" s="1">
        <v>15</v>
      </c>
      <c r="DV108" s="1">
        <v>6</v>
      </c>
      <c r="DW108" s="1">
        <v>600</v>
      </c>
      <c r="DX108" s="1">
        <v>0</v>
      </c>
      <c r="DY108" s="1">
        <v>0</v>
      </c>
      <c r="EC108" s="1">
        <v>0</v>
      </c>
      <c r="ED108" s="1">
        <v>37264.430000000008</v>
      </c>
      <c r="EE108" s="1" t="s">
        <v>471</v>
      </c>
    </row>
    <row r="109" spans="1:135" x14ac:dyDescent="0.2">
      <c r="A109" s="2" t="s">
        <v>472</v>
      </c>
      <c r="B109" s="1">
        <v>0</v>
      </c>
      <c r="C109" s="1">
        <v>0</v>
      </c>
      <c r="D109" s="1">
        <v>0</v>
      </c>
      <c r="E109" s="1">
        <v>0</v>
      </c>
      <c r="F109" s="1">
        <v>97.25</v>
      </c>
      <c r="G109" s="1">
        <v>0</v>
      </c>
      <c r="H109" s="1">
        <v>34.485436893203882</v>
      </c>
      <c r="I109" s="1">
        <v>0</v>
      </c>
      <c r="J109" s="1">
        <v>593.87499999999989</v>
      </c>
      <c r="K109" s="1">
        <v>0</v>
      </c>
      <c r="L109" s="1">
        <v>0</v>
      </c>
      <c r="M109" s="1">
        <v>0</v>
      </c>
      <c r="N109" s="1">
        <v>188.7</v>
      </c>
      <c r="O109" s="1">
        <v>25</v>
      </c>
      <c r="P109" s="1">
        <v>37.493333333333332</v>
      </c>
      <c r="Q109" s="1">
        <v>202</v>
      </c>
      <c r="R109" s="1">
        <v>45.714285714285708</v>
      </c>
      <c r="S109" s="1">
        <v>85.355648535564853</v>
      </c>
      <c r="T109" s="1">
        <v>4473.625</v>
      </c>
      <c r="U109" s="1">
        <v>3.1111111111111112</v>
      </c>
      <c r="V109" s="1">
        <v>147</v>
      </c>
      <c r="W109" s="1">
        <v>31.37777777777778</v>
      </c>
      <c r="X109" s="1">
        <v>27.555555555555561</v>
      </c>
      <c r="Y109" s="1">
        <v>447.82608695652169</v>
      </c>
      <c r="Z109" s="1">
        <v>318.00000000000011</v>
      </c>
      <c r="AA109" s="1">
        <v>0</v>
      </c>
      <c r="AB109" s="1">
        <v>0</v>
      </c>
      <c r="AC109" s="1">
        <v>126.5793103448276</v>
      </c>
      <c r="AD109" s="1">
        <v>60</v>
      </c>
      <c r="AE109" s="1">
        <v>22.133333333333329</v>
      </c>
      <c r="AF109" s="1">
        <v>799</v>
      </c>
      <c r="AG109" s="1">
        <v>21.333333333333329</v>
      </c>
      <c r="AH109" s="1">
        <v>33.828571428571422</v>
      </c>
      <c r="AI109" s="1">
        <v>149</v>
      </c>
      <c r="AJ109" s="1">
        <v>51.624999999999993</v>
      </c>
      <c r="AK109" s="1">
        <v>106.25</v>
      </c>
      <c r="AL109" s="1">
        <v>0</v>
      </c>
      <c r="AM109" s="1">
        <v>51.25</v>
      </c>
      <c r="AN109" s="1">
        <v>18.5</v>
      </c>
      <c r="AO109" s="1">
        <v>46.04081632653061</v>
      </c>
      <c r="AP109" s="1">
        <v>66</v>
      </c>
      <c r="AQ109" s="1">
        <v>557.22222222222217</v>
      </c>
      <c r="AR109" s="1">
        <v>0</v>
      </c>
      <c r="AS109" s="1">
        <v>201</v>
      </c>
      <c r="AT109" s="1">
        <v>23.111111111111111</v>
      </c>
      <c r="AU109" s="1">
        <v>0</v>
      </c>
      <c r="AV109" s="1">
        <v>17.25</v>
      </c>
      <c r="AW109" s="1">
        <v>0</v>
      </c>
      <c r="AX109" s="1">
        <v>16.279069767441861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202</v>
      </c>
      <c r="BE109" s="1">
        <v>77.625</v>
      </c>
      <c r="BF109" s="1">
        <v>108</v>
      </c>
      <c r="BG109" s="1">
        <v>417</v>
      </c>
      <c r="BH109" s="1">
        <v>227</v>
      </c>
      <c r="BI109" s="1">
        <v>158</v>
      </c>
      <c r="BJ109" s="1">
        <v>63</v>
      </c>
      <c r="BK109" s="1">
        <v>0</v>
      </c>
      <c r="BL109" s="1">
        <v>230.64935064935059</v>
      </c>
      <c r="BM109" s="1">
        <v>102</v>
      </c>
      <c r="BN109" s="1">
        <v>23.316062176165801</v>
      </c>
      <c r="BO109" s="1">
        <v>0</v>
      </c>
      <c r="BP109" s="1">
        <v>545</v>
      </c>
      <c r="BQ109" s="1">
        <v>38.125</v>
      </c>
      <c r="BR109" s="1">
        <v>461.125</v>
      </c>
      <c r="BS109" s="1">
        <v>88.25</v>
      </c>
      <c r="BT109" s="1">
        <v>1827.5</v>
      </c>
      <c r="BU109" s="1">
        <v>0</v>
      </c>
      <c r="BV109" s="1">
        <v>50</v>
      </c>
      <c r="BW109" s="1">
        <v>161</v>
      </c>
      <c r="BX109" s="1">
        <v>0</v>
      </c>
      <c r="BY109" s="1">
        <v>19.689119170984451</v>
      </c>
      <c r="BZ109" s="1">
        <v>168.3116883116883</v>
      </c>
      <c r="CA109" s="1">
        <v>324</v>
      </c>
      <c r="CB109" s="1">
        <v>137</v>
      </c>
      <c r="CC109" s="1">
        <v>254</v>
      </c>
      <c r="CD109" s="1">
        <v>48</v>
      </c>
      <c r="CE109" s="1">
        <v>0</v>
      </c>
      <c r="CF109" s="1">
        <v>0</v>
      </c>
      <c r="CG109" s="1">
        <v>11</v>
      </c>
      <c r="CH109" s="1">
        <v>0</v>
      </c>
      <c r="CI109" s="1">
        <v>78</v>
      </c>
      <c r="CJ109" s="1">
        <v>588.33333333333337</v>
      </c>
      <c r="CK109" s="1">
        <v>160</v>
      </c>
      <c r="CL109" s="1">
        <v>1455</v>
      </c>
      <c r="CM109" s="1">
        <v>113</v>
      </c>
      <c r="CN109" s="1">
        <v>11.83098591549296</v>
      </c>
      <c r="CO109" s="1">
        <v>11.83098591549296</v>
      </c>
      <c r="CP109" s="1">
        <v>0</v>
      </c>
      <c r="CQ109" s="1">
        <v>57.74647887323944</v>
      </c>
      <c r="CR109" s="1">
        <v>79.014084507042256</v>
      </c>
      <c r="CS109" s="1">
        <v>20.422535211267611</v>
      </c>
      <c r="CT109" s="1">
        <v>10.15384615384615</v>
      </c>
      <c r="CU109" s="1">
        <v>40.985915492957751</v>
      </c>
      <c r="CV109" s="1">
        <v>7.833333333333333</v>
      </c>
      <c r="CW109" s="1">
        <v>44.19889502762431</v>
      </c>
      <c r="CX109" s="1">
        <v>18.313953488372089</v>
      </c>
      <c r="CY109" s="1">
        <v>94</v>
      </c>
      <c r="CZ109" s="1">
        <v>20.281690140845068</v>
      </c>
      <c r="DA109" s="1">
        <v>0</v>
      </c>
      <c r="DB109" s="1">
        <v>144.83333333333329</v>
      </c>
      <c r="DC109" s="1">
        <v>934.99999999999989</v>
      </c>
      <c r="DD109" s="1">
        <v>160</v>
      </c>
      <c r="DE109" s="1">
        <v>4.2253521126760569</v>
      </c>
      <c r="DF109" s="1">
        <v>111.5</v>
      </c>
      <c r="DG109" s="1">
        <v>81.126760563380287</v>
      </c>
      <c r="DH109" s="1">
        <v>39.499999999999993</v>
      </c>
      <c r="DI109" s="1">
        <v>118.1666666666667</v>
      </c>
      <c r="DJ109" s="1">
        <v>612</v>
      </c>
      <c r="DK109" s="1">
        <v>196</v>
      </c>
      <c r="DL109" s="1">
        <v>153</v>
      </c>
      <c r="DM109" s="1">
        <v>20.281690140845068</v>
      </c>
      <c r="DN109" s="1">
        <v>510</v>
      </c>
      <c r="DO109" s="1">
        <v>51</v>
      </c>
      <c r="DP109" s="1">
        <v>49.718309859154928</v>
      </c>
      <c r="DQ109" s="1">
        <v>65.5</v>
      </c>
      <c r="DR109" s="1">
        <v>93.333333333333329</v>
      </c>
      <c r="DS109" s="1">
        <v>13.83333333333333</v>
      </c>
      <c r="DT109" s="1">
        <v>7.833333333333333</v>
      </c>
      <c r="DU109" s="1">
        <v>5</v>
      </c>
      <c r="DV109" s="1">
        <v>1</v>
      </c>
      <c r="DW109" s="1">
        <v>100</v>
      </c>
      <c r="DX109" s="1">
        <v>0</v>
      </c>
      <c r="DY109" s="1">
        <v>0</v>
      </c>
      <c r="EC109" s="1">
        <v>0</v>
      </c>
      <c r="ED109" s="1">
        <v>21150.16137412181</v>
      </c>
      <c r="EE109" s="1" t="s">
        <v>472</v>
      </c>
    </row>
    <row r="110" spans="1:135" x14ac:dyDescent="0.2">
      <c r="A110" s="2"/>
      <c r="ED110" s="1">
        <v>0</v>
      </c>
    </row>
    <row r="111" spans="1:135" x14ac:dyDescent="0.2">
      <c r="A111" s="2" t="s">
        <v>473</v>
      </c>
      <c r="B111" s="1">
        <v>0</v>
      </c>
      <c r="C111" s="1">
        <v>0</v>
      </c>
      <c r="D111" s="1">
        <v>0</v>
      </c>
      <c r="E111" s="1">
        <v>0</v>
      </c>
      <c r="F111" s="1">
        <v>366.3</v>
      </c>
      <c r="G111" s="1">
        <v>0</v>
      </c>
      <c r="H111" s="1">
        <v>-103.6</v>
      </c>
      <c r="I111" s="1">
        <v>0</v>
      </c>
      <c r="J111" s="1">
        <v>-989.8</v>
      </c>
      <c r="K111" s="1">
        <v>0</v>
      </c>
      <c r="L111" s="1">
        <v>0</v>
      </c>
      <c r="M111" s="1">
        <v>0</v>
      </c>
      <c r="N111" s="1">
        <v>-234.58</v>
      </c>
      <c r="O111" s="1">
        <v>-56.239999999999988</v>
      </c>
      <c r="P111" s="1">
        <v>-14.8</v>
      </c>
      <c r="Q111" s="1">
        <v>100.8000000000001</v>
      </c>
      <c r="R111" s="1">
        <v>29.12</v>
      </c>
      <c r="S111" s="1">
        <v>-201.76</v>
      </c>
      <c r="T111" s="1">
        <v>-2503.48</v>
      </c>
      <c r="U111" s="1">
        <v>75.400000000000006</v>
      </c>
      <c r="V111" s="1">
        <v>48</v>
      </c>
      <c r="W111" s="1">
        <v>134.04</v>
      </c>
      <c r="X111" s="1">
        <v>31.2</v>
      </c>
      <c r="Y111" s="1">
        <v>-618</v>
      </c>
      <c r="Z111" s="1">
        <v>295.26</v>
      </c>
      <c r="AA111" s="1">
        <v>0</v>
      </c>
      <c r="AB111" s="1">
        <v>0</v>
      </c>
      <c r="AC111" s="1">
        <v>-24.839999999999971</v>
      </c>
      <c r="AD111" s="1">
        <v>330</v>
      </c>
      <c r="AE111" s="1">
        <v>63.72</v>
      </c>
      <c r="AF111" s="1">
        <v>-958.8</v>
      </c>
      <c r="AG111" s="1">
        <v>12</v>
      </c>
      <c r="AH111" s="1">
        <v>-47.039999999999992</v>
      </c>
      <c r="AI111" s="1">
        <v>264.32000000000011</v>
      </c>
      <c r="AJ111" s="1">
        <v>-115.64</v>
      </c>
      <c r="AK111" s="1">
        <v>-252</v>
      </c>
      <c r="AL111" s="1">
        <v>0</v>
      </c>
      <c r="AM111" s="1">
        <v>-98.399999999999977</v>
      </c>
      <c r="AN111" s="1">
        <v>22.2</v>
      </c>
      <c r="AO111" s="1">
        <v>-451.2</v>
      </c>
      <c r="AP111" s="1">
        <v>103.04</v>
      </c>
      <c r="AQ111" s="1">
        <v>2627.6</v>
      </c>
      <c r="AR111" s="1">
        <v>0</v>
      </c>
      <c r="AS111" s="1">
        <v>-1206</v>
      </c>
      <c r="AT111" s="1">
        <v>-31.2</v>
      </c>
      <c r="AU111" s="1">
        <v>0</v>
      </c>
      <c r="AV111" s="1">
        <v>390.52</v>
      </c>
      <c r="AW111" s="1">
        <v>0</v>
      </c>
      <c r="AX111" s="1">
        <v>-28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-169</v>
      </c>
      <c r="BE111" s="1">
        <v>-63.625</v>
      </c>
      <c r="BF111" s="1">
        <v>-36</v>
      </c>
      <c r="BG111" s="1">
        <v>-299.2</v>
      </c>
      <c r="BH111" s="1">
        <v>-272.39999999999998</v>
      </c>
      <c r="BI111" s="1">
        <v>-193.5</v>
      </c>
      <c r="BJ111" s="1">
        <v>-93</v>
      </c>
      <c r="BK111" s="1">
        <v>0</v>
      </c>
      <c r="BL111" s="1">
        <v>-355.2</v>
      </c>
      <c r="BM111" s="1">
        <v>-121.2</v>
      </c>
      <c r="BN111" s="1">
        <v>-44</v>
      </c>
      <c r="BO111" s="1">
        <v>0</v>
      </c>
      <c r="BP111" s="1">
        <v>-545</v>
      </c>
      <c r="BQ111" s="1">
        <v>-37</v>
      </c>
      <c r="BR111" s="1">
        <v>-41.125</v>
      </c>
      <c r="BS111" s="1">
        <v>-78.25</v>
      </c>
      <c r="BT111" s="1">
        <v>-1422</v>
      </c>
      <c r="BU111" s="1">
        <v>0</v>
      </c>
      <c r="BV111" s="1">
        <v>-73.5</v>
      </c>
      <c r="BW111" s="1">
        <v>-192</v>
      </c>
      <c r="BX111" s="1">
        <v>0</v>
      </c>
      <c r="BY111" s="1">
        <v>-36</v>
      </c>
      <c r="BZ111" s="1">
        <v>-259.2</v>
      </c>
      <c r="CA111" s="1">
        <v>-387.6</v>
      </c>
      <c r="CB111" s="1">
        <v>-202.5</v>
      </c>
      <c r="CC111" s="1">
        <v>-204</v>
      </c>
      <c r="CD111" s="1">
        <v>-138</v>
      </c>
      <c r="CE111" s="1">
        <v>0</v>
      </c>
      <c r="CF111" s="1">
        <v>0</v>
      </c>
      <c r="CG111" s="1">
        <v>1.8000000000000009</v>
      </c>
      <c r="CH111" s="1">
        <v>0</v>
      </c>
      <c r="CI111" s="1">
        <v>951</v>
      </c>
      <c r="CJ111" s="1">
        <v>555.20000000000005</v>
      </c>
      <c r="CK111" s="1">
        <v>-192</v>
      </c>
      <c r="CL111" s="1">
        <v>-1566</v>
      </c>
      <c r="CM111" s="1">
        <v>-151.5</v>
      </c>
      <c r="CN111" s="1">
        <v>-16.8</v>
      </c>
      <c r="CO111" s="1">
        <v>16.8</v>
      </c>
      <c r="CP111" s="1">
        <v>148.80000000000001</v>
      </c>
      <c r="CQ111" s="1">
        <v>780.8</v>
      </c>
      <c r="CR111" s="1">
        <v>10.199999999999999</v>
      </c>
      <c r="CS111" s="1">
        <v>76.599999999999994</v>
      </c>
      <c r="CT111" s="1">
        <v>-3</v>
      </c>
      <c r="CU111" s="1">
        <v>186.6</v>
      </c>
      <c r="CV111" s="1">
        <v>0.5</v>
      </c>
      <c r="CW111" s="1">
        <v>-42.5</v>
      </c>
      <c r="CX111" s="1">
        <v>13.5</v>
      </c>
      <c r="CY111" s="1">
        <v>57</v>
      </c>
      <c r="CZ111" s="1">
        <v>50.400000000000013</v>
      </c>
      <c r="DA111" s="1">
        <v>68.400000000000006</v>
      </c>
      <c r="DB111" s="1">
        <v>33.799999999999983</v>
      </c>
      <c r="DC111" s="1">
        <v>-373.67999999999989</v>
      </c>
      <c r="DD111" s="1">
        <v>-181.2</v>
      </c>
      <c r="DE111" s="1">
        <v>86.4</v>
      </c>
      <c r="DF111" s="1">
        <v>-104.22</v>
      </c>
      <c r="DG111" s="1">
        <v>417.6</v>
      </c>
      <c r="DH111" s="1">
        <v>347.22</v>
      </c>
      <c r="DI111" s="1">
        <v>563.75</v>
      </c>
      <c r="DJ111" s="1">
        <v>3775.5</v>
      </c>
      <c r="DK111" s="1">
        <v>1095</v>
      </c>
      <c r="DL111" s="1">
        <v>85.5</v>
      </c>
      <c r="DM111" s="1">
        <v>301.2</v>
      </c>
      <c r="DN111" s="1">
        <v>-552</v>
      </c>
      <c r="DO111" s="1">
        <v>339</v>
      </c>
      <c r="DP111" s="1">
        <v>17</v>
      </c>
      <c r="DQ111" s="1">
        <v>1189.5</v>
      </c>
      <c r="DR111" s="1">
        <v>796</v>
      </c>
      <c r="DS111" s="1">
        <v>504.5</v>
      </c>
      <c r="DT111" s="1">
        <v>618.5</v>
      </c>
      <c r="DU111" s="1">
        <v>318</v>
      </c>
      <c r="DV111" s="1">
        <v>828</v>
      </c>
      <c r="DW111" s="1">
        <v>366</v>
      </c>
      <c r="DX111" s="1">
        <v>0</v>
      </c>
      <c r="DY111" s="1">
        <v>0</v>
      </c>
      <c r="DZ111" s="1">
        <v>0</v>
      </c>
      <c r="EB111" s="1">
        <v>0</v>
      </c>
      <c r="EC111" s="1">
        <v>0</v>
      </c>
      <c r="ED111" s="1">
        <v>3112.0099999999989</v>
      </c>
      <c r="EE111" s="1" t="s">
        <v>473</v>
      </c>
    </row>
    <row r="112" spans="1:135" x14ac:dyDescent="0.2">
      <c r="A112" s="2"/>
    </row>
    <row r="113" spans="1:135" x14ac:dyDescent="0.2">
      <c r="A113" s="2" t="s">
        <v>474</v>
      </c>
      <c r="B113" s="1" t="s">
        <v>475</v>
      </c>
      <c r="N113" s="1" t="s">
        <v>476</v>
      </c>
      <c r="Q113" s="1" t="s">
        <v>477</v>
      </c>
      <c r="BD113" s="1" t="s">
        <v>478</v>
      </c>
      <c r="CC113" s="1" t="s">
        <v>479</v>
      </c>
      <c r="CV113" s="1" t="s">
        <v>151</v>
      </c>
      <c r="CY113" s="1" t="s">
        <v>480</v>
      </c>
      <c r="DI113" s="1" t="s">
        <v>154</v>
      </c>
      <c r="DQ113" s="1" t="s">
        <v>481</v>
      </c>
      <c r="EE113" s="1" t="s">
        <v>474</v>
      </c>
    </row>
    <row r="114" spans="1:135" x14ac:dyDescent="0.2">
      <c r="A114" s="2" t="s">
        <v>482</v>
      </c>
      <c r="B114" s="1">
        <v>997.6</v>
      </c>
      <c r="N114" s="1">
        <v>446.96</v>
      </c>
      <c r="Q114" s="1">
        <v>16909.18</v>
      </c>
      <c r="BD114" s="1">
        <v>703.50000000000011</v>
      </c>
      <c r="CC114" s="1">
        <v>4222.2000000000007</v>
      </c>
      <c r="CV114" s="1">
        <v>106.5</v>
      </c>
      <c r="CY114" s="1">
        <v>2372.4</v>
      </c>
      <c r="DI114" s="1">
        <v>8555.1</v>
      </c>
      <c r="DQ114" s="1">
        <v>6063</v>
      </c>
      <c r="ED114" s="1">
        <v>40376.44</v>
      </c>
      <c r="EE114" s="1" t="s">
        <v>482</v>
      </c>
    </row>
    <row r="115" spans="1:135" x14ac:dyDescent="0.2">
      <c r="A115" s="2" t="s">
        <v>483</v>
      </c>
      <c r="B115" s="1">
        <v>1724.7</v>
      </c>
      <c r="N115" s="1">
        <v>752.58</v>
      </c>
      <c r="Q115" s="1">
        <v>18918.32</v>
      </c>
      <c r="BD115" s="1">
        <v>5624.8</v>
      </c>
      <c r="CC115" s="1">
        <v>3765.7</v>
      </c>
      <c r="CV115" s="1">
        <v>135</v>
      </c>
      <c r="CY115" s="1">
        <v>1970.68</v>
      </c>
      <c r="DI115" s="1">
        <v>2930.15</v>
      </c>
      <c r="DQ115" s="1">
        <v>1442.5</v>
      </c>
      <c r="ED115" s="1">
        <v>37264.43</v>
      </c>
      <c r="EE115" s="1" t="s">
        <v>483</v>
      </c>
    </row>
    <row r="116" spans="1:135" x14ac:dyDescent="0.2">
      <c r="A116" s="2" t="s">
        <v>451</v>
      </c>
      <c r="EE116" s="1" t="s">
        <v>451</v>
      </c>
    </row>
    <row r="117" spans="1:135" x14ac:dyDescent="0.2">
      <c r="A117" s="2" t="s">
        <v>484</v>
      </c>
      <c r="W117" s="1">
        <v>176.4</v>
      </c>
      <c r="AV117" s="1">
        <v>426.4</v>
      </c>
      <c r="DI117" s="1">
        <v>8467.5</v>
      </c>
      <c r="DQ117" s="1">
        <v>2742</v>
      </c>
      <c r="DX117" s="1">
        <v>0</v>
      </c>
      <c r="ED117" s="1">
        <v>11812.3</v>
      </c>
      <c r="EE117" s="1" t="s">
        <v>484</v>
      </c>
    </row>
    <row r="118" spans="1:135" x14ac:dyDescent="0.2">
      <c r="A118" s="2"/>
    </row>
    <row r="119" spans="1:135" x14ac:dyDescent="0.2">
      <c r="A119" s="2" t="s">
        <v>485</v>
      </c>
      <c r="W119" s="1">
        <v>285.32</v>
      </c>
      <c r="AV119" s="1">
        <v>284.03142857142859</v>
      </c>
      <c r="DI119" s="1">
        <v>15417.892857142861</v>
      </c>
      <c r="DQ119" s="1">
        <v>1139.9047619047619</v>
      </c>
      <c r="DX119" s="1">
        <v>0</v>
      </c>
      <c r="ED119" s="1">
        <v>17127.149047619048</v>
      </c>
      <c r="EE119" s="1" t="s">
        <v>485</v>
      </c>
    </row>
    <row r="120" spans="1:135" x14ac:dyDescent="0.2">
      <c r="A120" s="2"/>
    </row>
    <row r="121" spans="1:135" x14ac:dyDescent="0.2">
      <c r="A121" s="2" t="s">
        <v>486</v>
      </c>
      <c r="W121" s="1">
        <v>-108.92</v>
      </c>
      <c r="AV121" s="1">
        <v>142.36857142857141</v>
      </c>
      <c r="DI121" s="1">
        <v>-6950.3928571428587</v>
      </c>
      <c r="DQ121" s="1">
        <v>1602.0952380952381</v>
      </c>
      <c r="DX121" s="1">
        <v>0</v>
      </c>
      <c r="EE121" s="1" t="s">
        <v>486</v>
      </c>
    </row>
    <row r="122" spans="1:135" x14ac:dyDescent="0.2">
      <c r="A122" s="2"/>
    </row>
    <row r="123" spans="1:135" x14ac:dyDescent="0.2">
      <c r="A123" s="2"/>
      <c r="I123" s="1">
        <v>0</v>
      </c>
      <c r="Z123" s="1">
        <v>1411.92</v>
      </c>
      <c r="AB123" s="1">
        <v>0</v>
      </c>
      <c r="AP123" s="1">
        <v>485.76</v>
      </c>
      <c r="AU123" s="1">
        <v>0</v>
      </c>
      <c r="AV123" s="1">
        <v>71.760000000000005</v>
      </c>
      <c r="BD123" s="1">
        <v>404</v>
      </c>
      <c r="BF123" s="1">
        <v>216</v>
      </c>
      <c r="BG123" s="1">
        <v>667.2</v>
      </c>
      <c r="BQ123" s="1">
        <v>122</v>
      </c>
      <c r="BR123" s="1">
        <v>922.25</v>
      </c>
      <c r="BT123" s="1">
        <v>2924</v>
      </c>
      <c r="DI123" s="1">
        <v>354.5</v>
      </c>
      <c r="DQ123" s="1">
        <v>393</v>
      </c>
      <c r="DX123" s="1">
        <v>0</v>
      </c>
      <c r="ED123" s="1">
        <v>7972.39</v>
      </c>
    </row>
    <row r="124" spans="1:135" x14ac:dyDescent="0.2">
      <c r="A124" s="2" t="s">
        <v>487</v>
      </c>
      <c r="B124" s="1">
        <v>6998.1949999999997</v>
      </c>
      <c r="C124" s="1">
        <v>144.13874999999999</v>
      </c>
      <c r="D124" s="1">
        <v>3180</v>
      </c>
      <c r="E124" s="1">
        <v>124.33</v>
      </c>
      <c r="F124" s="1">
        <v>3563.1111765968062</v>
      </c>
      <c r="G124" s="1">
        <v>410</v>
      </c>
      <c r="H124" s="1">
        <v>273.42999999999989</v>
      </c>
      <c r="I124" s="1">
        <v>856.48280572884926</v>
      </c>
      <c r="J124" s="1">
        <v>3299.096069186146</v>
      </c>
      <c r="K124" s="1">
        <v>167.5524313950028</v>
      </c>
      <c r="L124" s="1">
        <v>150</v>
      </c>
      <c r="M124" s="1">
        <v>0</v>
      </c>
      <c r="N124" s="1">
        <v>1665.0513357244481</v>
      </c>
      <c r="O124" s="1">
        <v>465.86957289690378</v>
      </c>
      <c r="P124" s="1">
        <v>741.66543572075693</v>
      </c>
      <c r="Q124" s="1">
        <v>636.16</v>
      </c>
      <c r="R124" s="1">
        <v>0</v>
      </c>
      <c r="S124" s="1">
        <v>407.67999999999989</v>
      </c>
      <c r="T124" s="1">
        <v>22786.329063155368</v>
      </c>
      <c r="U124" s="1">
        <v>633.55975880911876</v>
      </c>
      <c r="V124" s="1">
        <v>1714.908202594934</v>
      </c>
      <c r="W124" s="1">
        <v>1816.9303442442369</v>
      </c>
      <c r="X124" s="1">
        <v>126.45</v>
      </c>
      <c r="Y124" s="1">
        <v>1061.0999999999999</v>
      </c>
      <c r="Z124" s="1">
        <v>4126.6752787195401</v>
      </c>
      <c r="AA124" s="1">
        <v>31.08</v>
      </c>
      <c r="AB124" s="1">
        <v>4721.4323591606644</v>
      </c>
      <c r="AC124" s="1">
        <v>50</v>
      </c>
      <c r="AD124" s="1">
        <v>1014.21729241367</v>
      </c>
      <c r="AE124" s="1">
        <v>281.55735123428468</v>
      </c>
      <c r="AF124" s="1">
        <v>2315.4</v>
      </c>
      <c r="AG124" s="1">
        <v>78</v>
      </c>
      <c r="AH124" s="1">
        <v>255.92</v>
      </c>
      <c r="AI124" s="1">
        <v>2136.931032967585</v>
      </c>
      <c r="AJ124" s="1">
        <v>691.22491442208923</v>
      </c>
      <c r="AK124" s="1">
        <v>5186.1830624367994</v>
      </c>
      <c r="AL124" s="1">
        <v>614.47500000000014</v>
      </c>
      <c r="AM124" s="1">
        <v>1027.04965180462</v>
      </c>
      <c r="AN124" s="1">
        <v>61.604999999999983</v>
      </c>
      <c r="AO124" s="1">
        <v>100</v>
      </c>
      <c r="AP124" s="1">
        <v>884.22562328426443</v>
      </c>
      <c r="AQ124" s="1">
        <v>10932.8935131076</v>
      </c>
      <c r="AR124" s="1">
        <v>175.5</v>
      </c>
      <c r="AS124" s="1">
        <v>4004.4888979759421</v>
      </c>
      <c r="AT124" s="1">
        <v>46.346155372913273</v>
      </c>
      <c r="AU124" s="1">
        <v>1131.0933333333339</v>
      </c>
      <c r="AV124" s="1">
        <v>582.53681314564551</v>
      </c>
      <c r="AW124" s="1">
        <v>59.19962542382185</v>
      </c>
      <c r="AX124" s="1">
        <v>0</v>
      </c>
      <c r="AY124" s="1">
        <v>68.388750000000002</v>
      </c>
      <c r="AZ124" s="1">
        <v>32.508749999999999</v>
      </c>
      <c r="BA124" s="1">
        <v>0</v>
      </c>
      <c r="BB124" s="1">
        <v>0</v>
      </c>
      <c r="BC124" s="1">
        <v>0</v>
      </c>
      <c r="BD124" s="1">
        <v>4094.2242673335991</v>
      </c>
      <c r="BE124" s="1">
        <v>888.78669250807172</v>
      </c>
      <c r="BF124" s="1">
        <v>1255.6049777100291</v>
      </c>
      <c r="BG124" s="1">
        <v>2244.659622277461</v>
      </c>
      <c r="BH124" s="1">
        <v>472</v>
      </c>
      <c r="BI124" s="1">
        <v>1182.75</v>
      </c>
      <c r="BJ124" s="1">
        <v>143.4</v>
      </c>
      <c r="BK124" s="1">
        <v>0</v>
      </c>
      <c r="BL124" s="1">
        <v>240</v>
      </c>
      <c r="BM124" s="1">
        <v>402.75</v>
      </c>
      <c r="BN124" s="1">
        <v>100.5</v>
      </c>
      <c r="BO124" s="1">
        <v>0</v>
      </c>
      <c r="BP124" s="1">
        <v>1264.75</v>
      </c>
      <c r="BQ124" s="1">
        <v>362.69741613680071</v>
      </c>
      <c r="BR124" s="1">
        <v>4811.163593578809</v>
      </c>
      <c r="BS124" s="1">
        <v>657.90997485765331</v>
      </c>
      <c r="BT124" s="1">
        <v>7845.1825752604582</v>
      </c>
      <c r="BU124" s="1">
        <v>763.90000000000009</v>
      </c>
      <c r="BV124" s="1">
        <v>119.1</v>
      </c>
      <c r="BW124" s="1">
        <v>670.65</v>
      </c>
      <c r="BX124" s="1">
        <v>0</v>
      </c>
      <c r="BY124" s="1">
        <v>124.375</v>
      </c>
      <c r="BZ124" s="1">
        <v>633.6</v>
      </c>
      <c r="CA124" s="1">
        <v>490</v>
      </c>
      <c r="CB124" s="1">
        <v>1008.1875</v>
      </c>
      <c r="CC124" s="1">
        <v>2214.47490172065</v>
      </c>
      <c r="CD124" s="1">
        <v>459.00929262375928</v>
      </c>
      <c r="CE124" s="1">
        <v>702.15</v>
      </c>
      <c r="CF124" s="1">
        <v>54.6</v>
      </c>
      <c r="CG124" s="1">
        <v>51.820700002641068</v>
      </c>
      <c r="CH124" s="1">
        <v>0</v>
      </c>
      <c r="CI124" s="1">
        <v>21738.846371485251</v>
      </c>
      <c r="CJ124" s="1">
        <v>13597.177097464501</v>
      </c>
      <c r="CK124" s="1">
        <v>210</v>
      </c>
      <c r="CL124" s="1">
        <v>3429.6750000000002</v>
      </c>
      <c r="CM124" s="1">
        <v>930.375</v>
      </c>
      <c r="CN124" s="1">
        <v>60.449999999999989</v>
      </c>
      <c r="CO124" s="1">
        <v>69.900000000000006</v>
      </c>
      <c r="CP124" s="1">
        <v>285.40699978965353</v>
      </c>
      <c r="CQ124" s="1">
        <v>3428.8654609775631</v>
      </c>
      <c r="CR124" s="1">
        <v>960.21762220368237</v>
      </c>
      <c r="CS124" s="1">
        <v>184.33497657929709</v>
      </c>
      <c r="CT124" s="1">
        <v>91.875</v>
      </c>
      <c r="CU124" s="1">
        <v>838.44589249727699</v>
      </c>
      <c r="CV124" s="1">
        <v>444.36838175725029</v>
      </c>
      <c r="CW124" s="1">
        <v>129.18932632938041</v>
      </c>
      <c r="CX124" s="1">
        <v>102.1875</v>
      </c>
      <c r="CY124" s="1">
        <v>558.44405816359222</v>
      </c>
      <c r="CZ124" s="1">
        <v>124.35</v>
      </c>
      <c r="DA124" s="1">
        <v>0</v>
      </c>
      <c r="DB124" s="1">
        <v>642.47692887469827</v>
      </c>
      <c r="DC124" s="1">
        <v>2469.15</v>
      </c>
      <c r="DD124" s="1">
        <v>121.8</v>
      </c>
      <c r="DE124" s="1">
        <v>0</v>
      </c>
      <c r="DF124" s="1">
        <v>1627.6735300063831</v>
      </c>
      <c r="DG124" s="1">
        <v>771.33092639434722</v>
      </c>
      <c r="DH124" s="1">
        <v>411.60644474686751</v>
      </c>
      <c r="DI124" s="1">
        <v>1427.9121545079711</v>
      </c>
      <c r="DJ124" s="1">
        <v>4697.7562186741061</v>
      </c>
      <c r="DK124" s="1">
        <v>4899.7308608412422</v>
      </c>
      <c r="DL124" s="1">
        <v>1005.5625</v>
      </c>
      <c r="DM124" s="1">
        <v>94.2</v>
      </c>
      <c r="DN124" s="1">
        <v>1515.9375</v>
      </c>
      <c r="DO124" s="1">
        <v>551.25273011461468</v>
      </c>
      <c r="DP124" s="1">
        <v>678.01330728545759</v>
      </c>
      <c r="DQ124" s="1">
        <v>1153.229126807882</v>
      </c>
      <c r="DR124" s="1">
        <v>1366.138268758157</v>
      </c>
      <c r="DS124" s="1">
        <v>164.51485555122429</v>
      </c>
      <c r="DT124" s="1">
        <v>102.7408347603929</v>
      </c>
      <c r="DU124" s="1">
        <v>119.92046851018929</v>
      </c>
      <c r="DV124" s="1">
        <v>640.5</v>
      </c>
      <c r="DW124" s="1">
        <v>1160.146155684957</v>
      </c>
      <c r="DX124" s="1">
        <v>0</v>
      </c>
      <c r="DY124" s="1">
        <v>0</v>
      </c>
      <c r="DZ124" s="1">
        <v>0</v>
      </c>
      <c r="EB124" s="1">
        <v>0</v>
      </c>
      <c r="EC124" s="1">
        <v>0</v>
      </c>
      <c r="ED124" s="1">
        <v>197894.92036363119</v>
      </c>
      <c r="EE124" s="1" t="s">
        <v>487</v>
      </c>
    </row>
    <row r="125" spans="1:135" x14ac:dyDescent="0.2">
      <c r="A125" s="2" t="s">
        <v>488</v>
      </c>
      <c r="ED125" s="1">
        <v>0</v>
      </c>
      <c r="EE125" s="1" t="s">
        <v>488</v>
      </c>
    </row>
    <row r="126" spans="1:135" x14ac:dyDescent="0.2">
      <c r="A126" s="2" t="s">
        <v>489</v>
      </c>
      <c r="B126" s="1">
        <v>5474.7</v>
      </c>
      <c r="C126" s="1">
        <v>0</v>
      </c>
      <c r="D126" s="1">
        <v>1620</v>
      </c>
      <c r="E126" s="1">
        <v>0</v>
      </c>
      <c r="F126" s="1">
        <v>1240.24</v>
      </c>
      <c r="G126" s="1">
        <v>0</v>
      </c>
      <c r="I126" s="1">
        <v>0</v>
      </c>
      <c r="J126" s="1">
        <v>159.04</v>
      </c>
      <c r="K126" s="1">
        <v>0</v>
      </c>
      <c r="L126" s="1">
        <v>0</v>
      </c>
      <c r="M126" s="1">
        <v>0</v>
      </c>
      <c r="N126" s="1">
        <v>26.64</v>
      </c>
      <c r="O126" s="1">
        <v>20.72</v>
      </c>
      <c r="P126" s="1">
        <v>14.8</v>
      </c>
      <c r="Q126" s="1">
        <v>0</v>
      </c>
      <c r="T126" s="1">
        <v>2873.92</v>
      </c>
      <c r="U126" s="1">
        <v>18</v>
      </c>
      <c r="V126" s="1">
        <v>121.2</v>
      </c>
      <c r="W126" s="1">
        <v>15.6</v>
      </c>
      <c r="Z126" s="1">
        <v>77.7</v>
      </c>
      <c r="AA126" s="1">
        <v>0</v>
      </c>
      <c r="AB126" s="1">
        <v>415.84</v>
      </c>
      <c r="AD126" s="1">
        <v>91.32</v>
      </c>
      <c r="AF126" s="1">
        <v>48</v>
      </c>
      <c r="AI126" s="1">
        <v>170.52</v>
      </c>
      <c r="AJ126" s="1">
        <v>6.72</v>
      </c>
      <c r="AK126" s="1">
        <v>0</v>
      </c>
      <c r="AP126" s="1">
        <v>184</v>
      </c>
      <c r="AQ126" s="1">
        <v>325.8</v>
      </c>
      <c r="AR126" s="1">
        <v>0</v>
      </c>
      <c r="AS126" s="1">
        <v>6</v>
      </c>
      <c r="AT126" s="1">
        <v>7.2</v>
      </c>
      <c r="AU126" s="1">
        <v>0</v>
      </c>
      <c r="AV126" s="1">
        <v>49.92</v>
      </c>
      <c r="AW126" s="1">
        <v>2.85</v>
      </c>
      <c r="AZ126" s="1">
        <v>0</v>
      </c>
      <c r="BA126" s="1">
        <v>0</v>
      </c>
      <c r="BB126" s="1">
        <v>0</v>
      </c>
      <c r="BC126" s="1">
        <v>0</v>
      </c>
      <c r="BD126" s="1">
        <v>161.25</v>
      </c>
      <c r="BE126" s="1">
        <v>62</v>
      </c>
      <c r="BF126" s="1">
        <v>0</v>
      </c>
      <c r="BG126" s="1">
        <v>12</v>
      </c>
      <c r="BH126" s="1">
        <v>0</v>
      </c>
      <c r="BI126" s="1">
        <v>43.5</v>
      </c>
      <c r="BJ126" s="1">
        <v>0</v>
      </c>
      <c r="BP126" s="1">
        <v>18</v>
      </c>
      <c r="BQ126" s="1">
        <v>1.6</v>
      </c>
      <c r="BR126" s="1">
        <v>219</v>
      </c>
      <c r="BS126" s="1">
        <v>3</v>
      </c>
      <c r="BT126" s="1">
        <v>74.400000000000006</v>
      </c>
      <c r="BV126" s="1">
        <v>0</v>
      </c>
      <c r="CA126" s="1">
        <v>0</v>
      </c>
      <c r="CB126" s="1">
        <v>24</v>
      </c>
      <c r="CC126" s="1">
        <v>49.75</v>
      </c>
      <c r="CD126" s="1">
        <v>9</v>
      </c>
      <c r="CG126" s="1">
        <v>1.8</v>
      </c>
      <c r="CH126" s="1">
        <v>0</v>
      </c>
      <c r="CI126" s="1">
        <v>1035</v>
      </c>
      <c r="CJ126" s="1">
        <v>1299.5999999999999</v>
      </c>
      <c r="CK126" s="1">
        <v>0</v>
      </c>
      <c r="CL126" s="1">
        <v>75.599999999999994</v>
      </c>
      <c r="CM126" s="1">
        <v>43.5</v>
      </c>
      <c r="CP126" s="1">
        <v>0</v>
      </c>
      <c r="CV126" s="1">
        <v>51</v>
      </c>
      <c r="CY126" s="1">
        <v>15</v>
      </c>
      <c r="DB126" s="1">
        <v>1.2</v>
      </c>
      <c r="DC126" s="1">
        <v>43.2</v>
      </c>
      <c r="DD126" s="1">
        <v>0</v>
      </c>
      <c r="DF126" s="1">
        <v>164.16</v>
      </c>
      <c r="DH126" s="1">
        <v>5.58</v>
      </c>
      <c r="DI126" s="1">
        <v>18.25</v>
      </c>
      <c r="DJ126" s="1">
        <v>30</v>
      </c>
      <c r="DK126" s="1">
        <v>114</v>
      </c>
      <c r="DL126" s="1">
        <v>22.5</v>
      </c>
      <c r="DN126" s="1">
        <v>22.5</v>
      </c>
      <c r="DO126" s="1">
        <v>48</v>
      </c>
      <c r="DQ126" s="1">
        <v>36</v>
      </c>
      <c r="DR126" s="1">
        <v>12</v>
      </c>
      <c r="DV126" s="1">
        <v>6</v>
      </c>
      <c r="DW126" s="1">
        <v>12</v>
      </c>
      <c r="ED126" s="1">
        <v>16705.12</v>
      </c>
      <c r="EE126" s="1" t="s">
        <v>489</v>
      </c>
    </row>
    <row r="127" spans="1:135" x14ac:dyDescent="0.2">
      <c r="A127" s="2" t="s">
        <v>490</v>
      </c>
      <c r="B127" s="1">
        <v>82.5</v>
      </c>
      <c r="C127" s="1">
        <v>30</v>
      </c>
      <c r="D127" s="1">
        <v>60</v>
      </c>
      <c r="E127" s="1">
        <v>33</v>
      </c>
      <c r="F127" s="1">
        <v>1133.68</v>
      </c>
      <c r="G127" s="1">
        <v>60</v>
      </c>
      <c r="I127" s="1">
        <v>253</v>
      </c>
      <c r="J127" s="1">
        <v>571.20000000000005</v>
      </c>
      <c r="K127" s="1">
        <v>36</v>
      </c>
      <c r="L127" s="1">
        <v>0</v>
      </c>
      <c r="M127" s="1">
        <v>0</v>
      </c>
      <c r="N127" s="1">
        <v>245.68</v>
      </c>
      <c r="O127" s="1">
        <v>59.2</v>
      </c>
      <c r="P127" s="1">
        <v>183.52</v>
      </c>
      <c r="Q127" s="1">
        <v>183.68</v>
      </c>
      <c r="T127" s="1">
        <v>5270.72</v>
      </c>
      <c r="U127" s="1">
        <v>68.400000000000006</v>
      </c>
      <c r="V127" s="1">
        <v>434.4</v>
      </c>
      <c r="W127" s="1">
        <v>690.48</v>
      </c>
      <c r="Z127" s="1">
        <v>517.26</v>
      </c>
      <c r="AA127" s="1">
        <v>31.08</v>
      </c>
      <c r="AB127" s="1">
        <v>1527.2</v>
      </c>
      <c r="AD127" s="1">
        <v>147.6</v>
      </c>
      <c r="AF127" s="1">
        <v>483.6</v>
      </c>
      <c r="AI127" s="1">
        <v>226.24</v>
      </c>
      <c r="AJ127" s="1">
        <v>10.08</v>
      </c>
      <c r="AK127" s="1">
        <v>789.6</v>
      </c>
      <c r="AP127" s="1">
        <v>283.36</v>
      </c>
      <c r="AQ127" s="1">
        <v>617.4</v>
      </c>
      <c r="AR127" s="1">
        <v>0</v>
      </c>
      <c r="AS127" s="1">
        <v>936</v>
      </c>
      <c r="AT127" s="1">
        <v>6.48</v>
      </c>
      <c r="AU127" s="1">
        <v>211.6</v>
      </c>
      <c r="AV127" s="1">
        <v>62.4</v>
      </c>
      <c r="AW127" s="1">
        <v>0</v>
      </c>
      <c r="AZ127" s="1">
        <v>3.8</v>
      </c>
      <c r="BA127" s="1">
        <v>0</v>
      </c>
      <c r="BB127" s="1">
        <v>0</v>
      </c>
      <c r="BC127" s="1">
        <v>0</v>
      </c>
      <c r="BD127" s="1">
        <v>309.5</v>
      </c>
      <c r="BE127" s="1">
        <v>72.5</v>
      </c>
      <c r="BF127" s="1">
        <v>156</v>
      </c>
      <c r="BG127" s="1">
        <v>456</v>
      </c>
      <c r="BH127" s="1">
        <v>222</v>
      </c>
      <c r="BI127" s="1">
        <v>643.5</v>
      </c>
      <c r="BJ127" s="1">
        <v>24</v>
      </c>
      <c r="BP127" s="1">
        <v>320</v>
      </c>
      <c r="BQ127" s="1">
        <v>5.6</v>
      </c>
      <c r="BR127" s="1">
        <v>844.5</v>
      </c>
      <c r="BS127" s="1">
        <v>8.5</v>
      </c>
      <c r="BT127" s="1">
        <v>1368</v>
      </c>
      <c r="BV127" s="1">
        <v>13.5</v>
      </c>
      <c r="CA127" s="1">
        <v>240</v>
      </c>
      <c r="CB127" s="1">
        <v>168</v>
      </c>
      <c r="CC127" s="1">
        <v>361</v>
      </c>
      <c r="CD127" s="1">
        <v>90</v>
      </c>
      <c r="CG127" s="1">
        <v>4.8</v>
      </c>
      <c r="CH127" s="1">
        <v>0</v>
      </c>
      <c r="CI127" s="1">
        <v>3177</v>
      </c>
      <c r="CJ127" s="1">
        <v>2138.4</v>
      </c>
      <c r="CK127" s="1">
        <v>0</v>
      </c>
      <c r="CL127" s="1">
        <v>939.6</v>
      </c>
      <c r="CM127" s="1">
        <v>313.5</v>
      </c>
      <c r="CP127" s="1">
        <v>0</v>
      </c>
      <c r="CV127" s="1">
        <v>48</v>
      </c>
      <c r="CY127" s="1">
        <v>36</v>
      </c>
      <c r="DB127" s="1">
        <v>92</v>
      </c>
      <c r="DC127" s="1">
        <v>712.8</v>
      </c>
      <c r="DD127" s="1">
        <v>0</v>
      </c>
      <c r="DF127" s="1">
        <v>273.24</v>
      </c>
      <c r="DH127" s="1">
        <v>100.44</v>
      </c>
      <c r="DI127" s="1">
        <v>493.5</v>
      </c>
      <c r="DJ127" s="1">
        <v>523.5</v>
      </c>
      <c r="DK127" s="1">
        <v>612</v>
      </c>
      <c r="DL127" s="1">
        <v>348</v>
      </c>
      <c r="DN127" s="1">
        <v>367.5</v>
      </c>
      <c r="DO127" s="1">
        <v>27</v>
      </c>
      <c r="DQ127" s="1">
        <v>327</v>
      </c>
      <c r="DR127" s="1">
        <v>226</v>
      </c>
      <c r="DV127" s="1">
        <v>204</v>
      </c>
      <c r="DW127" s="1">
        <v>84</v>
      </c>
      <c r="ED127" s="1">
        <v>31600.04</v>
      </c>
      <c r="EE127" s="1" t="s">
        <v>490</v>
      </c>
    </row>
    <row r="128" spans="1:135" x14ac:dyDescent="0.2">
      <c r="A128" s="2" t="s">
        <v>491</v>
      </c>
      <c r="ED128" s="1">
        <v>0</v>
      </c>
    </row>
    <row r="129" spans="1:135" x14ac:dyDescent="0.2">
      <c r="A129" s="2" t="s">
        <v>491</v>
      </c>
      <c r="ED129" s="1">
        <v>0</v>
      </c>
    </row>
    <row r="130" spans="1:135" x14ac:dyDescent="0.2">
      <c r="A130" s="2" t="s">
        <v>492</v>
      </c>
      <c r="B130" s="1">
        <v>1440.9949999999999</v>
      </c>
      <c r="C130" s="1">
        <v>114.13875</v>
      </c>
      <c r="D130" s="1">
        <v>1500</v>
      </c>
      <c r="E130" s="1">
        <v>91.33</v>
      </c>
      <c r="F130" s="1">
        <v>1189.1911765968059</v>
      </c>
      <c r="G130" s="1">
        <v>350</v>
      </c>
      <c r="H130" s="1">
        <v>273.42999999999989</v>
      </c>
      <c r="I130" s="1">
        <v>603.48280572884926</v>
      </c>
      <c r="J130" s="1">
        <v>2568.8560691861462</v>
      </c>
      <c r="K130" s="1">
        <v>131.5524313950028</v>
      </c>
      <c r="L130" s="1">
        <v>150</v>
      </c>
      <c r="M130" s="1">
        <v>0</v>
      </c>
      <c r="N130" s="1">
        <v>1392.7313357244479</v>
      </c>
      <c r="O130" s="1">
        <v>385.94957289690382</v>
      </c>
      <c r="P130" s="1">
        <v>543.34543572075688</v>
      </c>
      <c r="Q130" s="1">
        <v>452.48</v>
      </c>
      <c r="R130" s="1">
        <v>0</v>
      </c>
      <c r="S130" s="1">
        <v>407.67999999999989</v>
      </c>
      <c r="T130" s="1">
        <v>14641.689063155371</v>
      </c>
      <c r="U130" s="1">
        <v>547.15975880911878</v>
      </c>
      <c r="V130" s="1">
        <v>1159.3082025949341</v>
      </c>
      <c r="W130" s="1">
        <v>1110.850344244237</v>
      </c>
      <c r="X130" s="1">
        <v>126.45</v>
      </c>
      <c r="Y130" s="1">
        <v>1061.0999999999999</v>
      </c>
      <c r="Z130" s="1">
        <v>3531.71527871954</v>
      </c>
      <c r="AA130" s="1">
        <v>0</v>
      </c>
      <c r="AB130" s="1">
        <v>2778.392359160664</v>
      </c>
      <c r="AC130" s="1">
        <v>50</v>
      </c>
      <c r="AD130" s="1">
        <v>775.29729241367011</v>
      </c>
      <c r="AE130" s="1">
        <v>281.55735123428468</v>
      </c>
      <c r="AF130" s="1">
        <v>1783.8</v>
      </c>
      <c r="AG130" s="1">
        <v>78</v>
      </c>
      <c r="AH130" s="1">
        <v>255.92</v>
      </c>
      <c r="AI130" s="1">
        <v>1740.171032967585</v>
      </c>
      <c r="AJ130" s="1">
        <v>674.42491442208927</v>
      </c>
      <c r="AK130" s="1">
        <v>4396.5830624367991</v>
      </c>
      <c r="AL130" s="1">
        <v>614.47500000000014</v>
      </c>
      <c r="AM130" s="1">
        <v>1027.04965180462</v>
      </c>
      <c r="AN130" s="1">
        <v>61.604999999999983</v>
      </c>
      <c r="AO130" s="1">
        <v>100</v>
      </c>
      <c r="AP130" s="1">
        <v>416.86562328426442</v>
      </c>
      <c r="AQ130" s="1">
        <v>9989.6935131076025</v>
      </c>
      <c r="AR130" s="1">
        <v>175.5</v>
      </c>
      <c r="AS130" s="1">
        <v>3062.4888979759421</v>
      </c>
      <c r="AT130" s="1">
        <v>32.666155372913273</v>
      </c>
      <c r="AU130" s="1">
        <v>919.49333333333379</v>
      </c>
      <c r="AV130" s="1">
        <v>470.21681314564557</v>
      </c>
      <c r="AW130" s="1">
        <v>56.349625423821848</v>
      </c>
      <c r="AY130" s="1">
        <v>68.388750000000002</v>
      </c>
      <c r="AZ130" s="1">
        <v>28.708749999999998</v>
      </c>
      <c r="BA130" s="1">
        <v>0</v>
      </c>
      <c r="BB130" s="1">
        <v>0</v>
      </c>
      <c r="BC130" s="1">
        <v>0</v>
      </c>
      <c r="BD130" s="1">
        <v>3623.4742673335991</v>
      </c>
      <c r="BE130" s="1">
        <v>754.28669250807172</v>
      </c>
      <c r="BF130" s="1">
        <v>1099.6049777100291</v>
      </c>
      <c r="BG130" s="1">
        <v>1776.659622277461</v>
      </c>
      <c r="BH130" s="1">
        <v>250</v>
      </c>
      <c r="BI130" s="1">
        <v>495.75</v>
      </c>
      <c r="BJ130" s="1">
        <v>119.4</v>
      </c>
      <c r="BK130" s="1">
        <v>0</v>
      </c>
      <c r="BL130" s="1">
        <v>240</v>
      </c>
      <c r="BM130" s="1">
        <v>402.75</v>
      </c>
      <c r="BN130" s="1">
        <v>100.5</v>
      </c>
      <c r="BO130" s="1">
        <v>0</v>
      </c>
      <c r="BP130" s="1">
        <v>926.75</v>
      </c>
      <c r="BQ130" s="1">
        <v>355.49741613680072</v>
      </c>
      <c r="BR130" s="1">
        <v>3747.663593578809</v>
      </c>
      <c r="BS130" s="1">
        <v>646.40997485765331</v>
      </c>
      <c r="BT130" s="1">
        <v>6402.7825752604595</v>
      </c>
      <c r="BU130" s="1">
        <v>763.90000000000009</v>
      </c>
      <c r="BV130" s="1">
        <v>105.6</v>
      </c>
      <c r="BW130" s="1">
        <v>670.65</v>
      </c>
      <c r="BX130" s="1">
        <v>0</v>
      </c>
      <c r="BY130" s="1">
        <v>124.375</v>
      </c>
      <c r="BZ130" s="1">
        <v>633.6</v>
      </c>
      <c r="CA130" s="1">
        <v>250</v>
      </c>
      <c r="CB130" s="1">
        <v>816.1875</v>
      </c>
      <c r="CC130" s="1">
        <v>1803.72490172065</v>
      </c>
      <c r="CD130" s="1">
        <v>360.00929262375928</v>
      </c>
      <c r="CE130" s="1">
        <v>702.15</v>
      </c>
      <c r="CF130" s="1">
        <v>54.6</v>
      </c>
      <c r="CG130" s="1">
        <v>45.220700002641067</v>
      </c>
      <c r="CH130" s="1">
        <v>0</v>
      </c>
      <c r="CI130" s="1">
        <v>17526.846371485251</v>
      </c>
      <c r="CJ130" s="1">
        <v>10159.177097464501</v>
      </c>
      <c r="CK130" s="1">
        <v>210</v>
      </c>
      <c r="CL130" s="1">
        <v>2414.4749999999999</v>
      </c>
      <c r="CM130" s="1">
        <v>573.375</v>
      </c>
      <c r="CN130" s="1">
        <v>60.449999999999989</v>
      </c>
      <c r="CO130" s="1">
        <v>69.900000000000006</v>
      </c>
      <c r="CP130" s="1">
        <v>285.40699978965353</v>
      </c>
      <c r="CQ130" s="1">
        <v>3428.8654609775631</v>
      </c>
      <c r="CR130" s="1">
        <v>960.21762220368237</v>
      </c>
      <c r="CS130" s="1">
        <v>184.33497657929709</v>
      </c>
      <c r="CT130" s="1">
        <v>91.875</v>
      </c>
      <c r="CU130" s="1">
        <v>838.44589249727699</v>
      </c>
      <c r="CV130" s="1">
        <v>345.36838175725029</v>
      </c>
      <c r="CW130" s="1">
        <v>129.18932632938041</v>
      </c>
      <c r="CX130" s="1">
        <v>102.1875</v>
      </c>
      <c r="CY130" s="1">
        <v>507.44405816359222</v>
      </c>
      <c r="CZ130" s="1">
        <v>124.35</v>
      </c>
      <c r="DA130" s="1">
        <v>0</v>
      </c>
      <c r="DB130" s="1">
        <v>549.27692887469823</v>
      </c>
      <c r="DC130" s="1">
        <v>1713.15</v>
      </c>
      <c r="DD130" s="1">
        <v>121.8</v>
      </c>
      <c r="DE130" s="1">
        <v>0</v>
      </c>
      <c r="DF130" s="1">
        <v>1190.273530006383</v>
      </c>
      <c r="DG130" s="1">
        <v>771.33092639434722</v>
      </c>
      <c r="DH130" s="1">
        <v>305.58644474686753</v>
      </c>
      <c r="DI130" s="1">
        <v>916.16215450797097</v>
      </c>
      <c r="DJ130" s="1">
        <v>4144.2562186741061</v>
      </c>
      <c r="DK130" s="1">
        <v>4173.7308608412422</v>
      </c>
      <c r="DL130" s="1">
        <v>635.0625</v>
      </c>
      <c r="DM130" s="1">
        <v>94.2</v>
      </c>
      <c r="DN130" s="1">
        <v>1125.9375</v>
      </c>
      <c r="DO130" s="1">
        <v>476.25273011461468</v>
      </c>
      <c r="DP130" s="1">
        <v>678.01330728545759</v>
      </c>
      <c r="DQ130" s="1">
        <v>790.22912680788147</v>
      </c>
      <c r="DR130" s="1">
        <v>1128.138268758157</v>
      </c>
      <c r="DS130" s="1">
        <v>164.51485555122429</v>
      </c>
      <c r="DT130" s="1">
        <v>102.7408347603929</v>
      </c>
      <c r="DU130" s="1">
        <v>119.92046851018929</v>
      </c>
      <c r="DV130" s="1">
        <v>430.5</v>
      </c>
      <c r="DW130" s="1">
        <v>1064.146155684957</v>
      </c>
      <c r="ED130" s="1">
        <v>149589.76036363121</v>
      </c>
      <c r="EE130" s="1" t="s">
        <v>492</v>
      </c>
    </row>
    <row r="131" spans="1:135" x14ac:dyDescent="0.2">
      <c r="A131" s="2" t="s">
        <v>493</v>
      </c>
      <c r="B131" s="1">
        <v>1440.9949999999999</v>
      </c>
      <c r="C131" s="1">
        <v>114.13875</v>
      </c>
      <c r="D131" s="1">
        <v>1500</v>
      </c>
      <c r="E131" s="1">
        <v>91.33</v>
      </c>
      <c r="F131" s="1">
        <v>2021.373100753246</v>
      </c>
      <c r="G131" s="1">
        <v>350</v>
      </c>
      <c r="H131" s="1">
        <v>273.42999999999989</v>
      </c>
      <c r="I131" s="1">
        <v>603.48280572884926</v>
      </c>
      <c r="J131" s="1">
        <v>3564.056069186146</v>
      </c>
      <c r="K131" s="1">
        <v>131.5524313950028</v>
      </c>
      <c r="L131" s="1">
        <v>150</v>
      </c>
      <c r="M131" s="1">
        <v>0</v>
      </c>
      <c r="N131" s="1">
        <v>1134.6193357244481</v>
      </c>
      <c r="O131" s="1">
        <v>335.94957289690382</v>
      </c>
      <c r="P131" s="1">
        <v>543.34543572075688</v>
      </c>
      <c r="Q131" s="1">
        <v>452.48</v>
      </c>
      <c r="R131" s="1">
        <v>0</v>
      </c>
      <c r="S131" s="1">
        <v>407.67999999999989</v>
      </c>
      <c r="T131" s="1">
        <v>24735.96106315537</v>
      </c>
      <c r="U131" s="1">
        <v>547.15975880911878</v>
      </c>
      <c r="V131" s="1">
        <v>1081.908202594934</v>
      </c>
      <c r="W131" s="1">
        <v>1100.850344244237</v>
      </c>
      <c r="X131" s="1">
        <v>126.45</v>
      </c>
      <c r="Y131" s="1">
        <v>1061.0999999999999</v>
      </c>
      <c r="Z131" s="1">
        <v>3431.71527871954</v>
      </c>
      <c r="AA131" s="1">
        <v>0</v>
      </c>
      <c r="AB131" s="1">
        <v>2846.7523591606641</v>
      </c>
      <c r="AC131" s="1">
        <v>50</v>
      </c>
      <c r="AD131" s="1">
        <v>803.35729241367017</v>
      </c>
      <c r="AE131" s="1">
        <v>237.30735123428479</v>
      </c>
      <c r="AF131" s="1">
        <v>1783.8</v>
      </c>
      <c r="AG131" s="1">
        <v>78</v>
      </c>
      <c r="AH131" s="1">
        <v>255.92</v>
      </c>
      <c r="AI131" s="1">
        <v>1386.517699634252</v>
      </c>
      <c r="AJ131" s="1">
        <v>649.06491442208926</v>
      </c>
      <c r="AK131" s="1">
        <v>4396.5830624367991</v>
      </c>
      <c r="AL131" s="1">
        <v>614.47500000000014</v>
      </c>
      <c r="AM131" s="1">
        <v>1027.04965180462</v>
      </c>
      <c r="AN131" s="1">
        <v>61.604999999999983</v>
      </c>
      <c r="AO131" s="1">
        <v>100</v>
      </c>
      <c r="AP131" s="1">
        <v>496.86562328426442</v>
      </c>
      <c r="AQ131" s="1">
        <v>4277.2940528510026</v>
      </c>
      <c r="AR131" s="1">
        <v>175.5</v>
      </c>
      <c r="AS131" s="1">
        <v>3042.4888979759421</v>
      </c>
      <c r="AT131" s="1">
        <v>32.666155372913273</v>
      </c>
      <c r="AU131" s="1">
        <v>919.49333333333379</v>
      </c>
      <c r="AV131" s="1">
        <v>645.21681314564557</v>
      </c>
      <c r="AW131" s="1">
        <v>56.349625423821848</v>
      </c>
      <c r="AY131" s="1">
        <v>68.388750000000002</v>
      </c>
      <c r="AZ131" s="1">
        <v>28.708749999999998</v>
      </c>
      <c r="BA131" s="1">
        <v>0</v>
      </c>
      <c r="BB131" s="1">
        <v>0</v>
      </c>
      <c r="BC131" s="1">
        <v>0</v>
      </c>
      <c r="BD131" s="1">
        <v>9573.4742673335986</v>
      </c>
      <c r="BE131" s="1">
        <v>784.28669250807172</v>
      </c>
      <c r="BF131" s="1">
        <v>1099.6049777100291</v>
      </c>
      <c r="BG131" s="1">
        <v>1976.659622277461</v>
      </c>
      <c r="BH131" s="1">
        <v>250</v>
      </c>
      <c r="BI131" s="1">
        <v>495.75</v>
      </c>
      <c r="BJ131" s="1">
        <v>119.4</v>
      </c>
      <c r="BK131" s="1">
        <v>0</v>
      </c>
      <c r="BL131" s="1">
        <v>240</v>
      </c>
      <c r="BM131" s="1">
        <v>402.75</v>
      </c>
      <c r="BN131" s="1">
        <v>100.5</v>
      </c>
      <c r="BO131" s="1">
        <v>0</v>
      </c>
      <c r="BP131" s="1">
        <v>926.75</v>
      </c>
      <c r="BQ131" s="1">
        <v>127.0974161368007</v>
      </c>
      <c r="BR131" s="1">
        <v>3097.663593578809</v>
      </c>
      <c r="BS131" s="1">
        <v>636.40997485765331</v>
      </c>
      <c r="BT131" s="1">
        <v>5792.7825752604595</v>
      </c>
      <c r="BU131" s="1">
        <v>763.90000000000009</v>
      </c>
      <c r="BV131" s="1">
        <v>105.6</v>
      </c>
      <c r="BW131" s="1">
        <v>670.65</v>
      </c>
      <c r="BX131" s="1">
        <v>0</v>
      </c>
      <c r="BY131" s="1">
        <v>124.375</v>
      </c>
      <c r="BZ131" s="1">
        <v>633.6</v>
      </c>
      <c r="CA131" s="1">
        <v>250</v>
      </c>
      <c r="CB131" s="1">
        <v>575.0625</v>
      </c>
      <c r="CC131" s="1">
        <v>1698.72490172065</v>
      </c>
      <c r="CD131" s="1">
        <v>360.00929262375928</v>
      </c>
      <c r="CE131" s="1">
        <v>702.15</v>
      </c>
      <c r="CF131" s="1">
        <v>54.6</v>
      </c>
      <c r="CG131" s="1">
        <v>45.220700002641067</v>
      </c>
      <c r="CH131" s="1">
        <v>0</v>
      </c>
      <c r="CI131" s="1">
        <v>16007</v>
      </c>
      <c r="CJ131" s="1">
        <v>15445.777097464499</v>
      </c>
      <c r="CK131" s="1">
        <v>210</v>
      </c>
      <c r="CL131" s="1">
        <v>2414.4749999999999</v>
      </c>
      <c r="CM131" s="1">
        <v>573.375</v>
      </c>
      <c r="CN131" s="1">
        <v>60.449999999999989</v>
      </c>
      <c r="CO131" s="1">
        <v>69.900000000000006</v>
      </c>
      <c r="CP131" s="1">
        <v>285.40699978965353</v>
      </c>
      <c r="CQ131" s="1">
        <v>832.8654609775632</v>
      </c>
      <c r="CR131" s="1">
        <v>835.61762220368223</v>
      </c>
      <c r="CS131" s="1">
        <v>184.33497657929709</v>
      </c>
      <c r="CT131" s="1">
        <v>91.875</v>
      </c>
      <c r="CU131" s="1">
        <v>1089.9958924972771</v>
      </c>
      <c r="CV131" s="1">
        <v>345.36838175725029</v>
      </c>
      <c r="CW131" s="1">
        <v>129.18932632938041</v>
      </c>
      <c r="CX131" s="1">
        <v>102.1875</v>
      </c>
      <c r="CY131" s="1">
        <v>507.44405816359222</v>
      </c>
      <c r="CZ131" s="1">
        <v>124.35</v>
      </c>
      <c r="DA131" s="1">
        <v>0</v>
      </c>
      <c r="DB131" s="1">
        <v>2260.2769288746981</v>
      </c>
      <c r="DC131" s="1">
        <v>1713.15</v>
      </c>
      <c r="DD131" s="1">
        <v>121.8</v>
      </c>
      <c r="DE131" s="1">
        <v>0</v>
      </c>
      <c r="DF131" s="1">
        <v>944.09353000638339</v>
      </c>
      <c r="DG131" s="1">
        <v>731.33092639434722</v>
      </c>
      <c r="DH131" s="1">
        <v>380.58644474686753</v>
      </c>
      <c r="DI131" s="1">
        <v>1005.787154507971</v>
      </c>
      <c r="DJ131" s="1">
        <v>17826.256218674109</v>
      </c>
      <c r="DK131" s="1">
        <v>4523.7308608412422</v>
      </c>
      <c r="DL131" s="1">
        <v>635.0625</v>
      </c>
      <c r="DM131" s="1">
        <v>94.2</v>
      </c>
      <c r="DN131" s="1">
        <v>1125.9375</v>
      </c>
      <c r="DO131" s="1">
        <v>1126.2527301146149</v>
      </c>
      <c r="DP131" s="1">
        <v>498.01330728545759</v>
      </c>
      <c r="DQ131" s="1">
        <v>790.22912680788147</v>
      </c>
      <c r="DR131" s="1">
        <v>1128.138268758157</v>
      </c>
      <c r="DS131" s="1">
        <v>164.51485555122429</v>
      </c>
      <c r="DT131" s="1">
        <v>102.7408347603929</v>
      </c>
      <c r="DU131" s="1">
        <v>119.92046851018929</v>
      </c>
      <c r="DV131" s="1">
        <v>430.5</v>
      </c>
      <c r="DW131" s="1">
        <v>1064.146155684957</v>
      </c>
      <c r="ED131" s="1">
        <v>176936.28312271251</v>
      </c>
      <c r="EE131" s="1" t="s">
        <v>493</v>
      </c>
    </row>
    <row r="132" spans="1:135" x14ac:dyDescent="0.2">
      <c r="A132" s="2" t="s">
        <v>494</v>
      </c>
      <c r="B132" s="1">
        <v>1440.9949999999999</v>
      </c>
      <c r="C132" s="1">
        <v>114.13875</v>
      </c>
      <c r="D132" s="1">
        <v>1500</v>
      </c>
      <c r="E132" s="1">
        <v>91.33</v>
      </c>
      <c r="F132" s="1">
        <v>1996.173100753246</v>
      </c>
      <c r="G132" s="1">
        <v>104.125</v>
      </c>
      <c r="H132" s="1">
        <v>273.42999999999989</v>
      </c>
      <c r="I132" s="1">
        <v>603.48280572884926</v>
      </c>
      <c r="J132" s="1">
        <v>2092.7760691861458</v>
      </c>
      <c r="K132" s="1">
        <v>131.5524313950028</v>
      </c>
      <c r="L132" s="1">
        <v>150</v>
      </c>
      <c r="M132" s="1">
        <v>0</v>
      </c>
      <c r="N132" s="1">
        <v>1443.8541928673051</v>
      </c>
      <c r="O132" s="1">
        <v>335.94957289690382</v>
      </c>
      <c r="P132" s="1">
        <v>543.34543572075688</v>
      </c>
      <c r="Q132" s="1">
        <v>6500</v>
      </c>
      <c r="R132" s="1">
        <v>0</v>
      </c>
      <c r="S132" s="1">
        <v>407.67999999999989</v>
      </c>
      <c r="T132" s="1">
        <v>23717.201063155371</v>
      </c>
      <c r="U132" s="1">
        <v>547.15975880911878</v>
      </c>
      <c r="V132" s="1">
        <v>1077.858202594934</v>
      </c>
      <c r="W132" s="1">
        <v>1100.850344244237</v>
      </c>
      <c r="X132" s="1">
        <v>126.45</v>
      </c>
      <c r="Y132" s="1">
        <v>1061.0999999999999</v>
      </c>
      <c r="Z132" s="1">
        <v>4611.71527871954</v>
      </c>
      <c r="AA132" s="1">
        <v>0</v>
      </c>
      <c r="AB132" s="1">
        <v>2580.725692493997</v>
      </c>
      <c r="AC132" s="1">
        <v>50</v>
      </c>
      <c r="AD132" s="1">
        <v>1598.6706680219879</v>
      </c>
      <c r="AE132" s="1">
        <v>237.30735123428479</v>
      </c>
      <c r="AF132" s="1">
        <v>1783.8</v>
      </c>
      <c r="AG132" s="1">
        <v>78</v>
      </c>
      <c r="AH132" s="1">
        <v>255.92</v>
      </c>
      <c r="AI132" s="1">
        <v>959.37103296758517</v>
      </c>
      <c r="AJ132" s="1">
        <v>774.42491442208927</v>
      </c>
      <c r="AK132" s="1">
        <v>4446.5830624367991</v>
      </c>
      <c r="AL132" s="1">
        <v>614.47500000000014</v>
      </c>
      <c r="AM132" s="1">
        <v>1027.04965180462</v>
      </c>
      <c r="AN132" s="1">
        <v>61.604999999999983</v>
      </c>
      <c r="AO132" s="1">
        <v>100</v>
      </c>
      <c r="AP132" s="1">
        <v>306.86562328426442</v>
      </c>
      <c r="AQ132" s="1">
        <v>11075.37044870938</v>
      </c>
      <c r="AR132" s="1">
        <v>175.5</v>
      </c>
      <c r="AS132" s="1">
        <v>3062.4888979759421</v>
      </c>
      <c r="AT132" s="1">
        <v>32.666155372913273</v>
      </c>
      <c r="AU132" s="1">
        <v>919.49333333333379</v>
      </c>
      <c r="AV132" s="1">
        <v>545.21681314564557</v>
      </c>
      <c r="AW132" s="1">
        <v>56.349625423821848</v>
      </c>
      <c r="AY132" s="1">
        <v>68.388750000000002</v>
      </c>
      <c r="AZ132" s="1">
        <v>28.708749999999998</v>
      </c>
      <c r="BA132" s="1">
        <v>0</v>
      </c>
      <c r="BB132" s="1">
        <v>0</v>
      </c>
      <c r="BC132" s="1">
        <v>0</v>
      </c>
      <c r="BD132" s="1">
        <v>6165.1409340002656</v>
      </c>
      <c r="BE132" s="1">
        <v>807.28669250807172</v>
      </c>
      <c r="BF132" s="1">
        <v>1099.6049777100291</v>
      </c>
      <c r="BG132" s="1">
        <v>1625.087404746901</v>
      </c>
      <c r="BH132" s="1">
        <v>310.35000000000002</v>
      </c>
      <c r="BI132" s="1">
        <v>495.75</v>
      </c>
      <c r="BJ132" s="1">
        <v>119.4</v>
      </c>
      <c r="BK132" s="1">
        <v>0</v>
      </c>
      <c r="BL132" s="1">
        <v>240</v>
      </c>
      <c r="BM132" s="1">
        <v>402.75</v>
      </c>
      <c r="BN132" s="1">
        <v>100.5</v>
      </c>
      <c r="BO132" s="1">
        <v>0</v>
      </c>
      <c r="BP132" s="1">
        <v>926.75</v>
      </c>
      <c r="BQ132" s="1">
        <v>255.49741613680069</v>
      </c>
      <c r="BR132" s="1">
        <v>9558.14159357881</v>
      </c>
      <c r="BS132" s="1">
        <v>620.40997485765331</v>
      </c>
      <c r="BT132" s="1">
        <v>4353.1119662057454</v>
      </c>
      <c r="BU132" s="1">
        <v>763.90000000000009</v>
      </c>
      <c r="BV132" s="1">
        <v>105.6</v>
      </c>
      <c r="BW132" s="1">
        <v>670.65</v>
      </c>
      <c r="BX132" s="1">
        <v>0</v>
      </c>
      <c r="BY132" s="1">
        <v>124.375</v>
      </c>
      <c r="BZ132" s="1">
        <v>633.6</v>
      </c>
      <c r="CA132" s="1">
        <v>584.25</v>
      </c>
      <c r="CB132" s="1">
        <v>575.0625</v>
      </c>
      <c r="CC132" s="1">
        <v>1699.47490172065</v>
      </c>
      <c r="CD132" s="1">
        <v>360.00929262375928</v>
      </c>
      <c r="CE132" s="1">
        <v>702.15</v>
      </c>
      <c r="CF132" s="1">
        <v>54.6</v>
      </c>
      <c r="CG132" s="1">
        <v>45.220700002641067</v>
      </c>
      <c r="CH132" s="1">
        <v>0</v>
      </c>
      <c r="CI132" s="1">
        <v>18006.846371485251</v>
      </c>
      <c r="CJ132" s="1">
        <v>12499.168077551371</v>
      </c>
      <c r="CK132" s="1">
        <v>210</v>
      </c>
      <c r="CL132" s="1">
        <v>2414.4749999999999</v>
      </c>
      <c r="CM132" s="1">
        <v>573.375</v>
      </c>
      <c r="CN132" s="1">
        <v>60.449999999999989</v>
      </c>
      <c r="CO132" s="1">
        <v>69.900000000000006</v>
      </c>
      <c r="CP132" s="1">
        <v>285.40699978965353</v>
      </c>
      <c r="CQ132" s="1">
        <v>832.8654609775632</v>
      </c>
      <c r="CR132" s="1">
        <v>580.96762220368225</v>
      </c>
      <c r="CS132" s="1">
        <v>184.33497657929709</v>
      </c>
      <c r="CT132" s="1">
        <v>91.875</v>
      </c>
      <c r="CU132" s="1">
        <v>704.49589249727705</v>
      </c>
      <c r="CV132" s="1">
        <v>345.36838175725029</v>
      </c>
      <c r="CW132" s="1">
        <v>53.939326329380407</v>
      </c>
      <c r="CX132" s="1">
        <v>102.1875</v>
      </c>
      <c r="CY132" s="1">
        <v>507.44405816359222</v>
      </c>
      <c r="CZ132" s="1">
        <v>124.35</v>
      </c>
      <c r="DA132" s="1">
        <v>0</v>
      </c>
      <c r="DB132" s="1">
        <v>1060.2769288746979</v>
      </c>
      <c r="DC132" s="1">
        <v>1713.15</v>
      </c>
      <c r="DD132" s="1">
        <v>121.8</v>
      </c>
      <c r="DE132" s="1">
        <v>0</v>
      </c>
      <c r="DF132" s="1">
        <v>984.34781572066879</v>
      </c>
      <c r="DG132" s="1">
        <v>638.93092639434724</v>
      </c>
      <c r="DH132" s="1">
        <v>380.58644474686753</v>
      </c>
      <c r="DI132" s="1">
        <v>955.78715450797097</v>
      </c>
      <c r="DJ132" s="1">
        <v>3947.8562186741069</v>
      </c>
      <c r="DK132" s="1">
        <v>4537.8737179840991</v>
      </c>
      <c r="DL132" s="1">
        <v>635.0625</v>
      </c>
      <c r="DM132" s="1">
        <v>94.2</v>
      </c>
      <c r="DN132" s="1">
        <v>1125.9375</v>
      </c>
      <c r="DO132" s="1">
        <v>753.75273011461468</v>
      </c>
      <c r="DP132" s="1">
        <v>492.043522206413</v>
      </c>
      <c r="DQ132" s="1">
        <v>790.22912680788147</v>
      </c>
      <c r="DR132" s="1">
        <v>1128.138268758157</v>
      </c>
      <c r="DS132" s="1">
        <v>164.51485555122429</v>
      </c>
      <c r="DT132" s="1">
        <v>102.7408347603929</v>
      </c>
      <c r="DU132" s="1">
        <v>119.92046851018929</v>
      </c>
      <c r="DV132" s="1">
        <v>430.5</v>
      </c>
      <c r="DW132" s="1">
        <v>1064.146155684957</v>
      </c>
      <c r="ED132" s="1">
        <v>173098.06596742029</v>
      </c>
      <c r="EE132" s="1" t="s">
        <v>494</v>
      </c>
    </row>
    <row r="133" spans="1:135" x14ac:dyDescent="0.2">
      <c r="A133" s="2" t="s">
        <v>495</v>
      </c>
      <c r="B133" s="1">
        <v>1440.9949999999999</v>
      </c>
      <c r="C133" s="1">
        <v>114.13875</v>
      </c>
      <c r="D133" s="1">
        <v>1750</v>
      </c>
      <c r="E133" s="1">
        <v>91.33</v>
      </c>
      <c r="F133" s="1">
        <v>2080.7511765968061</v>
      </c>
      <c r="G133" s="1">
        <v>104.125</v>
      </c>
      <c r="H133" s="1">
        <v>273.42999999999989</v>
      </c>
      <c r="I133" s="1">
        <v>603.48280572884926</v>
      </c>
      <c r="J133" s="1">
        <v>1811.6560691861459</v>
      </c>
      <c r="K133" s="1">
        <v>131.5524313950028</v>
      </c>
      <c r="L133" s="1">
        <v>150</v>
      </c>
      <c r="M133" s="1">
        <v>0</v>
      </c>
      <c r="N133" s="1">
        <v>934.77419286730503</v>
      </c>
      <c r="O133" s="1">
        <v>335.94957289690382</v>
      </c>
      <c r="P133" s="1">
        <v>543.34543572075688</v>
      </c>
      <c r="Q133" s="1">
        <v>452.48</v>
      </c>
      <c r="R133" s="1">
        <v>0</v>
      </c>
      <c r="S133" s="1">
        <v>407.67999999999989</v>
      </c>
      <c r="T133" s="1">
        <v>13640.80106315537</v>
      </c>
      <c r="U133" s="1">
        <v>547.15975880911878</v>
      </c>
      <c r="V133" s="1">
        <v>977.85820259493426</v>
      </c>
      <c r="W133" s="1">
        <v>1100.850344244237</v>
      </c>
      <c r="X133" s="1">
        <v>126.45</v>
      </c>
      <c r="Y133" s="1">
        <v>1061.0999999999999</v>
      </c>
      <c r="Z133" s="1">
        <v>3003.0209930052538</v>
      </c>
      <c r="AA133" s="1">
        <v>0</v>
      </c>
      <c r="AB133" s="1">
        <v>1830.725692493997</v>
      </c>
      <c r="AC133" s="1">
        <v>50</v>
      </c>
      <c r="AD133" s="1">
        <v>958.67066802198769</v>
      </c>
      <c r="AE133" s="1">
        <v>237.30735123428479</v>
      </c>
      <c r="AF133" s="1">
        <v>1783.8</v>
      </c>
      <c r="AG133" s="1">
        <v>186.6</v>
      </c>
      <c r="AH133" s="1">
        <v>255.92</v>
      </c>
      <c r="AI133" s="1">
        <v>879.37103296758517</v>
      </c>
      <c r="AJ133" s="1">
        <v>824.42491442208927</v>
      </c>
      <c r="AK133" s="1">
        <v>4327.7830624367989</v>
      </c>
      <c r="AL133" s="1">
        <v>614.47500000000014</v>
      </c>
      <c r="AM133" s="1">
        <v>1027.04965180462</v>
      </c>
      <c r="AN133" s="1">
        <v>61.604999999999983</v>
      </c>
      <c r="AO133" s="1">
        <v>100</v>
      </c>
      <c r="AP133" s="1">
        <v>331.23895661759792</v>
      </c>
      <c r="AQ133" s="1">
        <v>3740.7304487093788</v>
      </c>
      <c r="AR133" s="1">
        <v>175.5</v>
      </c>
      <c r="AS133" s="1">
        <v>3032.4888979759421</v>
      </c>
      <c r="AT133" s="1">
        <v>32.666155372913273</v>
      </c>
      <c r="AU133" s="1">
        <v>919.49333333333379</v>
      </c>
      <c r="AV133" s="1">
        <v>476.8596702885028</v>
      </c>
      <c r="AW133" s="1">
        <v>56.349625423821848</v>
      </c>
      <c r="AY133" s="1">
        <v>68.388750000000002</v>
      </c>
      <c r="AZ133" s="1">
        <v>28.708749999999998</v>
      </c>
      <c r="BA133" s="1">
        <v>0</v>
      </c>
      <c r="BB133" s="1">
        <v>0</v>
      </c>
      <c r="BC133" s="1">
        <v>0</v>
      </c>
      <c r="BD133" s="1">
        <v>3373.4742673335991</v>
      </c>
      <c r="BE133" s="1">
        <v>697.28669250807172</v>
      </c>
      <c r="BF133" s="1">
        <v>1099.6049777100291</v>
      </c>
      <c r="BG133" s="1">
        <v>3995.754071413568</v>
      </c>
      <c r="BH133" s="1">
        <v>310.35000000000002</v>
      </c>
      <c r="BI133" s="1">
        <v>495.75</v>
      </c>
      <c r="BJ133" s="1">
        <v>119.4</v>
      </c>
      <c r="BK133" s="1">
        <v>0</v>
      </c>
      <c r="BL133" s="1">
        <v>240</v>
      </c>
      <c r="BM133" s="1">
        <v>402.75</v>
      </c>
      <c r="BN133" s="1">
        <v>100.5</v>
      </c>
      <c r="BO133" s="1">
        <v>0</v>
      </c>
      <c r="BP133" s="1">
        <v>926.75</v>
      </c>
      <c r="BQ133" s="1">
        <v>305.49741613680072</v>
      </c>
      <c r="BR133" s="1">
        <v>15033.14159357881</v>
      </c>
      <c r="BS133" s="1">
        <v>540.40997485765331</v>
      </c>
      <c r="BT133" s="1">
        <v>6408.845299539079</v>
      </c>
      <c r="BU133" s="1">
        <v>763.90000000000009</v>
      </c>
      <c r="BV133" s="1">
        <v>105.6</v>
      </c>
      <c r="BW133" s="1">
        <v>670.65</v>
      </c>
      <c r="BX133" s="1">
        <v>0</v>
      </c>
      <c r="BY133" s="1">
        <v>124.375</v>
      </c>
      <c r="BZ133" s="1">
        <v>633.6</v>
      </c>
      <c r="CA133" s="1">
        <v>584.25</v>
      </c>
      <c r="CB133" s="1">
        <v>575.0625</v>
      </c>
      <c r="CC133" s="1">
        <v>1684.47490172065</v>
      </c>
      <c r="CD133" s="1">
        <v>323.00929262375922</v>
      </c>
      <c r="CE133" s="1">
        <v>702.15</v>
      </c>
      <c r="CF133" s="1">
        <v>54.6</v>
      </c>
      <c r="CG133" s="1">
        <v>45.220700002641067</v>
      </c>
      <c r="CH133" s="1">
        <v>0</v>
      </c>
      <c r="CI133" s="1">
        <v>18106.846371485251</v>
      </c>
      <c r="CJ133" s="1">
        <v>11942.368077551369</v>
      </c>
      <c r="CK133" s="1">
        <v>210</v>
      </c>
      <c r="CL133" s="1">
        <v>2414.4749999999999</v>
      </c>
      <c r="CM133" s="1">
        <v>573.375</v>
      </c>
      <c r="CN133" s="1">
        <v>60.449999999999989</v>
      </c>
      <c r="CO133" s="1">
        <v>69.900000000000006</v>
      </c>
      <c r="CP133" s="1">
        <v>285.40699978965353</v>
      </c>
      <c r="CQ133" s="1">
        <v>787.5054609775633</v>
      </c>
      <c r="CR133" s="1">
        <v>833.56762220368228</v>
      </c>
      <c r="CS133" s="1">
        <v>359.33497657929701</v>
      </c>
      <c r="CT133" s="1">
        <v>91.875</v>
      </c>
      <c r="CU133" s="1">
        <v>779.49589249727694</v>
      </c>
      <c r="CV133" s="1">
        <v>345.36838175725029</v>
      </c>
      <c r="CW133" s="1">
        <v>53.939326329380407</v>
      </c>
      <c r="CX133" s="1">
        <v>102.1875</v>
      </c>
      <c r="CY133" s="1">
        <v>507.44405816359222</v>
      </c>
      <c r="CZ133" s="1">
        <v>124.35</v>
      </c>
      <c r="DA133" s="1">
        <v>0</v>
      </c>
      <c r="DB133" s="1">
        <v>460.27692887469823</v>
      </c>
      <c r="DC133" s="1">
        <v>1713.15</v>
      </c>
      <c r="DD133" s="1">
        <v>121.8</v>
      </c>
      <c r="DE133" s="1">
        <v>0</v>
      </c>
      <c r="DF133" s="1">
        <v>1074.3478157206689</v>
      </c>
      <c r="DG133" s="1">
        <v>558.93092639434724</v>
      </c>
      <c r="DH133" s="1">
        <v>380.58644474686753</v>
      </c>
      <c r="DI133" s="1">
        <v>862.78715450797097</v>
      </c>
      <c r="DJ133" s="1">
        <v>2763.5562186741058</v>
      </c>
      <c r="DK133" s="1">
        <v>4247.8737179840991</v>
      </c>
      <c r="DL133" s="1">
        <v>2246.375</v>
      </c>
      <c r="DM133" s="1">
        <v>94.2</v>
      </c>
      <c r="DN133" s="1">
        <v>1125.9375</v>
      </c>
      <c r="DO133" s="1">
        <v>378.00273011461479</v>
      </c>
      <c r="DP133" s="1">
        <v>706.24352220641299</v>
      </c>
      <c r="DQ133" s="1">
        <v>854.10412680788147</v>
      </c>
      <c r="DR133" s="1">
        <v>1128.138268758157</v>
      </c>
      <c r="DS133" s="1">
        <v>164.51485555122429</v>
      </c>
      <c r="DT133" s="1">
        <v>102.7408347603929</v>
      </c>
      <c r="DU133" s="1">
        <v>119.92046851018929</v>
      </c>
      <c r="DV133" s="1">
        <v>430.5</v>
      </c>
      <c r="DW133" s="1">
        <v>1064.146155684957</v>
      </c>
      <c r="ED133" s="1">
        <v>152245.5167813591</v>
      </c>
      <c r="EE133" s="1" t="s">
        <v>495</v>
      </c>
    </row>
    <row r="134" spans="1:135" x14ac:dyDescent="0.2">
      <c r="A134" s="2" t="s">
        <v>496</v>
      </c>
      <c r="B134" s="1">
        <v>1440.9949999999999</v>
      </c>
      <c r="C134" s="1">
        <v>114.13875</v>
      </c>
      <c r="D134" s="1">
        <v>1750</v>
      </c>
      <c r="E134" s="1">
        <v>91.33</v>
      </c>
      <c r="F134" s="1">
        <v>2030.7511765968061</v>
      </c>
      <c r="G134" s="1">
        <v>104.125</v>
      </c>
      <c r="H134" s="1">
        <v>273.42999999999989</v>
      </c>
      <c r="I134" s="1">
        <v>603.48280572884926</v>
      </c>
      <c r="J134" s="1">
        <v>1789.1760691861459</v>
      </c>
      <c r="K134" s="1">
        <v>131.5524313950028</v>
      </c>
      <c r="L134" s="1">
        <v>150</v>
      </c>
      <c r="M134" s="1">
        <v>0</v>
      </c>
      <c r="N134" s="1">
        <v>934.77419286730503</v>
      </c>
      <c r="O134" s="1">
        <v>285.94957289690382</v>
      </c>
      <c r="P134" s="1">
        <v>562.10543572075699</v>
      </c>
      <c r="Q134" s="1">
        <v>452.48</v>
      </c>
      <c r="R134" s="1">
        <v>0</v>
      </c>
      <c r="S134" s="1">
        <v>407.67999999999989</v>
      </c>
      <c r="T134" s="1">
        <v>24093.313562754211</v>
      </c>
      <c r="U134" s="1">
        <v>547.15975880911878</v>
      </c>
      <c r="V134" s="1">
        <v>1006.5782025949341</v>
      </c>
      <c r="W134" s="1">
        <v>1135.602864840349</v>
      </c>
      <c r="X134" s="1">
        <v>126.45</v>
      </c>
      <c r="Y134" s="1">
        <v>1061.0999999999999</v>
      </c>
      <c r="Z134" s="1">
        <v>2603.0209930052538</v>
      </c>
      <c r="AA134" s="1">
        <v>0</v>
      </c>
      <c r="AB134" s="1">
        <v>1735.4190258273311</v>
      </c>
      <c r="AC134" s="1">
        <v>50</v>
      </c>
      <c r="AD134" s="1">
        <v>745.85729241367017</v>
      </c>
      <c r="AE134" s="1">
        <v>237.30735123428479</v>
      </c>
      <c r="AF134" s="1">
        <v>1783.8</v>
      </c>
      <c r="AG134" s="1">
        <v>186.6</v>
      </c>
      <c r="AH134" s="1">
        <v>255.92</v>
      </c>
      <c r="AI134" s="1">
        <v>848.85103296758518</v>
      </c>
      <c r="AJ134" s="1">
        <v>824.42491442208927</v>
      </c>
      <c r="AK134" s="1">
        <v>4327.7830624367989</v>
      </c>
      <c r="AL134" s="1">
        <v>614.47500000000014</v>
      </c>
      <c r="AM134" s="1">
        <v>1027.04965180462</v>
      </c>
      <c r="AN134" s="1">
        <v>61.604999999999983</v>
      </c>
      <c r="AO134" s="1">
        <v>100</v>
      </c>
      <c r="AP134" s="1">
        <v>331.23895661759792</v>
      </c>
      <c r="AQ134" s="1">
        <v>4660.7304487093788</v>
      </c>
      <c r="AR134" s="1">
        <v>175.5</v>
      </c>
      <c r="AS134" s="1">
        <v>2961.2388979759421</v>
      </c>
      <c r="AT134" s="1">
        <v>32.666155372913273</v>
      </c>
      <c r="AU134" s="1">
        <v>919.49333333333379</v>
      </c>
      <c r="AV134" s="1">
        <v>362.4796702885028</v>
      </c>
      <c r="AW134" s="1">
        <v>56.349625423821848</v>
      </c>
      <c r="AY134" s="1">
        <v>68.388750000000002</v>
      </c>
      <c r="AZ134" s="1">
        <v>28.708749999999998</v>
      </c>
      <c r="BA134" s="1">
        <v>0</v>
      </c>
      <c r="BB134" s="1">
        <v>0</v>
      </c>
      <c r="BC134" s="1">
        <v>0</v>
      </c>
      <c r="BD134" s="1">
        <v>2323.4742673335991</v>
      </c>
      <c r="BE134" s="1">
        <v>541.53879300483152</v>
      </c>
      <c r="BF134" s="1">
        <v>1099.6049777100291</v>
      </c>
      <c r="BG134" s="1">
        <v>3150.8540714135679</v>
      </c>
      <c r="BH134" s="1">
        <v>310.35000000000002</v>
      </c>
      <c r="BI134" s="1">
        <v>495.75</v>
      </c>
      <c r="BJ134" s="1">
        <v>119.4</v>
      </c>
      <c r="BK134" s="1">
        <v>0</v>
      </c>
      <c r="BL134" s="1">
        <v>240</v>
      </c>
      <c r="BM134" s="1">
        <v>402.75</v>
      </c>
      <c r="BN134" s="1">
        <v>100.5</v>
      </c>
      <c r="BO134" s="1">
        <v>0</v>
      </c>
      <c r="BP134" s="1">
        <v>926.75</v>
      </c>
      <c r="BQ134" s="1">
        <v>267.89741613680081</v>
      </c>
      <c r="BR134" s="1">
        <v>1865.5135935788089</v>
      </c>
      <c r="BS134" s="1">
        <v>487.98402886750682</v>
      </c>
      <c r="BT134" s="1">
        <v>4884.4088642982406</v>
      </c>
      <c r="BU134" s="1">
        <v>763.90000000000009</v>
      </c>
      <c r="BV134" s="1">
        <v>105.6</v>
      </c>
      <c r="BW134" s="1">
        <v>670.65</v>
      </c>
      <c r="BX134" s="1">
        <v>0</v>
      </c>
      <c r="BY134" s="1">
        <v>124.375</v>
      </c>
      <c r="BZ134" s="1">
        <v>633.6</v>
      </c>
      <c r="CA134" s="1">
        <v>584.25</v>
      </c>
      <c r="CB134" s="1">
        <v>575.0625</v>
      </c>
      <c r="CC134" s="1">
        <v>1614.47490172065</v>
      </c>
      <c r="CD134" s="1">
        <v>323.00929262375922</v>
      </c>
      <c r="CE134" s="1">
        <v>702.15</v>
      </c>
      <c r="CF134" s="1">
        <v>54.6</v>
      </c>
      <c r="CG134" s="1">
        <v>45.220700002641067</v>
      </c>
      <c r="CH134" s="1">
        <v>0</v>
      </c>
      <c r="CI134" s="1">
        <v>18062.846371485251</v>
      </c>
      <c r="CJ134" s="1">
        <v>10805.900373672879</v>
      </c>
      <c r="CK134" s="1">
        <v>210</v>
      </c>
      <c r="CL134" s="1">
        <v>2414.4749999999999</v>
      </c>
      <c r="CM134" s="1">
        <v>573.375</v>
      </c>
      <c r="CN134" s="1">
        <v>60.449999999999989</v>
      </c>
      <c r="CO134" s="1">
        <v>69.900000000000006</v>
      </c>
      <c r="CP134" s="1">
        <v>285.40699978965353</v>
      </c>
      <c r="CQ134" s="1">
        <v>840.11546097756332</v>
      </c>
      <c r="CR134" s="1">
        <v>791.22959656842249</v>
      </c>
      <c r="CS134" s="1">
        <v>329.63497657929702</v>
      </c>
      <c r="CT134" s="1">
        <v>91.875</v>
      </c>
      <c r="CU134" s="1">
        <v>779.49589249727694</v>
      </c>
      <c r="CV134" s="1">
        <v>345.36838175725029</v>
      </c>
      <c r="CW134" s="1">
        <v>53.939326329380407</v>
      </c>
      <c r="CX134" s="1">
        <v>102.1875</v>
      </c>
      <c r="CY134" s="1">
        <v>507.44405816359222</v>
      </c>
      <c r="CZ134" s="1">
        <v>124.35</v>
      </c>
      <c r="DA134" s="1">
        <v>0</v>
      </c>
      <c r="DB134" s="1">
        <v>462.27692887469823</v>
      </c>
      <c r="DC134" s="1">
        <v>1713.15</v>
      </c>
      <c r="DD134" s="1">
        <v>121.8</v>
      </c>
      <c r="DE134" s="1">
        <v>0</v>
      </c>
      <c r="DF134" s="1">
        <v>1011.180167780572</v>
      </c>
      <c r="DG134" s="1">
        <v>563.93092639434724</v>
      </c>
      <c r="DH134" s="1">
        <v>380.58644474686753</v>
      </c>
      <c r="DI134" s="1">
        <v>882.66215450797097</v>
      </c>
      <c r="DJ134" s="1">
        <v>2809.4312186741058</v>
      </c>
      <c r="DK134" s="1">
        <v>3929.7308608412418</v>
      </c>
      <c r="DL134" s="1">
        <v>2246.375</v>
      </c>
      <c r="DM134" s="1">
        <v>94.2</v>
      </c>
      <c r="DN134" s="1">
        <v>1125.9375</v>
      </c>
      <c r="DO134" s="1">
        <v>378.00273011461479</v>
      </c>
      <c r="DP134" s="1">
        <v>1751.993522206413</v>
      </c>
      <c r="DQ134" s="1">
        <v>849.10412680788147</v>
      </c>
      <c r="DR134" s="1">
        <v>1128.138268758157</v>
      </c>
      <c r="DS134" s="1">
        <v>164.51485555122429</v>
      </c>
      <c r="DT134" s="1">
        <v>102.7408347603929</v>
      </c>
      <c r="DU134" s="1">
        <v>97.045468510189338</v>
      </c>
      <c r="DV134" s="1">
        <v>430.5</v>
      </c>
      <c r="DW134" s="1">
        <v>1064.146155684957</v>
      </c>
      <c r="ED134" s="1">
        <v>145260.19224394811</v>
      </c>
      <c r="EE134" s="1" t="s">
        <v>496</v>
      </c>
    </row>
    <row r="135" spans="1:135" x14ac:dyDescent="0.2">
      <c r="A135" s="2" t="s">
        <v>497</v>
      </c>
      <c r="B135" s="1">
        <v>1440.9949999999999</v>
      </c>
      <c r="C135" s="1">
        <v>114.13875</v>
      </c>
      <c r="D135" s="1">
        <v>1500</v>
      </c>
      <c r="E135" s="1">
        <v>91.33</v>
      </c>
      <c r="F135" s="1">
        <v>1437.977843263473</v>
      </c>
      <c r="G135" s="1">
        <v>104.125</v>
      </c>
      <c r="H135" s="1">
        <v>273.42999999999989</v>
      </c>
      <c r="I135" s="1">
        <v>603.48280572884926</v>
      </c>
      <c r="J135" s="1">
        <v>1769.1760691861459</v>
      </c>
      <c r="K135" s="1">
        <v>131.5524313950028</v>
      </c>
      <c r="L135" s="1">
        <v>150</v>
      </c>
      <c r="M135" s="1">
        <v>0</v>
      </c>
      <c r="N135" s="1">
        <v>914.77419286730503</v>
      </c>
      <c r="O135" s="1">
        <v>278.20290623023698</v>
      </c>
      <c r="P135" s="1">
        <v>562.10543572075699</v>
      </c>
      <c r="Q135" s="1">
        <v>452.48</v>
      </c>
      <c r="R135" s="1">
        <v>0</v>
      </c>
      <c r="S135" s="1">
        <v>407.67999999999989</v>
      </c>
      <c r="T135" s="1">
        <v>9559.073562754209</v>
      </c>
      <c r="U135" s="1">
        <v>547.15975880911878</v>
      </c>
      <c r="V135" s="1">
        <v>1006.5782025949341</v>
      </c>
      <c r="W135" s="1">
        <v>1185.602864840349</v>
      </c>
      <c r="X135" s="1">
        <v>126.45</v>
      </c>
      <c r="Y135" s="1">
        <v>1061.0999999999999</v>
      </c>
      <c r="Z135" s="1">
        <v>2597.4752787195398</v>
      </c>
      <c r="AA135" s="1">
        <v>0</v>
      </c>
      <c r="AB135" s="1">
        <v>1785.4190258273311</v>
      </c>
      <c r="AC135" s="1">
        <v>50</v>
      </c>
      <c r="AD135" s="1">
        <v>736.24729241367004</v>
      </c>
      <c r="AE135" s="1">
        <v>237.30735123428479</v>
      </c>
      <c r="AF135" s="1">
        <v>1783.8</v>
      </c>
      <c r="AG135" s="1">
        <v>286.60000000000002</v>
      </c>
      <c r="AH135" s="1">
        <v>255.92</v>
      </c>
      <c r="AI135" s="1">
        <v>759.6910329675851</v>
      </c>
      <c r="AJ135" s="1">
        <v>799.42491442208927</v>
      </c>
      <c r="AK135" s="1">
        <v>4327.7830624367989</v>
      </c>
      <c r="AL135" s="1">
        <v>614.47500000000014</v>
      </c>
      <c r="AM135" s="1">
        <v>1027.04965180462</v>
      </c>
      <c r="AN135" s="1">
        <v>61.604999999999983</v>
      </c>
      <c r="AO135" s="1">
        <v>100</v>
      </c>
      <c r="AP135" s="1">
        <v>331.23895661759792</v>
      </c>
      <c r="AQ135" s="1">
        <v>6293.9399089659782</v>
      </c>
      <c r="AR135" s="1">
        <v>175.5</v>
      </c>
      <c r="AS135" s="1">
        <v>2961.2388979759421</v>
      </c>
      <c r="AT135" s="1">
        <v>32.666155372913273</v>
      </c>
      <c r="AU135" s="1">
        <v>919.49333333333379</v>
      </c>
      <c r="AV135" s="1">
        <v>291.65281314564572</v>
      </c>
      <c r="AW135" s="1">
        <v>56.349625423821848</v>
      </c>
      <c r="AY135" s="1">
        <v>68.388750000000002</v>
      </c>
      <c r="AZ135" s="1">
        <v>28.708749999999998</v>
      </c>
      <c r="BA135" s="1">
        <v>0</v>
      </c>
      <c r="BB135" s="1">
        <v>0</v>
      </c>
      <c r="BC135" s="1">
        <v>0</v>
      </c>
      <c r="BD135" s="1">
        <v>2531.9742673335991</v>
      </c>
      <c r="BE135" s="1">
        <v>605.93879300483161</v>
      </c>
      <c r="BF135" s="1">
        <v>1099.6049777100291</v>
      </c>
      <c r="BG135" s="1">
        <v>2115.3874047469012</v>
      </c>
      <c r="BH135" s="1">
        <v>310.35000000000002</v>
      </c>
      <c r="BI135" s="1">
        <v>495.75</v>
      </c>
      <c r="BJ135" s="1">
        <v>119.4</v>
      </c>
      <c r="BK135" s="1">
        <v>0</v>
      </c>
      <c r="BL135" s="1">
        <v>240</v>
      </c>
      <c r="BM135" s="1">
        <v>402.75</v>
      </c>
      <c r="BN135" s="1">
        <v>100.5</v>
      </c>
      <c r="BO135" s="1">
        <v>0</v>
      </c>
      <c r="BP135" s="1">
        <v>926.75</v>
      </c>
      <c r="BQ135" s="1">
        <v>242.8974161368007</v>
      </c>
      <c r="BR135" s="1">
        <v>2048.0135935788089</v>
      </c>
      <c r="BS135" s="1">
        <v>379.98402886750682</v>
      </c>
      <c r="BT135" s="1">
        <v>4848.8088642982411</v>
      </c>
      <c r="BU135" s="1">
        <v>763.90000000000009</v>
      </c>
      <c r="BV135" s="1">
        <v>105.6</v>
      </c>
      <c r="BW135" s="1">
        <v>670.65</v>
      </c>
      <c r="BX135" s="1">
        <v>0</v>
      </c>
      <c r="BY135" s="1">
        <v>124.375</v>
      </c>
      <c r="BZ135" s="1">
        <v>633.6</v>
      </c>
      <c r="CA135" s="1">
        <v>584.25</v>
      </c>
      <c r="CB135" s="1">
        <v>575.0625</v>
      </c>
      <c r="CC135" s="1">
        <v>1578.9002294455361</v>
      </c>
      <c r="CD135" s="1">
        <v>323.00929262375922</v>
      </c>
      <c r="CE135" s="1">
        <v>702.15</v>
      </c>
      <c r="CF135" s="1">
        <v>54.6</v>
      </c>
      <c r="CG135" s="1">
        <v>45.220700002641067</v>
      </c>
      <c r="CH135" s="1">
        <v>0</v>
      </c>
      <c r="CI135" s="1">
        <v>17462.346371485251</v>
      </c>
      <c r="CJ135" s="1">
        <v>9231.1003736728853</v>
      </c>
      <c r="CK135" s="1">
        <v>210</v>
      </c>
      <c r="CL135" s="1">
        <v>2414.4749999999999</v>
      </c>
      <c r="CM135" s="1">
        <v>573.375</v>
      </c>
      <c r="CN135" s="1">
        <v>60.449999999999989</v>
      </c>
      <c r="CO135" s="1">
        <v>69.900000000000006</v>
      </c>
      <c r="CP135" s="1">
        <v>285.40699978965353</v>
      </c>
      <c r="CQ135" s="1">
        <v>697.31546097756336</v>
      </c>
      <c r="CR135" s="1">
        <v>945.97959656842272</v>
      </c>
      <c r="CS135" s="1">
        <v>329.63497657929702</v>
      </c>
      <c r="CT135" s="1">
        <v>91.875</v>
      </c>
      <c r="CU135" s="1">
        <v>538.89589249727703</v>
      </c>
      <c r="CV135" s="1">
        <v>345.36838175725029</v>
      </c>
      <c r="CW135" s="1">
        <v>53.939326329380407</v>
      </c>
      <c r="CX135" s="1">
        <v>102.1875</v>
      </c>
      <c r="CY135" s="1">
        <v>507.44405816359222</v>
      </c>
      <c r="CZ135" s="1">
        <v>124.35</v>
      </c>
      <c r="DA135" s="1">
        <v>0</v>
      </c>
      <c r="DB135" s="1">
        <v>469.52692887469823</v>
      </c>
      <c r="DC135" s="1">
        <v>1713.15</v>
      </c>
      <c r="DD135" s="1">
        <v>121.8</v>
      </c>
      <c r="DE135" s="1">
        <v>0</v>
      </c>
      <c r="DF135" s="1">
        <v>1011.180167780572</v>
      </c>
      <c r="DG135" s="1">
        <v>463.6809263943473</v>
      </c>
      <c r="DH135" s="1">
        <v>267.44144474686749</v>
      </c>
      <c r="DI135" s="1">
        <v>882.66215450797097</v>
      </c>
      <c r="DJ135" s="1">
        <v>3841.4312186741058</v>
      </c>
      <c r="DK135" s="1">
        <v>3415.4808608412409</v>
      </c>
      <c r="DL135" s="1">
        <v>2036.375</v>
      </c>
      <c r="DM135" s="1">
        <v>94.2</v>
      </c>
      <c r="DN135" s="1">
        <v>1125.9375</v>
      </c>
      <c r="DO135" s="1">
        <v>378.00273011461479</v>
      </c>
      <c r="DP135" s="1">
        <v>1725.6435222064131</v>
      </c>
      <c r="DQ135" s="1">
        <v>799.3041268078814</v>
      </c>
      <c r="DR135" s="1">
        <v>1128.138268758157</v>
      </c>
      <c r="DS135" s="1">
        <v>164.51485555122429</v>
      </c>
      <c r="DT135" s="1">
        <v>102.7408347603929</v>
      </c>
      <c r="DU135" s="1">
        <v>97.045468510189338</v>
      </c>
      <c r="DV135" s="1">
        <v>430.5</v>
      </c>
      <c r="DW135" s="1">
        <v>1064.146155684957</v>
      </c>
      <c r="ED135" s="1">
        <v>128305.76279383439</v>
      </c>
      <c r="EE135" s="1" t="s">
        <v>497</v>
      </c>
    </row>
    <row r="136" spans="1:135" x14ac:dyDescent="0.2">
      <c r="A136" s="2" t="s">
        <v>498</v>
      </c>
      <c r="B136" s="1">
        <v>1440.9949999999999</v>
      </c>
      <c r="C136" s="1">
        <v>114.13875</v>
      </c>
      <c r="D136" s="1">
        <v>1500</v>
      </c>
      <c r="E136" s="1">
        <v>91.33</v>
      </c>
      <c r="F136" s="1">
        <v>821.22424999999998</v>
      </c>
      <c r="G136" s="1">
        <v>104.125</v>
      </c>
      <c r="H136" s="1">
        <v>273.42999999999989</v>
      </c>
      <c r="I136" s="1">
        <v>518.71999999999991</v>
      </c>
      <c r="J136" s="1">
        <v>1178.7456666666669</v>
      </c>
      <c r="K136" s="1">
        <v>130.51875000000001</v>
      </c>
      <c r="L136" s="1">
        <v>150</v>
      </c>
      <c r="M136" s="1">
        <v>0</v>
      </c>
      <c r="N136" s="1">
        <v>402.3723571428572</v>
      </c>
      <c r="O136" s="1">
        <v>271.33333333333343</v>
      </c>
      <c r="P136" s="1">
        <v>520.72875000000022</v>
      </c>
      <c r="Q136" s="1">
        <v>452.48</v>
      </c>
      <c r="R136" s="1">
        <v>0</v>
      </c>
      <c r="S136" s="1">
        <v>407.67999999999989</v>
      </c>
      <c r="T136" s="1">
        <v>8291.91233333333</v>
      </c>
      <c r="U136" s="1">
        <v>436.95416666666671</v>
      </c>
      <c r="V136" s="1">
        <v>935.00499999999988</v>
      </c>
      <c r="W136" s="1">
        <v>1134.8900000000001</v>
      </c>
      <c r="X136" s="1">
        <v>126.45</v>
      </c>
      <c r="Y136" s="1">
        <v>1061.0999999999999</v>
      </c>
      <c r="Z136" s="1">
        <v>2420.0092857142849</v>
      </c>
      <c r="AA136" s="1">
        <v>0</v>
      </c>
      <c r="AB136" s="1">
        <v>1619.765333333334</v>
      </c>
      <c r="AC136" s="1">
        <v>50</v>
      </c>
      <c r="AD136" s="1">
        <v>656.32214285714258</v>
      </c>
      <c r="AE136" s="1">
        <v>223.8550000000001</v>
      </c>
      <c r="AF136" s="1">
        <v>1783.8</v>
      </c>
      <c r="AG136" s="1">
        <v>36.6</v>
      </c>
      <c r="AH136" s="1">
        <v>255.92</v>
      </c>
      <c r="AI136" s="1">
        <v>738.28899999999987</v>
      </c>
      <c r="AJ136" s="1">
        <v>114.26333333333341</v>
      </c>
      <c r="AK136" s="1">
        <v>4123.6499999999996</v>
      </c>
      <c r="AL136" s="1">
        <v>614.47500000000014</v>
      </c>
      <c r="AM136" s="1">
        <v>1032</v>
      </c>
      <c r="AN136" s="1">
        <v>200</v>
      </c>
      <c r="AO136" s="1">
        <v>100</v>
      </c>
      <c r="AP136" s="1">
        <v>309.73333333333329</v>
      </c>
      <c r="AQ136" s="1">
        <v>4100.7462499999983</v>
      </c>
      <c r="AR136" s="1">
        <v>175.5</v>
      </c>
      <c r="AS136" s="1">
        <v>2963.25</v>
      </c>
      <c r="AT136" s="1">
        <v>32.849999999999987</v>
      </c>
      <c r="AU136" s="1">
        <v>919.49333333333379</v>
      </c>
      <c r="AV136" s="1">
        <v>289.5406428571427</v>
      </c>
      <c r="AW136" s="1">
        <v>54.543750000000003</v>
      </c>
      <c r="AY136" s="1">
        <v>68.388750000000002</v>
      </c>
      <c r="AZ136" s="1">
        <v>28.708749999999998</v>
      </c>
      <c r="BA136" s="1">
        <v>0</v>
      </c>
      <c r="BB136" s="1">
        <v>0</v>
      </c>
      <c r="BC136" s="1">
        <v>0</v>
      </c>
      <c r="BD136" s="1">
        <v>1521.5146428571429</v>
      </c>
      <c r="BE136" s="1">
        <v>572.66666666666663</v>
      </c>
      <c r="BF136" s="1">
        <v>819.73500000000001</v>
      </c>
      <c r="BG136" s="1">
        <v>1460</v>
      </c>
      <c r="BH136" s="1">
        <v>310.35000000000002</v>
      </c>
      <c r="BI136" s="1">
        <v>495.75</v>
      </c>
      <c r="BJ136" s="1">
        <v>119.4</v>
      </c>
      <c r="BK136" s="1">
        <v>0</v>
      </c>
      <c r="BL136" s="1">
        <v>240</v>
      </c>
      <c r="BM136" s="1">
        <v>402.75</v>
      </c>
      <c r="BN136" s="1">
        <v>100.5</v>
      </c>
      <c r="BO136" s="1">
        <v>0</v>
      </c>
      <c r="BP136" s="1">
        <v>926.75</v>
      </c>
      <c r="BQ136" s="1">
        <v>68</v>
      </c>
      <c r="BR136" s="1">
        <v>1727.644583333333</v>
      </c>
      <c r="BS136" s="1">
        <v>104.125</v>
      </c>
      <c r="BT136" s="1">
        <v>3817.2233333333329</v>
      </c>
      <c r="BU136" s="1">
        <v>763.90000000000009</v>
      </c>
      <c r="BV136" s="1">
        <v>105.6</v>
      </c>
      <c r="BW136" s="1">
        <v>670.65</v>
      </c>
      <c r="BX136" s="1">
        <v>0</v>
      </c>
      <c r="BY136" s="1">
        <v>124.375</v>
      </c>
      <c r="BZ136" s="1">
        <v>633.6</v>
      </c>
      <c r="CA136" s="1">
        <v>584.25</v>
      </c>
      <c r="CB136" s="1">
        <v>575.0625</v>
      </c>
      <c r="CC136" s="1">
        <v>1593.825</v>
      </c>
      <c r="CD136" s="1">
        <v>281.5625</v>
      </c>
      <c r="CE136" s="1">
        <v>702.15</v>
      </c>
      <c r="CF136" s="1">
        <v>54.6</v>
      </c>
      <c r="CG136" s="1">
        <v>45.45</v>
      </c>
      <c r="CH136" s="1">
        <v>0</v>
      </c>
      <c r="CI136" s="1">
        <v>16274.25</v>
      </c>
      <c r="CJ136" s="1">
        <v>5666.2642857142873</v>
      </c>
      <c r="CK136" s="1">
        <v>210</v>
      </c>
      <c r="CL136" s="1">
        <v>2414.4749999999999</v>
      </c>
      <c r="CM136" s="1">
        <v>573.375</v>
      </c>
      <c r="CN136" s="1">
        <v>60.449999999999989</v>
      </c>
      <c r="CO136" s="1">
        <v>69.900000000000006</v>
      </c>
      <c r="CP136" s="1">
        <v>252</v>
      </c>
      <c r="CQ136" s="1">
        <v>621.48000000000013</v>
      </c>
      <c r="CR136" s="1">
        <v>1052.55</v>
      </c>
      <c r="CS136" s="1">
        <v>329.22500000000002</v>
      </c>
      <c r="CT136" s="1">
        <v>200</v>
      </c>
      <c r="CU136" s="1">
        <v>521.82500000000005</v>
      </c>
      <c r="CV136" s="1">
        <v>326.5</v>
      </c>
      <c r="CW136" s="1">
        <v>49.90625</v>
      </c>
      <c r="CX136" s="1">
        <v>102.1875</v>
      </c>
      <c r="CY136" s="1">
        <v>511.5625</v>
      </c>
      <c r="CZ136" s="1">
        <v>124.35</v>
      </c>
      <c r="DA136" s="1">
        <v>0</v>
      </c>
      <c r="DB136" s="1">
        <v>428.85000000000008</v>
      </c>
      <c r="DC136" s="1">
        <v>1713.15</v>
      </c>
      <c r="DD136" s="1">
        <v>121.8</v>
      </c>
      <c r="DE136" s="1">
        <v>0</v>
      </c>
      <c r="DF136" s="1">
        <v>930.31171428571406</v>
      </c>
      <c r="DG136" s="1">
        <v>424.32749999999959</v>
      </c>
      <c r="DH136" s="1">
        <v>264.82499999999999</v>
      </c>
      <c r="DI136" s="1">
        <v>809.84375</v>
      </c>
      <c r="DJ136" s="1">
        <v>3206.6</v>
      </c>
      <c r="DK136" s="1">
        <v>3222.6321428571432</v>
      </c>
      <c r="DL136" s="1">
        <v>246.375</v>
      </c>
      <c r="DM136" s="1">
        <v>94.2</v>
      </c>
      <c r="DN136" s="1">
        <v>1125.9375</v>
      </c>
      <c r="DO136" s="1">
        <v>381.875</v>
      </c>
      <c r="DP136" s="1">
        <v>553.00000000000011</v>
      </c>
      <c r="DQ136" s="1">
        <v>778.3125</v>
      </c>
      <c r="DR136" s="1">
        <v>1095.25</v>
      </c>
      <c r="DS136" s="1">
        <v>161.55357142857139</v>
      </c>
      <c r="DT136" s="1">
        <v>95.3125</v>
      </c>
      <c r="DU136" s="1">
        <v>94.5625</v>
      </c>
      <c r="DV136" s="1">
        <v>430.5</v>
      </c>
      <c r="DW136" s="1">
        <v>1037</v>
      </c>
      <c r="ED136" s="1">
        <v>108673.79070238089</v>
      </c>
      <c r="EE136" s="1" t="s">
        <v>498</v>
      </c>
    </row>
    <row r="137" spans="1:135" x14ac:dyDescent="0.2">
      <c r="A137" s="2" t="s">
        <v>499</v>
      </c>
      <c r="B137" s="1">
        <v>1440.9949999999999</v>
      </c>
      <c r="C137" s="1">
        <v>114.13875</v>
      </c>
      <c r="D137" s="1">
        <v>1500</v>
      </c>
      <c r="E137" s="1">
        <v>91.33</v>
      </c>
      <c r="F137" s="1">
        <v>821.22424999999998</v>
      </c>
      <c r="G137" s="1">
        <v>104.125</v>
      </c>
      <c r="H137" s="1">
        <v>273.42999999999989</v>
      </c>
      <c r="I137" s="1">
        <v>518.71999999999991</v>
      </c>
      <c r="J137" s="1">
        <v>1178.7456666666669</v>
      </c>
      <c r="K137" s="1">
        <v>130.51875000000001</v>
      </c>
      <c r="L137" s="1">
        <v>150</v>
      </c>
      <c r="M137" s="1">
        <v>0</v>
      </c>
      <c r="N137" s="1">
        <v>402.3723571428572</v>
      </c>
      <c r="O137" s="1">
        <v>271.33333333333343</v>
      </c>
      <c r="P137" s="1">
        <v>520.72875000000022</v>
      </c>
      <c r="Q137" s="1">
        <v>452.48</v>
      </c>
      <c r="R137" s="1">
        <v>0</v>
      </c>
      <c r="S137" s="1">
        <v>407.67999999999989</v>
      </c>
      <c r="T137" s="1">
        <v>7791.9123333333309</v>
      </c>
      <c r="U137" s="1">
        <v>436.95416666666671</v>
      </c>
      <c r="V137" s="1">
        <v>925.00499999999988</v>
      </c>
      <c r="W137" s="1">
        <v>1084.8900000000001</v>
      </c>
      <c r="X137" s="1">
        <v>126.45</v>
      </c>
      <c r="Y137" s="1">
        <v>1061.0999999999999</v>
      </c>
      <c r="Z137" s="1">
        <v>2420.0092857142849</v>
      </c>
      <c r="AA137" s="1">
        <v>0</v>
      </c>
      <c r="AB137" s="1">
        <v>1569.765333333334</v>
      </c>
      <c r="AC137" s="1">
        <v>50</v>
      </c>
      <c r="AD137" s="1">
        <v>675.85729241367017</v>
      </c>
      <c r="AE137" s="1">
        <v>223.8550000000001</v>
      </c>
      <c r="AF137" s="1">
        <v>1783.8</v>
      </c>
      <c r="AG137" s="1">
        <v>36.6</v>
      </c>
      <c r="AH137" s="1">
        <v>255.92</v>
      </c>
      <c r="AI137" s="1">
        <v>738.28899999999987</v>
      </c>
      <c r="AJ137" s="1">
        <v>114.26333333333341</v>
      </c>
      <c r="AK137" s="1">
        <v>4123.6499999999996</v>
      </c>
      <c r="AL137" s="1">
        <v>614.47500000000014</v>
      </c>
      <c r="AM137" s="1">
        <v>1032</v>
      </c>
      <c r="AN137" s="1">
        <v>200</v>
      </c>
      <c r="AO137" s="1">
        <v>100</v>
      </c>
      <c r="AP137" s="1">
        <v>309.73333333333329</v>
      </c>
      <c r="AQ137" s="1">
        <v>3480.7304487093788</v>
      </c>
      <c r="AR137" s="1">
        <v>175.5</v>
      </c>
      <c r="AS137" s="1">
        <v>2963.25</v>
      </c>
      <c r="AT137" s="1">
        <v>32.849999999999987</v>
      </c>
      <c r="AU137" s="1">
        <v>919.49333333333379</v>
      </c>
      <c r="AV137" s="1">
        <v>289.5406428571427</v>
      </c>
      <c r="AW137" s="1">
        <v>54.543750000000003</v>
      </c>
      <c r="AY137" s="1">
        <v>68.388750000000002</v>
      </c>
      <c r="AZ137" s="1">
        <v>28.708749999999998</v>
      </c>
      <c r="BA137" s="1">
        <v>0</v>
      </c>
      <c r="BB137" s="1">
        <v>0</v>
      </c>
      <c r="BC137" s="1">
        <v>0</v>
      </c>
      <c r="BD137" s="1">
        <v>4473.4742673335986</v>
      </c>
      <c r="BE137" s="1">
        <v>572.66666666666663</v>
      </c>
      <c r="BF137" s="1">
        <v>819.73500000000001</v>
      </c>
      <c r="BG137" s="1">
        <v>1210</v>
      </c>
      <c r="BH137" s="1">
        <v>310.35000000000002</v>
      </c>
      <c r="BI137" s="1">
        <v>495.75</v>
      </c>
      <c r="BJ137" s="1">
        <v>119.4</v>
      </c>
      <c r="BK137" s="1">
        <v>0</v>
      </c>
      <c r="BL137" s="1">
        <v>240</v>
      </c>
      <c r="BM137" s="1">
        <v>402.75</v>
      </c>
      <c r="BN137" s="1">
        <v>100.5</v>
      </c>
      <c r="BO137" s="1">
        <v>0</v>
      </c>
      <c r="BP137" s="1">
        <v>926.75</v>
      </c>
      <c r="BQ137" s="1">
        <v>68</v>
      </c>
      <c r="BR137" s="1">
        <v>4932.5415935788114</v>
      </c>
      <c r="BS137" s="1">
        <v>104.125</v>
      </c>
      <c r="BT137" s="1">
        <v>3517.2233333333329</v>
      </c>
      <c r="BU137" s="1">
        <v>763.90000000000009</v>
      </c>
      <c r="BV137" s="1">
        <v>105.6</v>
      </c>
      <c r="BW137" s="1">
        <v>670.65</v>
      </c>
      <c r="BX137" s="1">
        <v>0</v>
      </c>
      <c r="BY137" s="1">
        <v>124.375</v>
      </c>
      <c r="BZ137" s="1">
        <v>633.6</v>
      </c>
      <c r="CA137" s="1">
        <v>584.25</v>
      </c>
      <c r="CB137" s="1">
        <v>575.0625</v>
      </c>
      <c r="CC137" s="1">
        <v>1503.825</v>
      </c>
      <c r="CD137" s="1">
        <v>281.5625</v>
      </c>
      <c r="CE137" s="1">
        <v>702.15</v>
      </c>
      <c r="CF137" s="1">
        <v>54.6</v>
      </c>
      <c r="CG137" s="1">
        <v>45.45</v>
      </c>
      <c r="CH137" s="1">
        <v>0</v>
      </c>
      <c r="CI137" s="1">
        <v>16274.25</v>
      </c>
      <c r="CJ137" s="1">
        <v>5666.2642857142873</v>
      </c>
      <c r="CK137" s="1">
        <v>210</v>
      </c>
      <c r="CL137" s="1">
        <v>2414.4749999999999</v>
      </c>
      <c r="CM137" s="1">
        <v>573.375</v>
      </c>
      <c r="CN137" s="1">
        <v>60.449999999999989</v>
      </c>
      <c r="CO137" s="1">
        <v>69.900000000000006</v>
      </c>
      <c r="CP137" s="1">
        <v>252</v>
      </c>
      <c r="CQ137" s="1">
        <v>571.48000000000013</v>
      </c>
      <c r="CR137" s="1">
        <v>802.55</v>
      </c>
      <c r="CS137" s="1">
        <v>329.22500000000002</v>
      </c>
      <c r="CT137" s="1">
        <v>200</v>
      </c>
      <c r="CU137" s="1">
        <v>521.82500000000005</v>
      </c>
      <c r="CV137" s="1">
        <v>326.5</v>
      </c>
      <c r="CW137" s="1">
        <v>49.90625</v>
      </c>
      <c r="CX137" s="1">
        <v>102.1875</v>
      </c>
      <c r="CY137" s="1">
        <v>511.5625</v>
      </c>
      <c r="CZ137" s="1">
        <v>124.35</v>
      </c>
      <c r="DA137" s="1">
        <v>0</v>
      </c>
      <c r="DB137" s="1">
        <v>2228.85</v>
      </c>
      <c r="DC137" s="1">
        <v>1713.15</v>
      </c>
      <c r="DD137" s="1">
        <v>121.8</v>
      </c>
      <c r="DE137" s="1">
        <v>0</v>
      </c>
      <c r="DF137" s="1">
        <v>830.31171428571406</v>
      </c>
      <c r="DG137" s="1">
        <v>424.32749999999959</v>
      </c>
      <c r="DH137" s="1">
        <v>264.82499999999999</v>
      </c>
      <c r="DI137" s="1">
        <v>809.84375</v>
      </c>
      <c r="DJ137" s="1">
        <v>2367.8562186741069</v>
      </c>
      <c r="DK137" s="1">
        <v>3222.6321428571432</v>
      </c>
      <c r="DL137" s="1">
        <v>246.375</v>
      </c>
      <c r="DM137" s="1">
        <v>94.2</v>
      </c>
      <c r="DN137" s="1">
        <v>1125.9375</v>
      </c>
      <c r="DO137" s="1">
        <v>381.875</v>
      </c>
      <c r="DP137" s="1">
        <v>553.00000000000011</v>
      </c>
      <c r="DQ137" s="1">
        <v>778.3125</v>
      </c>
      <c r="DR137" s="1">
        <v>1095.25</v>
      </c>
      <c r="DS137" s="1">
        <v>161.55357142857139</v>
      </c>
      <c r="DT137" s="1">
        <v>95.3125</v>
      </c>
      <c r="DU137" s="1">
        <v>94.5625</v>
      </c>
      <c r="DV137" s="1">
        <v>430.5</v>
      </c>
      <c r="DW137" s="1">
        <v>1037</v>
      </c>
      <c r="ED137" s="1">
        <v>113541.42290404291</v>
      </c>
      <c r="EE137" s="1" t="s">
        <v>499</v>
      </c>
    </row>
    <row r="138" spans="1:135" x14ac:dyDescent="0.2">
      <c r="A138" s="2"/>
    </row>
    <row r="139" spans="1:135" x14ac:dyDescent="0.2">
      <c r="A139" s="2" t="s">
        <v>500</v>
      </c>
      <c r="B139" s="1">
        <v>7744.5168095238096</v>
      </c>
      <c r="C139" s="1">
        <v>188.36308333333329</v>
      </c>
      <c r="D139" s="1">
        <v>3757.5970952380949</v>
      </c>
      <c r="E139" s="1">
        <v>200.57761904761901</v>
      </c>
      <c r="F139" s="1">
        <v>3408.5164146920438</v>
      </c>
      <c r="G139" s="1">
        <v>431.14285714285711</v>
      </c>
      <c r="H139" s="1">
        <v>378.01666666666671</v>
      </c>
      <c r="I139" s="1">
        <v>988.35032953837299</v>
      </c>
      <c r="J139" s="1">
        <v>3392.8160691861472</v>
      </c>
      <c r="K139" s="1">
        <v>201.02624091881231</v>
      </c>
      <c r="L139" s="1">
        <v>297.43619047619052</v>
      </c>
      <c r="M139" s="1">
        <v>0</v>
      </c>
      <c r="N139" s="1">
        <v>1606.9437166768289</v>
      </c>
      <c r="O139" s="1">
        <v>531.55338242071332</v>
      </c>
      <c r="P139" s="1">
        <v>795.68543572075691</v>
      </c>
      <c r="Q139" s="1">
        <v>1048.853333333333</v>
      </c>
      <c r="R139" s="1">
        <v>0</v>
      </c>
      <c r="S139" s="1">
        <v>502.57523809523798</v>
      </c>
      <c r="T139" s="1">
        <v>21552.822396488711</v>
      </c>
      <c r="U139" s="1">
        <v>659.40737785673787</v>
      </c>
      <c r="V139" s="1">
        <v>2018.879631166363</v>
      </c>
      <c r="W139" s="1">
        <v>1925.850344244237</v>
      </c>
      <c r="X139" s="1">
        <v>81.935714285714283</v>
      </c>
      <c r="Y139" s="1">
        <v>1061.0999999999999</v>
      </c>
      <c r="Z139" s="1">
        <v>3905.468135862397</v>
      </c>
      <c r="AA139" s="1">
        <v>45.034285714285723</v>
      </c>
      <c r="AB139" s="1">
        <v>6220.4628353511398</v>
      </c>
      <c r="AC139" s="1">
        <v>0</v>
      </c>
      <c r="AD139" s="1">
        <v>1079.565863842241</v>
      </c>
      <c r="AE139" s="1">
        <v>301.28306551999901</v>
      </c>
      <c r="AF139" s="1">
        <v>2719.2285714285722</v>
      </c>
      <c r="AG139" s="1">
        <v>100.8571428571428</v>
      </c>
      <c r="AH139" s="1">
        <v>434.48</v>
      </c>
      <c r="AI139" s="1">
        <v>2535.3576996342522</v>
      </c>
      <c r="AJ139" s="1">
        <v>804.39824775542252</v>
      </c>
      <c r="AK139" s="1">
        <v>6679.668776722513</v>
      </c>
      <c r="AL139" s="1">
        <v>780.93214285714294</v>
      </c>
      <c r="AM139" s="1">
        <v>1251.5067946617619</v>
      </c>
      <c r="AN139" s="1">
        <v>0</v>
      </c>
      <c r="AO139" s="1">
        <v>100</v>
      </c>
      <c r="AP139" s="1">
        <v>856.31895661759768</v>
      </c>
      <c r="AQ139" s="1">
        <v>12046.122084536169</v>
      </c>
      <c r="AR139" s="1">
        <v>268.07142857142861</v>
      </c>
      <c r="AS139" s="1">
        <v>4727.7746122616563</v>
      </c>
      <c r="AT139" s="1">
        <v>59.374726801484691</v>
      </c>
      <c r="AU139" s="1">
        <v>1736.5409523809531</v>
      </c>
      <c r="AV139" s="1">
        <v>440.16824171707412</v>
      </c>
      <c r="AW139" s="1">
        <v>118.29019685239329</v>
      </c>
      <c r="AX139" s="1">
        <v>0</v>
      </c>
      <c r="AY139" s="1">
        <v>132.85803571428571</v>
      </c>
      <c r="AZ139" s="1">
        <v>52.245178571428568</v>
      </c>
      <c r="BA139" s="1">
        <v>0</v>
      </c>
      <c r="BB139" s="1">
        <v>0</v>
      </c>
      <c r="BC139" s="1">
        <v>238.66666666666671</v>
      </c>
      <c r="BD139" s="1">
        <v>4061.2242673335991</v>
      </c>
      <c r="BE139" s="1">
        <v>874.78669250807172</v>
      </c>
      <c r="BF139" s="1">
        <v>1183.6049777100291</v>
      </c>
      <c r="BG139" s="1">
        <v>2210.25962227746</v>
      </c>
      <c r="BH139" s="1">
        <v>472</v>
      </c>
      <c r="BI139" s="1">
        <v>1139.25</v>
      </c>
      <c r="BJ139" s="1">
        <v>141.9</v>
      </c>
      <c r="BK139" s="1">
        <v>0</v>
      </c>
      <c r="BL139" s="1">
        <v>240</v>
      </c>
      <c r="BM139" s="1">
        <v>401.55</v>
      </c>
      <c r="BN139" s="1">
        <v>99.5</v>
      </c>
      <c r="BO139" s="1">
        <v>0</v>
      </c>
      <c r="BP139" s="1">
        <v>1264.75</v>
      </c>
      <c r="BQ139" s="1">
        <v>338.69741613680071</v>
      </c>
      <c r="BR139" s="1">
        <v>4391.163593578809</v>
      </c>
      <c r="BS139" s="1">
        <v>647.90997485765331</v>
      </c>
      <c r="BT139" s="1">
        <v>7805.1825752604582</v>
      </c>
      <c r="BU139" s="1">
        <v>0</v>
      </c>
      <c r="BV139" s="1">
        <v>117.6</v>
      </c>
      <c r="BW139" s="1">
        <v>669.44999999999993</v>
      </c>
      <c r="BX139" s="1">
        <v>0</v>
      </c>
      <c r="BY139" s="1">
        <v>122.375</v>
      </c>
      <c r="BZ139" s="1">
        <v>633.6</v>
      </c>
      <c r="CA139" s="1">
        <v>488.8</v>
      </c>
      <c r="CB139" s="1">
        <v>1005.1875</v>
      </c>
      <c r="CC139" s="1">
        <v>3877.046330292078</v>
      </c>
      <c r="CD139" s="1">
        <v>778.72357833804494</v>
      </c>
      <c r="CE139" s="1">
        <v>0</v>
      </c>
      <c r="CF139" s="1">
        <v>0</v>
      </c>
      <c r="CG139" s="1">
        <v>30.22070000264107</v>
      </c>
      <c r="CH139" s="1">
        <v>0</v>
      </c>
      <c r="CI139" s="1">
        <v>28140.417800056679</v>
      </c>
      <c r="CJ139" s="1">
        <v>21166.43424032164</v>
      </c>
      <c r="CK139" s="1">
        <v>410.91428571428571</v>
      </c>
      <c r="CL139" s="1">
        <v>5641.9778571428578</v>
      </c>
      <c r="CM139" s="1">
        <v>1554.160714285714</v>
      </c>
      <c r="CN139" s="1">
        <v>176.67857142857139</v>
      </c>
      <c r="CO139" s="1">
        <v>143.6142857142857</v>
      </c>
      <c r="CP139" s="1">
        <v>537.74985693251074</v>
      </c>
      <c r="CQ139" s="1">
        <v>9853.8368895489912</v>
      </c>
      <c r="CR139" s="1">
        <v>1262.6747650608249</v>
      </c>
      <c r="CS139" s="1">
        <v>78.734976579297069</v>
      </c>
      <c r="CT139" s="1">
        <v>61.875</v>
      </c>
      <c r="CU139" s="1">
        <v>857.07446392584848</v>
      </c>
      <c r="CV139" s="1">
        <v>532.10647699534547</v>
      </c>
      <c r="CW139" s="1">
        <v>91.689326329380407</v>
      </c>
      <c r="CX139" s="1">
        <v>93.044642857142861</v>
      </c>
      <c r="CY139" s="1">
        <v>2354.229772449306</v>
      </c>
      <c r="CZ139" s="1">
        <v>172.0071428571429</v>
      </c>
      <c r="DA139" s="1">
        <v>0</v>
      </c>
      <c r="DB139" s="1">
        <v>1447.848357446127</v>
      </c>
      <c r="DC139" s="1">
        <v>2992.744285714286</v>
      </c>
      <c r="DD139" s="1">
        <v>179.57142857142861</v>
      </c>
      <c r="DE139" s="1">
        <v>0</v>
      </c>
      <c r="DF139" s="1">
        <v>2832.490672863526</v>
      </c>
      <c r="DG139" s="1">
        <v>238.53092639434729</v>
      </c>
      <c r="DH139" s="1">
        <v>323.58644474686741</v>
      </c>
      <c r="DI139" s="1">
        <v>2484.0192973651142</v>
      </c>
      <c r="DJ139" s="1">
        <v>5166.2562186741052</v>
      </c>
      <c r="DK139" s="1">
        <v>6745.1594322698147</v>
      </c>
      <c r="DL139" s="1">
        <v>1680.991071428572</v>
      </c>
      <c r="DM139" s="1">
        <v>0</v>
      </c>
      <c r="DN139" s="1">
        <v>2708.866071428572</v>
      </c>
      <c r="DO139" s="1">
        <v>2456.9670158289</v>
      </c>
      <c r="DP139" s="1">
        <v>1303.4704501425999</v>
      </c>
      <c r="DQ139" s="1">
        <v>329.61007918883388</v>
      </c>
      <c r="DR139" s="1">
        <v>587.66207828196684</v>
      </c>
      <c r="DS139" s="1">
        <v>0</v>
      </c>
      <c r="DT139" s="1">
        <v>0</v>
      </c>
      <c r="DU139" s="1">
        <v>0</v>
      </c>
      <c r="DV139" s="1">
        <v>0</v>
      </c>
      <c r="DW139" s="1">
        <v>549.57472711352875</v>
      </c>
      <c r="DX139" s="1">
        <v>0</v>
      </c>
      <c r="DY139" s="1">
        <v>0</v>
      </c>
      <c r="DZ139" s="1">
        <v>0</v>
      </c>
      <c r="EB139" s="1">
        <v>0</v>
      </c>
      <c r="EC139" s="1">
        <v>0</v>
      </c>
      <c r="ED139" s="1">
        <v>238559.99244290471</v>
      </c>
      <c r="EE139" s="1" t="s">
        <v>500</v>
      </c>
    </row>
    <row r="140" spans="1:135" x14ac:dyDescent="0.2">
      <c r="A140" s="2" t="s">
        <v>488</v>
      </c>
      <c r="B140" s="1">
        <v>746.32180952380963</v>
      </c>
      <c r="C140" s="1">
        <v>44.224333333333327</v>
      </c>
      <c r="D140" s="1">
        <v>577.59709523809522</v>
      </c>
      <c r="E140" s="1">
        <v>76.24761904761904</v>
      </c>
      <c r="F140" s="1">
        <v>0</v>
      </c>
      <c r="G140" s="1">
        <v>21.142857142857139</v>
      </c>
      <c r="H140" s="1">
        <v>104.5866666666667</v>
      </c>
      <c r="I140" s="1">
        <v>131.86752380952379</v>
      </c>
      <c r="J140" s="1">
        <v>93.720000000000027</v>
      </c>
      <c r="K140" s="1">
        <v>33.473809523809528</v>
      </c>
      <c r="L140" s="1">
        <v>147.43619047619049</v>
      </c>
      <c r="M140" s="1">
        <v>0</v>
      </c>
      <c r="N140" s="1">
        <v>0</v>
      </c>
      <c r="O140" s="1">
        <v>65.683809523809529</v>
      </c>
      <c r="P140" s="1">
        <v>54.019999999999953</v>
      </c>
      <c r="Q140" s="1">
        <v>412.69333333333321</v>
      </c>
      <c r="R140" s="1">
        <v>0</v>
      </c>
      <c r="S140" s="1">
        <v>94.895238095238099</v>
      </c>
      <c r="T140" s="1">
        <v>0</v>
      </c>
      <c r="U140" s="1">
        <v>25.847619047619059</v>
      </c>
      <c r="V140" s="1">
        <v>303.97142857142848</v>
      </c>
      <c r="W140" s="1">
        <v>108.92</v>
      </c>
      <c r="X140" s="1">
        <v>0</v>
      </c>
      <c r="Y140" s="1">
        <v>0</v>
      </c>
      <c r="Z140" s="1">
        <v>0</v>
      </c>
      <c r="AA140" s="1">
        <v>13.954285714285721</v>
      </c>
      <c r="AB140" s="1">
        <v>1499.0304761904761</v>
      </c>
      <c r="AC140" s="1">
        <v>0</v>
      </c>
      <c r="AD140" s="1">
        <v>65.348571428571404</v>
      </c>
      <c r="AE140" s="1">
        <v>19.7257142857143</v>
      </c>
      <c r="AF140" s="1">
        <v>403.82857142857142</v>
      </c>
      <c r="AG140" s="1">
        <v>22.857142857142861</v>
      </c>
      <c r="AH140" s="1">
        <v>178.56</v>
      </c>
      <c r="AI140" s="1">
        <v>398.42666666666662</v>
      </c>
      <c r="AJ140" s="1">
        <v>113.1733333333333</v>
      </c>
      <c r="AK140" s="1">
        <v>1493.485714285714</v>
      </c>
      <c r="AL140" s="1">
        <v>166.45714285714291</v>
      </c>
      <c r="AM140" s="1">
        <v>224.4571428571428</v>
      </c>
      <c r="AN140" s="1">
        <v>0</v>
      </c>
      <c r="AO140" s="1">
        <v>0</v>
      </c>
      <c r="AP140" s="1">
        <v>0</v>
      </c>
      <c r="AQ140" s="1">
        <v>1113.2285714285711</v>
      </c>
      <c r="AR140" s="1">
        <v>92.571428571428569</v>
      </c>
      <c r="AS140" s="1">
        <v>723.28571428571433</v>
      </c>
      <c r="AT140" s="1">
        <v>13.02857142857143</v>
      </c>
      <c r="AU140" s="1">
        <v>605.4476190476189</v>
      </c>
      <c r="AV140" s="1">
        <v>0</v>
      </c>
      <c r="AW140" s="1">
        <v>59.090571428571437</v>
      </c>
      <c r="AX140" s="1">
        <v>0</v>
      </c>
      <c r="AY140" s="1">
        <v>64.469285714285704</v>
      </c>
      <c r="AZ140" s="1">
        <v>19.736428571428569</v>
      </c>
      <c r="BA140" s="1">
        <v>0</v>
      </c>
      <c r="BB140" s="1">
        <v>0</v>
      </c>
      <c r="BC140" s="1">
        <v>238.66666666666671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1662.571428571428</v>
      </c>
      <c r="CD140" s="1">
        <v>319.71428571428572</v>
      </c>
      <c r="CG140" s="1">
        <v>0</v>
      </c>
      <c r="CH140" s="1">
        <v>0</v>
      </c>
      <c r="CI140" s="1">
        <v>6401.5714285714284</v>
      </c>
      <c r="CJ140" s="1">
        <v>7569.2571428571418</v>
      </c>
      <c r="CK140" s="1">
        <v>200.91428571428571</v>
      </c>
      <c r="CL140" s="1">
        <v>2212.3028571428572</v>
      </c>
      <c r="CM140" s="1">
        <v>623.78571428571422</v>
      </c>
      <c r="CN140" s="1">
        <v>116.2285714285714</v>
      </c>
      <c r="CO140" s="1">
        <v>73.714285714285722</v>
      </c>
      <c r="CP140" s="1">
        <v>252.34285714285721</v>
      </c>
      <c r="CQ140" s="1">
        <v>6424.9714285714281</v>
      </c>
      <c r="CR140" s="1">
        <v>302.45714285714291</v>
      </c>
      <c r="CS140" s="1">
        <v>0</v>
      </c>
      <c r="CT140" s="1">
        <v>0</v>
      </c>
      <c r="CU140" s="1">
        <v>18.62857142857143</v>
      </c>
      <c r="CV140" s="1">
        <v>87.738095238095241</v>
      </c>
      <c r="CW140" s="1">
        <v>0</v>
      </c>
      <c r="CX140" s="1">
        <v>0</v>
      </c>
      <c r="CY140" s="1">
        <v>1795.785714285714</v>
      </c>
      <c r="CZ140" s="1">
        <v>47.657142857142858</v>
      </c>
      <c r="DA140" s="1">
        <v>0</v>
      </c>
      <c r="DB140" s="1">
        <v>805.37142857142851</v>
      </c>
      <c r="DC140" s="1">
        <v>523.59428571428577</v>
      </c>
      <c r="DD140" s="1">
        <v>57.771428571428572</v>
      </c>
      <c r="DE140" s="1">
        <v>0</v>
      </c>
      <c r="DF140" s="1">
        <v>1204.8171428571429</v>
      </c>
      <c r="DG140" s="1">
        <v>0</v>
      </c>
      <c r="DH140" s="1">
        <v>0</v>
      </c>
      <c r="DI140" s="1">
        <v>1056.1071428571429</v>
      </c>
      <c r="DJ140" s="1">
        <v>468.5</v>
      </c>
      <c r="DK140" s="1">
        <v>1845.428571428572</v>
      </c>
      <c r="DL140" s="1">
        <v>675.42857142857156</v>
      </c>
      <c r="DM140" s="1">
        <v>0</v>
      </c>
      <c r="DN140" s="1">
        <v>1192.928571428572</v>
      </c>
      <c r="DO140" s="1">
        <v>1905.7142857142851</v>
      </c>
      <c r="DP140" s="1">
        <v>625.45714285714268</v>
      </c>
      <c r="DQ140" s="1">
        <v>0</v>
      </c>
      <c r="DR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B140" s="1">
        <v>0</v>
      </c>
      <c r="EC140" s="1">
        <v>0</v>
      </c>
      <c r="ED140" s="1">
        <v>49042.238476190483</v>
      </c>
      <c r="EE140" s="1" t="s">
        <v>488</v>
      </c>
    </row>
    <row r="141" spans="1:135" x14ac:dyDescent="0.2">
      <c r="A141" s="2" t="s">
        <v>489</v>
      </c>
      <c r="B141" s="1">
        <v>5474.7</v>
      </c>
      <c r="C141" s="1">
        <v>0</v>
      </c>
      <c r="D141" s="1">
        <v>1620</v>
      </c>
      <c r="E141" s="1">
        <v>0</v>
      </c>
      <c r="F141" s="1">
        <v>1085.645238095238</v>
      </c>
      <c r="G141" s="1">
        <v>0</v>
      </c>
      <c r="H141" s="1">
        <v>0</v>
      </c>
      <c r="I141" s="1">
        <v>0</v>
      </c>
      <c r="J141" s="1">
        <v>159.04</v>
      </c>
      <c r="K141" s="1">
        <v>0</v>
      </c>
      <c r="L141" s="1">
        <v>0</v>
      </c>
      <c r="M141" s="1">
        <v>0</v>
      </c>
      <c r="N141" s="1">
        <v>0</v>
      </c>
      <c r="O141" s="1">
        <v>20.72</v>
      </c>
      <c r="P141" s="1">
        <v>14.80000000000001</v>
      </c>
      <c r="Q141" s="1">
        <v>0</v>
      </c>
      <c r="R141" s="1">
        <v>0</v>
      </c>
      <c r="S141" s="1">
        <v>0</v>
      </c>
      <c r="T141" s="1">
        <v>1640.413333333333</v>
      </c>
      <c r="U141" s="1">
        <v>18</v>
      </c>
      <c r="V141" s="1">
        <v>121.2</v>
      </c>
      <c r="W141" s="1">
        <v>15.600000000000019</v>
      </c>
      <c r="X141" s="1">
        <v>0</v>
      </c>
      <c r="Y141" s="1">
        <v>0</v>
      </c>
      <c r="Z141" s="1">
        <v>0</v>
      </c>
      <c r="AA141" s="1">
        <v>0</v>
      </c>
      <c r="AB141" s="1">
        <v>415.83999999999992</v>
      </c>
      <c r="AC141" s="1">
        <v>0</v>
      </c>
      <c r="AD141" s="1">
        <v>91.319999999999936</v>
      </c>
      <c r="AE141" s="1">
        <v>0</v>
      </c>
      <c r="AF141" s="1">
        <v>48</v>
      </c>
      <c r="AG141" s="1">
        <v>0</v>
      </c>
      <c r="AH141" s="1">
        <v>0</v>
      </c>
      <c r="AI141" s="1">
        <v>170.52</v>
      </c>
      <c r="AJ141" s="1">
        <v>6.7199999999999989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156.09333333333331</v>
      </c>
      <c r="AQ141" s="1">
        <v>325.80000000000018</v>
      </c>
      <c r="AR141" s="1">
        <v>0</v>
      </c>
      <c r="AS141" s="1">
        <v>6</v>
      </c>
      <c r="AT141" s="1">
        <v>7.2000000000000011</v>
      </c>
      <c r="AU141" s="1">
        <v>0</v>
      </c>
      <c r="AV141" s="1">
        <v>0</v>
      </c>
      <c r="AW141" s="1">
        <v>2.850000000000001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128.25</v>
      </c>
      <c r="BE141" s="1">
        <v>48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18</v>
      </c>
      <c r="BQ141" s="1">
        <v>0</v>
      </c>
      <c r="BR141" s="1">
        <v>0</v>
      </c>
      <c r="BS141" s="1">
        <v>0</v>
      </c>
      <c r="BT141" s="1">
        <v>34.400000000000013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21</v>
      </c>
      <c r="CC141" s="1">
        <v>49.75</v>
      </c>
      <c r="CD141" s="1">
        <v>9</v>
      </c>
      <c r="CG141" s="1">
        <v>0</v>
      </c>
      <c r="CH141" s="1">
        <v>0</v>
      </c>
      <c r="CI141" s="1">
        <v>1035</v>
      </c>
      <c r="CJ141" s="1">
        <v>1299.599999999999</v>
      </c>
      <c r="CK141" s="1">
        <v>0</v>
      </c>
      <c r="CL141" s="1">
        <v>75.599999999999909</v>
      </c>
      <c r="CM141" s="1">
        <v>43.5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51</v>
      </c>
      <c r="CW141" s="1">
        <v>0</v>
      </c>
      <c r="CX141" s="1">
        <v>0</v>
      </c>
      <c r="CY141" s="1">
        <v>15</v>
      </c>
      <c r="CZ141" s="1">
        <v>0</v>
      </c>
      <c r="DA141" s="1">
        <v>0</v>
      </c>
      <c r="DB141" s="1">
        <v>1.200000000000045</v>
      </c>
      <c r="DC141" s="1">
        <v>43.200000000000053</v>
      </c>
      <c r="DD141" s="1">
        <v>0</v>
      </c>
      <c r="DE141" s="1">
        <v>0</v>
      </c>
      <c r="DF141" s="1">
        <v>164.16000000000011</v>
      </c>
      <c r="DG141" s="1">
        <v>0</v>
      </c>
      <c r="DH141" s="1">
        <v>0</v>
      </c>
      <c r="DI141" s="1">
        <v>18.25</v>
      </c>
      <c r="DJ141" s="1">
        <v>30</v>
      </c>
      <c r="DK141" s="1">
        <v>114</v>
      </c>
      <c r="DL141" s="1">
        <v>22.5</v>
      </c>
      <c r="DM141" s="1">
        <v>0</v>
      </c>
      <c r="DN141" s="1">
        <v>22.5</v>
      </c>
      <c r="DO141" s="1">
        <v>48</v>
      </c>
      <c r="DP141" s="1">
        <v>0</v>
      </c>
      <c r="DQ141" s="1">
        <v>0</v>
      </c>
      <c r="DR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B141" s="1">
        <v>0</v>
      </c>
      <c r="EC141" s="1">
        <v>0</v>
      </c>
      <c r="ED141" s="1">
        <v>14692.3719047619</v>
      </c>
      <c r="EE141" s="1" t="s">
        <v>489</v>
      </c>
    </row>
    <row r="142" spans="1:135" x14ac:dyDescent="0.2">
      <c r="A142" s="2" t="s">
        <v>490</v>
      </c>
      <c r="B142" s="1">
        <v>82.5</v>
      </c>
      <c r="C142" s="1">
        <v>30.000000000000011</v>
      </c>
      <c r="D142" s="1">
        <v>60</v>
      </c>
      <c r="E142" s="1">
        <v>33</v>
      </c>
      <c r="F142" s="1">
        <v>1133.68</v>
      </c>
      <c r="G142" s="1">
        <v>60</v>
      </c>
      <c r="H142" s="1">
        <v>0</v>
      </c>
      <c r="I142" s="1">
        <v>253</v>
      </c>
      <c r="J142" s="1">
        <v>571.20000000000005</v>
      </c>
      <c r="K142" s="1">
        <v>36.000000000000007</v>
      </c>
      <c r="L142" s="1">
        <v>0</v>
      </c>
      <c r="M142" s="1">
        <v>0</v>
      </c>
      <c r="N142" s="1">
        <v>214.21238095238101</v>
      </c>
      <c r="O142" s="1">
        <v>59.200000000000031</v>
      </c>
      <c r="P142" s="1">
        <v>183.52</v>
      </c>
      <c r="Q142" s="1">
        <v>183.67999999999989</v>
      </c>
      <c r="R142" s="1">
        <v>0</v>
      </c>
      <c r="S142" s="1">
        <v>0</v>
      </c>
      <c r="T142" s="1">
        <v>5270.7200000000012</v>
      </c>
      <c r="U142" s="1">
        <v>68.40000000000002</v>
      </c>
      <c r="V142" s="1">
        <v>434.4</v>
      </c>
      <c r="W142" s="1">
        <v>690.48000000000013</v>
      </c>
      <c r="X142" s="1">
        <v>0</v>
      </c>
      <c r="Y142" s="1">
        <v>0</v>
      </c>
      <c r="Z142" s="1">
        <v>373.75285714285718</v>
      </c>
      <c r="AA142" s="1">
        <v>31.08</v>
      </c>
      <c r="AB142" s="1">
        <v>1527.2</v>
      </c>
      <c r="AC142" s="1">
        <v>0</v>
      </c>
      <c r="AD142" s="1">
        <v>147.6</v>
      </c>
      <c r="AE142" s="1">
        <v>0</v>
      </c>
      <c r="AF142" s="1">
        <v>483.6</v>
      </c>
      <c r="AG142" s="1">
        <v>0</v>
      </c>
      <c r="AH142" s="1">
        <v>0</v>
      </c>
      <c r="AI142" s="1">
        <v>226.24</v>
      </c>
      <c r="AJ142" s="1">
        <v>10.08</v>
      </c>
      <c r="AK142" s="1">
        <v>789.59999999999991</v>
      </c>
      <c r="AL142" s="1">
        <v>0</v>
      </c>
      <c r="AM142" s="1">
        <v>0</v>
      </c>
      <c r="AN142" s="1">
        <v>0</v>
      </c>
      <c r="AO142" s="1">
        <v>0</v>
      </c>
      <c r="AP142" s="1">
        <v>283.36</v>
      </c>
      <c r="AQ142" s="1">
        <v>617.39999999999964</v>
      </c>
      <c r="AR142" s="1">
        <v>0</v>
      </c>
      <c r="AS142" s="1">
        <v>935.99999999999989</v>
      </c>
      <c r="AT142" s="1">
        <v>6.4799999999999969</v>
      </c>
      <c r="AU142" s="1">
        <v>211.6</v>
      </c>
      <c r="AV142" s="1">
        <v>0</v>
      </c>
      <c r="AW142" s="1">
        <v>0</v>
      </c>
      <c r="AX142" s="1">
        <v>0</v>
      </c>
      <c r="AY142" s="1">
        <v>0</v>
      </c>
      <c r="AZ142" s="1">
        <v>3.8000000000000012</v>
      </c>
      <c r="BA142" s="1">
        <v>0</v>
      </c>
      <c r="BB142" s="1">
        <v>0</v>
      </c>
      <c r="BC142" s="1">
        <v>0</v>
      </c>
      <c r="BD142" s="1">
        <v>309.5</v>
      </c>
      <c r="BE142" s="1">
        <v>72.5</v>
      </c>
      <c r="BF142" s="1">
        <v>84</v>
      </c>
      <c r="BG142" s="1">
        <v>433.6</v>
      </c>
      <c r="BH142" s="1">
        <v>222</v>
      </c>
      <c r="BI142" s="1">
        <v>643.5</v>
      </c>
      <c r="BJ142" s="1">
        <v>22.5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320</v>
      </c>
      <c r="BQ142" s="1">
        <v>0</v>
      </c>
      <c r="BR142" s="1">
        <v>643.5</v>
      </c>
      <c r="BS142" s="1">
        <v>1.5</v>
      </c>
      <c r="BT142" s="1">
        <v>1368</v>
      </c>
      <c r="BV142" s="1">
        <v>12</v>
      </c>
      <c r="BW142" s="1">
        <v>0</v>
      </c>
      <c r="BX142" s="1">
        <v>0</v>
      </c>
      <c r="BY142" s="1">
        <v>0</v>
      </c>
      <c r="BZ142" s="1">
        <v>0</v>
      </c>
      <c r="CA142" s="1">
        <v>238.8</v>
      </c>
      <c r="CB142" s="1">
        <v>168</v>
      </c>
      <c r="CC142" s="1">
        <v>361</v>
      </c>
      <c r="CD142" s="1">
        <v>90</v>
      </c>
      <c r="CG142" s="1">
        <v>0</v>
      </c>
      <c r="CH142" s="1">
        <v>0</v>
      </c>
      <c r="CI142" s="1">
        <v>3177</v>
      </c>
      <c r="CJ142" s="1">
        <v>2138.4</v>
      </c>
      <c r="CK142" s="1">
        <v>0</v>
      </c>
      <c r="CL142" s="1">
        <v>939.59999999999991</v>
      </c>
      <c r="CM142" s="1">
        <v>313.5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48</v>
      </c>
      <c r="CW142" s="1">
        <v>0</v>
      </c>
      <c r="CX142" s="1">
        <v>0</v>
      </c>
      <c r="CY142" s="1">
        <v>36</v>
      </c>
      <c r="CZ142" s="1">
        <v>0</v>
      </c>
      <c r="DA142" s="1">
        <v>0</v>
      </c>
      <c r="DB142" s="1">
        <v>92</v>
      </c>
      <c r="DC142" s="1">
        <v>712.80000000000007</v>
      </c>
      <c r="DD142" s="1">
        <v>0</v>
      </c>
      <c r="DE142" s="1">
        <v>0</v>
      </c>
      <c r="DF142" s="1">
        <v>273.23999999999978</v>
      </c>
      <c r="DG142" s="1">
        <v>0</v>
      </c>
      <c r="DH142" s="1">
        <v>18</v>
      </c>
      <c r="DI142" s="1">
        <v>493.5</v>
      </c>
      <c r="DJ142" s="1">
        <v>523.5</v>
      </c>
      <c r="DK142" s="1">
        <v>612</v>
      </c>
      <c r="DL142" s="1">
        <v>348</v>
      </c>
      <c r="DM142" s="1">
        <v>0</v>
      </c>
      <c r="DN142" s="1">
        <v>367.5</v>
      </c>
      <c r="DO142" s="1">
        <v>27</v>
      </c>
      <c r="DP142" s="1">
        <v>0</v>
      </c>
      <c r="DQ142" s="1">
        <v>0</v>
      </c>
      <c r="DR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B142" s="1">
        <v>0</v>
      </c>
      <c r="EC142" s="1">
        <v>0</v>
      </c>
      <c r="ED142" s="1">
        <v>30122.22523809523</v>
      </c>
      <c r="EE142" s="1" t="s">
        <v>490</v>
      </c>
    </row>
    <row r="143" spans="1:135" x14ac:dyDescent="0.2">
      <c r="A143" s="2"/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B143" s="1">
        <v>0</v>
      </c>
      <c r="EC143" s="1">
        <v>0</v>
      </c>
      <c r="ED143" s="1">
        <v>0</v>
      </c>
    </row>
    <row r="144" spans="1:135" x14ac:dyDescent="0.2">
      <c r="A144" s="2"/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B144" s="1">
        <v>0</v>
      </c>
      <c r="EC144" s="1">
        <v>0</v>
      </c>
      <c r="ED144" s="1">
        <v>0</v>
      </c>
    </row>
    <row r="145" spans="1:135" x14ac:dyDescent="0.2">
      <c r="A145" s="2" t="s">
        <v>501</v>
      </c>
      <c r="B145" s="1">
        <v>1440.9949999999999</v>
      </c>
      <c r="C145" s="1">
        <v>114.13875</v>
      </c>
      <c r="D145" s="1">
        <v>1500</v>
      </c>
      <c r="E145" s="1">
        <v>91.33</v>
      </c>
      <c r="F145" s="1">
        <v>1189.1911765968059</v>
      </c>
      <c r="G145" s="1">
        <v>350</v>
      </c>
      <c r="H145" s="1">
        <v>273.42999999999989</v>
      </c>
      <c r="I145" s="1">
        <v>603.48280572884914</v>
      </c>
      <c r="J145" s="1">
        <v>2568.8560691861471</v>
      </c>
      <c r="K145" s="1">
        <v>131.5524313950028</v>
      </c>
      <c r="L145" s="1">
        <v>150</v>
      </c>
      <c r="M145" s="1">
        <v>0</v>
      </c>
      <c r="N145" s="1">
        <v>1392.7313357244479</v>
      </c>
      <c r="O145" s="1">
        <v>385.94957289690382</v>
      </c>
      <c r="P145" s="1">
        <v>543.345435720757</v>
      </c>
      <c r="Q145" s="1">
        <v>452.4799999999999</v>
      </c>
      <c r="R145" s="1">
        <v>0</v>
      </c>
      <c r="S145" s="1">
        <v>407.67999999999989</v>
      </c>
      <c r="T145" s="1">
        <v>14641.689063155371</v>
      </c>
      <c r="U145" s="1">
        <v>547.15975880911878</v>
      </c>
      <c r="V145" s="1">
        <v>1159.3082025949341</v>
      </c>
      <c r="W145" s="1">
        <v>1110.850344244237</v>
      </c>
      <c r="X145" s="1">
        <v>81.935714285714283</v>
      </c>
      <c r="Y145" s="1">
        <v>1061.0999999999999</v>
      </c>
      <c r="Z145" s="1">
        <v>3531.7152787195391</v>
      </c>
      <c r="AA145" s="1">
        <v>0</v>
      </c>
      <c r="AB145" s="1">
        <v>2778.392359160664</v>
      </c>
      <c r="AC145" s="1">
        <v>0</v>
      </c>
      <c r="AD145" s="1">
        <v>775.29729241367011</v>
      </c>
      <c r="AE145" s="1">
        <v>281.55735123428468</v>
      </c>
      <c r="AF145" s="1">
        <v>1783.8000000000011</v>
      </c>
      <c r="AG145" s="1">
        <v>77.999999999999986</v>
      </c>
      <c r="AH145" s="1">
        <v>255.92</v>
      </c>
      <c r="AI145" s="1">
        <v>1740.171032967585</v>
      </c>
      <c r="AJ145" s="1">
        <v>674.42491442208916</v>
      </c>
      <c r="AK145" s="1">
        <v>4396.5830624367991</v>
      </c>
      <c r="AL145" s="1">
        <v>614.47500000000014</v>
      </c>
      <c r="AM145" s="1">
        <v>1027.04965180462</v>
      </c>
      <c r="AN145" s="1">
        <v>0</v>
      </c>
      <c r="AO145" s="1">
        <v>100</v>
      </c>
      <c r="AP145" s="1">
        <v>416.86562328426442</v>
      </c>
      <c r="AQ145" s="1">
        <v>9989.6935131076007</v>
      </c>
      <c r="AR145" s="1">
        <v>175.5</v>
      </c>
      <c r="AS145" s="1">
        <v>3062.4888979759421</v>
      </c>
      <c r="AT145" s="1">
        <v>32.666155372913273</v>
      </c>
      <c r="AU145" s="1">
        <v>919.49333333333368</v>
      </c>
      <c r="AV145" s="1">
        <v>440.16824171707412</v>
      </c>
      <c r="AW145" s="1">
        <v>56.349625423821841</v>
      </c>
      <c r="AX145" s="1">
        <v>0</v>
      </c>
      <c r="AY145" s="1">
        <v>68.388750000000002</v>
      </c>
      <c r="AZ145" s="1">
        <v>28.708749999999998</v>
      </c>
      <c r="BA145" s="1">
        <v>0</v>
      </c>
      <c r="BB145" s="1">
        <v>0</v>
      </c>
      <c r="BC145" s="1">
        <v>0</v>
      </c>
      <c r="BD145" s="1">
        <v>3623.4742673335991</v>
      </c>
      <c r="BE145" s="1">
        <v>754.28669250807172</v>
      </c>
      <c r="BF145" s="1">
        <v>1099.6049777100291</v>
      </c>
      <c r="BG145" s="1">
        <v>1776.659622277461</v>
      </c>
      <c r="BH145" s="1">
        <v>250</v>
      </c>
      <c r="BI145" s="1">
        <v>495.75</v>
      </c>
      <c r="BJ145" s="1">
        <v>119.4</v>
      </c>
      <c r="BK145" s="1">
        <v>0</v>
      </c>
      <c r="BL145" s="1">
        <v>240</v>
      </c>
      <c r="BM145" s="1">
        <v>401.55</v>
      </c>
      <c r="BN145" s="1">
        <v>99.5</v>
      </c>
      <c r="BO145" s="1">
        <v>0</v>
      </c>
      <c r="BP145" s="1">
        <v>926.75</v>
      </c>
      <c r="BQ145" s="1">
        <v>338.69741613680071</v>
      </c>
      <c r="BR145" s="1">
        <v>3747.663593578809</v>
      </c>
      <c r="BS145" s="1">
        <v>646.40997485765331</v>
      </c>
      <c r="BT145" s="1">
        <v>6402.7825752604595</v>
      </c>
      <c r="BV145" s="1">
        <v>105.6</v>
      </c>
      <c r="BW145" s="1">
        <v>669.44999999999993</v>
      </c>
      <c r="BX145" s="1">
        <v>0</v>
      </c>
      <c r="BY145" s="1">
        <v>122.375</v>
      </c>
      <c r="BZ145" s="1">
        <v>633.6</v>
      </c>
      <c r="CA145" s="1">
        <v>250</v>
      </c>
      <c r="CB145" s="1">
        <v>816.1875</v>
      </c>
      <c r="CC145" s="1">
        <v>1803.72490172065</v>
      </c>
      <c r="CD145" s="1">
        <v>360.00929262375922</v>
      </c>
      <c r="CG145" s="1">
        <v>30.22070000264107</v>
      </c>
      <c r="CH145" s="1">
        <v>0</v>
      </c>
      <c r="CI145" s="1">
        <v>17526.846371485251</v>
      </c>
      <c r="CJ145" s="1">
        <v>10159.177097464501</v>
      </c>
      <c r="CK145" s="1">
        <v>210</v>
      </c>
      <c r="CL145" s="1">
        <v>2414.4750000000008</v>
      </c>
      <c r="CM145" s="1">
        <v>573.375</v>
      </c>
      <c r="CN145" s="1">
        <v>60.45</v>
      </c>
      <c r="CO145" s="1">
        <v>69.900000000000006</v>
      </c>
      <c r="CP145" s="1">
        <v>285.40699978965358</v>
      </c>
      <c r="CQ145" s="1">
        <v>3428.8654609775631</v>
      </c>
      <c r="CR145" s="1">
        <v>960.21762220368225</v>
      </c>
      <c r="CS145" s="1">
        <v>78.734976579297069</v>
      </c>
      <c r="CT145" s="1">
        <v>61.875</v>
      </c>
      <c r="CU145" s="1">
        <v>838.4458924972771</v>
      </c>
      <c r="CV145" s="1">
        <v>345.36838175725018</v>
      </c>
      <c r="CW145" s="1">
        <v>91.689326329380407</v>
      </c>
      <c r="CX145" s="1">
        <v>93.044642857142861</v>
      </c>
      <c r="CY145" s="1">
        <v>507.44405816359222</v>
      </c>
      <c r="CZ145" s="1">
        <v>124.35</v>
      </c>
      <c r="DA145" s="1">
        <v>0</v>
      </c>
      <c r="DB145" s="1">
        <v>549.27692887469846</v>
      </c>
      <c r="DC145" s="1">
        <v>1713.15</v>
      </c>
      <c r="DD145" s="1">
        <v>121.8</v>
      </c>
      <c r="DE145" s="1">
        <v>0</v>
      </c>
      <c r="DF145" s="1">
        <v>1190.273530006383</v>
      </c>
      <c r="DG145" s="1">
        <v>238.53092639434729</v>
      </c>
      <c r="DH145" s="1">
        <v>305.58644474686741</v>
      </c>
      <c r="DI145" s="1">
        <v>916.16215450797108</v>
      </c>
      <c r="DJ145" s="1">
        <v>4144.2562186741052</v>
      </c>
      <c r="DK145" s="1">
        <v>4173.7308608412432</v>
      </c>
      <c r="DL145" s="1">
        <v>635.0625</v>
      </c>
      <c r="DM145" s="1">
        <v>0</v>
      </c>
      <c r="DN145" s="1">
        <v>1125.9375</v>
      </c>
      <c r="DO145" s="1">
        <v>476.25273011461468</v>
      </c>
      <c r="DP145" s="1">
        <v>678.0133072854577</v>
      </c>
      <c r="DQ145" s="1">
        <v>329.61007918883388</v>
      </c>
      <c r="DR145" s="1">
        <v>587.66207828196684</v>
      </c>
      <c r="DV145" s="1">
        <v>0</v>
      </c>
      <c r="DW145" s="1">
        <v>549.57472711352875</v>
      </c>
      <c r="DX145" s="1">
        <v>0</v>
      </c>
      <c r="DY145" s="1">
        <v>0</v>
      </c>
      <c r="DZ145" s="1">
        <v>0</v>
      </c>
      <c r="EB145" s="1">
        <v>0</v>
      </c>
      <c r="EC145" s="1">
        <v>0</v>
      </c>
      <c r="ED145" s="1">
        <v>144703.15682385699</v>
      </c>
      <c r="EE145" s="1" t="s">
        <v>501</v>
      </c>
    </row>
    <row r="146" spans="1:135" x14ac:dyDescent="0.2">
      <c r="A146" s="2" t="s">
        <v>502</v>
      </c>
      <c r="B146" s="1">
        <v>1440.995000000001</v>
      </c>
      <c r="C146" s="1">
        <v>114.13875</v>
      </c>
      <c r="D146" s="1">
        <v>1500</v>
      </c>
      <c r="E146" s="1">
        <v>91.330000000000027</v>
      </c>
      <c r="F146" s="1">
        <v>2021.373100753246</v>
      </c>
      <c r="G146" s="1">
        <v>350</v>
      </c>
      <c r="H146" s="1">
        <v>273.42999999999978</v>
      </c>
      <c r="I146" s="1">
        <v>603.48280572884937</v>
      </c>
      <c r="J146" s="1">
        <v>3564.056069186146</v>
      </c>
      <c r="K146" s="1">
        <v>131.5524313950028</v>
      </c>
      <c r="L146" s="1">
        <v>150</v>
      </c>
      <c r="M146" s="1">
        <v>0</v>
      </c>
      <c r="N146" s="1">
        <v>1134.619335724447</v>
      </c>
      <c r="O146" s="1">
        <v>335.94957289690382</v>
      </c>
      <c r="P146" s="1">
        <v>543.34543572075677</v>
      </c>
      <c r="Q146" s="1">
        <v>452.48</v>
      </c>
      <c r="R146" s="1">
        <v>0</v>
      </c>
      <c r="S146" s="1">
        <v>407.67999999999978</v>
      </c>
      <c r="T146" s="1">
        <v>24735.961063155381</v>
      </c>
      <c r="U146" s="1">
        <v>547.15975880911878</v>
      </c>
      <c r="V146" s="1">
        <v>1081.908202594934</v>
      </c>
      <c r="W146" s="1">
        <v>1100.850344244237</v>
      </c>
      <c r="X146" s="1">
        <v>126.45</v>
      </c>
      <c r="Y146" s="1">
        <v>1061.0999999999999</v>
      </c>
      <c r="Z146" s="1">
        <v>3431.71527871954</v>
      </c>
      <c r="AA146" s="1">
        <v>0</v>
      </c>
      <c r="AB146" s="1">
        <v>2846.7523591606641</v>
      </c>
      <c r="AC146" s="1">
        <v>0</v>
      </c>
      <c r="AD146" s="1">
        <v>803.35729241367028</v>
      </c>
      <c r="AE146" s="1">
        <v>237.30735123428471</v>
      </c>
      <c r="AF146" s="1">
        <v>1783.799999999999</v>
      </c>
      <c r="AG146" s="1">
        <v>77.999999999999986</v>
      </c>
      <c r="AH146" s="1">
        <v>255.92</v>
      </c>
      <c r="AI146" s="1">
        <v>1386.517699634252</v>
      </c>
      <c r="AJ146" s="1">
        <v>649.06491442208926</v>
      </c>
      <c r="AK146" s="1">
        <v>4396.5830624367991</v>
      </c>
      <c r="AL146" s="1">
        <v>614.47500000000014</v>
      </c>
      <c r="AM146" s="1">
        <v>1027.04965180462</v>
      </c>
      <c r="AN146" s="1">
        <v>56.609999999999957</v>
      </c>
      <c r="AO146" s="1">
        <v>100</v>
      </c>
      <c r="AP146" s="1">
        <v>496.8656232842643</v>
      </c>
      <c r="AQ146" s="1">
        <v>4277.2940528510044</v>
      </c>
      <c r="AR146" s="1">
        <v>175.5</v>
      </c>
      <c r="AS146" s="1">
        <v>3042.4888979759412</v>
      </c>
      <c r="AT146" s="1">
        <v>32.666155372913273</v>
      </c>
      <c r="AU146" s="1">
        <v>919.49333333333391</v>
      </c>
      <c r="AV146" s="1">
        <v>645.21681314564557</v>
      </c>
      <c r="AW146" s="1">
        <v>56.349625423821827</v>
      </c>
      <c r="AX146" s="1">
        <v>0</v>
      </c>
      <c r="AY146" s="1">
        <v>68.388749999999973</v>
      </c>
      <c r="AZ146" s="1">
        <v>28.708750000000009</v>
      </c>
      <c r="BA146" s="1">
        <v>0</v>
      </c>
      <c r="BB146" s="1">
        <v>0</v>
      </c>
      <c r="BC146" s="1">
        <v>0</v>
      </c>
      <c r="BD146" s="1">
        <v>9573.4742673335986</v>
      </c>
      <c r="BE146" s="1">
        <v>784.28669250807172</v>
      </c>
      <c r="BF146" s="1">
        <v>1099.6049777100291</v>
      </c>
      <c r="BG146" s="1">
        <v>1976.659622277461</v>
      </c>
      <c r="BH146" s="1">
        <v>250</v>
      </c>
      <c r="BI146" s="1">
        <v>495.75</v>
      </c>
      <c r="BJ146" s="1">
        <v>119.4</v>
      </c>
      <c r="BK146" s="1">
        <v>0</v>
      </c>
      <c r="BL146" s="1">
        <v>240</v>
      </c>
      <c r="BM146" s="1">
        <v>402.74999999999989</v>
      </c>
      <c r="BN146" s="1">
        <v>100.5</v>
      </c>
      <c r="BO146" s="1">
        <v>0</v>
      </c>
      <c r="BP146" s="1">
        <v>926.75</v>
      </c>
      <c r="BQ146" s="1">
        <v>127.0974161368007</v>
      </c>
      <c r="BR146" s="1">
        <v>3097.663593578809</v>
      </c>
      <c r="BS146" s="1">
        <v>636.40997485765331</v>
      </c>
      <c r="BT146" s="1">
        <v>5792.7825752604595</v>
      </c>
      <c r="BV146" s="1">
        <v>105.6</v>
      </c>
      <c r="BW146" s="1">
        <v>670.65</v>
      </c>
      <c r="BX146" s="1">
        <v>0</v>
      </c>
      <c r="BY146" s="1">
        <v>124.375</v>
      </c>
      <c r="BZ146" s="1">
        <v>633.6</v>
      </c>
      <c r="CA146" s="1">
        <v>249.99999999999989</v>
      </c>
      <c r="CB146" s="1">
        <v>575.0625</v>
      </c>
      <c r="CC146" s="1">
        <v>1698.72490172065</v>
      </c>
      <c r="CD146" s="1">
        <v>360.00929262375928</v>
      </c>
      <c r="CG146" s="1">
        <v>45.220700002641067</v>
      </c>
      <c r="CH146" s="1">
        <v>0</v>
      </c>
      <c r="CI146" s="1">
        <v>16007</v>
      </c>
      <c r="CJ146" s="1">
        <v>15445.77709746451</v>
      </c>
      <c r="CK146" s="1">
        <v>210</v>
      </c>
      <c r="CL146" s="1">
        <v>2414.4749999999999</v>
      </c>
      <c r="CM146" s="1">
        <v>573.375</v>
      </c>
      <c r="CN146" s="1">
        <v>60.449999999999989</v>
      </c>
      <c r="CO146" s="1">
        <v>69.900000000000006</v>
      </c>
      <c r="CP146" s="1">
        <v>285.40699978965341</v>
      </c>
      <c r="CQ146" s="1">
        <v>832.865460977564</v>
      </c>
      <c r="CR146" s="1">
        <v>835.61762220368212</v>
      </c>
      <c r="CS146" s="1">
        <v>184.33497657929701</v>
      </c>
      <c r="CT146" s="1">
        <v>91.875</v>
      </c>
      <c r="CU146" s="1">
        <v>1089.9958924972771</v>
      </c>
      <c r="CV146" s="1">
        <v>345.36838175725029</v>
      </c>
      <c r="CW146" s="1">
        <v>129.18932632938041</v>
      </c>
      <c r="CX146" s="1">
        <v>102.1875</v>
      </c>
      <c r="CY146" s="1">
        <v>507.44405816359222</v>
      </c>
      <c r="CZ146" s="1">
        <v>124.35</v>
      </c>
      <c r="DA146" s="1">
        <v>0</v>
      </c>
      <c r="DB146" s="1">
        <v>2260.2769288746981</v>
      </c>
      <c r="DC146" s="1">
        <v>1713.150000000001</v>
      </c>
      <c r="DD146" s="1">
        <v>121.8</v>
      </c>
      <c r="DE146" s="1">
        <v>0</v>
      </c>
      <c r="DF146" s="1">
        <v>944.09353000638362</v>
      </c>
      <c r="DG146" s="1">
        <v>731.33092639434722</v>
      </c>
      <c r="DH146" s="1">
        <v>380.58644474686753</v>
      </c>
      <c r="DI146" s="1">
        <v>1005.787154507971</v>
      </c>
      <c r="DJ146" s="1">
        <v>17826.256218674109</v>
      </c>
      <c r="DK146" s="1">
        <v>4523.7308608412413</v>
      </c>
      <c r="DL146" s="1">
        <v>635.0625</v>
      </c>
      <c r="DM146" s="1">
        <v>0</v>
      </c>
      <c r="DN146" s="1">
        <v>1125.9375</v>
      </c>
      <c r="DO146" s="1">
        <v>1126.2527301146149</v>
      </c>
      <c r="DP146" s="1">
        <v>498.01330728545747</v>
      </c>
      <c r="DQ146" s="1">
        <v>790.22912680788158</v>
      </c>
      <c r="DR146" s="1">
        <v>1128.1382687581579</v>
      </c>
      <c r="DV146" s="1">
        <v>381.38095238095229</v>
      </c>
      <c r="DW146" s="1">
        <v>1064.146155684957</v>
      </c>
      <c r="DX146" s="1">
        <v>0</v>
      </c>
      <c r="DY146" s="1">
        <v>0</v>
      </c>
      <c r="DZ146" s="1">
        <v>0</v>
      </c>
      <c r="EB146" s="1">
        <v>0</v>
      </c>
      <c r="EC146" s="1">
        <v>0</v>
      </c>
      <c r="ED146" s="1">
        <v>174830.14291627161</v>
      </c>
      <c r="EE146" s="1" t="s">
        <v>502</v>
      </c>
    </row>
    <row r="147" spans="1:135" x14ac:dyDescent="0.2">
      <c r="A147" s="2" t="s">
        <v>503</v>
      </c>
      <c r="B147" s="1">
        <v>1440.995000000001</v>
      </c>
      <c r="C147" s="1">
        <v>114.13875</v>
      </c>
      <c r="D147" s="1">
        <v>1500</v>
      </c>
      <c r="E147" s="1">
        <v>91.33</v>
      </c>
      <c r="F147" s="1">
        <v>1996.1731007532469</v>
      </c>
      <c r="G147" s="1">
        <v>104.125</v>
      </c>
      <c r="H147" s="1">
        <v>273.42999999999989</v>
      </c>
      <c r="I147" s="1">
        <v>603.48280572884937</v>
      </c>
      <c r="J147" s="1">
        <v>2092.7760691861472</v>
      </c>
      <c r="K147" s="1">
        <v>131.5524313950028</v>
      </c>
      <c r="L147" s="1">
        <v>149.99999999999989</v>
      </c>
      <c r="M147" s="1">
        <v>0</v>
      </c>
      <c r="N147" s="1">
        <v>1443.8541928673051</v>
      </c>
      <c r="O147" s="1">
        <v>335.94957289690387</v>
      </c>
      <c r="P147" s="1">
        <v>543.345435720757</v>
      </c>
      <c r="Q147" s="1">
        <v>6500</v>
      </c>
      <c r="R147" s="1">
        <v>0</v>
      </c>
      <c r="S147" s="1">
        <v>407.68000000000018</v>
      </c>
      <c r="T147" s="1">
        <v>23717.201063155371</v>
      </c>
      <c r="U147" s="1">
        <v>547.15975880911878</v>
      </c>
      <c r="V147" s="1">
        <v>1077.858202594934</v>
      </c>
      <c r="W147" s="1">
        <v>1100.8503442442379</v>
      </c>
      <c r="X147" s="1">
        <v>126.45</v>
      </c>
      <c r="Y147" s="1">
        <v>1061.0999999999999</v>
      </c>
      <c r="Z147" s="1">
        <v>4611.7152787195437</v>
      </c>
      <c r="AA147" s="1">
        <v>0</v>
      </c>
      <c r="AB147" s="1">
        <v>2580.7256924939979</v>
      </c>
      <c r="AC147" s="1">
        <v>0</v>
      </c>
      <c r="AD147" s="1">
        <v>1598.6706680219879</v>
      </c>
      <c r="AE147" s="1">
        <v>237.30735123428471</v>
      </c>
      <c r="AF147" s="1">
        <v>1783.8</v>
      </c>
      <c r="AG147" s="1">
        <v>78.000000000000014</v>
      </c>
      <c r="AH147" s="1">
        <v>255.9199999999999</v>
      </c>
      <c r="AI147" s="1">
        <v>959.37103296758482</v>
      </c>
      <c r="AJ147" s="1">
        <v>774.42491442208961</v>
      </c>
      <c r="AK147" s="1">
        <v>4446.5830624367991</v>
      </c>
      <c r="AL147" s="1">
        <v>614.47500000000014</v>
      </c>
      <c r="AM147" s="1">
        <v>1027.04965180462</v>
      </c>
      <c r="AN147" s="1">
        <v>61.60499999999999</v>
      </c>
      <c r="AO147" s="1">
        <v>100</v>
      </c>
      <c r="AP147" s="1">
        <v>306.86562328426442</v>
      </c>
      <c r="AQ147" s="1">
        <v>11075.37044870938</v>
      </c>
      <c r="AR147" s="1">
        <v>175.5</v>
      </c>
      <c r="AS147" s="1">
        <v>3062.4888979759421</v>
      </c>
      <c r="AT147" s="1">
        <v>32.666155372913273</v>
      </c>
      <c r="AU147" s="1">
        <v>919.49333333333368</v>
      </c>
      <c r="AV147" s="1">
        <v>545.21681314564557</v>
      </c>
      <c r="AW147" s="1">
        <v>56.349625423821898</v>
      </c>
      <c r="AX147" s="1">
        <v>0</v>
      </c>
      <c r="AY147" s="1">
        <v>68.388750000000002</v>
      </c>
      <c r="AZ147" s="1">
        <v>28.708749999999981</v>
      </c>
      <c r="BA147" s="1">
        <v>0</v>
      </c>
      <c r="BB147" s="1">
        <v>0</v>
      </c>
      <c r="BC147" s="1">
        <v>0</v>
      </c>
      <c r="BD147" s="1">
        <v>6165.1409340002683</v>
      </c>
      <c r="BE147" s="1">
        <v>807.28669250807195</v>
      </c>
      <c r="BF147" s="1">
        <v>1099.6049777100291</v>
      </c>
      <c r="BG147" s="1">
        <v>1625.087404746901</v>
      </c>
      <c r="BH147" s="1">
        <v>310.34999999999991</v>
      </c>
      <c r="BI147" s="1">
        <v>495.75</v>
      </c>
      <c r="BJ147" s="1">
        <v>119.4</v>
      </c>
      <c r="BK147" s="1">
        <v>0</v>
      </c>
      <c r="BL147" s="1">
        <v>240</v>
      </c>
      <c r="BM147" s="1">
        <v>402.75000000000011</v>
      </c>
      <c r="BN147" s="1">
        <v>100.5</v>
      </c>
      <c r="BO147" s="1">
        <v>0</v>
      </c>
      <c r="BP147" s="1">
        <v>926.75</v>
      </c>
      <c r="BQ147" s="1">
        <v>255.49741613680069</v>
      </c>
      <c r="BR147" s="1">
        <v>9558.14159357881</v>
      </c>
      <c r="BS147" s="1">
        <v>620.40997485765354</v>
      </c>
      <c r="BT147" s="1">
        <v>4353.1119662057426</v>
      </c>
      <c r="BV147" s="1">
        <v>105.6</v>
      </c>
      <c r="BW147" s="1">
        <v>670.64999999999975</v>
      </c>
      <c r="BX147" s="1">
        <v>0</v>
      </c>
      <c r="BY147" s="1">
        <v>124.375</v>
      </c>
      <c r="BZ147" s="1">
        <v>633.60000000000025</v>
      </c>
      <c r="CA147" s="1">
        <v>584.25</v>
      </c>
      <c r="CB147" s="1">
        <v>575.0625</v>
      </c>
      <c r="CC147" s="1">
        <v>1699.47490172065</v>
      </c>
      <c r="CD147" s="1">
        <v>360.00929262375922</v>
      </c>
      <c r="CG147" s="1">
        <v>45.220700002641081</v>
      </c>
      <c r="CH147" s="1">
        <v>0</v>
      </c>
      <c r="CI147" s="1">
        <v>18006.846371485251</v>
      </c>
      <c r="CJ147" s="1">
        <v>12499.168077551371</v>
      </c>
      <c r="CK147" s="1">
        <v>210</v>
      </c>
      <c r="CL147" s="1">
        <v>2414.474999999999</v>
      </c>
      <c r="CM147" s="1">
        <v>573.375</v>
      </c>
      <c r="CN147" s="1">
        <v>60.449999999999967</v>
      </c>
      <c r="CO147" s="1">
        <v>69.899999999999977</v>
      </c>
      <c r="CP147" s="1">
        <v>285.40699978965358</v>
      </c>
      <c r="CQ147" s="1">
        <v>832.865460977564</v>
      </c>
      <c r="CR147" s="1">
        <v>580.96762220368225</v>
      </c>
      <c r="CS147" s="1">
        <v>184.33497657929709</v>
      </c>
      <c r="CT147" s="1">
        <v>91.875</v>
      </c>
      <c r="CU147" s="1">
        <v>704.49589249727683</v>
      </c>
      <c r="CV147" s="1">
        <v>345.36838175725018</v>
      </c>
      <c r="CW147" s="1">
        <v>53.939326329380442</v>
      </c>
      <c r="CX147" s="1">
        <v>102.1875</v>
      </c>
      <c r="CY147" s="1">
        <v>507.44405816359222</v>
      </c>
      <c r="CZ147" s="1">
        <v>124.35</v>
      </c>
      <c r="DA147" s="1">
        <v>0</v>
      </c>
      <c r="DB147" s="1">
        <v>1060.276928874699</v>
      </c>
      <c r="DC147" s="1">
        <v>1713.150000000001</v>
      </c>
      <c r="DD147" s="1">
        <v>121.8</v>
      </c>
      <c r="DE147" s="1">
        <v>0</v>
      </c>
      <c r="DF147" s="1">
        <v>984.34781572066822</v>
      </c>
      <c r="DG147" s="1">
        <v>638.93092639434735</v>
      </c>
      <c r="DH147" s="1">
        <v>380.58644474686719</v>
      </c>
      <c r="DI147" s="1">
        <v>955.78715450797154</v>
      </c>
      <c r="DJ147" s="1">
        <v>3947.8562186741069</v>
      </c>
      <c r="DK147" s="1">
        <v>4537.8737179840982</v>
      </c>
      <c r="DL147" s="1">
        <v>635.0625</v>
      </c>
      <c r="DM147" s="1">
        <v>88.8857142857143</v>
      </c>
      <c r="DN147" s="1">
        <v>1125.9375</v>
      </c>
      <c r="DO147" s="1">
        <v>753.75273011461468</v>
      </c>
      <c r="DP147" s="1">
        <v>492.0435222064134</v>
      </c>
      <c r="DQ147" s="1">
        <v>790.22912680788158</v>
      </c>
      <c r="DR147" s="1">
        <v>1128.138268758157</v>
      </c>
      <c r="DV147" s="1">
        <v>430.5</v>
      </c>
      <c r="DW147" s="1">
        <v>1064.146155684957</v>
      </c>
      <c r="DX147" s="1">
        <v>0</v>
      </c>
      <c r="DY147" s="1">
        <v>0</v>
      </c>
      <c r="DZ147" s="1">
        <v>0</v>
      </c>
      <c r="EB147" s="1">
        <v>0</v>
      </c>
      <c r="EC147" s="1">
        <v>0</v>
      </c>
      <c r="ED147" s="1">
        <v>171134.9255228843</v>
      </c>
      <c r="EE147" s="1" t="s">
        <v>503</v>
      </c>
    </row>
    <row r="148" spans="1:135" x14ac:dyDescent="0.2">
      <c r="A148" s="2" t="s">
        <v>504</v>
      </c>
      <c r="B148" s="1">
        <v>1440.995000000001</v>
      </c>
      <c r="C148" s="1">
        <v>114.13875</v>
      </c>
      <c r="D148" s="1">
        <v>1750.0000000000009</v>
      </c>
      <c r="E148" s="1">
        <v>91.32999999999997</v>
      </c>
      <c r="F148" s="1">
        <v>2080.751176596807</v>
      </c>
      <c r="G148" s="1">
        <v>104.125</v>
      </c>
      <c r="H148" s="1">
        <v>273.43000000000012</v>
      </c>
      <c r="I148" s="1">
        <v>603.48280572884914</v>
      </c>
      <c r="J148" s="1">
        <v>1811.6560691861489</v>
      </c>
      <c r="K148" s="1">
        <v>131.5524313950028</v>
      </c>
      <c r="L148" s="1">
        <v>150.00000000000011</v>
      </c>
      <c r="M148" s="1">
        <v>0</v>
      </c>
      <c r="N148" s="1">
        <v>934.77419286730401</v>
      </c>
      <c r="O148" s="1">
        <v>335.94957289690359</v>
      </c>
      <c r="P148" s="1">
        <v>543.34543572075677</v>
      </c>
      <c r="Q148" s="1">
        <v>452.47999999999962</v>
      </c>
      <c r="R148" s="1">
        <v>0</v>
      </c>
      <c r="S148" s="1">
        <v>407.67999999999989</v>
      </c>
      <c r="T148" s="1">
        <v>13640.80106315537</v>
      </c>
      <c r="U148" s="1">
        <v>547.15975880911878</v>
      </c>
      <c r="V148" s="1">
        <v>977.85820259493676</v>
      </c>
      <c r="W148" s="1">
        <v>1100.8503442442361</v>
      </c>
      <c r="X148" s="1">
        <v>126.45</v>
      </c>
      <c r="Y148" s="1">
        <v>1061.0999999999999</v>
      </c>
      <c r="Z148" s="1">
        <v>3003.020993005252</v>
      </c>
      <c r="AA148" s="1">
        <v>0</v>
      </c>
      <c r="AB148" s="1">
        <v>1830.725692493997</v>
      </c>
      <c r="AC148" s="1">
        <v>0</v>
      </c>
      <c r="AD148" s="1">
        <v>958.67066802198724</v>
      </c>
      <c r="AE148" s="1">
        <v>237.3073512342846</v>
      </c>
      <c r="AF148" s="1">
        <v>1783.8000000000011</v>
      </c>
      <c r="AG148" s="1">
        <v>186.6</v>
      </c>
      <c r="AH148" s="1">
        <v>255.9200000000001</v>
      </c>
      <c r="AI148" s="1">
        <v>879.37103296758505</v>
      </c>
      <c r="AJ148" s="1">
        <v>824.42491442208961</v>
      </c>
      <c r="AK148" s="1">
        <v>4327.7830624367998</v>
      </c>
      <c r="AL148" s="1">
        <v>614.47500000000014</v>
      </c>
      <c r="AM148" s="1">
        <v>1027.0496518046191</v>
      </c>
      <c r="AN148" s="1">
        <v>61.604999999999961</v>
      </c>
      <c r="AO148" s="1">
        <v>100</v>
      </c>
      <c r="AP148" s="1">
        <v>331.23895661759792</v>
      </c>
      <c r="AQ148" s="1">
        <v>3740.730448709377</v>
      </c>
      <c r="AR148" s="1">
        <v>175.5</v>
      </c>
      <c r="AS148" s="1">
        <v>3032.4888979759412</v>
      </c>
      <c r="AT148" s="1">
        <v>32.666155372913288</v>
      </c>
      <c r="AU148" s="1">
        <v>919.49333333333345</v>
      </c>
      <c r="AV148" s="1">
        <v>476.85967028850251</v>
      </c>
      <c r="AW148" s="1">
        <v>56.349625423821863</v>
      </c>
      <c r="AX148" s="1">
        <v>0</v>
      </c>
      <c r="AY148" s="1">
        <v>68.38875000000003</v>
      </c>
      <c r="AZ148" s="1">
        <v>28.708750000000009</v>
      </c>
      <c r="BA148" s="1">
        <v>0</v>
      </c>
      <c r="BB148" s="1">
        <v>0</v>
      </c>
      <c r="BC148" s="1">
        <v>0</v>
      </c>
      <c r="BD148" s="1">
        <v>3373.4742673335909</v>
      </c>
      <c r="BE148" s="1">
        <v>697.28669250807172</v>
      </c>
      <c r="BF148" s="1">
        <v>1099.6049777100291</v>
      </c>
      <c r="BG148" s="1">
        <v>3995.754071413568</v>
      </c>
      <c r="BH148" s="1">
        <v>310.34999999999991</v>
      </c>
      <c r="BI148" s="1">
        <v>495.75</v>
      </c>
      <c r="BJ148" s="1">
        <v>119.4</v>
      </c>
      <c r="BK148" s="1">
        <v>0</v>
      </c>
      <c r="BL148" s="1">
        <v>240</v>
      </c>
      <c r="BM148" s="1">
        <v>402.74999999999989</v>
      </c>
      <c r="BN148" s="1">
        <v>100.5</v>
      </c>
      <c r="BO148" s="1">
        <v>0</v>
      </c>
      <c r="BP148" s="1">
        <v>926.75</v>
      </c>
      <c r="BQ148" s="1">
        <v>305.49741613680061</v>
      </c>
      <c r="BR148" s="1">
        <v>15033.14159357881</v>
      </c>
      <c r="BS148" s="1">
        <v>540.40997485765331</v>
      </c>
      <c r="BT148" s="1">
        <v>6408.8452995390799</v>
      </c>
      <c r="BV148" s="1">
        <v>105.6</v>
      </c>
      <c r="BW148" s="1">
        <v>670.65000000000043</v>
      </c>
      <c r="BX148" s="1">
        <v>0</v>
      </c>
      <c r="BY148" s="1">
        <v>124.375</v>
      </c>
      <c r="BZ148" s="1">
        <v>633.6</v>
      </c>
      <c r="CA148" s="1">
        <v>584.25</v>
      </c>
      <c r="CB148" s="1">
        <v>575.0625</v>
      </c>
      <c r="CC148" s="1">
        <v>1684.474901720652</v>
      </c>
      <c r="CD148" s="1">
        <v>323.00929262375911</v>
      </c>
      <c r="CG148" s="1">
        <v>45.220700002641102</v>
      </c>
      <c r="CH148" s="1">
        <v>0</v>
      </c>
      <c r="CI148" s="1">
        <v>18106.84637148527</v>
      </c>
      <c r="CJ148" s="1">
        <v>11942.368077551369</v>
      </c>
      <c r="CK148" s="1">
        <v>209.99999999999989</v>
      </c>
      <c r="CL148" s="1">
        <v>2414.4750000000022</v>
      </c>
      <c r="CM148" s="1">
        <v>573.375</v>
      </c>
      <c r="CN148" s="1">
        <v>60.45</v>
      </c>
      <c r="CO148" s="1">
        <v>69.899999999999977</v>
      </c>
      <c r="CP148" s="1">
        <v>285.40699978965341</v>
      </c>
      <c r="CQ148" s="1">
        <v>787.5054609775616</v>
      </c>
      <c r="CR148" s="1">
        <v>833.56762220368194</v>
      </c>
      <c r="CS148" s="1">
        <v>359.33497657929712</v>
      </c>
      <c r="CT148" s="1">
        <v>91.875</v>
      </c>
      <c r="CU148" s="1">
        <v>779.49589249727728</v>
      </c>
      <c r="CV148" s="1">
        <v>345.36838175725029</v>
      </c>
      <c r="CW148" s="1">
        <v>53.939326329380442</v>
      </c>
      <c r="CX148" s="1">
        <v>102.1875</v>
      </c>
      <c r="CY148" s="1">
        <v>507.44405816359182</v>
      </c>
      <c r="CZ148" s="1">
        <v>124.35</v>
      </c>
      <c r="DA148" s="1">
        <v>0</v>
      </c>
      <c r="DB148" s="1">
        <v>460.27692887469863</v>
      </c>
      <c r="DC148" s="1">
        <v>1713.15</v>
      </c>
      <c r="DD148" s="1">
        <v>121.8000000000001</v>
      </c>
      <c r="DE148" s="1">
        <v>0</v>
      </c>
      <c r="DF148" s="1">
        <v>1074.3478157206689</v>
      </c>
      <c r="DG148" s="1">
        <v>558.93092639434758</v>
      </c>
      <c r="DH148" s="1">
        <v>380.58644474686741</v>
      </c>
      <c r="DI148" s="1">
        <v>862.78715450797063</v>
      </c>
      <c r="DJ148" s="1">
        <v>2763.556218674104</v>
      </c>
      <c r="DK148" s="1">
        <v>4247.8737179841</v>
      </c>
      <c r="DL148" s="1">
        <v>2246.375</v>
      </c>
      <c r="DM148" s="1">
        <v>94.199999999999989</v>
      </c>
      <c r="DN148" s="1">
        <v>1125.9375</v>
      </c>
      <c r="DO148" s="1">
        <v>378.00273011461468</v>
      </c>
      <c r="DP148" s="1">
        <v>706.24352220641322</v>
      </c>
      <c r="DQ148" s="1">
        <v>854.10412680788158</v>
      </c>
      <c r="DR148" s="1">
        <v>1128.138268758157</v>
      </c>
      <c r="DV148" s="1">
        <v>430.5</v>
      </c>
      <c r="DW148" s="1">
        <v>1064.146155684957</v>
      </c>
      <c r="DX148" s="1">
        <v>0</v>
      </c>
      <c r="DY148" s="1">
        <v>0</v>
      </c>
      <c r="DZ148" s="1">
        <v>0</v>
      </c>
      <c r="EB148" s="1">
        <v>0</v>
      </c>
      <c r="EC148" s="1">
        <v>0</v>
      </c>
      <c r="ED148" s="1">
        <v>150287.69062253731</v>
      </c>
      <c r="EE148" s="1" t="s">
        <v>504</v>
      </c>
    </row>
    <row r="149" spans="1:135" x14ac:dyDescent="0.2">
      <c r="A149" s="2" t="s">
        <v>505</v>
      </c>
      <c r="B149" s="1">
        <v>1440.995000000001</v>
      </c>
      <c r="C149" s="1">
        <v>114.13875</v>
      </c>
      <c r="D149" s="1">
        <v>1749.9999999999991</v>
      </c>
      <c r="E149" s="1">
        <v>91.330000000000055</v>
      </c>
      <c r="F149" s="1">
        <v>2030.751176596805</v>
      </c>
      <c r="G149" s="1">
        <v>104.125</v>
      </c>
      <c r="H149" s="1">
        <v>273.42999999999989</v>
      </c>
      <c r="I149" s="1">
        <v>603.48280572884914</v>
      </c>
      <c r="J149" s="1">
        <v>1789.1760691861459</v>
      </c>
      <c r="K149" s="1">
        <v>131.5524313950028</v>
      </c>
      <c r="L149" s="1">
        <v>150</v>
      </c>
      <c r="M149" s="1">
        <v>0</v>
      </c>
      <c r="N149" s="1">
        <v>934.77419286730537</v>
      </c>
      <c r="O149" s="1">
        <v>285.94957289690382</v>
      </c>
      <c r="P149" s="1">
        <v>562.10543572075676</v>
      </c>
      <c r="Q149" s="1">
        <v>452.47999999999962</v>
      </c>
      <c r="R149" s="1">
        <v>0</v>
      </c>
      <c r="S149" s="1">
        <v>407.67999999999978</v>
      </c>
      <c r="T149" s="1">
        <v>24093.313562754211</v>
      </c>
      <c r="U149" s="1">
        <v>547.15975880911878</v>
      </c>
      <c r="V149" s="1">
        <v>1006.578202594932</v>
      </c>
      <c r="W149" s="1">
        <v>1135.602864840349</v>
      </c>
      <c r="X149" s="1">
        <v>126.4499999999999</v>
      </c>
      <c r="Y149" s="1">
        <v>1061.0999999999999</v>
      </c>
      <c r="Z149" s="1">
        <v>2603.0209930052602</v>
      </c>
      <c r="AA149" s="1">
        <v>0</v>
      </c>
      <c r="AB149" s="1">
        <v>1735.41902582733</v>
      </c>
      <c r="AC149" s="1">
        <v>0</v>
      </c>
      <c r="AD149" s="1">
        <v>745.85729241366971</v>
      </c>
      <c r="AE149" s="1">
        <v>237.30735123428499</v>
      </c>
      <c r="AF149" s="1">
        <v>1783.799999999999</v>
      </c>
      <c r="AG149" s="1">
        <v>186.6</v>
      </c>
      <c r="AH149" s="1">
        <v>255.92</v>
      </c>
      <c r="AI149" s="1">
        <v>848.85103296758666</v>
      </c>
      <c r="AJ149" s="1">
        <v>824.42491442208939</v>
      </c>
      <c r="AK149" s="1">
        <v>4327.7830624367998</v>
      </c>
      <c r="AL149" s="1">
        <v>614.47500000000014</v>
      </c>
      <c r="AM149" s="1">
        <v>1027.04965180462</v>
      </c>
      <c r="AN149" s="1">
        <v>61.604999999999961</v>
      </c>
      <c r="AO149" s="1">
        <v>100</v>
      </c>
      <c r="AP149" s="1">
        <v>331.23895661759798</v>
      </c>
      <c r="AQ149" s="1">
        <v>4660.7304487093788</v>
      </c>
      <c r="AR149" s="1">
        <v>175.5</v>
      </c>
      <c r="AS149" s="1">
        <v>2961.2388979759421</v>
      </c>
      <c r="AT149" s="1">
        <v>32.666155372913273</v>
      </c>
      <c r="AU149" s="1">
        <v>919.49333333333414</v>
      </c>
      <c r="AV149" s="1">
        <v>362.4796702885028</v>
      </c>
      <c r="AW149" s="1">
        <v>56.349625423821841</v>
      </c>
      <c r="AX149" s="1">
        <v>0</v>
      </c>
      <c r="AY149" s="1">
        <v>68.388750000000002</v>
      </c>
      <c r="AZ149" s="1">
        <v>28.708749999999998</v>
      </c>
      <c r="BA149" s="1">
        <v>0</v>
      </c>
      <c r="BB149" s="1">
        <v>0</v>
      </c>
      <c r="BC149" s="1">
        <v>0</v>
      </c>
      <c r="BD149" s="1">
        <v>2323.4742673336082</v>
      </c>
      <c r="BE149" s="1">
        <v>541.53879300483129</v>
      </c>
      <c r="BF149" s="1">
        <v>1099.6049777100291</v>
      </c>
      <c r="BG149" s="1">
        <v>3150.854071413567</v>
      </c>
      <c r="BH149" s="1">
        <v>310.34999999999991</v>
      </c>
      <c r="BI149" s="1">
        <v>495.75</v>
      </c>
      <c r="BJ149" s="1">
        <v>119.4</v>
      </c>
      <c r="BK149" s="1">
        <v>0</v>
      </c>
      <c r="BL149" s="1">
        <v>240</v>
      </c>
      <c r="BM149" s="1">
        <v>402.75000000000011</v>
      </c>
      <c r="BN149" s="1">
        <v>100.5</v>
      </c>
      <c r="BO149" s="1">
        <v>0</v>
      </c>
      <c r="BP149" s="1">
        <v>926.75</v>
      </c>
      <c r="BQ149" s="1">
        <v>267.89741613680081</v>
      </c>
      <c r="BR149" s="1">
        <v>1865.513593578813</v>
      </c>
      <c r="BS149" s="1">
        <v>487.98402886750671</v>
      </c>
      <c r="BT149" s="1">
        <v>4884.4088642982388</v>
      </c>
      <c r="BV149" s="1">
        <v>105.6</v>
      </c>
      <c r="BW149" s="1">
        <v>670.6500000000002</v>
      </c>
      <c r="BX149" s="1">
        <v>0</v>
      </c>
      <c r="BY149" s="1">
        <v>124.375</v>
      </c>
      <c r="BZ149" s="1">
        <v>633.5999999999998</v>
      </c>
      <c r="CA149" s="1">
        <v>584.25</v>
      </c>
      <c r="CB149" s="1">
        <v>575.0625</v>
      </c>
      <c r="CC149" s="1">
        <v>1614.4749017206479</v>
      </c>
      <c r="CD149" s="1">
        <v>323.00929262375922</v>
      </c>
      <c r="CG149" s="1">
        <v>45.220700002641067</v>
      </c>
      <c r="CH149" s="1">
        <v>0</v>
      </c>
      <c r="CI149" s="1">
        <v>18062.846371485241</v>
      </c>
      <c r="CJ149" s="1">
        <v>10805.900373672879</v>
      </c>
      <c r="CK149" s="1">
        <v>210.00000000000011</v>
      </c>
      <c r="CL149" s="1">
        <v>2414.474999999999</v>
      </c>
      <c r="CM149" s="1">
        <v>573.375</v>
      </c>
      <c r="CN149" s="1">
        <v>60.449999999999989</v>
      </c>
      <c r="CO149" s="1">
        <v>69.899999999999949</v>
      </c>
      <c r="CP149" s="1">
        <v>285.40699978965358</v>
      </c>
      <c r="CQ149" s="1">
        <v>840.115460977564</v>
      </c>
      <c r="CR149" s="1">
        <v>791.22959656842283</v>
      </c>
      <c r="CS149" s="1">
        <v>329.63497657929702</v>
      </c>
      <c r="CT149" s="1">
        <v>91.875</v>
      </c>
      <c r="CU149" s="1">
        <v>779.49589249727705</v>
      </c>
      <c r="CV149" s="1">
        <v>345.36838175725018</v>
      </c>
      <c r="CW149" s="1">
        <v>53.939326329380457</v>
      </c>
      <c r="CX149" s="1">
        <v>102.1875</v>
      </c>
      <c r="CY149" s="1">
        <v>507.44405816359267</v>
      </c>
      <c r="CZ149" s="1">
        <v>124.35</v>
      </c>
      <c r="DA149" s="1">
        <v>0</v>
      </c>
      <c r="DB149" s="1">
        <v>462.27692887469863</v>
      </c>
      <c r="DC149" s="1">
        <v>1713.149999999999</v>
      </c>
      <c r="DD149" s="1">
        <v>121.8</v>
      </c>
      <c r="DE149" s="1">
        <v>0</v>
      </c>
      <c r="DF149" s="1">
        <v>1011.180167780572</v>
      </c>
      <c r="DG149" s="1">
        <v>563.9309263943469</v>
      </c>
      <c r="DH149" s="1">
        <v>380.58644474686753</v>
      </c>
      <c r="DI149" s="1">
        <v>882.66215450797063</v>
      </c>
      <c r="DJ149" s="1">
        <v>2809.4312186741081</v>
      </c>
      <c r="DK149" s="1">
        <v>3929.7308608412418</v>
      </c>
      <c r="DL149" s="1">
        <v>2246.375</v>
      </c>
      <c r="DM149" s="1">
        <v>94.199999999999932</v>
      </c>
      <c r="DN149" s="1">
        <v>1125.9375</v>
      </c>
      <c r="DO149" s="1">
        <v>378.00273011461468</v>
      </c>
      <c r="DP149" s="1">
        <v>1751.993522206413</v>
      </c>
      <c r="DQ149" s="1">
        <v>849.10412680788158</v>
      </c>
      <c r="DR149" s="1">
        <v>1128.138268758157</v>
      </c>
      <c r="DV149" s="1">
        <v>430.5</v>
      </c>
      <c r="DW149" s="1">
        <v>1064.146155684957</v>
      </c>
      <c r="DX149" s="1">
        <v>0</v>
      </c>
      <c r="DY149" s="1">
        <v>0</v>
      </c>
      <c r="DZ149" s="1">
        <v>0</v>
      </c>
      <c r="EB149" s="1">
        <v>0</v>
      </c>
      <c r="EC149" s="1">
        <v>0</v>
      </c>
      <c r="ED149" s="1">
        <v>143325.2410851263</v>
      </c>
      <c r="EE149" s="1" t="s">
        <v>505</v>
      </c>
    </row>
    <row r="150" spans="1:135" x14ac:dyDescent="0.2">
      <c r="A150" s="2" t="s">
        <v>506</v>
      </c>
      <c r="B150" s="1">
        <v>1440.9949999999999</v>
      </c>
      <c r="C150" s="1">
        <v>114.13875</v>
      </c>
      <c r="D150" s="1">
        <v>1500</v>
      </c>
      <c r="E150" s="1">
        <v>91.33</v>
      </c>
      <c r="F150" s="1">
        <v>1437.977843263473</v>
      </c>
      <c r="G150" s="1">
        <v>104.125</v>
      </c>
      <c r="H150" s="1">
        <v>273.42999999999989</v>
      </c>
      <c r="I150" s="1">
        <v>603.48280572884937</v>
      </c>
      <c r="J150" s="1">
        <v>1769.1760691861459</v>
      </c>
      <c r="K150" s="1">
        <v>131.5524313950028</v>
      </c>
      <c r="L150" s="1">
        <v>150</v>
      </c>
      <c r="M150" s="1">
        <v>0</v>
      </c>
      <c r="N150" s="1">
        <v>914.77419286730503</v>
      </c>
      <c r="O150" s="1">
        <v>278.20290623023698</v>
      </c>
      <c r="P150" s="1">
        <v>562.10543572075687</v>
      </c>
      <c r="Q150" s="1">
        <v>452.4799999999999</v>
      </c>
      <c r="R150" s="1">
        <v>0</v>
      </c>
      <c r="S150" s="1">
        <v>407.67999999999989</v>
      </c>
      <c r="T150" s="1">
        <v>9559.073562754209</v>
      </c>
      <c r="U150" s="1">
        <v>547.15975880911878</v>
      </c>
      <c r="V150" s="1">
        <v>1006.5782025949341</v>
      </c>
      <c r="W150" s="1">
        <v>1185.602864840349</v>
      </c>
      <c r="X150" s="1">
        <v>126.45</v>
      </c>
      <c r="Y150" s="1">
        <v>1061.0999999999999</v>
      </c>
      <c r="Z150" s="1">
        <v>2597.4752787195412</v>
      </c>
      <c r="AA150" s="1">
        <v>-1.7763568394002501E-15</v>
      </c>
      <c r="AB150" s="1">
        <v>1785.4190258273311</v>
      </c>
      <c r="AC150" s="1">
        <v>0</v>
      </c>
      <c r="AD150" s="1">
        <v>736.24729241367004</v>
      </c>
      <c r="AE150" s="1">
        <v>237.30735123428479</v>
      </c>
      <c r="AF150" s="1">
        <v>1783.799999999999</v>
      </c>
      <c r="AG150" s="1">
        <v>286.60000000000002</v>
      </c>
      <c r="AH150" s="1">
        <v>255.92</v>
      </c>
      <c r="AI150" s="1">
        <v>759.6910329675851</v>
      </c>
      <c r="AJ150" s="1">
        <v>799.42491442208927</v>
      </c>
      <c r="AK150" s="1">
        <v>4327.7830624367998</v>
      </c>
      <c r="AL150" s="1">
        <v>614.47500000000014</v>
      </c>
      <c r="AM150" s="1">
        <v>1027.04965180462</v>
      </c>
      <c r="AN150" s="1">
        <v>56.609999999999957</v>
      </c>
      <c r="AO150" s="1">
        <v>100</v>
      </c>
      <c r="AP150" s="1">
        <v>331.23895661759792</v>
      </c>
      <c r="AQ150" s="1">
        <v>6293.939908965981</v>
      </c>
      <c r="AR150" s="1">
        <v>175.5</v>
      </c>
      <c r="AS150" s="1">
        <v>2961.2388979759412</v>
      </c>
      <c r="AT150" s="1">
        <v>32.666155372913273</v>
      </c>
      <c r="AU150" s="1">
        <v>919.49333333333379</v>
      </c>
      <c r="AV150" s="1">
        <v>291.65281314564572</v>
      </c>
      <c r="AW150" s="1">
        <v>56.349625423821863</v>
      </c>
      <c r="AX150" s="1">
        <v>0</v>
      </c>
      <c r="AY150" s="1">
        <v>68.388750000000002</v>
      </c>
      <c r="AZ150" s="1">
        <v>28.708749999999998</v>
      </c>
      <c r="BA150" s="1">
        <v>0</v>
      </c>
      <c r="BB150" s="1">
        <v>0</v>
      </c>
      <c r="BC150" s="1">
        <v>0</v>
      </c>
      <c r="BD150" s="1">
        <v>2531.9742673335991</v>
      </c>
      <c r="BE150" s="1">
        <v>605.93879300483161</v>
      </c>
      <c r="BF150" s="1">
        <v>1099.6049777100291</v>
      </c>
      <c r="BG150" s="1">
        <v>2115.3874047469012</v>
      </c>
      <c r="BH150" s="1">
        <v>310.35000000000002</v>
      </c>
      <c r="BI150" s="1">
        <v>495.75</v>
      </c>
      <c r="BJ150" s="1">
        <v>119.4</v>
      </c>
      <c r="BK150" s="1">
        <v>0</v>
      </c>
      <c r="BL150" s="1">
        <v>240</v>
      </c>
      <c r="BM150" s="1">
        <v>402.75</v>
      </c>
      <c r="BN150" s="1">
        <v>100.5</v>
      </c>
      <c r="BO150" s="1">
        <v>0</v>
      </c>
      <c r="BP150" s="1">
        <v>926.75</v>
      </c>
      <c r="BQ150" s="1">
        <v>242.8974161368007</v>
      </c>
      <c r="BR150" s="1">
        <v>2048.0135935788089</v>
      </c>
      <c r="BS150" s="1">
        <v>379.98402886750682</v>
      </c>
      <c r="BT150" s="1">
        <v>4848.8088642982411</v>
      </c>
      <c r="BV150" s="1">
        <v>105.6</v>
      </c>
      <c r="BW150" s="1">
        <v>670.65</v>
      </c>
      <c r="BX150" s="1">
        <v>0</v>
      </c>
      <c r="BY150" s="1">
        <v>124.375</v>
      </c>
      <c r="BZ150" s="1">
        <v>633.6</v>
      </c>
      <c r="CA150" s="1">
        <v>584.25</v>
      </c>
      <c r="CB150" s="1">
        <v>575.0625</v>
      </c>
      <c r="CC150" s="1">
        <v>1578.9002294455361</v>
      </c>
      <c r="CD150" s="1">
        <v>323.00929262375928</v>
      </c>
      <c r="CG150" s="1">
        <v>45.220700002641067</v>
      </c>
      <c r="CH150" s="1">
        <v>0</v>
      </c>
      <c r="CI150" s="1">
        <v>17462.346371485251</v>
      </c>
      <c r="CJ150" s="1">
        <v>9231.1003736728853</v>
      </c>
      <c r="CK150" s="1">
        <v>210</v>
      </c>
      <c r="CL150" s="1">
        <v>2414.4749999999999</v>
      </c>
      <c r="CM150" s="1">
        <v>573.375</v>
      </c>
      <c r="CN150" s="1">
        <v>60.449999999999967</v>
      </c>
      <c r="CO150" s="1">
        <v>69.900000000000006</v>
      </c>
      <c r="CP150" s="1">
        <v>285.40699978965341</v>
      </c>
      <c r="CQ150" s="1">
        <v>697.31546097756473</v>
      </c>
      <c r="CR150" s="1">
        <v>945.97959656842272</v>
      </c>
      <c r="CS150" s="1">
        <v>329.63497657929702</v>
      </c>
      <c r="CT150" s="1">
        <v>91.875</v>
      </c>
      <c r="CU150" s="1">
        <v>538.89589249727703</v>
      </c>
      <c r="CV150" s="1">
        <v>345.36838175725029</v>
      </c>
      <c r="CW150" s="1">
        <v>53.939326329380407</v>
      </c>
      <c r="CX150" s="1">
        <v>102.1875</v>
      </c>
      <c r="CY150" s="1">
        <v>507.44405816359222</v>
      </c>
      <c r="CZ150" s="1">
        <v>124.35</v>
      </c>
      <c r="DA150" s="1">
        <v>0</v>
      </c>
      <c r="DB150" s="1">
        <v>469.52692887469811</v>
      </c>
      <c r="DC150" s="1">
        <v>1713.150000000001</v>
      </c>
      <c r="DD150" s="1">
        <v>121.8</v>
      </c>
      <c r="DE150" s="1">
        <v>0</v>
      </c>
      <c r="DF150" s="1">
        <v>1011.180167780572</v>
      </c>
      <c r="DG150" s="1">
        <v>463.6809263943473</v>
      </c>
      <c r="DH150" s="1">
        <v>267.44144474686749</v>
      </c>
      <c r="DI150" s="1">
        <v>882.66215450797097</v>
      </c>
      <c r="DJ150" s="1">
        <v>3841.4312186741072</v>
      </c>
      <c r="DK150" s="1">
        <v>3415.48086084124</v>
      </c>
      <c r="DL150" s="1">
        <v>2036.375</v>
      </c>
      <c r="DM150" s="1">
        <v>0</v>
      </c>
      <c r="DN150" s="1">
        <v>1125.9375</v>
      </c>
      <c r="DO150" s="1">
        <v>378.00273011461468</v>
      </c>
      <c r="DP150" s="1">
        <v>1725.6435222064131</v>
      </c>
      <c r="DQ150" s="1">
        <v>799.30412680788152</v>
      </c>
      <c r="DR150" s="1">
        <v>1128.1382687581579</v>
      </c>
      <c r="DV150" s="1">
        <v>381.38095238095241</v>
      </c>
      <c r="DW150" s="1">
        <v>1064.146155684957</v>
      </c>
      <c r="DX150" s="1">
        <v>0</v>
      </c>
      <c r="DY150" s="1">
        <v>0</v>
      </c>
      <c r="DZ150" s="1">
        <v>0</v>
      </c>
      <c r="EB150" s="1">
        <v>0</v>
      </c>
      <c r="EC150" s="1">
        <v>0</v>
      </c>
      <c r="ED150" s="1">
        <v>126222.4975873935</v>
      </c>
      <c r="EE150" s="1" t="s">
        <v>506</v>
      </c>
    </row>
    <row r="151" spans="1:135" x14ac:dyDescent="0.2">
      <c r="A151" s="2" t="s">
        <v>507</v>
      </c>
      <c r="B151" s="1">
        <v>1440.994999999999</v>
      </c>
      <c r="C151" s="1">
        <v>114.13875</v>
      </c>
      <c r="D151" s="1">
        <v>1500</v>
      </c>
      <c r="E151" s="1">
        <v>91.32999999999997</v>
      </c>
      <c r="F151" s="1">
        <v>821.22424999999976</v>
      </c>
      <c r="G151" s="1">
        <v>104.125</v>
      </c>
      <c r="H151" s="1">
        <v>273.43</v>
      </c>
      <c r="I151" s="1">
        <v>518.7199999999998</v>
      </c>
      <c r="J151" s="1">
        <v>1178.7456666666669</v>
      </c>
      <c r="K151" s="1">
        <v>130.51875000000001</v>
      </c>
      <c r="L151" s="1">
        <v>150</v>
      </c>
      <c r="M151" s="1">
        <v>0</v>
      </c>
      <c r="N151" s="1">
        <v>402.37235714285731</v>
      </c>
      <c r="O151" s="1">
        <v>271.33333333333331</v>
      </c>
      <c r="P151" s="1">
        <v>520.72875000000033</v>
      </c>
      <c r="Q151" s="1">
        <v>452.4799999999999</v>
      </c>
      <c r="R151" s="1">
        <v>0</v>
      </c>
      <c r="S151" s="1">
        <v>407.68</v>
      </c>
      <c r="T151" s="1">
        <v>8291.9123333333264</v>
      </c>
      <c r="U151" s="1">
        <v>436.95416666666671</v>
      </c>
      <c r="V151" s="1">
        <v>935.00499999999977</v>
      </c>
      <c r="W151" s="1">
        <v>1134.8900000000001</v>
      </c>
      <c r="X151" s="1">
        <v>126.45</v>
      </c>
      <c r="Y151" s="1">
        <v>1061.0999999999999</v>
      </c>
      <c r="Z151" s="1">
        <v>2420.0092857142849</v>
      </c>
      <c r="AA151" s="1">
        <v>-1.7763568394002501E-15</v>
      </c>
      <c r="AB151" s="1">
        <v>1619.765333333334</v>
      </c>
      <c r="AC151" s="1">
        <v>0</v>
      </c>
      <c r="AD151" s="1">
        <v>656.32214285714258</v>
      </c>
      <c r="AE151" s="1">
        <v>223.8550000000001</v>
      </c>
      <c r="AF151" s="1">
        <v>1783.8</v>
      </c>
      <c r="AG151" s="1">
        <v>36.600000000000023</v>
      </c>
      <c r="AH151" s="1">
        <v>255.92</v>
      </c>
      <c r="AI151" s="1">
        <v>738.28899999999976</v>
      </c>
      <c r="AJ151" s="1">
        <v>114.26333333333351</v>
      </c>
      <c r="AK151" s="1">
        <v>4123.6499999999996</v>
      </c>
      <c r="AL151" s="1">
        <v>614.47500000000014</v>
      </c>
      <c r="AM151" s="1">
        <v>1032</v>
      </c>
      <c r="AN151" s="1">
        <v>200</v>
      </c>
      <c r="AO151" s="1">
        <v>100</v>
      </c>
      <c r="AP151" s="1">
        <v>309.73333333333352</v>
      </c>
      <c r="AQ151" s="1">
        <v>4100.7462499999992</v>
      </c>
      <c r="AR151" s="1">
        <v>175.5</v>
      </c>
      <c r="AS151" s="1">
        <v>2963.25</v>
      </c>
      <c r="AT151" s="1">
        <v>32.85</v>
      </c>
      <c r="AU151" s="1">
        <v>919.49333333333379</v>
      </c>
      <c r="AV151" s="1">
        <v>289.54064285714281</v>
      </c>
      <c r="AW151" s="1">
        <v>54.543750000000003</v>
      </c>
      <c r="AX151" s="1">
        <v>0</v>
      </c>
      <c r="AY151" s="1">
        <v>68.38875000000003</v>
      </c>
      <c r="AZ151" s="1">
        <v>28.708749999999998</v>
      </c>
      <c r="BA151" s="1">
        <v>0</v>
      </c>
      <c r="BB151" s="1">
        <v>0</v>
      </c>
      <c r="BC151" s="1">
        <v>0</v>
      </c>
      <c r="BD151" s="1">
        <v>1521.5146428571429</v>
      </c>
      <c r="BE151" s="1">
        <v>572.66666666666663</v>
      </c>
      <c r="BF151" s="1">
        <v>819.73500000000001</v>
      </c>
      <c r="BG151" s="1">
        <v>1460</v>
      </c>
      <c r="BH151" s="1">
        <v>310.35000000000002</v>
      </c>
      <c r="BI151" s="1">
        <v>495.75</v>
      </c>
      <c r="BJ151" s="1">
        <v>119.4</v>
      </c>
      <c r="BK151" s="1">
        <v>0</v>
      </c>
      <c r="BL151" s="1">
        <v>240</v>
      </c>
      <c r="BM151" s="1">
        <v>402.75</v>
      </c>
      <c r="BN151" s="1">
        <v>100.5</v>
      </c>
      <c r="BO151" s="1">
        <v>0</v>
      </c>
      <c r="BP151" s="1">
        <v>926.75</v>
      </c>
      <c r="BQ151" s="1">
        <v>67.999999999999972</v>
      </c>
      <c r="BR151" s="1">
        <v>1727.644583333333</v>
      </c>
      <c r="BS151" s="1">
        <v>104.1250000000001</v>
      </c>
      <c r="BT151" s="1">
        <v>3817.223333333332</v>
      </c>
      <c r="BV151" s="1">
        <v>105.6</v>
      </c>
      <c r="BW151" s="1">
        <v>670.65</v>
      </c>
      <c r="BX151" s="1">
        <v>0</v>
      </c>
      <c r="BY151" s="1">
        <v>124.375</v>
      </c>
      <c r="BZ151" s="1">
        <v>633.6</v>
      </c>
      <c r="CA151" s="1">
        <v>584.25</v>
      </c>
      <c r="CB151" s="1">
        <v>575.0625</v>
      </c>
      <c r="CC151" s="1">
        <v>1593.825</v>
      </c>
      <c r="CD151" s="1">
        <v>281.56250000000011</v>
      </c>
      <c r="CG151" s="1">
        <v>45.45000000000001</v>
      </c>
      <c r="CH151" s="1">
        <v>0</v>
      </c>
      <c r="CI151" s="1">
        <v>16274.25</v>
      </c>
      <c r="CJ151" s="1">
        <v>5666.2642857142891</v>
      </c>
      <c r="CK151" s="1">
        <v>210</v>
      </c>
      <c r="CL151" s="1">
        <v>2414.4749999999999</v>
      </c>
      <c r="CM151" s="1">
        <v>573.375</v>
      </c>
      <c r="CN151" s="1">
        <v>60.449999999999967</v>
      </c>
      <c r="CO151" s="1">
        <v>69.900000000000006</v>
      </c>
      <c r="CP151" s="1">
        <v>252.00000000000011</v>
      </c>
      <c r="CQ151" s="1">
        <v>621.48000000000047</v>
      </c>
      <c r="CR151" s="1">
        <v>1052.55</v>
      </c>
      <c r="CS151" s="1">
        <v>329.22500000000002</v>
      </c>
      <c r="CT151" s="1">
        <v>200</v>
      </c>
      <c r="CU151" s="1">
        <v>521.82499999999993</v>
      </c>
      <c r="CV151" s="1">
        <v>326.50000000000011</v>
      </c>
      <c r="CW151" s="1">
        <v>49.906250000000007</v>
      </c>
      <c r="CX151" s="1">
        <v>102.1875</v>
      </c>
      <c r="CY151" s="1">
        <v>511.5625</v>
      </c>
      <c r="CZ151" s="1">
        <v>124.35</v>
      </c>
      <c r="DA151" s="1">
        <v>0</v>
      </c>
      <c r="DB151" s="1">
        <v>428.85000000000031</v>
      </c>
      <c r="DC151" s="1">
        <v>1713.150000000001</v>
      </c>
      <c r="DD151" s="1">
        <v>121.8</v>
      </c>
      <c r="DE151" s="1">
        <v>0</v>
      </c>
      <c r="DF151" s="1">
        <v>930.31171428571406</v>
      </c>
      <c r="DG151" s="1">
        <v>424.32749999999959</v>
      </c>
      <c r="DH151" s="1">
        <v>264.8250000000001</v>
      </c>
      <c r="DI151" s="1">
        <v>809.84375</v>
      </c>
      <c r="DJ151" s="1">
        <v>3206.599999999999</v>
      </c>
      <c r="DK151" s="1">
        <v>3222.6321428571432</v>
      </c>
      <c r="DL151" s="1">
        <v>246.375</v>
      </c>
      <c r="DM151" s="1">
        <v>88.885714285714258</v>
      </c>
      <c r="DN151" s="1">
        <v>1125.9375</v>
      </c>
      <c r="DO151" s="1">
        <v>381.875</v>
      </c>
      <c r="DP151" s="1">
        <v>552.99999999999989</v>
      </c>
      <c r="DQ151" s="1">
        <v>778.31250000000011</v>
      </c>
      <c r="DR151" s="1">
        <v>1095.25</v>
      </c>
      <c r="DV151" s="1">
        <v>430.50000000000011</v>
      </c>
      <c r="DW151" s="1">
        <v>1037</v>
      </c>
      <c r="DX151" s="1">
        <v>0</v>
      </c>
      <c r="DY151" s="1">
        <v>0</v>
      </c>
      <c r="DZ151" s="1">
        <v>0</v>
      </c>
      <c r="EB151" s="1">
        <v>0</v>
      </c>
      <c r="EC151" s="1">
        <v>0</v>
      </c>
      <c r="ED151" s="1">
        <v>106746.3978452381</v>
      </c>
      <c r="EE151" s="1" t="s">
        <v>507</v>
      </c>
    </row>
    <row r="152" spans="1:135" x14ac:dyDescent="0.2">
      <c r="A152" s="2" t="s">
        <v>508</v>
      </c>
      <c r="B152" s="1">
        <v>1440.9949999999999</v>
      </c>
      <c r="C152" s="1">
        <v>114.13875</v>
      </c>
      <c r="D152" s="1">
        <v>1500</v>
      </c>
      <c r="E152" s="1">
        <v>91.330000000000027</v>
      </c>
      <c r="F152" s="1">
        <v>821.22424999999953</v>
      </c>
      <c r="G152" s="1">
        <v>104.125</v>
      </c>
      <c r="H152" s="1">
        <v>273.42999999999989</v>
      </c>
      <c r="I152" s="1">
        <v>518.71999999999957</v>
      </c>
      <c r="J152" s="1">
        <v>1178.745666666666</v>
      </c>
      <c r="K152" s="1">
        <v>130.51875000000001</v>
      </c>
      <c r="L152" s="1">
        <v>150.00000000000011</v>
      </c>
      <c r="M152" s="1">
        <v>0</v>
      </c>
      <c r="N152" s="1">
        <v>402.37235714285731</v>
      </c>
      <c r="O152" s="1">
        <v>271.33333333333343</v>
      </c>
      <c r="P152" s="1">
        <v>520.72875000000033</v>
      </c>
      <c r="Q152" s="1">
        <v>452.4799999999999</v>
      </c>
      <c r="R152" s="1">
        <v>0</v>
      </c>
      <c r="S152" s="1">
        <v>407.67999999999989</v>
      </c>
      <c r="T152" s="1">
        <v>7791.9123333333373</v>
      </c>
      <c r="U152" s="1">
        <v>436.95416666666682</v>
      </c>
      <c r="V152" s="1">
        <v>925.00500000000045</v>
      </c>
      <c r="W152" s="1">
        <v>1084.8900000000001</v>
      </c>
      <c r="X152" s="1">
        <v>126.45</v>
      </c>
      <c r="Y152" s="1">
        <v>1061.0999999999999</v>
      </c>
      <c r="Z152" s="1">
        <v>2420.009285714284</v>
      </c>
      <c r="AA152" s="1">
        <v>-1.7763568394002501E-15</v>
      </c>
      <c r="AB152" s="1">
        <v>1569.765333333333</v>
      </c>
      <c r="AC152" s="1">
        <v>0</v>
      </c>
      <c r="AD152" s="1">
        <v>675.85729241366994</v>
      </c>
      <c r="AE152" s="1">
        <v>223.85499999999999</v>
      </c>
      <c r="AF152" s="1">
        <v>1783.799999999999</v>
      </c>
      <c r="AG152" s="1">
        <v>36.599999999999987</v>
      </c>
      <c r="AH152" s="1">
        <v>255.92</v>
      </c>
      <c r="AI152" s="1">
        <v>738.28900000000044</v>
      </c>
      <c r="AJ152" s="1">
        <v>114.26333333333299</v>
      </c>
      <c r="AK152" s="1">
        <v>4123.6499999999978</v>
      </c>
      <c r="AL152" s="1">
        <v>614.47500000000014</v>
      </c>
      <c r="AM152" s="1">
        <v>1032</v>
      </c>
      <c r="AN152" s="1">
        <v>199.99999999999989</v>
      </c>
      <c r="AO152" s="1">
        <v>100</v>
      </c>
      <c r="AP152" s="1">
        <v>309.73333333333318</v>
      </c>
      <c r="AQ152" s="1">
        <v>3480.7304487093779</v>
      </c>
      <c r="AR152" s="1">
        <v>175.5</v>
      </c>
      <c r="AS152" s="1">
        <v>2963.2499999999991</v>
      </c>
      <c r="AT152" s="1">
        <v>32.84999999999998</v>
      </c>
      <c r="AU152" s="1">
        <v>919.49333333333379</v>
      </c>
      <c r="AV152" s="1">
        <v>289.54064285714247</v>
      </c>
      <c r="AW152" s="1">
        <v>54.543749999999989</v>
      </c>
      <c r="AX152" s="1">
        <v>0</v>
      </c>
      <c r="AY152" s="1">
        <v>68.388749999999973</v>
      </c>
      <c r="AZ152" s="1">
        <v>28.708749999999991</v>
      </c>
      <c r="BA152" s="1">
        <v>0</v>
      </c>
      <c r="BB152" s="1">
        <v>0</v>
      </c>
      <c r="BC152" s="1">
        <v>0</v>
      </c>
      <c r="BD152" s="1">
        <v>4473.4742673335986</v>
      </c>
      <c r="BE152" s="1">
        <v>572.6666666666664</v>
      </c>
      <c r="BF152" s="1">
        <v>819.7349999999999</v>
      </c>
      <c r="BG152" s="1">
        <v>1210</v>
      </c>
      <c r="BH152" s="1">
        <v>310.35000000000002</v>
      </c>
      <c r="BI152" s="1">
        <v>495.75</v>
      </c>
      <c r="BJ152" s="1">
        <v>119.4</v>
      </c>
      <c r="BK152" s="1">
        <v>0</v>
      </c>
      <c r="BL152" s="1">
        <v>240</v>
      </c>
      <c r="BM152" s="1">
        <v>402.75</v>
      </c>
      <c r="BN152" s="1">
        <v>100.5</v>
      </c>
      <c r="BO152" s="1">
        <v>0</v>
      </c>
      <c r="BP152" s="1">
        <v>926.75</v>
      </c>
      <c r="BQ152" s="1">
        <v>67.999999999999972</v>
      </c>
      <c r="BR152" s="1">
        <v>4932.5415935788114</v>
      </c>
      <c r="BS152" s="1">
        <v>104.1249999999998</v>
      </c>
      <c r="BT152" s="1">
        <v>3517.2233333333329</v>
      </c>
      <c r="BV152" s="1">
        <v>105.6</v>
      </c>
      <c r="BW152" s="1">
        <v>670.6500000000002</v>
      </c>
      <c r="BX152" s="1">
        <v>0</v>
      </c>
      <c r="BY152" s="1">
        <v>124.375</v>
      </c>
      <c r="BZ152" s="1">
        <v>633.5999999999998</v>
      </c>
      <c r="CA152" s="1">
        <v>584.25</v>
      </c>
      <c r="CB152" s="1">
        <v>575.0625</v>
      </c>
      <c r="CC152" s="1">
        <v>1503.825000000001</v>
      </c>
      <c r="CD152" s="1">
        <v>281.56249999999972</v>
      </c>
      <c r="CG152" s="1">
        <v>45.45</v>
      </c>
      <c r="CH152" s="1">
        <v>0</v>
      </c>
      <c r="CI152" s="1">
        <v>16274.25</v>
      </c>
      <c r="CJ152" s="1">
        <v>5666.2642857142837</v>
      </c>
      <c r="CK152" s="1">
        <v>210</v>
      </c>
      <c r="CL152" s="1">
        <v>2414.4749999999999</v>
      </c>
      <c r="CM152" s="1">
        <v>573.375</v>
      </c>
      <c r="CN152" s="1">
        <v>60.449999999999967</v>
      </c>
      <c r="CO152" s="1">
        <v>69.900000000000006</v>
      </c>
      <c r="CP152" s="1">
        <v>252.00000000000011</v>
      </c>
      <c r="CQ152" s="1">
        <v>571.48000000000138</v>
      </c>
      <c r="CR152" s="1">
        <v>802.54999999999973</v>
      </c>
      <c r="CS152" s="1">
        <v>329.22500000000002</v>
      </c>
      <c r="CT152" s="1">
        <v>200</v>
      </c>
      <c r="CU152" s="1">
        <v>521.82500000000005</v>
      </c>
      <c r="CV152" s="1">
        <v>326.50000000000011</v>
      </c>
      <c r="CW152" s="1">
        <v>49.906250000000007</v>
      </c>
      <c r="CX152" s="1">
        <v>102.1875</v>
      </c>
      <c r="CY152" s="1">
        <v>511.5625</v>
      </c>
      <c r="CZ152" s="1">
        <v>124.35</v>
      </c>
      <c r="DA152" s="1">
        <v>0</v>
      </c>
      <c r="DB152" s="1">
        <v>2228.85</v>
      </c>
      <c r="DC152" s="1">
        <v>1713.150000000001</v>
      </c>
      <c r="DD152" s="1">
        <v>121.8</v>
      </c>
      <c r="DE152" s="1">
        <v>0</v>
      </c>
      <c r="DF152" s="1">
        <v>830.31171428571429</v>
      </c>
      <c r="DG152" s="1">
        <v>424.32749999999959</v>
      </c>
      <c r="DH152" s="1">
        <v>264.82500000000022</v>
      </c>
      <c r="DI152" s="1">
        <v>809.84375</v>
      </c>
      <c r="DJ152" s="1">
        <v>2367.8562186741069</v>
      </c>
      <c r="DK152" s="1">
        <v>3222.6321428571432</v>
      </c>
      <c r="DL152" s="1">
        <v>246.375</v>
      </c>
      <c r="DM152" s="1">
        <v>94.2</v>
      </c>
      <c r="DN152" s="1">
        <v>1125.9375</v>
      </c>
      <c r="DO152" s="1">
        <v>381.875</v>
      </c>
      <c r="DP152" s="1">
        <v>553</v>
      </c>
      <c r="DQ152" s="1">
        <v>778.31250000000011</v>
      </c>
      <c r="DR152" s="1">
        <v>1095.25</v>
      </c>
      <c r="DV152" s="1">
        <v>430.50000000000011</v>
      </c>
      <c r="DW152" s="1">
        <v>1037</v>
      </c>
      <c r="DX152" s="1">
        <v>0</v>
      </c>
      <c r="DY152" s="1">
        <v>0</v>
      </c>
      <c r="DZ152" s="1">
        <v>0</v>
      </c>
      <c r="EB152" s="1">
        <v>0</v>
      </c>
      <c r="EC152" s="1">
        <v>0</v>
      </c>
      <c r="ED152" s="1">
        <v>111619.3443326143</v>
      </c>
      <c r="EE152" s="1" t="s">
        <v>508</v>
      </c>
    </row>
    <row r="153" spans="1:135" x14ac:dyDescent="0.2">
      <c r="A153" s="2"/>
    </row>
    <row r="154" spans="1:135" x14ac:dyDescent="0.2">
      <c r="A154" s="2" t="s">
        <v>509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 t="s">
        <v>509</v>
      </c>
    </row>
    <row r="155" spans="1:135" x14ac:dyDescent="0.2">
      <c r="A155" s="25">
        <v>43938</v>
      </c>
      <c r="ED155" s="1">
        <v>0</v>
      </c>
      <c r="EE155" s="26">
        <v>43938</v>
      </c>
    </row>
    <row r="156" spans="1:135" x14ac:dyDescent="0.2">
      <c r="A156" s="25">
        <v>43939</v>
      </c>
      <c r="ED156" s="1">
        <v>0</v>
      </c>
      <c r="EE156" s="26">
        <v>43939</v>
      </c>
    </row>
    <row r="157" spans="1:135" x14ac:dyDescent="0.2">
      <c r="A157" s="25">
        <v>43940</v>
      </c>
      <c r="ED157" s="1">
        <v>0</v>
      </c>
      <c r="EE157" s="26">
        <v>43940</v>
      </c>
    </row>
    <row r="158" spans="1:135" x14ac:dyDescent="0.2">
      <c r="A158" s="2"/>
      <c r="ED158" s="1">
        <v>0</v>
      </c>
      <c r="EE158" s="1" t="s">
        <v>510</v>
      </c>
    </row>
    <row r="159" spans="1:135" x14ac:dyDescent="0.2">
      <c r="A159" s="2"/>
      <c r="ED159" s="1">
        <v>0</v>
      </c>
      <c r="EE159" s="1" t="s">
        <v>510</v>
      </c>
    </row>
    <row r="160" spans="1:135" x14ac:dyDescent="0.2">
      <c r="A160" s="2" t="s">
        <v>501</v>
      </c>
      <c r="ED160" s="1">
        <v>0</v>
      </c>
      <c r="EE160" s="1" t="s">
        <v>501</v>
      </c>
    </row>
    <row r="161" spans="1:135" x14ac:dyDescent="0.2">
      <c r="A161" s="2" t="s">
        <v>502</v>
      </c>
      <c r="ED161" s="1">
        <v>0</v>
      </c>
      <c r="EE161" s="1" t="s">
        <v>502</v>
      </c>
    </row>
    <row r="162" spans="1:135" x14ac:dyDescent="0.2">
      <c r="A162" s="2" t="s">
        <v>503</v>
      </c>
      <c r="ED162" s="1">
        <v>0</v>
      </c>
      <c r="EE162" s="1" t="s">
        <v>503</v>
      </c>
    </row>
    <row r="163" spans="1:135" x14ac:dyDescent="0.2">
      <c r="A163" s="2" t="s">
        <v>504</v>
      </c>
      <c r="ED163" s="1">
        <v>0</v>
      </c>
      <c r="EE163" s="1" t="s">
        <v>504</v>
      </c>
    </row>
    <row r="164" spans="1:135" x14ac:dyDescent="0.2">
      <c r="A164" s="2" t="s">
        <v>505</v>
      </c>
      <c r="ED164" s="1">
        <v>0</v>
      </c>
      <c r="EE164" s="1" t="s">
        <v>505</v>
      </c>
    </row>
    <row r="165" spans="1:135" x14ac:dyDescent="0.2">
      <c r="A165" s="2" t="s">
        <v>506</v>
      </c>
      <c r="ED165" s="1">
        <v>0</v>
      </c>
      <c r="EE165" s="1" t="s">
        <v>506</v>
      </c>
    </row>
    <row r="166" spans="1:135" x14ac:dyDescent="0.2">
      <c r="A166" s="2" t="s">
        <v>507</v>
      </c>
      <c r="ED166" s="1">
        <v>0</v>
      </c>
      <c r="EE166" s="1" t="s">
        <v>507</v>
      </c>
    </row>
    <row r="167" spans="1:135" x14ac:dyDescent="0.2">
      <c r="A167" s="2" t="s">
        <v>508</v>
      </c>
      <c r="ED167" s="1">
        <v>0</v>
      </c>
      <c r="EE167" s="1" t="s">
        <v>508</v>
      </c>
    </row>
    <row r="168" spans="1:135" x14ac:dyDescent="0.2">
      <c r="A168" s="2"/>
    </row>
    <row r="169" spans="1:135" x14ac:dyDescent="0.2">
      <c r="A169" s="2" t="s">
        <v>511</v>
      </c>
      <c r="B169" s="1">
        <v>-7744.5168095238096</v>
      </c>
      <c r="C169" s="1">
        <v>-188.36308333333329</v>
      </c>
      <c r="D169" s="1">
        <v>-3757.5970952380949</v>
      </c>
      <c r="E169" s="1">
        <v>-200.57761904761901</v>
      </c>
      <c r="F169" s="1">
        <v>-3408.5164146920438</v>
      </c>
      <c r="G169" s="1">
        <v>-431.14285714285711</v>
      </c>
      <c r="H169" s="1">
        <v>-378.01666666666671</v>
      </c>
      <c r="I169" s="1">
        <v>-988.35032953837299</v>
      </c>
      <c r="J169" s="1">
        <v>-3392.8160691861472</v>
      </c>
      <c r="K169" s="1">
        <v>-201.02624091881231</v>
      </c>
      <c r="L169" s="1">
        <v>-297.43619047619052</v>
      </c>
      <c r="M169" s="1">
        <v>0</v>
      </c>
      <c r="N169" s="1">
        <v>-1606.9437166768289</v>
      </c>
      <c r="O169" s="1">
        <v>-531.55338242071332</v>
      </c>
      <c r="P169" s="1">
        <v>-795.68543572075691</v>
      </c>
      <c r="Q169" s="1">
        <v>-1048.853333333333</v>
      </c>
      <c r="R169" s="1">
        <v>0</v>
      </c>
      <c r="S169" s="1">
        <v>-502.57523809523798</v>
      </c>
      <c r="T169" s="1">
        <v>-21552.822396488711</v>
      </c>
      <c r="U169" s="1">
        <v>-659.40737785673787</v>
      </c>
      <c r="V169" s="1">
        <v>-2018.879631166363</v>
      </c>
      <c r="W169" s="1">
        <v>-1925.850344244237</v>
      </c>
      <c r="X169" s="1">
        <v>-81.935714285714283</v>
      </c>
      <c r="Y169" s="1">
        <v>-1061.0999999999999</v>
      </c>
      <c r="Z169" s="1">
        <v>-3905.468135862397</v>
      </c>
      <c r="AA169" s="1">
        <v>-45.034285714285723</v>
      </c>
      <c r="AB169" s="1">
        <v>-6220.4628353511398</v>
      </c>
      <c r="AC169" s="1">
        <v>0</v>
      </c>
      <c r="AD169" s="1">
        <v>-1079.565863842241</v>
      </c>
      <c r="AE169" s="1">
        <v>-301.28306551999901</v>
      </c>
      <c r="AF169" s="1">
        <v>-2719.2285714285722</v>
      </c>
      <c r="AG169" s="1">
        <v>-100.8571428571428</v>
      </c>
      <c r="AH169" s="1">
        <v>-434.48</v>
      </c>
      <c r="AI169" s="1">
        <v>-2535.3576996342522</v>
      </c>
      <c r="AJ169" s="1">
        <v>-804.39824775542252</v>
      </c>
      <c r="AK169" s="1">
        <v>-6679.668776722513</v>
      </c>
      <c r="AL169" s="1">
        <v>-780.93214285714294</v>
      </c>
      <c r="AM169" s="1">
        <v>-1251.5067946617619</v>
      </c>
      <c r="AN169" s="1">
        <v>0</v>
      </c>
      <c r="AO169" s="1">
        <v>-100</v>
      </c>
      <c r="AP169" s="1">
        <v>-856.31895661759768</v>
      </c>
      <c r="AQ169" s="1">
        <v>-12046.122084536169</v>
      </c>
      <c r="AR169" s="1">
        <v>-268.07142857142861</v>
      </c>
      <c r="AS169" s="1">
        <v>-4727.7746122616563</v>
      </c>
      <c r="AT169" s="1">
        <v>-59.374726801484691</v>
      </c>
      <c r="AU169" s="1">
        <v>-1736.5409523809531</v>
      </c>
      <c r="AV169" s="1">
        <v>-440.16824171707412</v>
      </c>
      <c r="AW169" s="1">
        <v>-118.29019685239329</v>
      </c>
      <c r="AX169" s="1">
        <v>0</v>
      </c>
      <c r="AY169" s="1">
        <v>-132.85803571428571</v>
      </c>
      <c r="AZ169" s="1">
        <v>-52.245178571428568</v>
      </c>
      <c r="BA169" s="1">
        <v>0</v>
      </c>
      <c r="BB169" s="1">
        <v>0</v>
      </c>
      <c r="BC169" s="1">
        <v>-238.66666666666671</v>
      </c>
      <c r="BD169" s="1">
        <v>-4061.2242673335991</v>
      </c>
      <c r="BE169" s="1">
        <v>-874.78669250807172</v>
      </c>
      <c r="BF169" s="1">
        <v>-1183.6049777100291</v>
      </c>
      <c r="BG169" s="1">
        <v>-2210.25962227746</v>
      </c>
      <c r="BH169" s="1">
        <v>-472</v>
      </c>
      <c r="BI169" s="1">
        <v>-1139.25</v>
      </c>
      <c r="BJ169" s="1">
        <v>-141.9</v>
      </c>
      <c r="BK169" s="1">
        <v>0</v>
      </c>
      <c r="BL169" s="1">
        <v>-240</v>
      </c>
      <c r="BM169" s="1">
        <v>-401.55</v>
      </c>
      <c r="BN169" s="1">
        <v>-99.5</v>
      </c>
      <c r="BO169" s="1">
        <v>0</v>
      </c>
      <c r="BP169" s="1">
        <v>-1264.75</v>
      </c>
      <c r="BQ169" s="1">
        <v>-338.69741613680071</v>
      </c>
      <c r="BR169" s="1">
        <v>-4391.163593578809</v>
      </c>
      <c r="BS169" s="1">
        <v>-647.90997485765331</v>
      </c>
      <c r="BT169" s="1">
        <v>-7805.1825752604582</v>
      </c>
      <c r="BU169" s="1">
        <v>0</v>
      </c>
      <c r="BV169" s="1">
        <v>-117.6</v>
      </c>
      <c r="BW169" s="1">
        <v>-669.44999999999993</v>
      </c>
      <c r="BX169" s="1">
        <v>0</v>
      </c>
      <c r="BY169" s="1">
        <v>-122.375</v>
      </c>
      <c r="BZ169" s="1">
        <v>-633.6</v>
      </c>
      <c r="CA169" s="1">
        <v>-488.8</v>
      </c>
      <c r="CB169" s="1">
        <v>-1005.1875</v>
      </c>
      <c r="CC169" s="1">
        <v>-3877.046330292078</v>
      </c>
      <c r="CD169" s="1">
        <v>-778.72357833804494</v>
      </c>
      <c r="CE169" s="1">
        <v>0</v>
      </c>
      <c r="CF169" s="1">
        <v>0</v>
      </c>
      <c r="CG169" s="1">
        <v>-30.22070000264107</v>
      </c>
      <c r="CH169" s="1">
        <v>0</v>
      </c>
      <c r="CI169" s="1">
        <v>-28140.417800056679</v>
      </c>
      <c r="CJ169" s="1">
        <v>-21166.43424032164</v>
      </c>
      <c r="CK169" s="1">
        <v>-410.91428571428571</v>
      </c>
      <c r="CL169" s="1">
        <v>-5641.9778571428578</v>
      </c>
      <c r="CM169" s="1">
        <v>-1554.160714285714</v>
      </c>
      <c r="CN169" s="1">
        <v>-176.67857142857139</v>
      </c>
      <c r="CO169" s="1">
        <v>-143.6142857142857</v>
      </c>
      <c r="CP169" s="1">
        <v>-537.74985693251074</v>
      </c>
      <c r="CQ169" s="1">
        <v>-9853.8368895489912</v>
      </c>
      <c r="CR169" s="1">
        <v>-1262.6747650608249</v>
      </c>
      <c r="CS169" s="1">
        <v>-78.734976579297069</v>
      </c>
      <c r="CT169" s="1">
        <v>-61.875</v>
      </c>
      <c r="CU169" s="1">
        <v>-857.07446392584848</v>
      </c>
      <c r="CV169" s="1">
        <v>-532.10647699534547</v>
      </c>
      <c r="CW169" s="1">
        <v>-91.689326329380407</v>
      </c>
      <c r="CX169" s="1">
        <v>-93.044642857142861</v>
      </c>
      <c r="CY169" s="1">
        <v>-2354.229772449306</v>
      </c>
      <c r="CZ169" s="1">
        <v>-172.0071428571429</v>
      </c>
      <c r="DA169" s="1">
        <v>0</v>
      </c>
      <c r="DB169" s="1">
        <v>-1447.848357446127</v>
      </c>
      <c r="DC169" s="1">
        <v>-2992.744285714286</v>
      </c>
      <c r="DD169" s="1">
        <v>-179.57142857142861</v>
      </c>
      <c r="DE169" s="1">
        <v>0</v>
      </c>
      <c r="DF169" s="1">
        <v>-2832.490672863526</v>
      </c>
      <c r="DG169" s="1">
        <v>-238.53092639434729</v>
      </c>
      <c r="DH169" s="1">
        <v>-323.58644474686741</v>
      </c>
      <c r="DI169" s="1">
        <v>-2484.0192973651142</v>
      </c>
      <c r="DJ169" s="1">
        <v>-5166.2562186741052</v>
      </c>
      <c r="DK169" s="1">
        <v>-6745.1594322698147</v>
      </c>
      <c r="DL169" s="1">
        <v>-1680.991071428572</v>
      </c>
      <c r="DM169" s="1">
        <v>0</v>
      </c>
      <c r="DN169" s="1">
        <v>-2708.866071428572</v>
      </c>
      <c r="DO169" s="1">
        <v>-2456.9670158289</v>
      </c>
      <c r="DP169" s="1">
        <v>-1303.4704501425999</v>
      </c>
      <c r="DQ169" s="1">
        <v>-329.61007918883388</v>
      </c>
      <c r="DR169" s="1">
        <v>-587.66207828196684</v>
      </c>
      <c r="DS169" s="1">
        <v>0</v>
      </c>
      <c r="DT169" s="1">
        <v>0</v>
      </c>
      <c r="DU169" s="1">
        <v>0</v>
      </c>
      <c r="DV169" s="1">
        <v>0</v>
      </c>
      <c r="DW169" s="1">
        <v>-549.57472711352875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-238559.99244290471</v>
      </c>
      <c r="EE169" s="1" t="s">
        <v>511</v>
      </c>
    </row>
    <row r="170" spans="1:135" x14ac:dyDescent="0.2">
      <c r="A170" s="2" t="s">
        <v>488</v>
      </c>
      <c r="B170" s="1">
        <v>-746.32180952380963</v>
      </c>
      <c r="C170" s="1">
        <v>-44.224333333333327</v>
      </c>
      <c r="D170" s="1">
        <v>-577.59709523809522</v>
      </c>
      <c r="E170" s="1">
        <v>-76.24761904761904</v>
      </c>
      <c r="F170" s="1">
        <v>0</v>
      </c>
      <c r="G170" s="1">
        <v>-21.142857142857139</v>
      </c>
      <c r="H170" s="1">
        <v>-104.5866666666667</v>
      </c>
      <c r="I170" s="1">
        <v>-131.86752380952379</v>
      </c>
      <c r="J170" s="1">
        <v>-93.720000000000027</v>
      </c>
      <c r="K170" s="1">
        <v>-33.473809523809528</v>
      </c>
      <c r="L170" s="1">
        <v>-147.43619047619049</v>
      </c>
      <c r="M170" s="1">
        <v>0</v>
      </c>
      <c r="N170" s="1">
        <v>0</v>
      </c>
      <c r="O170" s="1">
        <v>-65.683809523809529</v>
      </c>
      <c r="P170" s="1">
        <v>-54.019999999999953</v>
      </c>
      <c r="Q170" s="1">
        <v>-412.69333333333321</v>
      </c>
      <c r="R170" s="1">
        <v>0</v>
      </c>
      <c r="S170" s="1">
        <v>-94.895238095238099</v>
      </c>
      <c r="T170" s="1">
        <v>0</v>
      </c>
      <c r="U170" s="1">
        <v>-25.847619047619059</v>
      </c>
      <c r="V170" s="1">
        <v>-303.97142857142848</v>
      </c>
      <c r="W170" s="1">
        <v>-108.92</v>
      </c>
      <c r="X170" s="1">
        <v>0</v>
      </c>
      <c r="Y170" s="1">
        <v>0</v>
      </c>
      <c r="Z170" s="1">
        <v>0</v>
      </c>
      <c r="AA170" s="1">
        <v>-13.954285714285721</v>
      </c>
      <c r="AB170" s="1">
        <v>-1499.0304761904761</v>
      </c>
      <c r="AC170" s="1">
        <v>0</v>
      </c>
      <c r="AD170" s="1">
        <v>-65.348571428571404</v>
      </c>
      <c r="AE170" s="1">
        <v>-19.7257142857143</v>
      </c>
      <c r="AF170" s="1">
        <v>-403.82857142857142</v>
      </c>
      <c r="AG170" s="1">
        <v>-22.857142857142861</v>
      </c>
      <c r="AH170" s="1">
        <v>-178.56</v>
      </c>
      <c r="AI170" s="1">
        <v>-398.42666666666662</v>
      </c>
      <c r="AJ170" s="1">
        <v>-113.1733333333333</v>
      </c>
      <c r="AK170" s="1">
        <v>-1493.485714285714</v>
      </c>
      <c r="AL170" s="1">
        <v>-166.45714285714291</v>
      </c>
      <c r="AM170" s="1">
        <v>-224.4571428571428</v>
      </c>
      <c r="AN170" s="1">
        <v>0</v>
      </c>
      <c r="AO170" s="1">
        <v>0</v>
      </c>
      <c r="AP170" s="1">
        <v>0</v>
      </c>
      <c r="AQ170" s="1">
        <v>-1113.2285714285711</v>
      </c>
      <c r="AR170" s="1">
        <v>-92.571428571428569</v>
      </c>
      <c r="AS170" s="1">
        <v>-723.28571428571433</v>
      </c>
      <c r="AT170" s="1">
        <v>-13.02857142857143</v>
      </c>
      <c r="AU170" s="1">
        <v>-605.4476190476189</v>
      </c>
      <c r="AV170" s="1">
        <v>0</v>
      </c>
      <c r="AW170" s="1">
        <v>-59.090571428571437</v>
      </c>
      <c r="AX170" s="1">
        <v>0</v>
      </c>
      <c r="AY170" s="1">
        <v>-64.469285714285704</v>
      </c>
      <c r="AZ170" s="1">
        <v>-19.736428571428569</v>
      </c>
      <c r="BA170" s="1">
        <v>0</v>
      </c>
      <c r="BB170" s="1">
        <v>0</v>
      </c>
      <c r="BC170" s="1">
        <v>-238.66666666666671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-1662.571428571428</v>
      </c>
      <c r="CD170" s="1">
        <v>-319.71428571428572</v>
      </c>
      <c r="CE170" s="1">
        <v>0</v>
      </c>
      <c r="CF170" s="1">
        <v>0</v>
      </c>
      <c r="CG170" s="1">
        <v>0</v>
      </c>
      <c r="CH170" s="1">
        <v>0</v>
      </c>
      <c r="CI170" s="1">
        <v>-6401.5714285714284</v>
      </c>
      <c r="CJ170" s="1">
        <v>-7569.2571428571418</v>
      </c>
      <c r="CK170" s="1">
        <v>-200.91428571428571</v>
      </c>
      <c r="CL170" s="1">
        <v>-2212.3028571428572</v>
      </c>
      <c r="CM170" s="1">
        <v>-623.78571428571422</v>
      </c>
      <c r="CN170" s="1">
        <v>-116.2285714285714</v>
      </c>
      <c r="CO170" s="1">
        <v>-73.714285714285722</v>
      </c>
      <c r="CP170" s="1">
        <v>-252.34285714285721</v>
      </c>
      <c r="CQ170" s="1">
        <v>-6424.9714285714281</v>
      </c>
      <c r="CR170" s="1">
        <v>-302.45714285714291</v>
      </c>
      <c r="CS170" s="1">
        <v>0</v>
      </c>
      <c r="CT170" s="1">
        <v>0</v>
      </c>
      <c r="CU170" s="1">
        <v>-18.62857142857143</v>
      </c>
      <c r="CV170" s="1">
        <v>-87.738095238095241</v>
      </c>
      <c r="CW170" s="1">
        <v>0</v>
      </c>
      <c r="CX170" s="1">
        <v>0</v>
      </c>
      <c r="CY170" s="1">
        <v>-1795.785714285714</v>
      </c>
      <c r="CZ170" s="1">
        <v>-47.657142857142858</v>
      </c>
      <c r="DA170" s="1">
        <v>0</v>
      </c>
      <c r="DB170" s="1">
        <v>-805.37142857142851</v>
      </c>
      <c r="DC170" s="1">
        <v>-523.59428571428577</v>
      </c>
      <c r="DD170" s="1">
        <v>-57.771428571428572</v>
      </c>
      <c r="DE170" s="1">
        <v>0</v>
      </c>
      <c r="DF170" s="1">
        <v>-1204.8171428571429</v>
      </c>
      <c r="DG170" s="1">
        <v>0</v>
      </c>
      <c r="DH170" s="1">
        <v>0</v>
      </c>
      <c r="DI170" s="1">
        <v>-1056.1071428571429</v>
      </c>
      <c r="DJ170" s="1">
        <v>-468.5</v>
      </c>
      <c r="DK170" s="1">
        <v>-1845.428571428572</v>
      </c>
      <c r="DL170" s="1">
        <v>-675.42857142857156</v>
      </c>
      <c r="DM170" s="1">
        <v>0</v>
      </c>
      <c r="DN170" s="1">
        <v>-1192.928571428572</v>
      </c>
      <c r="DO170" s="1">
        <v>-1905.7142857142851</v>
      </c>
      <c r="DP170" s="1">
        <v>-625.45714285714268</v>
      </c>
      <c r="DQ170" s="1">
        <v>0</v>
      </c>
      <c r="DR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B170" s="1">
        <v>0</v>
      </c>
      <c r="EC170" s="1">
        <v>0</v>
      </c>
      <c r="ED170" s="1">
        <v>-49042.238476190483</v>
      </c>
      <c r="EE170" s="1" t="s">
        <v>488</v>
      </c>
    </row>
    <row r="171" spans="1:135" x14ac:dyDescent="0.2">
      <c r="A171" s="2" t="s">
        <v>489</v>
      </c>
      <c r="B171" s="1">
        <v>-5474.7</v>
      </c>
      <c r="C171" s="1">
        <v>0</v>
      </c>
      <c r="D171" s="1">
        <v>-1620</v>
      </c>
      <c r="E171" s="1">
        <v>0</v>
      </c>
      <c r="F171" s="1">
        <v>-1085.645238095238</v>
      </c>
      <c r="G171" s="1">
        <v>0</v>
      </c>
      <c r="H171" s="1">
        <v>0</v>
      </c>
      <c r="I171" s="1">
        <v>0</v>
      </c>
      <c r="J171" s="1">
        <v>-159.04</v>
      </c>
      <c r="K171" s="1">
        <v>0</v>
      </c>
      <c r="L171" s="1">
        <v>0</v>
      </c>
      <c r="M171" s="1">
        <v>0</v>
      </c>
      <c r="N171" s="1">
        <v>0</v>
      </c>
      <c r="O171" s="1">
        <v>-20.72</v>
      </c>
      <c r="P171" s="1">
        <v>-14.80000000000001</v>
      </c>
      <c r="Q171" s="1">
        <v>0</v>
      </c>
      <c r="R171" s="1">
        <v>0</v>
      </c>
      <c r="S171" s="1">
        <v>0</v>
      </c>
      <c r="T171" s="1">
        <v>-1640.413333333333</v>
      </c>
      <c r="U171" s="1">
        <v>-18</v>
      </c>
      <c r="V171" s="1">
        <v>-121.2</v>
      </c>
      <c r="W171" s="1">
        <v>-15.600000000000019</v>
      </c>
      <c r="X171" s="1">
        <v>0</v>
      </c>
      <c r="Y171" s="1">
        <v>0</v>
      </c>
      <c r="Z171" s="1">
        <v>0</v>
      </c>
      <c r="AA171" s="1">
        <v>0</v>
      </c>
      <c r="AB171" s="1">
        <v>-415.83999999999992</v>
      </c>
      <c r="AC171" s="1">
        <v>0</v>
      </c>
      <c r="AD171" s="1">
        <v>-91.319999999999936</v>
      </c>
      <c r="AE171" s="1">
        <v>0</v>
      </c>
      <c r="AF171" s="1">
        <v>-48</v>
      </c>
      <c r="AG171" s="1">
        <v>0</v>
      </c>
      <c r="AH171" s="1">
        <v>0</v>
      </c>
      <c r="AI171" s="1">
        <v>-170.52</v>
      </c>
      <c r="AJ171" s="1">
        <v>-6.7199999999999989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-156.09333333333331</v>
      </c>
      <c r="AQ171" s="1">
        <v>-325.80000000000018</v>
      </c>
      <c r="AR171" s="1">
        <v>0</v>
      </c>
      <c r="AS171" s="1">
        <v>-6</v>
      </c>
      <c r="AT171" s="1">
        <v>-7.2000000000000011</v>
      </c>
      <c r="AU171" s="1">
        <v>0</v>
      </c>
      <c r="AV171" s="1">
        <v>0</v>
      </c>
      <c r="AW171" s="1">
        <v>-2.850000000000001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-128.25</v>
      </c>
      <c r="BE171" s="1">
        <v>-48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-18</v>
      </c>
      <c r="BQ171" s="1">
        <v>0</v>
      </c>
      <c r="BR171" s="1">
        <v>0</v>
      </c>
      <c r="BS171" s="1">
        <v>0</v>
      </c>
      <c r="BT171" s="1">
        <v>-34.400000000000013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-21</v>
      </c>
      <c r="CC171" s="1">
        <v>-49.75</v>
      </c>
      <c r="CD171" s="1">
        <v>-9</v>
      </c>
      <c r="CE171" s="1">
        <v>0</v>
      </c>
      <c r="CF171" s="1">
        <v>0</v>
      </c>
      <c r="CG171" s="1">
        <v>0</v>
      </c>
      <c r="CH171" s="1">
        <v>0</v>
      </c>
      <c r="CI171" s="1">
        <v>-1035</v>
      </c>
      <c r="CJ171" s="1">
        <v>-1299.599999999999</v>
      </c>
      <c r="CK171" s="1">
        <v>0</v>
      </c>
      <c r="CL171" s="1">
        <v>-75.599999999999909</v>
      </c>
      <c r="CM171" s="1">
        <v>-43.5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-51</v>
      </c>
      <c r="CW171" s="1">
        <v>0</v>
      </c>
      <c r="CX171" s="1">
        <v>0</v>
      </c>
      <c r="CY171" s="1">
        <v>-15</v>
      </c>
      <c r="CZ171" s="1">
        <v>0</v>
      </c>
      <c r="DA171" s="1">
        <v>0</v>
      </c>
      <c r="DB171" s="1">
        <v>-1.200000000000045</v>
      </c>
      <c r="DC171" s="1">
        <v>-43.200000000000053</v>
      </c>
      <c r="DD171" s="1">
        <v>0</v>
      </c>
      <c r="DE171" s="1">
        <v>0</v>
      </c>
      <c r="DF171" s="1">
        <v>-164.16000000000011</v>
      </c>
      <c r="DG171" s="1">
        <v>0</v>
      </c>
      <c r="DH171" s="1">
        <v>0</v>
      </c>
      <c r="DI171" s="1">
        <v>-18.25</v>
      </c>
      <c r="DJ171" s="1">
        <v>-30</v>
      </c>
      <c r="DK171" s="1">
        <v>-114</v>
      </c>
      <c r="DL171" s="1">
        <v>-22.5</v>
      </c>
      <c r="DM171" s="1">
        <v>0</v>
      </c>
      <c r="DN171" s="1">
        <v>-22.5</v>
      </c>
      <c r="DO171" s="1">
        <v>-48</v>
      </c>
      <c r="DP171" s="1">
        <v>0</v>
      </c>
      <c r="DQ171" s="1">
        <v>0</v>
      </c>
      <c r="DR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B171" s="1">
        <v>0</v>
      </c>
      <c r="EC171" s="1">
        <v>0</v>
      </c>
      <c r="ED171" s="1">
        <v>-14692.3719047619</v>
      </c>
      <c r="EE171" s="1" t="s">
        <v>489</v>
      </c>
    </row>
    <row r="172" spans="1:135" x14ac:dyDescent="0.2">
      <c r="A172" s="2" t="s">
        <v>490</v>
      </c>
      <c r="B172" s="1">
        <v>-82.5</v>
      </c>
      <c r="C172" s="1">
        <v>-30.000000000000011</v>
      </c>
      <c r="D172" s="1">
        <v>-60</v>
      </c>
      <c r="E172" s="1">
        <v>-33</v>
      </c>
      <c r="F172" s="1">
        <v>-1133.68</v>
      </c>
      <c r="G172" s="1">
        <v>-60</v>
      </c>
      <c r="H172" s="1">
        <v>0</v>
      </c>
      <c r="I172" s="1">
        <v>-253</v>
      </c>
      <c r="J172" s="1">
        <v>-571.20000000000005</v>
      </c>
      <c r="K172" s="1">
        <v>-36.000000000000007</v>
      </c>
      <c r="L172" s="1">
        <v>0</v>
      </c>
      <c r="M172" s="1">
        <v>0</v>
      </c>
      <c r="N172" s="1">
        <v>-214.21238095238101</v>
      </c>
      <c r="O172" s="1">
        <v>-59.200000000000031</v>
      </c>
      <c r="P172" s="1">
        <v>-183.52</v>
      </c>
      <c r="Q172" s="1">
        <v>-183.67999999999989</v>
      </c>
      <c r="R172" s="1">
        <v>0</v>
      </c>
      <c r="S172" s="1">
        <v>0</v>
      </c>
      <c r="T172" s="1">
        <v>-5270.7200000000012</v>
      </c>
      <c r="U172" s="1">
        <v>-68.40000000000002</v>
      </c>
      <c r="V172" s="1">
        <v>-434.4</v>
      </c>
      <c r="W172" s="1">
        <v>-690.48000000000013</v>
      </c>
      <c r="X172" s="1">
        <v>0</v>
      </c>
      <c r="Y172" s="1">
        <v>0</v>
      </c>
      <c r="Z172" s="1">
        <v>-373.75285714285718</v>
      </c>
      <c r="AA172" s="1">
        <v>-31.08</v>
      </c>
      <c r="AB172" s="1">
        <v>-1527.2</v>
      </c>
      <c r="AC172" s="1">
        <v>0</v>
      </c>
      <c r="AD172" s="1">
        <v>-147.6</v>
      </c>
      <c r="AE172" s="1">
        <v>0</v>
      </c>
      <c r="AF172" s="1">
        <v>-483.6</v>
      </c>
      <c r="AG172" s="1">
        <v>0</v>
      </c>
      <c r="AH172" s="1">
        <v>0</v>
      </c>
      <c r="AI172" s="1">
        <v>-226.24</v>
      </c>
      <c r="AJ172" s="1">
        <v>-10.08</v>
      </c>
      <c r="AK172" s="1">
        <v>-789.59999999999991</v>
      </c>
      <c r="AL172" s="1">
        <v>0</v>
      </c>
      <c r="AM172" s="1">
        <v>0</v>
      </c>
      <c r="AN172" s="1">
        <v>0</v>
      </c>
      <c r="AO172" s="1">
        <v>0</v>
      </c>
      <c r="AP172" s="1">
        <v>-283.36</v>
      </c>
      <c r="AQ172" s="1">
        <v>-617.39999999999964</v>
      </c>
      <c r="AR172" s="1">
        <v>0</v>
      </c>
      <c r="AS172" s="1">
        <v>-935.99999999999989</v>
      </c>
      <c r="AT172" s="1">
        <v>-6.4799999999999969</v>
      </c>
      <c r="AU172" s="1">
        <v>-211.6</v>
      </c>
      <c r="AV172" s="1">
        <v>0</v>
      </c>
      <c r="AW172" s="1">
        <v>0</v>
      </c>
      <c r="AX172" s="1">
        <v>0</v>
      </c>
      <c r="AY172" s="1">
        <v>0</v>
      </c>
      <c r="AZ172" s="1">
        <v>-3.8000000000000012</v>
      </c>
      <c r="BA172" s="1">
        <v>0</v>
      </c>
      <c r="BB172" s="1">
        <v>0</v>
      </c>
      <c r="BC172" s="1">
        <v>0</v>
      </c>
      <c r="BD172" s="1">
        <v>-309.5</v>
      </c>
      <c r="BE172" s="1">
        <v>-72.5</v>
      </c>
      <c r="BF172" s="1">
        <v>-84</v>
      </c>
      <c r="BG172" s="1">
        <v>-433.6</v>
      </c>
      <c r="BH172" s="1">
        <v>-222</v>
      </c>
      <c r="BI172" s="1">
        <v>-643.5</v>
      </c>
      <c r="BJ172" s="1">
        <v>-22.5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-320</v>
      </c>
      <c r="BQ172" s="1">
        <v>0</v>
      </c>
      <c r="BR172" s="1">
        <v>-643.5</v>
      </c>
      <c r="BS172" s="1">
        <v>-1.5</v>
      </c>
      <c r="BT172" s="1">
        <v>-1368</v>
      </c>
      <c r="BU172" s="1">
        <v>0</v>
      </c>
      <c r="BV172" s="1">
        <v>-12</v>
      </c>
      <c r="BW172" s="1">
        <v>0</v>
      </c>
      <c r="BX172" s="1">
        <v>0</v>
      </c>
      <c r="BY172" s="1">
        <v>0</v>
      </c>
      <c r="BZ172" s="1">
        <v>0</v>
      </c>
      <c r="CA172" s="1">
        <v>-238.8</v>
      </c>
      <c r="CB172" s="1">
        <v>-168</v>
      </c>
      <c r="CC172" s="1">
        <v>-361</v>
      </c>
      <c r="CD172" s="1">
        <v>-90</v>
      </c>
      <c r="CE172" s="1">
        <v>0</v>
      </c>
      <c r="CF172" s="1">
        <v>0</v>
      </c>
      <c r="CG172" s="1">
        <v>0</v>
      </c>
      <c r="CH172" s="1">
        <v>0</v>
      </c>
      <c r="CI172" s="1">
        <v>-3177</v>
      </c>
      <c r="CJ172" s="1">
        <v>-2138.4</v>
      </c>
      <c r="CK172" s="1">
        <v>0</v>
      </c>
      <c r="CL172" s="1">
        <v>-939.59999999999991</v>
      </c>
      <c r="CM172" s="1">
        <v>-313.5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-48</v>
      </c>
      <c r="CW172" s="1">
        <v>0</v>
      </c>
      <c r="CX172" s="1">
        <v>0</v>
      </c>
      <c r="CY172" s="1">
        <v>-36</v>
      </c>
      <c r="CZ172" s="1">
        <v>0</v>
      </c>
      <c r="DA172" s="1">
        <v>0</v>
      </c>
      <c r="DB172" s="1">
        <v>-92</v>
      </c>
      <c r="DC172" s="1">
        <v>-712.80000000000007</v>
      </c>
      <c r="DD172" s="1">
        <v>0</v>
      </c>
      <c r="DE172" s="1">
        <v>0</v>
      </c>
      <c r="DF172" s="1">
        <v>-273.23999999999978</v>
      </c>
      <c r="DG172" s="1">
        <v>0</v>
      </c>
      <c r="DH172" s="1">
        <v>-18</v>
      </c>
      <c r="DI172" s="1">
        <v>-493.5</v>
      </c>
      <c r="DJ172" s="1">
        <v>-523.5</v>
      </c>
      <c r="DK172" s="1">
        <v>-612</v>
      </c>
      <c r="DL172" s="1">
        <v>-348</v>
      </c>
      <c r="DM172" s="1">
        <v>0</v>
      </c>
      <c r="DN172" s="1">
        <v>-367.5</v>
      </c>
      <c r="DO172" s="1">
        <v>-27</v>
      </c>
      <c r="DP172" s="1">
        <v>0</v>
      </c>
      <c r="DQ172" s="1">
        <v>0</v>
      </c>
      <c r="DR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B172" s="1">
        <v>0</v>
      </c>
      <c r="EC172" s="1">
        <v>0</v>
      </c>
      <c r="ED172" s="1">
        <v>-30122.22523809523</v>
      </c>
      <c r="EE172" s="1" t="s">
        <v>490</v>
      </c>
    </row>
    <row r="173" spans="1:135" x14ac:dyDescent="0.2">
      <c r="A173" s="2"/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B173" s="1">
        <v>0</v>
      </c>
      <c r="EC173" s="1">
        <v>0</v>
      </c>
      <c r="ED173" s="1">
        <v>0</v>
      </c>
    </row>
    <row r="174" spans="1:135" x14ac:dyDescent="0.2">
      <c r="A174" s="2"/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B174" s="1">
        <v>0</v>
      </c>
      <c r="EC174" s="1">
        <v>0</v>
      </c>
      <c r="ED174" s="1">
        <v>0</v>
      </c>
    </row>
    <row r="175" spans="1:135" x14ac:dyDescent="0.2">
      <c r="A175" s="2" t="s">
        <v>512</v>
      </c>
      <c r="B175" s="1">
        <v>-1440.9949999999999</v>
      </c>
      <c r="C175" s="1">
        <v>-114.13875</v>
      </c>
      <c r="D175" s="1">
        <v>-1500</v>
      </c>
      <c r="E175" s="1">
        <v>-91.33</v>
      </c>
      <c r="F175" s="1">
        <v>-1189.1911765968059</v>
      </c>
      <c r="G175" s="1">
        <v>-350</v>
      </c>
      <c r="H175" s="1">
        <v>-273.42999999999989</v>
      </c>
      <c r="I175" s="1">
        <v>-603.48280572884914</v>
      </c>
      <c r="J175" s="1">
        <v>-2568.8560691861471</v>
      </c>
      <c r="K175" s="1">
        <v>-131.5524313950028</v>
      </c>
      <c r="L175" s="1">
        <v>-150</v>
      </c>
      <c r="M175" s="1">
        <v>0</v>
      </c>
      <c r="N175" s="1">
        <v>-1392.7313357244479</v>
      </c>
      <c r="O175" s="1">
        <v>-385.94957289690382</v>
      </c>
      <c r="P175" s="1">
        <v>-543.345435720757</v>
      </c>
      <c r="Q175" s="1">
        <v>-452.4799999999999</v>
      </c>
      <c r="R175" s="1">
        <v>0</v>
      </c>
      <c r="S175" s="1">
        <v>-407.67999999999989</v>
      </c>
      <c r="T175" s="1">
        <v>-14641.689063155371</v>
      </c>
      <c r="U175" s="1">
        <v>-547.15975880911878</v>
      </c>
      <c r="V175" s="1">
        <v>-1159.3082025949341</v>
      </c>
      <c r="W175" s="1">
        <v>-1110.850344244237</v>
      </c>
      <c r="X175" s="1">
        <v>-81.935714285714283</v>
      </c>
      <c r="Y175" s="1">
        <v>-1061.0999999999999</v>
      </c>
      <c r="Z175" s="1">
        <v>-3531.7152787195391</v>
      </c>
      <c r="AA175" s="1">
        <v>0</v>
      </c>
      <c r="AB175" s="1">
        <v>-2778.392359160664</v>
      </c>
      <c r="AC175" s="1">
        <v>0</v>
      </c>
      <c r="AD175" s="1">
        <v>-775.29729241367011</v>
      </c>
      <c r="AE175" s="1">
        <v>-281.55735123428468</v>
      </c>
      <c r="AF175" s="1">
        <v>-1783.8000000000011</v>
      </c>
      <c r="AG175" s="1">
        <v>-77.999999999999986</v>
      </c>
      <c r="AH175" s="1">
        <v>-255.92</v>
      </c>
      <c r="AI175" s="1">
        <v>-1740.171032967585</v>
      </c>
      <c r="AJ175" s="1">
        <v>-674.42491442208916</v>
      </c>
      <c r="AK175" s="1">
        <v>-4396.5830624367991</v>
      </c>
      <c r="AL175" s="1">
        <v>-614.47500000000014</v>
      </c>
      <c r="AM175" s="1">
        <v>-1027.04965180462</v>
      </c>
      <c r="AN175" s="1">
        <v>0</v>
      </c>
      <c r="AO175" s="1">
        <v>-100</v>
      </c>
      <c r="AP175" s="1">
        <v>-416.86562328426442</v>
      </c>
      <c r="AQ175" s="1">
        <v>-9989.6935131076007</v>
      </c>
      <c r="AR175" s="1">
        <v>-175.5</v>
      </c>
      <c r="AS175" s="1">
        <v>-3062.4888979759421</v>
      </c>
      <c r="AT175" s="1">
        <v>-32.666155372913273</v>
      </c>
      <c r="AU175" s="1">
        <v>-919.49333333333368</v>
      </c>
      <c r="AV175" s="1">
        <v>-440.16824171707412</v>
      </c>
      <c r="AW175" s="1">
        <v>-56.349625423821841</v>
      </c>
      <c r="AX175" s="1">
        <v>0</v>
      </c>
      <c r="AY175" s="1">
        <v>-68.388750000000002</v>
      </c>
      <c r="AZ175" s="1">
        <v>-28.708749999999998</v>
      </c>
      <c r="BA175" s="1">
        <v>0</v>
      </c>
      <c r="BB175" s="1">
        <v>0</v>
      </c>
      <c r="BC175" s="1">
        <v>0</v>
      </c>
      <c r="BD175" s="1">
        <v>-3623.4742673335991</v>
      </c>
      <c r="BE175" s="1">
        <v>-754.28669250807172</v>
      </c>
      <c r="BF175" s="1">
        <v>-1099.6049777100291</v>
      </c>
      <c r="BG175" s="1">
        <v>-1776.659622277461</v>
      </c>
      <c r="BH175" s="1">
        <v>-250</v>
      </c>
      <c r="BI175" s="1">
        <v>-495.75</v>
      </c>
      <c r="BJ175" s="1">
        <v>-119.4</v>
      </c>
      <c r="BK175" s="1">
        <v>0</v>
      </c>
      <c r="BL175" s="1">
        <v>-240</v>
      </c>
      <c r="BM175" s="1">
        <v>-401.55</v>
      </c>
      <c r="BN175" s="1">
        <v>-99.5</v>
      </c>
      <c r="BO175" s="1">
        <v>0</v>
      </c>
      <c r="BP175" s="1">
        <v>-926.75</v>
      </c>
      <c r="BQ175" s="1">
        <v>-338.69741613680071</v>
      </c>
      <c r="BR175" s="1">
        <v>-3747.663593578809</v>
      </c>
      <c r="BS175" s="1">
        <v>-646.40997485765331</v>
      </c>
      <c r="BT175" s="1">
        <v>-6402.7825752604595</v>
      </c>
      <c r="BU175" s="1">
        <v>0</v>
      </c>
      <c r="BV175" s="1">
        <v>-105.6</v>
      </c>
      <c r="BW175" s="1">
        <v>-669.44999999999993</v>
      </c>
      <c r="BX175" s="1">
        <v>0</v>
      </c>
      <c r="BY175" s="1">
        <v>-122.375</v>
      </c>
      <c r="BZ175" s="1">
        <v>-633.6</v>
      </c>
      <c r="CA175" s="1">
        <v>-250</v>
      </c>
      <c r="CB175" s="1">
        <v>-816.1875</v>
      </c>
      <c r="CC175" s="1">
        <v>-1803.72490172065</v>
      </c>
      <c r="CD175" s="1">
        <v>-360.00929262375922</v>
      </c>
      <c r="CE175" s="1">
        <v>0</v>
      </c>
      <c r="CF175" s="1">
        <v>0</v>
      </c>
      <c r="CG175" s="1">
        <v>-30.22070000264107</v>
      </c>
      <c r="CH175" s="1">
        <v>0</v>
      </c>
      <c r="CI175" s="1">
        <v>-17526.846371485251</v>
      </c>
      <c r="CJ175" s="1">
        <v>-10159.177097464501</v>
      </c>
      <c r="CK175" s="1">
        <v>-210</v>
      </c>
      <c r="CL175" s="1">
        <v>-2414.4750000000008</v>
      </c>
      <c r="CM175" s="1">
        <v>-573.375</v>
      </c>
      <c r="CN175" s="1">
        <v>-60.45</v>
      </c>
      <c r="CO175" s="1">
        <v>-69.900000000000006</v>
      </c>
      <c r="CP175" s="1">
        <v>-285.40699978965358</v>
      </c>
      <c r="CQ175" s="1">
        <v>-3428.8654609775631</v>
      </c>
      <c r="CR175" s="1">
        <v>-960.21762220368225</v>
      </c>
      <c r="CS175" s="1">
        <v>-78.734976579297069</v>
      </c>
      <c r="CT175" s="1">
        <v>-61.875</v>
      </c>
      <c r="CU175" s="1">
        <v>-838.4458924972771</v>
      </c>
      <c r="CV175" s="1">
        <v>-345.36838175725018</v>
      </c>
      <c r="CW175" s="1">
        <v>-91.689326329380407</v>
      </c>
      <c r="CX175" s="1">
        <v>-93.044642857142861</v>
      </c>
      <c r="CY175" s="1">
        <v>-507.44405816359222</v>
      </c>
      <c r="CZ175" s="1">
        <v>-124.35</v>
      </c>
      <c r="DA175" s="1">
        <v>0</v>
      </c>
      <c r="DB175" s="1">
        <v>-549.27692887469846</v>
      </c>
      <c r="DC175" s="1">
        <v>-1713.15</v>
      </c>
      <c r="DD175" s="1">
        <v>-121.8</v>
      </c>
      <c r="DE175" s="1">
        <v>0</v>
      </c>
      <c r="DF175" s="1">
        <v>-1190.273530006383</v>
      </c>
      <c r="DG175" s="1">
        <v>-238.53092639434729</v>
      </c>
      <c r="DH175" s="1">
        <v>-305.58644474686741</v>
      </c>
      <c r="DI175" s="1">
        <v>-916.16215450797108</v>
      </c>
      <c r="DJ175" s="1">
        <v>-4144.2562186741052</v>
      </c>
      <c r="DK175" s="1">
        <v>-4173.7308608412432</v>
      </c>
      <c r="DL175" s="1">
        <v>-635.0625</v>
      </c>
      <c r="DM175" s="1">
        <v>0</v>
      </c>
      <c r="DN175" s="1">
        <v>-1125.9375</v>
      </c>
      <c r="DO175" s="1">
        <v>-476.25273011461468</v>
      </c>
      <c r="DP175" s="1">
        <v>-678.0133072854577</v>
      </c>
      <c r="DQ175" s="1">
        <v>-329.61007918883388</v>
      </c>
      <c r="DR175" s="1">
        <v>-587.66207828196684</v>
      </c>
      <c r="DV175" s="1">
        <v>0</v>
      </c>
      <c r="DW175" s="1">
        <v>-549.57472711352875</v>
      </c>
      <c r="DX175" s="1">
        <v>0</v>
      </c>
      <c r="DY175" s="1">
        <v>0</v>
      </c>
      <c r="DZ175" s="1">
        <v>0</v>
      </c>
      <c r="EB175" s="1">
        <v>0</v>
      </c>
      <c r="EC175" s="1">
        <v>0</v>
      </c>
      <c r="ED175" s="1">
        <v>-144703.15682385699</v>
      </c>
      <c r="EE175" s="1" t="s">
        <v>512</v>
      </c>
    </row>
    <row r="176" spans="1:135" x14ac:dyDescent="0.2">
      <c r="A176" s="2" t="s">
        <v>513</v>
      </c>
      <c r="B176" s="1">
        <v>-1440.995000000001</v>
      </c>
      <c r="C176" s="1">
        <v>-114.13875</v>
      </c>
      <c r="D176" s="1">
        <v>-1500</v>
      </c>
      <c r="E176" s="1">
        <v>-91.330000000000027</v>
      </c>
      <c r="F176" s="1">
        <v>-2021.373100753246</v>
      </c>
      <c r="G176" s="1">
        <v>-350</v>
      </c>
      <c r="H176" s="1">
        <v>-273.42999999999978</v>
      </c>
      <c r="I176" s="1">
        <v>-603.48280572884937</v>
      </c>
      <c r="J176" s="1">
        <v>-3564.056069186146</v>
      </c>
      <c r="K176" s="1">
        <v>-131.5524313950028</v>
      </c>
      <c r="L176" s="1">
        <v>-150</v>
      </c>
      <c r="M176" s="1">
        <v>0</v>
      </c>
      <c r="N176" s="1">
        <v>-1134.619335724447</v>
      </c>
      <c r="O176" s="1">
        <v>-335.94957289690382</v>
      </c>
      <c r="P176" s="1">
        <v>-543.34543572075677</v>
      </c>
      <c r="Q176" s="1">
        <v>-452.48</v>
      </c>
      <c r="R176" s="1">
        <v>0</v>
      </c>
      <c r="S176" s="1">
        <v>-407.67999999999978</v>
      </c>
      <c r="T176" s="1">
        <v>-24735.961063155381</v>
      </c>
      <c r="U176" s="1">
        <v>-547.15975880911878</v>
      </c>
      <c r="V176" s="1">
        <v>-1081.908202594934</v>
      </c>
      <c r="W176" s="1">
        <v>-1100.850344244237</v>
      </c>
      <c r="X176" s="1">
        <v>-126.45</v>
      </c>
      <c r="Y176" s="1">
        <v>-1061.0999999999999</v>
      </c>
      <c r="Z176" s="1">
        <v>-3431.71527871954</v>
      </c>
      <c r="AA176" s="1">
        <v>0</v>
      </c>
      <c r="AB176" s="1">
        <v>-2846.7523591606641</v>
      </c>
      <c r="AC176" s="1">
        <v>0</v>
      </c>
      <c r="AD176" s="1">
        <v>-803.35729241367028</v>
      </c>
      <c r="AE176" s="1">
        <v>-237.30735123428471</v>
      </c>
      <c r="AF176" s="1">
        <v>-1783.799999999999</v>
      </c>
      <c r="AG176" s="1">
        <v>-77.999999999999986</v>
      </c>
      <c r="AH176" s="1">
        <v>-255.92</v>
      </c>
      <c r="AI176" s="1">
        <v>-1386.517699634252</v>
      </c>
      <c r="AJ176" s="1">
        <v>-649.06491442208926</v>
      </c>
      <c r="AK176" s="1">
        <v>-4396.5830624367991</v>
      </c>
      <c r="AL176" s="1">
        <v>-614.47500000000014</v>
      </c>
      <c r="AM176" s="1">
        <v>-1027.04965180462</v>
      </c>
      <c r="AN176" s="1">
        <v>-56.609999999999957</v>
      </c>
      <c r="AO176" s="1">
        <v>-100</v>
      </c>
      <c r="AP176" s="1">
        <v>-496.8656232842643</v>
      </c>
      <c r="AQ176" s="1">
        <v>-4277.2940528510044</v>
      </c>
      <c r="AR176" s="1">
        <v>-175.5</v>
      </c>
      <c r="AS176" s="1">
        <v>-3042.4888979759412</v>
      </c>
      <c r="AT176" s="1">
        <v>-32.666155372913273</v>
      </c>
      <c r="AU176" s="1">
        <v>-919.49333333333391</v>
      </c>
      <c r="AV176" s="1">
        <v>-645.21681314564557</v>
      </c>
      <c r="AW176" s="1">
        <v>-56.349625423821827</v>
      </c>
      <c r="AX176" s="1">
        <v>0</v>
      </c>
      <c r="AY176" s="1">
        <v>-68.388749999999973</v>
      </c>
      <c r="AZ176" s="1">
        <v>-28.708750000000009</v>
      </c>
      <c r="BA176" s="1">
        <v>0</v>
      </c>
      <c r="BB176" s="1">
        <v>0</v>
      </c>
      <c r="BC176" s="1">
        <v>0</v>
      </c>
      <c r="BD176" s="1">
        <v>-9573.4742673335986</v>
      </c>
      <c r="BE176" s="1">
        <v>-784.28669250807172</v>
      </c>
      <c r="BF176" s="1">
        <v>-1099.6049777100291</v>
      </c>
      <c r="BG176" s="1">
        <v>-1976.659622277461</v>
      </c>
      <c r="BH176" s="1">
        <v>-250</v>
      </c>
      <c r="BI176" s="1">
        <v>-495.75</v>
      </c>
      <c r="BJ176" s="1">
        <v>-119.4</v>
      </c>
      <c r="BK176" s="1">
        <v>0</v>
      </c>
      <c r="BL176" s="1">
        <v>-240</v>
      </c>
      <c r="BM176" s="1">
        <v>-402.74999999999989</v>
      </c>
      <c r="BN176" s="1">
        <v>-100.5</v>
      </c>
      <c r="BO176" s="1">
        <v>0</v>
      </c>
      <c r="BP176" s="1">
        <v>-926.75</v>
      </c>
      <c r="BQ176" s="1">
        <v>-127.0974161368007</v>
      </c>
      <c r="BR176" s="1">
        <v>-3097.663593578809</v>
      </c>
      <c r="BS176" s="1">
        <v>-636.40997485765331</v>
      </c>
      <c r="BT176" s="1">
        <v>-5792.7825752604595</v>
      </c>
      <c r="BU176" s="1">
        <v>0</v>
      </c>
      <c r="BV176" s="1">
        <v>-105.6</v>
      </c>
      <c r="BW176" s="1">
        <v>-670.65</v>
      </c>
      <c r="BX176" s="1">
        <v>0</v>
      </c>
      <c r="BY176" s="1">
        <v>-124.375</v>
      </c>
      <c r="BZ176" s="1">
        <v>-633.6</v>
      </c>
      <c r="CA176" s="1">
        <v>-249.99999999999989</v>
      </c>
      <c r="CB176" s="1">
        <v>-575.0625</v>
      </c>
      <c r="CC176" s="1">
        <v>-1698.72490172065</v>
      </c>
      <c r="CD176" s="1">
        <v>-360.00929262375928</v>
      </c>
      <c r="CE176" s="1">
        <v>0</v>
      </c>
      <c r="CF176" s="1">
        <v>0</v>
      </c>
      <c r="CG176" s="1">
        <v>-45.220700002641067</v>
      </c>
      <c r="CH176" s="1">
        <v>0</v>
      </c>
      <c r="CI176" s="1">
        <v>-16007</v>
      </c>
      <c r="CJ176" s="1">
        <v>-15445.77709746451</v>
      </c>
      <c r="CK176" s="1">
        <v>-210</v>
      </c>
      <c r="CL176" s="1">
        <v>-2414.4749999999999</v>
      </c>
      <c r="CM176" s="1">
        <v>-573.375</v>
      </c>
      <c r="CN176" s="1">
        <v>-60.449999999999989</v>
      </c>
      <c r="CO176" s="1">
        <v>-69.900000000000006</v>
      </c>
      <c r="CP176" s="1">
        <v>-285.40699978965341</v>
      </c>
      <c r="CQ176" s="1">
        <v>-832.865460977564</v>
      </c>
      <c r="CR176" s="1">
        <v>-835.61762220368212</v>
      </c>
      <c r="CS176" s="1">
        <v>-184.33497657929701</v>
      </c>
      <c r="CT176" s="1">
        <v>-91.875</v>
      </c>
      <c r="CU176" s="1">
        <v>-1089.9958924972771</v>
      </c>
      <c r="CV176" s="1">
        <v>-345.36838175725029</v>
      </c>
      <c r="CW176" s="1">
        <v>-129.18932632938041</v>
      </c>
      <c r="CX176" s="1">
        <v>-102.1875</v>
      </c>
      <c r="CY176" s="1">
        <v>-507.44405816359222</v>
      </c>
      <c r="CZ176" s="1">
        <v>-124.35</v>
      </c>
      <c r="DA176" s="1">
        <v>0</v>
      </c>
      <c r="DB176" s="1">
        <v>-2260.2769288746981</v>
      </c>
      <c r="DC176" s="1">
        <v>-1713.150000000001</v>
      </c>
      <c r="DD176" s="1">
        <v>-121.8</v>
      </c>
      <c r="DE176" s="1">
        <v>0</v>
      </c>
      <c r="DF176" s="1">
        <v>-944.09353000638362</v>
      </c>
      <c r="DG176" s="1">
        <v>-731.33092639434722</v>
      </c>
      <c r="DH176" s="1">
        <v>-380.58644474686753</v>
      </c>
      <c r="DI176" s="1">
        <v>-1005.787154507971</v>
      </c>
      <c r="DJ176" s="1">
        <v>-17826.256218674109</v>
      </c>
      <c r="DK176" s="1">
        <v>-4523.7308608412413</v>
      </c>
      <c r="DL176" s="1">
        <v>-635.0625</v>
      </c>
      <c r="DM176" s="1">
        <v>0</v>
      </c>
      <c r="DN176" s="1">
        <v>-1125.9375</v>
      </c>
      <c r="DO176" s="1">
        <v>-1126.2527301146149</v>
      </c>
      <c r="DP176" s="1">
        <v>-498.01330728545747</v>
      </c>
      <c r="DQ176" s="1">
        <v>-790.22912680788158</v>
      </c>
      <c r="DR176" s="1">
        <v>-1128.1382687581579</v>
      </c>
      <c r="DV176" s="1">
        <v>-381.38095238095229</v>
      </c>
      <c r="DW176" s="1">
        <v>-1064.146155684957</v>
      </c>
      <c r="DX176" s="1">
        <v>0</v>
      </c>
      <c r="DY176" s="1">
        <v>0</v>
      </c>
      <c r="DZ176" s="1">
        <v>0</v>
      </c>
      <c r="EB176" s="1">
        <v>0</v>
      </c>
      <c r="EC176" s="1">
        <v>0</v>
      </c>
      <c r="ED176" s="1">
        <v>-174830.14291627161</v>
      </c>
      <c r="EE176" s="1" t="s">
        <v>513</v>
      </c>
    </row>
    <row r="177" spans="1:135" x14ac:dyDescent="0.2">
      <c r="A177" s="2" t="s">
        <v>514</v>
      </c>
      <c r="B177" s="1">
        <v>-1440.995000000001</v>
      </c>
      <c r="C177" s="1">
        <v>-114.13875</v>
      </c>
      <c r="D177" s="1">
        <v>-1500</v>
      </c>
      <c r="E177" s="1">
        <v>-91.33</v>
      </c>
      <c r="F177" s="1">
        <v>-1996.1731007532469</v>
      </c>
      <c r="G177" s="1">
        <v>-104.125</v>
      </c>
      <c r="H177" s="1">
        <v>-273.42999999999989</v>
      </c>
      <c r="I177" s="1">
        <v>-603.48280572884937</v>
      </c>
      <c r="J177" s="1">
        <v>-2092.7760691861472</v>
      </c>
      <c r="K177" s="1">
        <v>-131.5524313950028</v>
      </c>
      <c r="L177" s="1">
        <v>-149.99999999999989</v>
      </c>
      <c r="M177" s="1">
        <v>0</v>
      </c>
      <c r="N177" s="1">
        <v>-1443.8541928673051</v>
      </c>
      <c r="O177" s="1">
        <v>-335.94957289690387</v>
      </c>
      <c r="P177" s="1">
        <v>-543.345435720757</v>
      </c>
      <c r="Q177" s="1">
        <v>-6500</v>
      </c>
      <c r="R177" s="1">
        <v>0</v>
      </c>
      <c r="S177" s="1">
        <v>-407.68000000000018</v>
      </c>
      <c r="T177" s="1">
        <v>-23717.201063155371</v>
      </c>
      <c r="U177" s="1">
        <v>-547.15975880911878</v>
      </c>
      <c r="V177" s="1">
        <v>-1077.858202594934</v>
      </c>
      <c r="W177" s="1">
        <v>-1100.8503442442379</v>
      </c>
      <c r="X177" s="1">
        <v>-126.45</v>
      </c>
      <c r="Y177" s="1">
        <v>-1061.0999999999999</v>
      </c>
      <c r="Z177" s="1">
        <v>-4611.7152787195437</v>
      </c>
      <c r="AA177" s="1">
        <v>0</v>
      </c>
      <c r="AB177" s="1">
        <v>-2580.7256924939979</v>
      </c>
      <c r="AC177" s="1">
        <v>0</v>
      </c>
      <c r="AD177" s="1">
        <v>-1598.6706680219879</v>
      </c>
      <c r="AE177" s="1">
        <v>-237.30735123428471</v>
      </c>
      <c r="AF177" s="1">
        <v>-1783.8</v>
      </c>
      <c r="AG177" s="1">
        <v>-78.000000000000014</v>
      </c>
      <c r="AH177" s="1">
        <v>-255.9199999999999</v>
      </c>
      <c r="AI177" s="1">
        <v>-959.37103296758482</v>
      </c>
      <c r="AJ177" s="1">
        <v>-774.42491442208961</v>
      </c>
      <c r="AK177" s="1">
        <v>-4446.5830624367991</v>
      </c>
      <c r="AL177" s="1">
        <v>-614.47500000000014</v>
      </c>
      <c r="AM177" s="1">
        <v>-1027.04965180462</v>
      </c>
      <c r="AN177" s="1">
        <v>-61.60499999999999</v>
      </c>
      <c r="AO177" s="1">
        <v>-100</v>
      </c>
      <c r="AP177" s="1">
        <v>-306.86562328426442</v>
      </c>
      <c r="AQ177" s="1">
        <v>-11075.37044870938</v>
      </c>
      <c r="AR177" s="1">
        <v>-175.5</v>
      </c>
      <c r="AS177" s="1">
        <v>-3062.4888979759421</v>
      </c>
      <c r="AT177" s="1">
        <v>-32.666155372913273</v>
      </c>
      <c r="AU177" s="1">
        <v>-919.49333333333368</v>
      </c>
      <c r="AV177" s="1">
        <v>-545.21681314564557</v>
      </c>
      <c r="AW177" s="1">
        <v>-56.349625423821898</v>
      </c>
      <c r="AX177" s="1">
        <v>0</v>
      </c>
      <c r="AY177" s="1">
        <v>-68.388750000000002</v>
      </c>
      <c r="AZ177" s="1">
        <v>-28.708749999999981</v>
      </c>
      <c r="BA177" s="1">
        <v>0</v>
      </c>
      <c r="BB177" s="1">
        <v>0</v>
      </c>
      <c r="BC177" s="1">
        <v>0</v>
      </c>
      <c r="BD177" s="1">
        <v>-6165.1409340002683</v>
      </c>
      <c r="BE177" s="1">
        <v>-807.28669250807195</v>
      </c>
      <c r="BF177" s="1">
        <v>-1099.6049777100291</v>
      </c>
      <c r="BG177" s="1">
        <v>-1625.087404746901</v>
      </c>
      <c r="BH177" s="1">
        <v>-310.34999999999991</v>
      </c>
      <c r="BI177" s="1">
        <v>-495.75</v>
      </c>
      <c r="BJ177" s="1">
        <v>-119.4</v>
      </c>
      <c r="BK177" s="1">
        <v>0</v>
      </c>
      <c r="BL177" s="1">
        <v>-240</v>
      </c>
      <c r="BM177" s="1">
        <v>-402.75000000000011</v>
      </c>
      <c r="BN177" s="1">
        <v>-100.5</v>
      </c>
      <c r="BO177" s="1">
        <v>0</v>
      </c>
      <c r="BP177" s="1">
        <v>-926.75</v>
      </c>
      <c r="BQ177" s="1">
        <v>-255.49741613680069</v>
      </c>
      <c r="BR177" s="1">
        <v>-9558.14159357881</v>
      </c>
      <c r="BS177" s="1">
        <v>-620.40997485765354</v>
      </c>
      <c r="BT177" s="1">
        <v>-4353.1119662057426</v>
      </c>
      <c r="BU177" s="1">
        <v>0</v>
      </c>
      <c r="BV177" s="1">
        <v>-105.6</v>
      </c>
      <c r="BW177" s="1">
        <v>-670.64999999999975</v>
      </c>
      <c r="BX177" s="1">
        <v>0</v>
      </c>
      <c r="BY177" s="1">
        <v>-124.375</v>
      </c>
      <c r="BZ177" s="1">
        <v>-633.60000000000025</v>
      </c>
      <c r="CA177" s="1">
        <v>-584.25</v>
      </c>
      <c r="CB177" s="1">
        <v>-575.0625</v>
      </c>
      <c r="CC177" s="1">
        <v>-1699.47490172065</v>
      </c>
      <c r="CD177" s="1">
        <v>-360.00929262375922</v>
      </c>
      <c r="CE177" s="1">
        <v>0</v>
      </c>
      <c r="CF177" s="1">
        <v>0</v>
      </c>
      <c r="CG177" s="1">
        <v>-45.220700002641081</v>
      </c>
      <c r="CH177" s="1">
        <v>0</v>
      </c>
      <c r="CI177" s="1">
        <v>-18006.846371485251</v>
      </c>
      <c r="CJ177" s="1">
        <v>-12499.168077551371</v>
      </c>
      <c r="CK177" s="1">
        <v>-210</v>
      </c>
      <c r="CL177" s="1">
        <v>-2414.474999999999</v>
      </c>
      <c r="CM177" s="1">
        <v>-573.375</v>
      </c>
      <c r="CN177" s="1">
        <v>-60.449999999999967</v>
      </c>
      <c r="CO177" s="1">
        <v>-69.899999999999977</v>
      </c>
      <c r="CP177" s="1">
        <v>-285.40699978965358</v>
      </c>
      <c r="CQ177" s="1">
        <v>-832.865460977564</v>
      </c>
      <c r="CR177" s="1">
        <v>-580.96762220368225</v>
      </c>
      <c r="CS177" s="1">
        <v>-184.33497657929709</v>
      </c>
      <c r="CT177" s="1">
        <v>-91.875</v>
      </c>
      <c r="CU177" s="1">
        <v>-704.49589249727683</v>
      </c>
      <c r="CV177" s="1">
        <v>-345.36838175725018</v>
      </c>
      <c r="CW177" s="1">
        <v>-53.939326329380442</v>
      </c>
      <c r="CX177" s="1">
        <v>-102.1875</v>
      </c>
      <c r="CY177" s="1">
        <v>-507.44405816359222</v>
      </c>
      <c r="CZ177" s="1">
        <v>-124.35</v>
      </c>
      <c r="DA177" s="1">
        <v>0</v>
      </c>
      <c r="DB177" s="1">
        <v>-1060.276928874699</v>
      </c>
      <c r="DC177" s="1">
        <v>-1713.150000000001</v>
      </c>
      <c r="DD177" s="1">
        <v>-121.8</v>
      </c>
      <c r="DE177" s="1">
        <v>0</v>
      </c>
      <c r="DF177" s="1">
        <v>-984.34781572066822</v>
      </c>
      <c r="DG177" s="1">
        <v>-638.93092639434735</v>
      </c>
      <c r="DH177" s="1">
        <v>-380.58644474686719</v>
      </c>
      <c r="DI177" s="1">
        <v>-955.78715450797154</v>
      </c>
      <c r="DJ177" s="1">
        <v>-3947.8562186741069</v>
      </c>
      <c r="DK177" s="1">
        <v>-4537.8737179840982</v>
      </c>
      <c r="DL177" s="1">
        <v>-635.0625</v>
      </c>
      <c r="DM177" s="1">
        <v>-88.8857142857143</v>
      </c>
      <c r="DN177" s="1">
        <v>-1125.9375</v>
      </c>
      <c r="DO177" s="1">
        <v>-753.75273011461468</v>
      </c>
      <c r="DP177" s="1">
        <v>-492.0435222064134</v>
      </c>
      <c r="DQ177" s="1">
        <v>-790.22912680788158</v>
      </c>
      <c r="DR177" s="1">
        <v>-1128.138268758157</v>
      </c>
      <c r="DV177" s="1">
        <v>-430.5</v>
      </c>
      <c r="DW177" s="1">
        <v>-1064.146155684957</v>
      </c>
      <c r="DX177" s="1">
        <v>0</v>
      </c>
      <c r="DY177" s="1">
        <v>0</v>
      </c>
      <c r="DZ177" s="1">
        <v>0</v>
      </c>
      <c r="EB177" s="1">
        <v>0</v>
      </c>
      <c r="EC177" s="1">
        <v>0</v>
      </c>
      <c r="ED177" s="1">
        <v>-171134.9255228843</v>
      </c>
      <c r="EE177" s="1" t="s">
        <v>514</v>
      </c>
    </row>
    <row r="178" spans="1:135" x14ac:dyDescent="0.2">
      <c r="A178" s="2" t="s">
        <v>515</v>
      </c>
      <c r="B178" s="1">
        <v>-1440.995000000001</v>
      </c>
      <c r="C178" s="1">
        <v>-114.13875</v>
      </c>
      <c r="D178" s="1">
        <v>-1750.0000000000009</v>
      </c>
      <c r="E178" s="1">
        <v>-91.32999999999997</v>
      </c>
      <c r="F178" s="1">
        <v>-2080.751176596807</v>
      </c>
      <c r="G178" s="1">
        <v>-104.125</v>
      </c>
      <c r="H178" s="1">
        <v>-273.43000000000012</v>
      </c>
      <c r="I178" s="1">
        <v>-603.48280572884914</v>
      </c>
      <c r="J178" s="1">
        <v>-1811.6560691861489</v>
      </c>
      <c r="K178" s="1">
        <v>-131.5524313950028</v>
      </c>
      <c r="L178" s="1">
        <v>-150.00000000000011</v>
      </c>
      <c r="M178" s="1">
        <v>0</v>
      </c>
      <c r="N178" s="1">
        <v>-934.77419286730401</v>
      </c>
      <c r="O178" s="1">
        <v>-335.94957289690359</v>
      </c>
      <c r="P178" s="1">
        <v>-543.34543572075677</v>
      </c>
      <c r="Q178" s="1">
        <v>-452.47999999999962</v>
      </c>
      <c r="R178" s="1">
        <v>0</v>
      </c>
      <c r="S178" s="1">
        <v>-407.67999999999989</v>
      </c>
      <c r="T178" s="1">
        <v>-13640.80106315537</v>
      </c>
      <c r="U178" s="1">
        <v>-547.15975880911878</v>
      </c>
      <c r="V178" s="1">
        <v>-977.85820259493676</v>
      </c>
      <c r="W178" s="1">
        <v>-1100.8503442442361</v>
      </c>
      <c r="X178" s="1">
        <v>-126.45</v>
      </c>
      <c r="Y178" s="1">
        <v>-1061.0999999999999</v>
      </c>
      <c r="Z178" s="1">
        <v>-3003.020993005252</v>
      </c>
      <c r="AA178" s="1">
        <v>0</v>
      </c>
      <c r="AB178" s="1">
        <v>-1830.725692493997</v>
      </c>
      <c r="AC178" s="1">
        <v>0</v>
      </c>
      <c r="AD178" s="1">
        <v>-958.67066802198724</v>
      </c>
      <c r="AE178" s="1">
        <v>-237.3073512342846</v>
      </c>
      <c r="AF178" s="1">
        <v>-1783.8000000000011</v>
      </c>
      <c r="AG178" s="1">
        <v>-186.6</v>
      </c>
      <c r="AH178" s="1">
        <v>-255.9200000000001</v>
      </c>
      <c r="AI178" s="1">
        <v>-879.37103296758505</v>
      </c>
      <c r="AJ178" s="1">
        <v>-824.42491442208961</v>
      </c>
      <c r="AK178" s="1">
        <v>-4327.7830624367998</v>
      </c>
      <c r="AL178" s="1">
        <v>-614.47500000000014</v>
      </c>
      <c r="AM178" s="1">
        <v>-1027.0496518046191</v>
      </c>
      <c r="AN178" s="1">
        <v>-61.604999999999961</v>
      </c>
      <c r="AO178" s="1">
        <v>-100</v>
      </c>
      <c r="AP178" s="1">
        <v>-331.23895661759792</v>
      </c>
      <c r="AQ178" s="1">
        <v>-3740.730448709377</v>
      </c>
      <c r="AR178" s="1">
        <v>-175.5</v>
      </c>
      <c r="AS178" s="1">
        <v>-3032.4888979759412</v>
      </c>
      <c r="AT178" s="1">
        <v>-32.666155372913288</v>
      </c>
      <c r="AU178" s="1">
        <v>-919.49333333333345</v>
      </c>
      <c r="AV178" s="1">
        <v>-476.85967028850251</v>
      </c>
      <c r="AW178" s="1">
        <v>-56.349625423821863</v>
      </c>
      <c r="AX178" s="1">
        <v>0</v>
      </c>
      <c r="AY178" s="1">
        <v>-68.38875000000003</v>
      </c>
      <c r="AZ178" s="1">
        <v>-28.708750000000009</v>
      </c>
      <c r="BA178" s="1">
        <v>0</v>
      </c>
      <c r="BB178" s="1">
        <v>0</v>
      </c>
      <c r="BC178" s="1">
        <v>0</v>
      </c>
      <c r="BD178" s="1">
        <v>-3373.4742673335909</v>
      </c>
      <c r="BE178" s="1">
        <v>-697.28669250807172</v>
      </c>
      <c r="BF178" s="1">
        <v>-1099.6049777100291</v>
      </c>
      <c r="BG178" s="1">
        <v>-3995.754071413568</v>
      </c>
      <c r="BH178" s="1">
        <v>-310.34999999999991</v>
      </c>
      <c r="BI178" s="1">
        <v>-495.75</v>
      </c>
      <c r="BJ178" s="1">
        <v>-119.4</v>
      </c>
      <c r="BK178" s="1">
        <v>0</v>
      </c>
      <c r="BL178" s="1">
        <v>-240</v>
      </c>
      <c r="BM178" s="1">
        <v>-402.74999999999989</v>
      </c>
      <c r="BN178" s="1">
        <v>-100.5</v>
      </c>
      <c r="BO178" s="1">
        <v>0</v>
      </c>
      <c r="BP178" s="1">
        <v>-926.75</v>
      </c>
      <c r="BQ178" s="1">
        <v>-305.49741613680061</v>
      </c>
      <c r="BR178" s="1">
        <v>-15033.14159357881</v>
      </c>
      <c r="BS178" s="1">
        <v>-540.40997485765331</v>
      </c>
      <c r="BT178" s="1">
        <v>-6408.8452995390799</v>
      </c>
      <c r="BU178" s="1">
        <v>0</v>
      </c>
      <c r="BV178" s="1">
        <v>-105.6</v>
      </c>
      <c r="BW178" s="1">
        <v>-670.65000000000043</v>
      </c>
      <c r="BX178" s="1">
        <v>0</v>
      </c>
      <c r="BY178" s="1">
        <v>-124.375</v>
      </c>
      <c r="BZ178" s="1">
        <v>-633.6</v>
      </c>
      <c r="CA178" s="1">
        <v>-584.25</v>
      </c>
      <c r="CB178" s="1">
        <v>-575.0625</v>
      </c>
      <c r="CC178" s="1">
        <v>-1684.474901720652</v>
      </c>
      <c r="CD178" s="1">
        <v>-323.00929262375911</v>
      </c>
      <c r="CE178" s="1">
        <v>0</v>
      </c>
      <c r="CF178" s="1">
        <v>0</v>
      </c>
      <c r="CG178" s="1">
        <v>-45.220700002641102</v>
      </c>
      <c r="CH178" s="1">
        <v>0</v>
      </c>
      <c r="CI178" s="1">
        <v>-18106.84637148527</v>
      </c>
      <c r="CJ178" s="1">
        <v>-11942.368077551369</v>
      </c>
      <c r="CK178" s="1">
        <v>-209.99999999999989</v>
      </c>
      <c r="CL178" s="1">
        <v>-2414.4750000000022</v>
      </c>
      <c r="CM178" s="1">
        <v>-573.375</v>
      </c>
      <c r="CN178" s="1">
        <v>-60.45</v>
      </c>
      <c r="CO178" s="1">
        <v>-69.899999999999977</v>
      </c>
      <c r="CP178" s="1">
        <v>-285.40699978965341</v>
      </c>
      <c r="CQ178" s="1">
        <v>-787.5054609775616</v>
      </c>
      <c r="CR178" s="1">
        <v>-833.56762220368194</v>
      </c>
      <c r="CS178" s="1">
        <v>-359.33497657929712</v>
      </c>
      <c r="CT178" s="1">
        <v>-91.875</v>
      </c>
      <c r="CU178" s="1">
        <v>-779.49589249727728</v>
      </c>
      <c r="CV178" s="1">
        <v>-345.36838175725029</v>
      </c>
      <c r="CW178" s="1">
        <v>-53.939326329380442</v>
      </c>
      <c r="CX178" s="1">
        <v>-102.1875</v>
      </c>
      <c r="CY178" s="1">
        <v>-507.44405816359182</v>
      </c>
      <c r="CZ178" s="1">
        <v>-124.35</v>
      </c>
      <c r="DA178" s="1">
        <v>0</v>
      </c>
      <c r="DB178" s="1">
        <v>-460.27692887469863</v>
      </c>
      <c r="DC178" s="1">
        <v>-1713.15</v>
      </c>
      <c r="DD178" s="1">
        <v>-121.8000000000001</v>
      </c>
      <c r="DE178" s="1">
        <v>0</v>
      </c>
      <c r="DF178" s="1">
        <v>-1074.3478157206689</v>
      </c>
      <c r="DG178" s="1">
        <v>-558.93092639434758</v>
      </c>
      <c r="DH178" s="1">
        <v>-380.58644474686741</v>
      </c>
      <c r="DI178" s="1">
        <v>-862.78715450797063</v>
      </c>
      <c r="DJ178" s="1">
        <v>-2763.556218674104</v>
      </c>
      <c r="DK178" s="1">
        <v>-4247.8737179841</v>
      </c>
      <c r="DL178" s="1">
        <v>-2246.375</v>
      </c>
      <c r="DM178" s="1">
        <v>-94.199999999999989</v>
      </c>
      <c r="DN178" s="1">
        <v>-1125.9375</v>
      </c>
      <c r="DO178" s="1">
        <v>-378.00273011461468</v>
      </c>
      <c r="DP178" s="1">
        <v>-706.24352220641322</v>
      </c>
      <c r="DQ178" s="1">
        <v>-854.10412680788158</v>
      </c>
      <c r="DR178" s="1">
        <v>-1128.138268758157</v>
      </c>
      <c r="DV178" s="1">
        <v>-430.5</v>
      </c>
      <c r="DW178" s="1">
        <v>-1064.146155684957</v>
      </c>
      <c r="DX178" s="1">
        <v>0</v>
      </c>
      <c r="DY178" s="1">
        <v>0</v>
      </c>
      <c r="DZ178" s="1">
        <v>0</v>
      </c>
      <c r="EB178" s="1">
        <v>0</v>
      </c>
      <c r="EC178" s="1">
        <v>0</v>
      </c>
      <c r="ED178" s="1">
        <v>-150287.69062253731</v>
      </c>
      <c r="EE178" s="1" t="s">
        <v>515</v>
      </c>
    </row>
    <row r="179" spans="1:135" x14ac:dyDescent="0.2">
      <c r="A179" s="2" t="s">
        <v>516</v>
      </c>
      <c r="B179" s="1">
        <v>-1440.995000000001</v>
      </c>
      <c r="C179" s="1">
        <v>-114.13875</v>
      </c>
      <c r="D179" s="1">
        <v>-1749.9999999999991</v>
      </c>
      <c r="E179" s="1">
        <v>-91.330000000000055</v>
      </c>
      <c r="F179" s="1">
        <v>-2030.751176596805</v>
      </c>
      <c r="G179" s="1">
        <v>-104.125</v>
      </c>
      <c r="H179" s="1">
        <v>-273.42999999999989</v>
      </c>
      <c r="I179" s="1">
        <v>-603.48280572884914</v>
      </c>
      <c r="J179" s="1">
        <v>-1789.1760691861459</v>
      </c>
      <c r="K179" s="1">
        <v>-131.5524313950028</v>
      </c>
      <c r="L179" s="1">
        <v>-150</v>
      </c>
      <c r="M179" s="1">
        <v>0</v>
      </c>
      <c r="N179" s="1">
        <v>-934.77419286730537</v>
      </c>
      <c r="O179" s="1">
        <v>-285.94957289690382</v>
      </c>
      <c r="P179" s="1">
        <v>-562.10543572075676</v>
      </c>
      <c r="Q179" s="1">
        <v>-452.47999999999962</v>
      </c>
      <c r="R179" s="1">
        <v>0</v>
      </c>
      <c r="S179" s="1">
        <v>-407.67999999999978</v>
      </c>
      <c r="T179" s="1">
        <v>-24093.313562754211</v>
      </c>
      <c r="U179" s="1">
        <v>-547.15975880911878</v>
      </c>
      <c r="V179" s="1">
        <v>-1006.578202594932</v>
      </c>
      <c r="W179" s="1">
        <v>-1135.602864840349</v>
      </c>
      <c r="X179" s="1">
        <v>-126.4499999999999</v>
      </c>
      <c r="Y179" s="1">
        <v>-1061.0999999999999</v>
      </c>
      <c r="Z179" s="1">
        <v>-2603.0209930052602</v>
      </c>
      <c r="AA179" s="1">
        <v>0</v>
      </c>
      <c r="AB179" s="1">
        <v>-1735.41902582733</v>
      </c>
      <c r="AC179" s="1">
        <v>0</v>
      </c>
      <c r="AD179" s="1">
        <v>-745.85729241366971</v>
      </c>
      <c r="AE179" s="1">
        <v>-237.30735123428499</v>
      </c>
      <c r="AF179" s="1">
        <v>-1783.799999999999</v>
      </c>
      <c r="AG179" s="1">
        <v>-186.6</v>
      </c>
      <c r="AH179" s="1">
        <v>-255.92</v>
      </c>
      <c r="AI179" s="1">
        <v>-848.85103296758666</v>
      </c>
      <c r="AJ179" s="1">
        <v>-824.42491442208939</v>
      </c>
      <c r="AK179" s="1">
        <v>-4327.7830624367998</v>
      </c>
      <c r="AL179" s="1">
        <v>-614.47500000000014</v>
      </c>
      <c r="AM179" s="1">
        <v>-1027.04965180462</v>
      </c>
      <c r="AN179" s="1">
        <v>-61.604999999999961</v>
      </c>
      <c r="AO179" s="1">
        <v>-100</v>
      </c>
      <c r="AP179" s="1">
        <v>-331.23895661759798</v>
      </c>
      <c r="AQ179" s="1">
        <v>-4660.7304487093788</v>
      </c>
      <c r="AR179" s="1">
        <v>-175.5</v>
      </c>
      <c r="AS179" s="1">
        <v>-2961.2388979759421</v>
      </c>
      <c r="AT179" s="1">
        <v>-32.666155372913273</v>
      </c>
      <c r="AU179" s="1">
        <v>-919.49333333333414</v>
      </c>
      <c r="AV179" s="1">
        <v>-362.4796702885028</v>
      </c>
      <c r="AW179" s="1">
        <v>-56.349625423821841</v>
      </c>
      <c r="AX179" s="1">
        <v>0</v>
      </c>
      <c r="AY179" s="1">
        <v>-68.388750000000002</v>
      </c>
      <c r="AZ179" s="1">
        <v>-28.708749999999998</v>
      </c>
      <c r="BA179" s="1">
        <v>0</v>
      </c>
      <c r="BB179" s="1">
        <v>0</v>
      </c>
      <c r="BC179" s="1">
        <v>0</v>
      </c>
      <c r="BD179" s="1">
        <v>-2323.4742673336082</v>
      </c>
      <c r="BE179" s="1">
        <v>-541.53879300483129</v>
      </c>
      <c r="BF179" s="1">
        <v>-1099.6049777100291</v>
      </c>
      <c r="BG179" s="1">
        <v>-3150.854071413567</v>
      </c>
      <c r="BH179" s="1">
        <v>-310.34999999999991</v>
      </c>
      <c r="BI179" s="1">
        <v>-495.75</v>
      </c>
      <c r="BJ179" s="1">
        <v>-119.4</v>
      </c>
      <c r="BK179" s="1">
        <v>0</v>
      </c>
      <c r="BL179" s="1">
        <v>-240</v>
      </c>
      <c r="BM179" s="1">
        <v>-402.75000000000011</v>
      </c>
      <c r="BN179" s="1">
        <v>-100.5</v>
      </c>
      <c r="BO179" s="1">
        <v>0</v>
      </c>
      <c r="BP179" s="1">
        <v>-926.75</v>
      </c>
      <c r="BQ179" s="1">
        <v>-267.89741613680081</v>
      </c>
      <c r="BR179" s="1">
        <v>-1865.513593578813</v>
      </c>
      <c r="BS179" s="1">
        <v>-487.98402886750671</v>
      </c>
      <c r="BT179" s="1">
        <v>-4884.4088642982388</v>
      </c>
      <c r="BU179" s="1">
        <v>0</v>
      </c>
      <c r="BV179" s="1">
        <v>-105.6</v>
      </c>
      <c r="BW179" s="1">
        <v>-670.6500000000002</v>
      </c>
      <c r="BX179" s="1">
        <v>0</v>
      </c>
      <c r="BY179" s="1">
        <v>-124.375</v>
      </c>
      <c r="BZ179" s="1">
        <v>-633.5999999999998</v>
      </c>
      <c r="CA179" s="1">
        <v>-584.25</v>
      </c>
      <c r="CB179" s="1">
        <v>-575.0625</v>
      </c>
      <c r="CC179" s="1">
        <v>-1614.4749017206479</v>
      </c>
      <c r="CD179" s="1">
        <v>-323.00929262375922</v>
      </c>
      <c r="CE179" s="1">
        <v>0</v>
      </c>
      <c r="CF179" s="1">
        <v>0</v>
      </c>
      <c r="CG179" s="1">
        <v>-45.220700002641067</v>
      </c>
      <c r="CH179" s="1">
        <v>0</v>
      </c>
      <c r="CI179" s="1">
        <v>-18062.846371485241</v>
      </c>
      <c r="CJ179" s="1">
        <v>-10805.900373672879</v>
      </c>
      <c r="CK179" s="1">
        <v>-210.00000000000011</v>
      </c>
      <c r="CL179" s="1">
        <v>-2414.474999999999</v>
      </c>
      <c r="CM179" s="1">
        <v>-573.375</v>
      </c>
      <c r="CN179" s="1">
        <v>-60.449999999999989</v>
      </c>
      <c r="CO179" s="1">
        <v>-69.899999999999949</v>
      </c>
      <c r="CP179" s="1">
        <v>-285.40699978965358</v>
      </c>
      <c r="CQ179" s="1">
        <v>-840.115460977564</v>
      </c>
      <c r="CR179" s="1">
        <v>-791.22959656842283</v>
      </c>
      <c r="CS179" s="1">
        <v>-329.63497657929702</v>
      </c>
      <c r="CT179" s="1">
        <v>-91.875</v>
      </c>
      <c r="CU179" s="1">
        <v>-779.49589249727705</v>
      </c>
      <c r="CV179" s="1">
        <v>-345.36838175725018</v>
      </c>
      <c r="CW179" s="1">
        <v>-53.939326329380457</v>
      </c>
      <c r="CX179" s="1">
        <v>-102.1875</v>
      </c>
      <c r="CY179" s="1">
        <v>-507.44405816359267</v>
      </c>
      <c r="CZ179" s="1">
        <v>-124.35</v>
      </c>
      <c r="DA179" s="1">
        <v>0</v>
      </c>
      <c r="DB179" s="1">
        <v>-462.27692887469863</v>
      </c>
      <c r="DC179" s="1">
        <v>-1713.149999999999</v>
      </c>
      <c r="DD179" s="1">
        <v>-121.8</v>
      </c>
      <c r="DE179" s="1">
        <v>0</v>
      </c>
      <c r="DF179" s="1">
        <v>-1011.180167780572</v>
      </c>
      <c r="DG179" s="1">
        <v>-563.9309263943469</v>
      </c>
      <c r="DH179" s="1">
        <v>-380.58644474686753</v>
      </c>
      <c r="DI179" s="1">
        <v>-882.66215450797063</v>
      </c>
      <c r="DJ179" s="1">
        <v>-2809.4312186741081</v>
      </c>
      <c r="DK179" s="1">
        <v>-3929.7308608412418</v>
      </c>
      <c r="DL179" s="1">
        <v>-2246.375</v>
      </c>
      <c r="DM179" s="1">
        <v>-94.199999999999932</v>
      </c>
      <c r="DN179" s="1">
        <v>-1125.9375</v>
      </c>
      <c r="DO179" s="1">
        <v>-378.00273011461468</v>
      </c>
      <c r="DP179" s="1">
        <v>-1751.993522206413</v>
      </c>
      <c r="DQ179" s="1">
        <v>-849.10412680788158</v>
      </c>
      <c r="DR179" s="1">
        <v>-1128.138268758157</v>
      </c>
      <c r="DV179" s="1">
        <v>-430.5</v>
      </c>
      <c r="DW179" s="1">
        <v>-1064.146155684957</v>
      </c>
      <c r="DX179" s="1">
        <v>0</v>
      </c>
      <c r="DY179" s="1">
        <v>0</v>
      </c>
      <c r="DZ179" s="1">
        <v>0</v>
      </c>
      <c r="EB179" s="1">
        <v>0</v>
      </c>
      <c r="EC179" s="1">
        <v>0</v>
      </c>
      <c r="ED179" s="1">
        <v>-143325.2410851263</v>
      </c>
      <c r="EE179" s="1" t="s">
        <v>516</v>
      </c>
    </row>
    <row r="180" spans="1:135" x14ac:dyDescent="0.2">
      <c r="A180" s="2" t="s">
        <v>517</v>
      </c>
      <c r="B180" s="1">
        <v>-1440.9949999999999</v>
      </c>
      <c r="C180" s="1">
        <v>-114.13875</v>
      </c>
      <c r="D180" s="1">
        <v>-1500</v>
      </c>
      <c r="E180" s="1">
        <v>-91.33</v>
      </c>
      <c r="F180" s="1">
        <v>-1437.977843263473</v>
      </c>
      <c r="G180" s="1">
        <v>-104.125</v>
      </c>
      <c r="H180" s="1">
        <v>-273.42999999999989</v>
      </c>
      <c r="I180" s="1">
        <v>-603.48280572884937</v>
      </c>
      <c r="J180" s="1">
        <v>-1769.1760691861459</v>
      </c>
      <c r="K180" s="1">
        <v>-131.5524313950028</v>
      </c>
      <c r="L180" s="1">
        <v>-150</v>
      </c>
      <c r="M180" s="1">
        <v>0</v>
      </c>
      <c r="N180" s="1">
        <v>-914.77419286730503</v>
      </c>
      <c r="O180" s="1">
        <v>-278.20290623023698</v>
      </c>
      <c r="P180" s="1">
        <v>-562.10543572075687</v>
      </c>
      <c r="Q180" s="1">
        <v>-452.4799999999999</v>
      </c>
      <c r="R180" s="1">
        <v>0</v>
      </c>
      <c r="S180" s="1">
        <v>-407.67999999999989</v>
      </c>
      <c r="T180" s="1">
        <v>-9559.073562754209</v>
      </c>
      <c r="U180" s="1">
        <v>-547.15975880911878</v>
      </c>
      <c r="V180" s="1">
        <v>-1006.5782025949341</v>
      </c>
      <c r="W180" s="1">
        <v>-1185.602864840349</v>
      </c>
      <c r="X180" s="1">
        <v>-126.45</v>
      </c>
      <c r="Y180" s="1">
        <v>-1061.0999999999999</v>
      </c>
      <c r="Z180" s="1">
        <v>-2597.4752787195412</v>
      </c>
      <c r="AA180" s="1">
        <v>1.7763568394002501E-15</v>
      </c>
      <c r="AB180" s="1">
        <v>-1785.4190258273311</v>
      </c>
      <c r="AC180" s="1">
        <v>0</v>
      </c>
      <c r="AD180" s="1">
        <v>-736.24729241367004</v>
      </c>
      <c r="AE180" s="1">
        <v>-237.30735123428479</v>
      </c>
      <c r="AF180" s="1">
        <v>-1783.799999999999</v>
      </c>
      <c r="AG180" s="1">
        <v>-286.60000000000002</v>
      </c>
      <c r="AH180" s="1">
        <v>-255.92</v>
      </c>
      <c r="AI180" s="1">
        <v>-759.6910329675851</v>
      </c>
      <c r="AJ180" s="1">
        <v>-799.42491442208927</v>
      </c>
      <c r="AK180" s="1">
        <v>-4327.7830624367998</v>
      </c>
      <c r="AL180" s="1">
        <v>-614.47500000000014</v>
      </c>
      <c r="AM180" s="1">
        <v>-1027.04965180462</v>
      </c>
      <c r="AN180" s="1">
        <v>-56.609999999999957</v>
      </c>
      <c r="AO180" s="1">
        <v>-100</v>
      </c>
      <c r="AP180" s="1">
        <v>-331.23895661759792</v>
      </c>
      <c r="AQ180" s="1">
        <v>-6293.939908965981</v>
      </c>
      <c r="AR180" s="1">
        <v>-175.5</v>
      </c>
      <c r="AS180" s="1">
        <v>-2961.2388979759412</v>
      </c>
      <c r="AT180" s="1">
        <v>-32.666155372913273</v>
      </c>
      <c r="AU180" s="1">
        <v>-919.49333333333379</v>
      </c>
      <c r="AV180" s="1">
        <v>-291.65281314564572</v>
      </c>
      <c r="AW180" s="1">
        <v>-56.349625423821863</v>
      </c>
      <c r="AX180" s="1">
        <v>0</v>
      </c>
      <c r="AY180" s="1">
        <v>-68.388750000000002</v>
      </c>
      <c r="AZ180" s="1">
        <v>-28.708749999999998</v>
      </c>
      <c r="BA180" s="1">
        <v>0</v>
      </c>
      <c r="BB180" s="1">
        <v>0</v>
      </c>
      <c r="BC180" s="1">
        <v>0</v>
      </c>
      <c r="BD180" s="1">
        <v>-2531.9742673335991</v>
      </c>
      <c r="BE180" s="1">
        <v>-605.93879300483161</v>
      </c>
      <c r="BF180" s="1">
        <v>-1099.6049777100291</v>
      </c>
      <c r="BG180" s="1">
        <v>-2115.3874047469012</v>
      </c>
      <c r="BH180" s="1">
        <v>-310.35000000000002</v>
      </c>
      <c r="BI180" s="1">
        <v>-495.75</v>
      </c>
      <c r="BJ180" s="1">
        <v>-119.4</v>
      </c>
      <c r="BK180" s="1">
        <v>0</v>
      </c>
      <c r="BL180" s="1">
        <v>-240</v>
      </c>
      <c r="BM180" s="1">
        <v>-402.75</v>
      </c>
      <c r="BN180" s="1">
        <v>-100.5</v>
      </c>
      <c r="BO180" s="1">
        <v>0</v>
      </c>
      <c r="BP180" s="1">
        <v>-926.75</v>
      </c>
      <c r="BQ180" s="1">
        <v>-242.8974161368007</v>
      </c>
      <c r="BR180" s="1">
        <v>-2048.0135935788089</v>
      </c>
      <c r="BS180" s="1">
        <v>-379.98402886750682</v>
      </c>
      <c r="BT180" s="1">
        <v>-4848.8088642982411</v>
      </c>
      <c r="BU180" s="1">
        <v>0</v>
      </c>
      <c r="BV180" s="1">
        <v>-105.6</v>
      </c>
      <c r="BW180" s="1">
        <v>-670.65</v>
      </c>
      <c r="BX180" s="1">
        <v>0</v>
      </c>
      <c r="BY180" s="1">
        <v>-124.375</v>
      </c>
      <c r="BZ180" s="1">
        <v>-633.6</v>
      </c>
      <c r="CA180" s="1">
        <v>-584.25</v>
      </c>
      <c r="CB180" s="1">
        <v>-575.0625</v>
      </c>
      <c r="CC180" s="1">
        <v>-1578.9002294455361</v>
      </c>
      <c r="CD180" s="1">
        <v>-323.00929262375928</v>
      </c>
      <c r="CE180" s="1">
        <v>0</v>
      </c>
      <c r="CF180" s="1">
        <v>0</v>
      </c>
      <c r="CG180" s="1">
        <v>-45.220700002641067</v>
      </c>
      <c r="CH180" s="1">
        <v>0</v>
      </c>
      <c r="CI180" s="1">
        <v>-17462.346371485251</v>
      </c>
      <c r="CJ180" s="1">
        <v>-9231.1003736728853</v>
      </c>
      <c r="CK180" s="1">
        <v>-210</v>
      </c>
      <c r="CL180" s="1">
        <v>-2414.4749999999999</v>
      </c>
      <c r="CM180" s="1">
        <v>-573.375</v>
      </c>
      <c r="CN180" s="1">
        <v>-60.449999999999967</v>
      </c>
      <c r="CO180" s="1">
        <v>-69.900000000000006</v>
      </c>
      <c r="CP180" s="1">
        <v>-285.40699978965341</v>
      </c>
      <c r="CQ180" s="1">
        <v>-697.31546097756473</v>
      </c>
      <c r="CR180" s="1">
        <v>-945.97959656842272</v>
      </c>
      <c r="CS180" s="1">
        <v>-329.63497657929702</v>
      </c>
      <c r="CT180" s="1">
        <v>-91.875</v>
      </c>
      <c r="CU180" s="1">
        <v>-538.89589249727703</v>
      </c>
      <c r="CV180" s="1">
        <v>-345.36838175725029</v>
      </c>
      <c r="CW180" s="1">
        <v>-53.939326329380407</v>
      </c>
      <c r="CX180" s="1">
        <v>-102.1875</v>
      </c>
      <c r="CY180" s="1">
        <v>-507.44405816359222</v>
      </c>
      <c r="CZ180" s="1">
        <v>-124.35</v>
      </c>
      <c r="DA180" s="1">
        <v>0</v>
      </c>
      <c r="DB180" s="1">
        <v>-469.52692887469811</v>
      </c>
      <c r="DC180" s="1">
        <v>-1713.150000000001</v>
      </c>
      <c r="DD180" s="1">
        <v>-121.8</v>
      </c>
      <c r="DE180" s="1">
        <v>0</v>
      </c>
      <c r="DF180" s="1">
        <v>-1011.180167780572</v>
      </c>
      <c r="DG180" s="1">
        <v>-463.6809263943473</v>
      </c>
      <c r="DH180" s="1">
        <v>-267.44144474686749</v>
      </c>
      <c r="DI180" s="1">
        <v>-882.66215450797097</v>
      </c>
      <c r="DJ180" s="1">
        <v>-3841.4312186741072</v>
      </c>
      <c r="DK180" s="1">
        <v>-3415.48086084124</v>
      </c>
      <c r="DL180" s="1">
        <v>-2036.375</v>
      </c>
      <c r="DM180" s="1">
        <v>0</v>
      </c>
      <c r="DN180" s="1">
        <v>-1125.9375</v>
      </c>
      <c r="DO180" s="1">
        <v>-378.00273011461468</v>
      </c>
      <c r="DP180" s="1">
        <v>-1725.6435222064131</v>
      </c>
      <c r="DQ180" s="1">
        <v>-799.30412680788152</v>
      </c>
      <c r="DR180" s="1">
        <v>-1128.1382687581579</v>
      </c>
      <c r="DV180" s="1">
        <v>-381.38095238095241</v>
      </c>
      <c r="DW180" s="1">
        <v>-1064.146155684957</v>
      </c>
      <c r="DX180" s="1">
        <v>0</v>
      </c>
      <c r="DY180" s="1">
        <v>0</v>
      </c>
      <c r="DZ180" s="1">
        <v>0</v>
      </c>
      <c r="EB180" s="1">
        <v>0</v>
      </c>
      <c r="EC180" s="1">
        <v>0</v>
      </c>
      <c r="ED180" s="1">
        <v>-126222.4975873935</v>
      </c>
      <c r="EE180" s="1" t="s">
        <v>517</v>
      </c>
    </row>
    <row r="181" spans="1:135" x14ac:dyDescent="0.2">
      <c r="A181" s="2" t="s">
        <v>518</v>
      </c>
      <c r="B181" s="1">
        <v>-1440.994999999999</v>
      </c>
      <c r="C181" s="1">
        <v>-114.13875</v>
      </c>
      <c r="D181" s="1">
        <v>-1500</v>
      </c>
      <c r="E181" s="1">
        <v>-91.32999999999997</v>
      </c>
      <c r="F181" s="1">
        <v>-821.22424999999976</v>
      </c>
      <c r="G181" s="1">
        <v>-104.125</v>
      </c>
      <c r="H181" s="1">
        <v>-273.43</v>
      </c>
      <c r="I181" s="1">
        <v>-518.7199999999998</v>
      </c>
      <c r="J181" s="1">
        <v>-1178.7456666666669</v>
      </c>
      <c r="K181" s="1">
        <v>-130.51875000000001</v>
      </c>
      <c r="L181" s="1">
        <v>-150</v>
      </c>
      <c r="M181" s="1">
        <v>0</v>
      </c>
      <c r="N181" s="1">
        <v>-402.37235714285731</v>
      </c>
      <c r="O181" s="1">
        <v>-271.33333333333331</v>
      </c>
      <c r="P181" s="1">
        <v>-520.72875000000033</v>
      </c>
      <c r="Q181" s="1">
        <v>-452.4799999999999</v>
      </c>
      <c r="R181" s="1">
        <v>0</v>
      </c>
      <c r="S181" s="1">
        <v>-407.68</v>
      </c>
      <c r="T181" s="1">
        <v>-8291.9123333333264</v>
      </c>
      <c r="U181" s="1">
        <v>-436.95416666666671</v>
      </c>
      <c r="V181" s="1">
        <v>-935.00499999999977</v>
      </c>
      <c r="W181" s="1">
        <v>-1134.8900000000001</v>
      </c>
      <c r="X181" s="1">
        <v>-126.45</v>
      </c>
      <c r="Y181" s="1">
        <v>-1061.0999999999999</v>
      </c>
      <c r="Z181" s="1">
        <v>-2420.0092857142849</v>
      </c>
      <c r="AA181" s="1">
        <v>1.7763568394002501E-15</v>
      </c>
      <c r="AB181" s="1">
        <v>-1619.765333333334</v>
      </c>
      <c r="AC181" s="1">
        <v>0</v>
      </c>
      <c r="AD181" s="1">
        <v>-656.32214285714258</v>
      </c>
      <c r="AE181" s="1">
        <v>-223.8550000000001</v>
      </c>
      <c r="AF181" s="1">
        <v>-1783.8</v>
      </c>
      <c r="AG181" s="1">
        <v>-36.600000000000023</v>
      </c>
      <c r="AH181" s="1">
        <v>-255.92</v>
      </c>
      <c r="AI181" s="1">
        <v>-738.28899999999976</v>
      </c>
      <c r="AJ181" s="1">
        <v>-114.26333333333351</v>
      </c>
      <c r="AK181" s="1">
        <v>-4123.6499999999996</v>
      </c>
      <c r="AL181" s="1">
        <v>-614.47500000000014</v>
      </c>
      <c r="AM181" s="1">
        <v>-1032</v>
      </c>
      <c r="AN181" s="1">
        <v>-200</v>
      </c>
      <c r="AO181" s="1">
        <v>-100</v>
      </c>
      <c r="AP181" s="1">
        <v>-309.73333333333352</v>
      </c>
      <c r="AQ181" s="1">
        <v>-4100.7462499999992</v>
      </c>
      <c r="AR181" s="1">
        <v>-175.5</v>
      </c>
      <c r="AS181" s="1">
        <v>-2963.25</v>
      </c>
      <c r="AT181" s="1">
        <v>-32.85</v>
      </c>
      <c r="AU181" s="1">
        <v>-919.49333333333379</v>
      </c>
      <c r="AV181" s="1">
        <v>-289.54064285714281</v>
      </c>
      <c r="AW181" s="1">
        <v>-54.543750000000003</v>
      </c>
      <c r="AX181" s="1">
        <v>0</v>
      </c>
      <c r="AY181" s="1">
        <v>-68.38875000000003</v>
      </c>
      <c r="AZ181" s="1">
        <v>-28.708749999999998</v>
      </c>
      <c r="BA181" s="1">
        <v>0</v>
      </c>
      <c r="BB181" s="1">
        <v>0</v>
      </c>
      <c r="BC181" s="1">
        <v>0</v>
      </c>
      <c r="BD181" s="1">
        <v>-1521.5146428571429</v>
      </c>
      <c r="BE181" s="1">
        <v>-572.66666666666663</v>
      </c>
      <c r="BF181" s="1">
        <v>-819.73500000000001</v>
      </c>
      <c r="BG181" s="1">
        <v>-1460</v>
      </c>
      <c r="BH181" s="1">
        <v>-310.35000000000002</v>
      </c>
      <c r="BI181" s="1">
        <v>-495.75</v>
      </c>
      <c r="BJ181" s="1">
        <v>-119.4</v>
      </c>
      <c r="BK181" s="1">
        <v>0</v>
      </c>
      <c r="BL181" s="1">
        <v>-240</v>
      </c>
      <c r="BM181" s="1">
        <v>-402.75</v>
      </c>
      <c r="BN181" s="1">
        <v>-100.5</v>
      </c>
      <c r="BO181" s="1">
        <v>0</v>
      </c>
      <c r="BP181" s="1">
        <v>-926.75</v>
      </c>
      <c r="BQ181" s="1">
        <v>-67.999999999999972</v>
      </c>
      <c r="BR181" s="1">
        <v>-1727.644583333333</v>
      </c>
      <c r="BS181" s="1">
        <v>-104.1250000000001</v>
      </c>
      <c r="BT181" s="1">
        <v>-3817.223333333332</v>
      </c>
      <c r="BU181" s="1">
        <v>0</v>
      </c>
      <c r="BV181" s="1">
        <v>-105.6</v>
      </c>
      <c r="BW181" s="1">
        <v>-670.65</v>
      </c>
      <c r="BX181" s="1">
        <v>0</v>
      </c>
      <c r="BY181" s="1">
        <v>-124.375</v>
      </c>
      <c r="BZ181" s="1">
        <v>-633.6</v>
      </c>
      <c r="CA181" s="1">
        <v>-584.25</v>
      </c>
      <c r="CB181" s="1">
        <v>-575.0625</v>
      </c>
      <c r="CC181" s="1">
        <v>-1593.825</v>
      </c>
      <c r="CD181" s="1">
        <v>-281.56250000000011</v>
      </c>
      <c r="CE181" s="1">
        <v>0</v>
      </c>
      <c r="CF181" s="1">
        <v>0</v>
      </c>
      <c r="CG181" s="1">
        <v>-45.45000000000001</v>
      </c>
      <c r="CH181" s="1">
        <v>0</v>
      </c>
      <c r="CI181" s="1">
        <v>-16274.25</v>
      </c>
      <c r="CJ181" s="1">
        <v>-5666.2642857142891</v>
      </c>
      <c r="CK181" s="1">
        <v>-210</v>
      </c>
      <c r="CL181" s="1">
        <v>-2414.4749999999999</v>
      </c>
      <c r="CM181" s="1">
        <v>-573.375</v>
      </c>
      <c r="CN181" s="1">
        <v>-60.449999999999967</v>
      </c>
      <c r="CO181" s="1">
        <v>-69.900000000000006</v>
      </c>
      <c r="CP181" s="1">
        <v>-252.00000000000011</v>
      </c>
      <c r="CQ181" s="1">
        <v>-621.48000000000047</v>
      </c>
      <c r="CR181" s="1">
        <v>-1052.55</v>
      </c>
      <c r="CS181" s="1">
        <v>-329.22500000000002</v>
      </c>
      <c r="CT181" s="1">
        <v>-200</v>
      </c>
      <c r="CU181" s="1">
        <v>-521.82499999999993</v>
      </c>
      <c r="CV181" s="1">
        <v>-326.50000000000011</v>
      </c>
      <c r="CW181" s="1">
        <v>-49.906250000000007</v>
      </c>
      <c r="CX181" s="1">
        <v>-102.1875</v>
      </c>
      <c r="CY181" s="1">
        <v>-511.5625</v>
      </c>
      <c r="CZ181" s="1">
        <v>-124.35</v>
      </c>
      <c r="DA181" s="1">
        <v>0</v>
      </c>
      <c r="DB181" s="1">
        <v>-428.85000000000031</v>
      </c>
      <c r="DC181" s="1">
        <v>-1713.150000000001</v>
      </c>
      <c r="DD181" s="1">
        <v>-121.8</v>
      </c>
      <c r="DE181" s="1">
        <v>0</v>
      </c>
      <c r="DF181" s="1">
        <v>-930.31171428571406</v>
      </c>
      <c r="DG181" s="1">
        <v>-424.32749999999959</v>
      </c>
      <c r="DH181" s="1">
        <v>-264.8250000000001</v>
      </c>
      <c r="DI181" s="1">
        <v>-809.84375</v>
      </c>
      <c r="DJ181" s="1">
        <v>-3206.599999999999</v>
      </c>
      <c r="DK181" s="1">
        <v>-3222.6321428571432</v>
      </c>
      <c r="DL181" s="1">
        <v>-246.375</v>
      </c>
      <c r="DM181" s="1">
        <v>-88.885714285714258</v>
      </c>
      <c r="DN181" s="1">
        <v>-1125.9375</v>
      </c>
      <c r="DO181" s="1">
        <v>-381.875</v>
      </c>
      <c r="DP181" s="1">
        <v>-552.99999999999989</v>
      </c>
      <c r="DQ181" s="1">
        <v>-778.31250000000011</v>
      </c>
      <c r="DR181" s="1">
        <v>-1095.25</v>
      </c>
      <c r="DV181" s="1">
        <v>-430.50000000000011</v>
      </c>
      <c r="DW181" s="1">
        <v>-1037</v>
      </c>
      <c r="DX181" s="1">
        <v>0</v>
      </c>
      <c r="DY181" s="1">
        <v>0</v>
      </c>
      <c r="DZ181" s="1">
        <v>0</v>
      </c>
      <c r="EB181" s="1">
        <v>0</v>
      </c>
      <c r="EC181" s="1">
        <v>0</v>
      </c>
      <c r="ED181" s="1">
        <v>-106746.3978452381</v>
      </c>
      <c r="EE181" s="1" t="s">
        <v>518</v>
      </c>
    </row>
    <row r="182" spans="1:135" x14ac:dyDescent="0.2">
      <c r="A182" s="2" t="s">
        <v>519</v>
      </c>
      <c r="B182" s="1">
        <v>-1440.9949999999999</v>
      </c>
      <c r="C182" s="1">
        <v>-114.13875</v>
      </c>
      <c r="D182" s="1">
        <v>-1500</v>
      </c>
      <c r="E182" s="1">
        <v>-91.330000000000027</v>
      </c>
      <c r="F182" s="1">
        <v>-821.22424999999953</v>
      </c>
      <c r="G182" s="1">
        <v>-104.125</v>
      </c>
      <c r="H182" s="1">
        <v>-273.42999999999989</v>
      </c>
      <c r="I182" s="1">
        <v>-518.71999999999957</v>
      </c>
      <c r="J182" s="1">
        <v>-1178.745666666666</v>
      </c>
      <c r="K182" s="1">
        <v>-130.51875000000001</v>
      </c>
      <c r="L182" s="1">
        <v>-150.00000000000011</v>
      </c>
      <c r="M182" s="1">
        <v>0</v>
      </c>
      <c r="N182" s="1">
        <v>-402.37235714285731</v>
      </c>
      <c r="O182" s="1">
        <v>-271.33333333333343</v>
      </c>
      <c r="P182" s="1">
        <v>-520.72875000000033</v>
      </c>
      <c r="Q182" s="1">
        <v>-452.4799999999999</v>
      </c>
      <c r="R182" s="1">
        <v>0</v>
      </c>
      <c r="S182" s="1">
        <v>-407.67999999999989</v>
      </c>
      <c r="T182" s="1">
        <v>-7791.9123333333373</v>
      </c>
      <c r="U182" s="1">
        <v>-436.95416666666682</v>
      </c>
      <c r="V182" s="1">
        <v>-925.00500000000045</v>
      </c>
      <c r="W182" s="1">
        <v>-1084.8900000000001</v>
      </c>
      <c r="X182" s="1">
        <v>-126.45</v>
      </c>
      <c r="Y182" s="1">
        <v>-1061.0999999999999</v>
      </c>
      <c r="Z182" s="1">
        <v>-2420.009285714284</v>
      </c>
      <c r="AA182" s="1">
        <v>1.7763568394002501E-15</v>
      </c>
      <c r="AB182" s="1">
        <v>-1569.765333333333</v>
      </c>
      <c r="AC182" s="1">
        <v>0</v>
      </c>
      <c r="AD182" s="1">
        <v>-675.85729241366994</v>
      </c>
      <c r="AE182" s="1">
        <v>-223.85499999999999</v>
      </c>
      <c r="AF182" s="1">
        <v>-1783.799999999999</v>
      </c>
      <c r="AG182" s="1">
        <v>-36.599999999999987</v>
      </c>
      <c r="AH182" s="1">
        <v>-255.92</v>
      </c>
      <c r="AI182" s="1">
        <v>-738.28900000000044</v>
      </c>
      <c r="AJ182" s="1">
        <v>-114.26333333333299</v>
      </c>
      <c r="AK182" s="1">
        <v>-4123.6499999999978</v>
      </c>
      <c r="AL182" s="1">
        <v>-614.47500000000014</v>
      </c>
      <c r="AM182" s="1">
        <v>-1032</v>
      </c>
      <c r="AN182" s="1">
        <v>-199.99999999999989</v>
      </c>
      <c r="AO182" s="1">
        <v>-100</v>
      </c>
      <c r="AP182" s="1">
        <v>-309.73333333333318</v>
      </c>
      <c r="AQ182" s="1">
        <v>-3480.7304487093779</v>
      </c>
      <c r="AR182" s="1">
        <v>-175.5</v>
      </c>
      <c r="AS182" s="1">
        <v>-2963.2499999999991</v>
      </c>
      <c r="AT182" s="1">
        <v>-32.84999999999998</v>
      </c>
      <c r="AU182" s="1">
        <v>-919.49333333333379</v>
      </c>
      <c r="AV182" s="1">
        <v>-289.54064285714247</v>
      </c>
      <c r="AW182" s="1">
        <v>-54.543749999999989</v>
      </c>
      <c r="AX182" s="1">
        <v>0</v>
      </c>
      <c r="AY182" s="1">
        <v>-68.388749999999973</v>
      </c>
      <c r="AZ182" s="1">
        <v>-28.708749999999991</v>
      </c>
      <c r="BA182" s="1">
        <v>0</v>
      </c>
      <c r="BB182" s="1">
        <v>0</v>
      </c>
      <c r="BC182" s="1">
        <v>0</v>
      </c>
      <c r="BD182" s="1">
        <v>-4473.4742673335986</v>
      </c>
      <c r="BE182" s="1">
        <v>-572.6666666666664</v>
      </c>
      <c r="BF182" s="1">
        <v>-819.7349999999999</v>
      </c>
      <c r="BG182" s="1">
        <v>-1210</v>
      </c>
      <c r="BH182" s="1">
        <v>-310.35000000000002</v>
      </c>
      <c r="BI182" s="1">
        <v>-495.75</v>
      </c>
      <c r="BJ182" s="1">
        <v>-119.4</v>
      </c>
      <c r="BK182" s="1">
        <v>0</v>
      </c>
      <c r="BL182" s="1">
        <v>-240</v>
      </c>
      <c r="BM182" s="1">
        <v>-402.75</v>
      </c>
      <c r="BN182" s="1">
        <v>-100.5</v>
      </c>
      <c r="BO182" s="1">
        <v>0</v>
      </c>
      <c r="BP182" s="1">
        <v>-926.75</v>
      </c>
      <c r="BQ182" s="1">
        <v>-67.999999999999972</v>
      </c>
      <c r="BR182" s="1">
        <v>-4932.5415935788114</v>
      </c>
      <c r="BS182" s="1">
        <v>-104.1249999999998</v>
      </c>
      <c r="BT182" s="1">
        <v>-3517.2233333333329</v>
      </c>
      <c r="BU182" s="1">
        <v>0</v>
      </c>
      <c r="BV182" s="1">
        <v>-105.6</v>
      </c>
      <c r="BW182" s="1">
        <v>-670.6500000000002</v>
      </c>
      <c r="BX182" s="1">
        <v>0</v>
      </c>
      <c r="BY182" s="1">
        <v>-124.375</v>
      </c>
      <c r="BZ182" s="1">
        <v>-633.5999999999998</v>
      </c>
      <c r="CA182" s="1">
        <v>-584.25</v>
      </c>
      <c r="CB182" s="1">
        <v>-575.0625</v>
      </c>
      <c r="CC182" s="1">
        <v>-1503.825000000001</v>
      </c>
      <c r="CD182" s="1">
        <v>-281.56249999999972</v>
      </c>
      <c r="CE182" s="1">
        <v>0</v>
      </c>
      <c r="CF182" s="1">
        <v>0</v>
      </c>
      <c r="CG182" s="1">
        <v>-45.45</v>
      </c>
      <c r="CH182" s="1">
        <v>0</v>
      </c>
      <c r="CI182" s="1">
        <v>-16274.25</v>
      </c>
      <c r="CJ182" s="1">
        <v>-5666.2642857142837</v>
      </c>
      <c r="CK182" s="1">
        <v>-210</v>
      </c>
      <c r="CL182" s="1">
        <v>-2414.4749999999999</v>
      </c>
      <c r="CM182" s="1">
        <v>-573.375</v>
      </c>
      <c r="CN182" s="1">
        <v>-60.449999999999967</v>
      </c>
      <c r="CO182" s="1">
        <v>-69.900000000000006</v>
      </c>
      <c r="CP182" s="1">
        <v>-252.00000000000011</v>
      </c>
      <c r="CQ182" s="1">
        <v>-571.48000000000138</v>
      </c>
      <c r="CR182" s="1">
        <v>-802.54999999999973</v>
      </c>
      <c r="CS182" s="1">
        <v>-329.22500000000002</v>
      </c>
      <c r="CT182" s="1">
        <v>-200</v>
      </c>
      <c r="CU182" s="1">
        <v>-521.82500000000005</v>
      </c>
      <c r="CV182" s="1">
        <v>-326.50000000000011</v>
      </c>
      <c r="CW182" s="1">
        <v>-49.906250000000007</v>
      </c>
      <c r="CX182" s="1">
        <v>-102.1875</v>
      </c>
      <c r="CY182" s="1">
        <v>-511.5625</v>
      </c>
      <c r="CZ182" s="1">
        <v>-124.35</v>
      </c>
      <c r="DA182" s="1">
        <v>0</v>
      </c>
      <c r="DB182" s="1">
        <v>-2228.85</v>
      </c>
      <c r="DC182" s="1">
        <v>-1713.150000000001</v>
      </c>
      <c r="DD182" s="1">
        <v>-121.8</v>
      </c>
      <c r="DE182" s="1">
        <v>0</v>
      </c>
      <c r="DF182" s="1">
        <v>-830.31171428571429</v>
      </c>
      <c r="DG182" s="1">
        <v>-424.32749999999959</v>
      </c>
      <c r="DH182" s="1">
        <v>-264.82500000000022</v>
      </c>
      <c r="DI182" s="1">
        <v>-809.84375</v>
      </c>
      <c r="DJ182" s="1">
        <v>-2367.8562186741069</v>
      </c>
      <c r="DK182" s="1">
        <v>-3222.6321428571432</v>
      </c>
      <c r="DL182" s="1">
        <v>-246.375</v>
      </c>
      <c r="DM182" s="1">
        <v>-94.2</v>
      </c>
      <c r="DN182" s="1">
        <v>-1125.9375</v>
      </c>
      <c r="DO182" s="1">
        <v>-381.875</v>
      </c>
      <c r="DP182" s="1">
        <v>-553</v>
      </c>
      <c r="DQ182" s="1">
        <v>-778.31250000000011</v>
      </c>
      <c r="DR182" s="1">
        <v>-1095.25</v>
      </c>
      <c r="DV182" s="1">
        <v>-430.50000000000011</v>
      </c>
      <c r="DW182" s="1">
        <v>-1037</v>
      </c>
      <c r="DX182" s="1">
        <v>0</v>
      </c>
      <c r="DY182" s="1">
        <v>0</v>
      </c>
      <c r="DZ182" s="1">
        <v>0</v>
      </c>
      <c r="EB182" s="1">
        <v>0</v>
      </c>
      <c r="EC182" s="1">
        <v>0</v>
      </c>
      <c r="ED182" s="1">
        <v>-111619.3443326143</v>
      </c>
      <c r="EE182" s="1" t="s">
        <v>519</v>
      </c>
    </row>
    <row r="183" spans="1:135" x14ac:dyDescent="0.2">
      <c r="A183" s="2"/>
    </row>
    <row r="184" spans="1:135" x14ac:dyDescent="0.2">
      <c r="A184" s="2" t="s">
        <v>520</v>
      </c>
      <c r="B184" s="1">
        <v>0.47499999999999998</v>
      </c>
      <c r="C184" s="1">
        <v>0.47499999999999998</v>
      </c>
      <c r="D184" s="1">
        <v>0.47499999999999998</v>
      </c>
      <c r="E184" s="1">
        <v>0.47499999999999998</v>
      </c>
      <c r="F184" s="1">
        <v>0.47499999999999998</v>
      </c>
      <c r="G184" s="1">
        <v>0.47499999999999998</v>
      </c>
      <c r="I184" s="1">
        <v>0.47499999999999998</v>
      </c>
      <c r="J184" s="1">
        <v>0.47499999999999998</v>
      </c>
      <c r="K184" s="1">
        <v>0.47499999999999998</v>
      </c>
      <c r="L184" s="1">
        <v>0.47499999999999998</v>
      </c>
      <c r="M184" s="1">
        <v>0.47499999999999998</v>
      </c>
      <c r="N184" s="1">
        <v>0.47499999999999998</v>
      </c>
      <c r="O184" s="1">
        <v>0.47499999999999998</v>
      </c>
      <c r="P184" s="1">
        <v>0.26500000000000001</v>
      </c>
      <c r="Q184" s="1">
        <v>0.47499999999999998</v>
      </c>
      <c r="S184" s="1">
        <v>0.47499999999999998</v>
      </c>
      <c r="T184" s="1">
        <v>0.47499999999999998</v>
      </c>
      <c r="U184" s="1">
        <v>0.47499999999999998</v>
      </c>
      <c r="V184" s="1">
        <v>0.75</v>
      </c>
      <c r="W184" s="1">
        <v>0.47499999999999998</v>
      </c>
      <c r="Z184" s="1">
        <v>0.51400000000000001</v>
      </c>
      <c r="AA184" s="1">
        <v>0.51400000000000001</v>
      </c>
      <c r="AB184" s="1">
        <v>0.51400000000000001</v>
      </c>
      <c r="AD184" s="1">
        <v>0.51400000000000001</v>
      </c>
      <c r="AE184" s="1">
        <v>0.51400000000000001</v>
      </c>
      <c r="AF184" s="1">
        <v>0.51400000000000001</v>
      </c>
      <c r="AI184" s="1">
        <v>0.51400000000000001</v>
      </c>
      <c r="AJ184" s="1">
        <v>0.51400000000000001</v>
      </c>
      <c r="AK184" s="1">
        <v>0.51400000000000001</v>
      </c>
      <c r="AP184" s="1">
        <v>0.51400000000000001</v>
      </c>
      <c r="AQ184" s="1">
        <v>0.51400000000000001</v>
      </c>
      <c r="AR184" s="1">
        <v>0.51400000000000001</v>
      </c>
      <c r="AS184" s="1">
        <v>0.51400000000000001</v>
      </c>
      <c r="AT184" s="1">
        <v>0.51400000000000001</v>
      </c>
      <c r="AU184" s="1">
        <v>0.51400000000000001</v>
      </c>
      <c r="AV184" s="1">
        <v>0.63300000000000001</v>
      </c>
      <c r="AW184" s="1">
        <v>0.64600000000000002</v>
      </c>
      <c r="AY184" s="1">
        <v>0.64600000000000002</v>
      </c>
      <c r="AZ184" s="1">
        <v>0.64600000000000002</v>
      </c>
      <c r="BA184" s="1">
        <v>0.64600000000000002</v>
      </c>
      <c r="BB184" s="1">
        <v>0.51400000000000001</v>
      </c>
      <c r="BC184" s="1">
        <v>0.51400000000000001</v>
      </c>
      <c r="BD184" s="1">
        <v>0.46300000000000002</v>
      </c>
      <c r="BE184" s="1">
        <v>0.46300000000000002</v>
      </c>
      <c r="BF184" s="1">
        <v>0.46300000000000002</v>
      </c>
      <c r="BG184" s="1">
        <v>0.46300000000000002</v>
      </c>
      <c r="BH184" s="1">
        <v>0.46300000000000002</v>
      </c>
      <c r="BI184" s="1">
        <v>0.46300000000000002</v>
      </c>
      <c r="BJ184" s="1">
        <v>0.46300000000000002</v>
      </c>
      <c r="BK184" s="1">
        <v>0.46300000000000002</v>
      </c>
      <c r="BL184" s="1">
        <v>0.46300000000000002</v>
      </c>
      <c r="BM184" s="1">
        <v>0.46300000000000002</v>
      </c>
      <c r="BN184" s="1">
        <v>0.46300000000000002</v>
      </c>
      <c r="BP184" s="1">
        <v>0.46300000000000002</v>
      </c>
      <c r="BQ184" s="1">
        <v>0.45900000000000002</v>
      </c>
      <c r="BR184" s="1">
        <v>0.45900000000000002</v>
      </c>
      <c r="BS184" s="1">
        <v>0.45900000000000002</v>
      </c>
      <c r="BT184" s="1">
        <v>0.46300000000000002</v>
      </c>
      <c r="BU184" s="1">
        <v>0.46300000000000002</v>
      </c>
      <c r="BV184" s="1">
        <v>0.45900000000000002</v>
      </c>
      <c r="BW184" s="1">
        <v>0.46300000000000002</v>
      </c>
      <c r="BY184" s="1">
        <v>0.46300000000000002</v>
      </c>
      <c r="BZ184" s="1">
        <v>0.45900000000000002</v>
      </c>
      <c r="CA184" s="1">
        <v>0.45900000000000002</v>
      </c>
      <c r="CB184" s="1">
        <v>0.45900000000000002</v>
      </c>
      <c r="CC184" s="1">
        <v>0.3</v>
      </c>
      <c r="CD184" s="1">
        <v>0.3</v>
      </c>
      <c r="CE184" s="1">
        <v>0.3</v>
      </c>
      <c r="CG184" s="1">
        <v>0.24199999999999999</v>
      </c>
      <c r="CH184" s="1">
        <v>0.24199999999999999</v>
      </c>
      <c r="CI184" s="1">
        <v>0.26500000000000001</v>
      </c>
      <c r="CJ184" s="1">
        <v>0.26500000000000001</v>
      </c>
      <c r="CK184" s="1">
        <v>0.26500000000000001</v>
      </c>
      <c r="CL184" s="1">
        <v>0.26500000000000001</v>
      </c>
      <c r="CM184" s="1">
        <v>0.26500000000000001</v>
      </c>
      <c r="CP184" s="1">
        <v>0.26500000000000001</v>
      </c>
      <c r="CQ184" s="1">
        <v>0.24199999999999999</v>
      </c>
      <c r="CR184" s="1">
        <v>0.24199999999999999</v>
      </c>
      <c r="CU184" s="1">
        <v>0.24199999999999999</v>
      </c>
      <c r="CY184" s="1">
        <v>0.36499999999999999</v>
      </c>
      <c r="DB184" s="1">
        <v>0.36499999999999999</v>
      </c>
      <c r="DC184" s="1">
        <v>0.36499999999999999</v>
      </c>
      <c r="DD184" s="1">
        <v>0.36499999999999999</v>
      </c>
      <c r="DF184" s="1">
        <v>0.36499999999999999</v>
      </c>
      <c r="DH184" s="1">
        <v>0.35699999999999998</v>
      </c>
      <c r="DI184" s="1">
        <v>0.49</v>
      </c>
      <c r="DJ184" s="1">
        <v>0.49</v>
      </c>
      <c r="DK184" s="1">
        <v>0.49</v>
      </c>
      <c r="DL184" s="1">
        <v>0.49</v>
      </c>
      <c r="DN184" s="1">
        <v>0.49</v>
      </c>
      <c r="DO184" s="1">
        <v>0.49</v>
      </c>
      <c r="DP184" s="1">
        <v>0.49</v>
      </c>
      <c r="DQ184" s="1">
        <v>0.76400000000000001</v>
      </c>
      <c r="DR184" s="1">
        <v>0.76400000000000001</v>
      </c>
      <c r="DS184" s="1">
        <v>0.76400000000000001</v>
      </c>
      <c r="DT184" s="1">
        <v>0.76400000000000001</v>
      </c>
      <c r="DU184" s="1">
        <v>0.76400000000000001</v>
      </c>
      <c r="DV184" s="1">
        <v>0.85570000000000002</v>
      </c>
      <c r="DW184" s="1">
        <v>0.85199999999999998</v>
      </c>
      <c r="EE184" s="1" t="s">
        <v>520</v>
      </c>
    </row>
    <row r="185" spans="1:135" x14ac:dyDescent="0.2">
      <c r="A185" s="2" t="s">
        <v>521</v>
      </c>
      <c r="B185" s="1">
        <v>68.5</v>
      </c>
      <c r="EE185" s="1" t="s">
        <v>521</v>
      </c>
    </row>
    <row r="186" spans="1:135" x14ac:dyDescent="0.2">
      <c r="A186" s="2" t="s">
        <v>522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B186" s="1">
        <v>0</v>
      </c>
      <c r="EC186" s="1">
        <v>0</v>
      </c>
      <c r="ED186" s="1">
        <v>0</v>
      </c>
      <c r="EE186" s="1" t="s">
        <v>522</v>
      </c>
    </row>
    <row r="187" spans="1:135" x14ac:dyDescent="0.2">
      <c r="A187" s="2" t="s">
        <v>523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B187" s="1">
        <v>0</v>
      </c>
      <c r="EC187" s="1">
        <v>0</v>
      </c>
      <c r="ED187" s="1">
        <v>0</v>
      </c>
      <c r="EE187" s="1" t="s">
        <v>523</v>
      </c>
    </row>
    <row r="188" spans="1:135" x14ac:dyDescent="0.2">
      <c r="A188" s="2" t="s">
        <v>524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B188" s="1">
        <v>0</v>
      </c>
      <c r="EC188" s="1">
        <v>0</v>
      </c>
      <c r="ED188" s="1">
        <v>0</v>
      </c>
      <c r="EE188" s="1" t="s">
        <v>524</v>
      </c>
    </row>
    <row r="189" spans="1:135" x14ac:dyDescent="0.2">
      <c r="A189" s="2" t="s">
        <v>525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B189" s="1">
        <v>0</v>
      </c>
      <c r="EC189" s="1">
        <v>0</v>
      </c>
      <c r="ED189" s="1">
        <v>0</v>
      </c>
      <c r="EE189" s="1" t="s">
        <v>525</v>
      </c>
    </row>
    <row r="190" spans="1:135" x14ac:dyDescent="0.2">
      <c r="A190" s="2" t="s">
        <v>526</v>
      </c>
      <c r="EE190" s="1" t="s">
        <v>526</v>
      </c>
    </row>
    <row r="191" spans="1:135" x14ac:dyDescent="0.2">
      <c r="A191" s="2" t="s">
        <v>527</v>
      </c>
      <c r="B191" s="1">
        <v>50</v>
      </c>
      <c r="C191" s="1">
        <v>50</v>
      </c>
      <c r="D191" s="1">
        <v>50</v>
      </c>
      <c r="E191" s="1">
        <v>50</v>
      </c>
      <c r="F191" s="1">
        <v>50</v>
      </c>
      <c r="G191" s="1">
        <v>50</v>
      </c>
      <c r="H191" s="1">
        <v>50</v>
      </c>
      <c r="I191" s="1">
        <v>50</v>
      </c>
      <c r="J191" s="1">
        <v>50</v>
      </c>
      <c r="K191" s="1">
        <v>50</v>
      </c>
      <c r="L191" s="1">
        <v>50</v>
      </c>
      <c r="M191" s="1">
        <v>50</v>
      </c>
      <c r="N191" s="1">
        <v>50</v>
      </c>
      <c r="O191" s="1">
        <v>50</v>
      </c>
      <c r="P191" s="1">
        <v>35</v>
      </c>
      <c r="Q191" s="1">
        <v>65</v>
      </c>
      <c r="R191" s="1">
        <v>65</v>
      </c>
      <c r="S191" s="1">
        <v>45</v>
      </c>
      <c r="T191" s="1">
        <v>50</v>
      </c>
      <c r="U191" s="1">
        <v>50</v>
      </c>
      <c r="V191" s="1">
        <v>50</v>
      </c>
      <c r="W191" s="1">
        <v>45</v>
      </c>
      <c r="X191" s="1">
        <v>50</v>
      </c>
      <c r="Y191" s="1">
        <v>30</v>
      </c>
      <c r="Z191" s="1">
        <v>50</v>
      </c>
      <c r="AA191" s="1">
        <v>65</v>
      </c>
      <c r="AB191" s="1">
        <v>65</v>
      </c>
      <c r="AC191" s="1">
        <v>65</v>
      </c>
      <c r="AD191" s="1">
        <v>65</v>
      </c>
      <c r="AE191" s="1">
        <v>65</v>
      </c>
      <c r="AF191" s="1">
        <v>35</v>
      </c>
      <c r="AG191" s="1">
        <v>65</v>
      </c>
      <c r="AH191" s="1">
        <v>65</v>
      </c>
      <c r="AI191" s="1">
        <v>65</v>
      </c>
      <c r="AJ191" s="1">
        <v>65</v>
      </c>
      <c r="AK191" s="1">
        <v>75</v>
      </c>
      <c r="AL191" s="1">
        <v>65</v>
      </c>
      <c r="AM191" s="1">
        <v>75</v>
      </c>
      <c r="AN191" s="1">
        <v>65</v>
      </c>
      <c r="AO191" s="1">
        <v>75</v>
      </c>
      <c r="AP191" s="1">
        <v>65</v>
      </c>
      <c r="AQ191" s="1">
        <v>65</v>
      </c>
      <c r="AR191" s="1">
        <v>65</v>
      </c>
      <c r="AS191" s="1">
        <v>45</v>
      </c>
      <c r="AT191" s="1">
        <v>45</v>
      </c>
      <c r="AU191" s="1">
        <v>65</v>
      </c>
      <c r="AV191" s="1">
        <v>120</v>
      </c>
      <c r="AW191" s="1">
        <v>120</v>
      </c>
      <c r="AX191" s="1">
        <v>120</v>
      </c>
      <c r="AY191" s="1">
        <v>120</v>
      </c>
      <c r="AZ191" s="1">
        <v>120</v>
      </c>
      <c r="BA191" s="1">
        <v>120</v>
      </c>
      <c r="BB191" s="1">
        <v>20</v>
      </c>
      <c r="BC191" s="1">
        <v>35</v>
      </c>
      <c r="BD191" s="1">
        <v>31</v>
      </c>
      <c r="BE191" s="1">
        <v>31</v>
      </c>
      <c r="BF191" s="1">
        <v>31</v>
      </c>
      <c r="BG191" s="1">
        <v>31</v>
      </c>
      <c r="BH191" s="1">
        <v>25</v>
      </c>
      <c r="BI191" s="1">
        <v>25</v>
      </c>
      <c r="BJ191" s="1">
        <v>25</v>
      </c>
      <c r="BK191" s="1">
        <v>31</v>
      </c>
      <c r="BL191" s="1">
        <v>31</v>
      </c>
      <c r="BM191" s="1">
        <v>31</v>
      </c>
      <c r="BN191" s="1">
        <v>31</v>
      </c>
      <c r="BO191" s="1">
        <v>31</v>
      </c>
      <c r="BP191" s="1">
        <v>25</v>
      </c>
      <c r="BQ191" s="1">
        <v>31</v>
      </c>
      <c r="BR191" s="1">
        <v>31</v>
      </c>
      <c r="BS191" s="1">
        <v>31</v>
      </c>
      <c r="BT191" s="1">
        <v>31</v>
      </c>
      <c r="BU191" s="1">
        <v>31</v>
      </c>
      <c r="BV191" s="1">
        <v>25</v>
      </c>
      <c r="BW191" s="1">
        <v>31</v>
      </c>
      <c r="BX191" s="1">
        <v>31</v>
      </c>
      <c r="BY191" s="1">
        <v>31</v>
      </c>
      <c r="BZ191" s="1">
        <v>31</v>
      </c>
      <c r="CA191" s="1">
        <v>25</v>
      </c>
      <c r="CB191" s="1">
        <v>25</v>
      </c>
      <c r="CC191" s="1">
        <v>90</v>
      </c>
      <c r="CD191" s="1">
        <v>90</v>
      </c>
      <c r="CE191" s="1">
        <v>90</v>
      </c>
      <c r="CF191" s="1">
        <v>90</v>
      </c>
      <c r="CG191" s="1">
        <v>25</v>
      </c>
      <c r="CH191" s="1">
        <v>25</v>
      </c>
      <c r="CI191" s="1">
        <v>120</v>
      </c>
      <c r="CJ191" s="1">
        <v>120</v>
      </c>
      <c r="CK191" s="1">
        <v>120</v>
      </c>
      <c r="CL191" s="1">
        <v>90</v>
      </c>
      <c r="CM191" s="1">
        <v>90</v>
      </c>
      <c r="CN191" s="1">
        <v>90</v>
      </c>
      <c r="CO191" s="1">
        <v>90</v>
      </c>
      <c r="CP191" s="1">
        <v>120</v>
      </c>
      <c r="CQ191" s="1">
        <v>90</v>
      </c>
      <c r="CR191" s="1">
        <v>90</v>
      </c>
      <c r="CS191" s="1">
        <v>90</v>
      </c>
      <c r="CT191" s="1">
        <v>120</v>
      </c>
      <c r="CU191" s="1">
        <v>90</v>
      </c>
      <c r="CV191" s="1">
        <v>45</v>
      </c>
      <c r="CW191" s="1">
        <v>45</v>
      </c>
      <c r="CX191" s="1">
        <v>45</v>
      </c>
      <c r="CY191" s="1">
        <v>120</v>
      </c>
      <c r="CZ191" s="1">
        <v>120</v>
      </c>
      <c r="DA191" s="1">
        <v>120</v>
      </c>
      <c r="DB191" s="1">
        <v>120</v>
      </c>
      <c r="DC191" s="1">
        <v>60</v>
      </c>
      <c r="DD191" s="1">
        <v>120</v>
      </c>
      <c r="DE191" s="1">
        <v>120</v>
      </c>
      <c r="DF191" s="1">
        <v>120</v>
      </c>
      <c r="DG191" s="1">
        <v>90</v>
      </c>
      <c r="DH191" s="1">
        <v>120</v>
      </c>
      <c r="DI191" s="1">
        <v>120</v>
      </c>
      <c r="DJ191" s="1">
        <v>120</v>
      </c>
      <c r="DK191" s="1">
        <v>120</v>
      </c>
      <c r="DL191" s="1">
        <v>90</v>
      </c>
      <c r="DM191" s="1">
        <v>120</v>
      </c>
      <c r="DN191" s="1">
        <v>90</v>
      </c>
      <c r="DO191" s="1">
        <v>120</v>
      </c>
      <c r="DP191" s="1">
        <v>90</v>
      </c>
      <c r="DQ191" s="1">
        <v>60</v>
      </c>
      <c r="DR191" s="1">
        <v>60</v>
      </c>
      <c r="DS191" s="1">
        <v>60</v>
      </c>
      <c r="DT191" s="1">
        <v>60</v>
      </c>
      <c r="DU191" s="1">
        <v>60</v>
      </c>
      <c r="DV191" s="1">
        <v>60</v>
      </c>
      <c r="DW191" s="1">
        <v>60</v>
      </c>
      <c r="EE191" s="1" t="s">
        <v>527</v>
      </c>
    </row>
    <row r="192" spans="1:135" x14ac:dyDescent="0.2">
      <c r="A192" s="2" t="s">
        <v>528</v>
      </c>
      <c r="B192" s="1">
        <v>10</v>
      </c>
      <c r="C192" s="1">
        <v>10</v>
      </c>
      <c r="D192" s="1">
        <v>10</v>
      </c>
      <c r="E192" s="1">
        <v>10</v>
      </c>
      <c r="F192" s="1">
        <v>10</v>
      </c>
      <c r="G192" s="1">
        <v>10</v>
      </c>
      <c r="H192" s="1">
        <v>10</v>
      </c>
      <c r="I192" s="1">
        <v>10</v>
      </c>
      <c r="J192" s="1">
        <v>10</v>
      </c>
      <c r="K192" s="1">
        <v>10</v>
      </c>
      <c r="L192" s="1">
        <v>10</v>
      </c>
      <c r="M192" s="1">
        <v>10</v>
      </c>
      <c r="N192" s="1">
        <v>10</v>
      </c>
      <c r="O192" s="1">
        <v>10</v>
      </c>
      <c r="P192" s="1">
        <v>7</v>
      </c>
      <c r="Q192" s="1">
        <v>13</v>
      </c>
      <c r="R192" s="1">
        <v>13</v>
      </c>
      <c r="S192" s="1">
        <v>10</v>
      </c>
      <c r="T192" s="1">
        <v>10</v>
      </c>
      <c r="U192" s="1">
        <v>10</v>
      </c>
      <c r="V192" s="1">
        <v>10</v>
      </c>
      <c r="W192" s="1">
        <v>10</v>
      </c>
      <c r="X192" s="1">
        <v>10</v>
      </c>
      <c r="Y192" s="1">
        <v>3</v>
      </c>
      <c r="Z192" s="1">
        <v>10</v>
      </c>
      <c r="AA192" s="1">
        <v>13</v>
      </c>
      <c r="AB192" s="1">
        <v>13</v>
      </c>
      <c r="AC192" s="1">
        <v>13</v>
      </c>
      <c r="AD192" s="1">
        <v>13</v>
      </c>
      <c r="AE192" s="1">
        <v>13</v>
      </c>
      <c r="AF192" s="1">
        <v>7</v>
      </c>
      <c r="AG192" s="1">
        <v>13</v>
      </c>
      <c r="AH192" s="1">
        <v>13</v>
      </c>
      <c r="AI192" s="1">
        <v>13</v>
      </c>
      <c r="AJ192" s="1">
        <v>13</v>
      </c>
      <c r="AK192" s="1">
        <v>15</v>
      </c>
      <c r="AL192" s="1">
        <v>13</v>
      </c>
      <c r="AM192" s="1">
        <v>15</v>
      </c>
      <c r="AN192" s="1">
        <v>13</v>
      </c>
      <c r="AO192" s="1">
        <v>15</v>
      </c>
      <c r="AP192" s="1">
        <v>13</v>
      </c>
      <c r="AQ192" s="1">
        <v>13</v>
      </c>
      <c r="AR192" s="1">
        <v>13</v>
      </c>
      <c r="AS192" s="1">
        <v>10</v>
      </c>
      <c r="AT192" s="1">
        <v>10</v>
      </c>
      <c r="AU192" s="1">
        <v>13</v>
      </c>
      <c r="AV192" s="1">
        <v>24</v>
      </c>
      <c r="AW192" s="1">
        <v>24</v>
      </c>
      <c r="AX192" s="1">
        <v>24</v>
      </c>
      <c r="AY192" s="1">
        <v>24</v>
      </c>
      <c r="AZ192" s="1">
        <v>24</v>
      </c>
      <c r="BA192" s="1">
        <v>24</v>
      </c>
      <c r="BB192" s="1">
        <v>4</v>
      </c>
      <c r="BC192" s="1">
        <v>7</v>
      </c>
      <c r="BD192" s="1">
        <v>6</v>
      </c>
      <c r="BE192" s="1">
        <v>6</v>
      </c>
      <c r="BF192" s="1">
        <v>6</v>
      </c>
      <c r="BG192" s="1">
        <v>6</v>
      </c>
      <c r="BH192" s="1">
        <v>5</v>
      </c>
      <c r="BI192" s="1">
        <v>5</v>
      </c>
      <c r="BJ192" s="1">
        <v>5</v>
      </c>
      <c r="BK192" s="1">
        <v>6</v>
      </c>
      <c r="BL192" s="1">
        <v>6</v>
      </c>
      <c r="BM192" s="1">
        <v>6</v>
      </c>
      <c r="BN192" s="1">
        <v>6</v>
      </c>
      <c r="BO192" s="1">
        <v>6</v>
      </c>
      <c r="BP192" s="1">
        <v>3</v>
      </c>
      <c r="BQ192" s="1">
        <v>6</v>
      </c>
      <c r="BR192" s="1">
        <v>6</v>
      </c>
      <c r="BS192" s="1">
        <v>6</v>
      </c>
      <c r="BT192" s="1">
        <v>6</v>
      </c>
      <c r="BU192" s="1">
        <v>6</v>
      </c>
      <c r="BV192" s="1">
        <v>5</v>
      </c>
      <c r="BW192" s="1">
        <v>6</v>
      </c>
      <c r="BX192" s="1">
        <v>6</v>
      </c>
      <c r="BY192" s="1">
        <v>6</v>
      </c>
      <c r="BZ192" s="1">
        <v>6</v>
      </c>
      <c r="CA192" s="1">
        <v>5</v>
      </c>
      <c r="CB192" s="1">
        <v>5</v>
      </c>
      <c r="CC192" s="1">
        <v>18</v>
      </c>
      <c r="CD192" s="1">
        <v>18</v>
      </c>
      <c r="CE192" s="1">
        <v>18</v>
      </c>
      <c r="CF192" s="1">
        <v>18</v>
      </c>
      <c r="CG192" s="1">
        <v>3</v>
      </c>
      <c r="CH192" s="1">
        <v>3</v>
      </c>
      <c r="CI192" s="1">
        <v>24</v>
      </c>
      <c r="CJ192" s="1">
        <v>24</v>
      </c>
      <c r="CK192" s="1">
        <v>24</v>
      </c>
      <c r="CL192" s="1">
        <v>18</v>
      </c>
      <c r="CM192" s="1">
        <v>18</v>
      </c>
      <c r="CN192" s="1">
        <v>18</v>
      </c>
      <c r="CO192" s="1">
        <v>18</v>
      </c>
      <c r="CP192" s="1">
        <v>24</v>
      </c>
      <c r="CQ192" s="1">
        <v>18</v>
      </c>
      <c r="CR192" s="1">
        <v>18</v>
      </c>
      <c r="CS192" s="1">
        <v>18</v>
      </c>
      <c r="CT192" s="1">
        <v>24</v>
      </c>
      <c r="CU192" s="1">
        <v>18</v>
      </c>
      <c r="CV192" s="1">
        <v>10</v>
      </c>
      <c r="CW192" s="1">
        <v>10</v>
      </c>
      <c r="CX192" s="1">
        <v>10</v>
      </c>
      <c r="CY192" s="1">
        <v>24</v>
      </c>
      <c r="CZ192" s="1">
        <v>24</v>
      </c>
      <c r="DA192" s="1">
        <v>24</v>
      </c>
      <c r="DB192" s="1">
        <v>24</v>
      </c>
      <c r="DC192" s="1">
        <v>12</v>
      </c>
      <c r="DD192" s="1">
        <v>24</v>
      </c>
      <c r="DE192" s="1">
        <v>24</v>
      </c>
      <c r="DF192" s="1">
        <v>24</v>
      </c>
      <c r="DG192" s="1">
        <v>18</v>
      </c>
      <c r="DH192" s="1">
        <v>24</v>
      </c>
      <c r="DI192" s="1">
        <v>24</v>
      </c>
      <c r="DJ192" s="1">
        <v>24</v>
      </c>
      <c r="DK192" s="1">
        <v>24</v>
      </c>
      <c r="DL192" s="1">
        <v>18</v>
      </c>
      <c r="DM192" s="1">
        <v>24</v>
      </c>
      <c r="DN192" s="1">
        <v>18</v>
      </c>
      <c r="DO192" s="1">
        <v>24</v>
      </c>
      <c r="DP192" s="1">
        <v>18</v>
      </c>
      <c r="DQ192" s="1">
        <v>12</v>
      </c>
      <c r="DR192" s="1">
        <v>12</v>
      </c>
      <c r="DS192" s="1">
        <v>12</v>
      </c>
      <c r="DT192" s="1">
        <v>12</v>
      </c>
      <c r="DU192" s="1">
        <v>12</v>
      </c>
      <c r="DV192" s="1">
        <v>12</v>
      </c>
      <c r="DW192" s="1">
        <v>12</v>
      </c>
      <c r="DX192" s="1">
        <v>0</v>
      </c>
      <c r="DY192" s="1">
        <v>0</v>
      </c>
      <c r="DZ192" s="1">
        <v>0</v>
      </c>
      <c r="EB192" s="1">
        <v>0</v>
      </c>
      <c r="EC192" s="1">
        <v>0</v>
      </c>
      <c r="EE192" s="1" t="s">
        <v>528</v>
      </c>
    </row>
    <row r="193" spans="1:135" x14ac:dyDescent="0.2">
      <c r="A193" s="2" t="s">
        <v>529</v>
      </c>
      <c r="B193" s="1">
        <v>2</v>
      </c>
      <c r="C193" s="1">
        <v>2</v>
      </c>
      <c r="D193" s="1">
        <v>2</v>
      </c>
      <c r="E193" s="1">
        <v>2</v>
      </c>
      <c r="F193" s="1">
        <v>2</v>
      </c>
      <c r="G193" s="1">
        <v>2</v>
      </c>
      <c r="H193" s="1">
        <v>2</v>
      </c>
      <c r="I193" s="1">
        <v>2</v>
      </c>
      <c r="J193" s="1">
        <v>2</v>
      </c>
      <c r="K193" s="1">
        <v>2</v>
      </c>
      <c r="L193" s="1">
        <v>2</v>
      </c>
      <c r="M193" s="1">
        <v>2</v>
      </c>
      <c r="N193" s="1">
        <v>2</v>
      </c>
      <c r="O193" s="1">
        <v>2</v>
      </c>
      <c r="P193" s="1">
        <v>2</v>
      </c>
      <c r="Q193" s="1">
        <v>4</v>
      </c>
      <c r="R193" s="1">
        <v>4</v>
      </c>
      <c r="S193" s="1">
        <v>2</v>
      </c>
      <c r="T193" s="1">
        <v>2</v>
      </c>
      <c r="U193" s="1">
        <v>2</v>
      </c>
      <c r="V193" s="1">
        <v>2</v>
      </c>
      <c r="W193" s="1">
        <v>2</v>
      </c>
      <c r="X193" s="1">
        <v>2</v>
      </c>
      <c r="Y193" s="1">
        <v>0</v>
      </c>
      <c r="Z193" s="1">
        <v>2</v>
      </c>
      <c r="AA193" s="1">
        <v>4</v>
      </c>
      <c r="AB193" s="1">
        <v>4</v>
      </c>
      <c r="AC193" s="1">
        <v>4</v>
      </c>
      <c r="AD193" s="1">
        <v>4</v>
      </c>
      <c r="AE193" s="1">
        <v>4</v>
      </c>
      <c r="AF193" s="1">
        <v>2</v>
      </c>
      <c r="AG193" s="1">
        <v>4</v>
      </c>
      <c r="AH193" s="1">
        <v>4</v>
      </c>
      <c r="AI193" s="1">
        <v>4</v>
      </c>
      <c r="AJ193" s="1">
        <v>4</v>
      </c>
      <c r="AK193" s="1">
        <v>4</v>
      </c>
      <c r="AL193" s="1">
        <v>4</v>
      </c>
      <c r="AM193" s="1">
        <v>4</v>
      </c>
      <c r="AN193" s="1">
        <v>4</v>
      </c>
      <c r="AO193" s="1">
        <v>4</v>
      </c>
      <c r="AP193" s="1">
        <v>4</v>
      </c>
      <c r="AQ193" s="1">
        <v>4</v>
      </c>
      <c r="AR193" s="1">
        <v>4</v>
      </c>
      <c r="AS193" s="1">
        <v>2</v>
      </c>
      <c r="AT193" s="1">
        <v>2</v>
      </c>
      <c r="AU193" s="1">
        <v>4</v>
      </c>
      <c r="AV193" s="1">
        <v>6</v>
      </c>
      <c r="AW193" s="1">
        <v>6</v>
      </c>
      <c r="AX193" s="1">
        <v>6</v>
      </c>
      <c r="AY193" s="1">
        <v>6</v>
      </c>
      <c r="AZ193" s="1">
        <v>6</v>
      </c>
      <c r="BA193" s="1">
        <v>6</v>
      </c>
      <c r="BB193" s="1">
        <v>2</v>
      </c>
      <c r="BC193" s="1">
        <v>2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6</v>
      </c>
      <c r="CD193" s="1">
        <v>6</v>
      </c>
      <c r="CE193" s="1">
        <v>6</v>
      </c>
      <c r="CF193" s="1">
        <v>6</v>
      </c>
      <c r="CG193" s="1">
        <v>0</v>
      </c>
      <c r="CH193" s="1">
        <v>0</v>
      </c>
      <c r="CI193" s="1">
        <v>6</v>
      </c>
      <c r="CJ193" s="1">
        <v>6</v>
      </c>
      <c r="CK193" s="1">
        <v>6</v>
      </c>
      <c r="CL193" s="1">
        <v>6</v>
      </c>
      <c r="CM193" s="1">
        <v>6</v>
      </c>
      <c r="CN193" s="1">
        <v>6</v>
      </c>
      <c r="CO193" s="1">
        <v>6</v>
      </c>
      <c r="CP193" s="1">
        <v>6</v>
      </c>
      <c r="CQ193" s="1">
        <v>6</v>
      </c>
      <c r="CR193" s="1">
        <v>6</v>
      </c>
      <c r="CS193" s="1">
        <v>6</v>
      </c>
      <c r="CT193" s="1">
        <v>6</v>
      </c>
      <c r="CU193" s="1">
        <v>6</v>
      </c>
      <c r="CV193" s="1">
        <v>2</v>
      </c>
      <c r="CW193" s="1">
        <v>2</v>
      </c>
      <c r="CX193" s="1">
        <v>2</v>
      </c>
      <c r="CY193" s="1">
        <v>6</v>
      </c>
      <c r="CZ193" s="1">
        <v>6</v>
      </c>
      <c r="DA193" s="1">
        <v>6</v>
      </c>
      <c r="DB193" s="1">
        <v>6</v>
      </c>
      <c r="DC193" s="1">
        <v>4</v>
      </c>
      <c r="DD193" s="1">
        <v>6</v>
      </c>
      <c r="DE193" s="1">
        <v>6</v>
      </c>
      <c r="DF193" s="1">
        <v>6</v>
      </c>
      <c r="DG193" s="1">
        <v>6</v>
      </c>
      <c r="DH193" s="1">
        <v>6</v>
      </c>
      <c r="DI193" s="1">
        <v>6</v>
      </c>
      <c r="DJ193" s="1">
        <v>6</v>
      </c>
      <c r="DK193" s="1">
        <v>6</v>
      </c>
      <c r="DL193" s="1">
        <v>6</v>
      </c>
      <c r="DM193" s="1">
        <v>6</v>
      </c>
      <c r="DN193" s="1">
        <v>6</v>
      </c>
      <c r="DO193" s="1">
        <v>6</v>
      </c>
      <c r="DP193" s="1">
        <v>6</v>
      </c>
      <c r="DQ193" s="1">
        <v>4</v>
      </c>
      <c r="DR193" s="1">
        <v>4</v>
      </c>
      <c r="DS193" s="1">
        <v>4</v>
      </c>
      <c r="DT193" s="1">
        <v>4</v>
      </c>
      <c r="DU193" s="1">
        <v>4</v>
      </c>
      <c r="DV193" s="1">
        <v>4</v>
      </c>
      <c r="DW193" s="1">
        <v>4</v>
      </c>
      <c r="DX193" s="1">
        <v>0</v>
      </c>
      <c r="DY193" s="1">
        <v>0</v>
      </c>
      <c r="DZ193" s="1">
        <v>0</v>
      </c>
      <c r="EB193" s="1">
        <v>0</v>
      </c>
      <c r="EC193" s="1">
        <v>0</v>
      </c>
      <c r="EE193" s="1" t="s">
        <v>529</v>
      </c>
    </row>
    <row r="194" spans="1:135" x14ac:dyDescent="0.2">
      <c r="A194" s="2" t="s">
        <v>530</v>
      </c>
      <c r="EE194" s="1" t="s">
        <v>530</v>
      </c>
    </row>
    <row r="195" spans="1:135" x14ac:dyDescent="0.2">
      <c r="A195" s="2" t="s">
        <v>531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B195" s="1">
        <v>0</v>
      </c>
      <c r="EC195" s="1">
        <v>0</v>
      </c>
      <c r="EE195" s="1" t="s">
        <v>531</v>
      </c>
    </row>
    <row r="196" spans="1:135" x14ac:dyDescent="0.2">
      <c r="A196" s="2" t="s">
        <v>532</v>
      </c>
      <c r="B196" s="1" t="s">
        <v>321</v>
      </c>
      <c r="C196" s="1" t="s">
        <v>322</v>
      </c>
      <c r="D196" s="1" t="s">
        <v>323</v>
      </c>
      <c r="E196" s="1" t="s">
        <v>324</v>
      </c>
      <c r="F196" s="1" t="s">
        <v>325</v>
      </c>
      <c r="G196" s="1" t="s">
        <v>326</v>
      </c>
      <c r="H196" s="1" t="s">
        <v>327</v>
      </c>
      <c r="I196" s="1" t="s">
        <v>328</v>
      </c>
      <c r="J196" s="1" t="s">
        <v>329</v>
      </c>
      <c r="K196" s="1" t="s">
        <v>330</v>
      </c>
      <c r="L196" s="1" t="s">
        <v>331</v>
      </c>
      <c r="M196" s="1" t="s">
        <v>332</v>
      </c>
      <c r="N196" s="1" t="s">
        <v>333</v>
      </c>
      <c r="O196" s="1" t="s">
        <v>334</v>
      </c>
      <c r="P196" s="1" t="s">
        <v>335</v>
      </c>
      <c r="Q196" s="1">
        <v>3503984</v>
      </c>
      <c r="R196" s="1" t="s">
        <v>336</v>
      </c>
      <c r="S196" s="1" t="s">
        <v>337</v>
      </c>
      <c r="T196" s="1" t="s">
        <v>338</v>
      </c>
      <c r="U196" s="1" t="s">
        <v>339</v>
      </c>
      <c r="V196" s="1" t="s">
        <v>340</v>
      </c>
      <c r="W196" s="1" t="s">
        <v>341</v>
      </c>
      <c r="X196" s="1" t="s">
        <v>342</v>
      </c>
      <c r="Y196" s="1" t="s">
        <v>343</v>
      </c>
      <c r="Z196" s="1" t="s">
        <v>344</v>
      </c>
      <c r="AA196" s="1" t="s">
        <v>345</v>
      </c>
      <c r="AB196" s="1" t="s">
        <v>346</v>
      </c>
      <c r="AC196" s="1" t="s">
        <v>347</v>
      </c>
      <c r="AD196" s="1" t="s">
        <v>348</v>
      </c>
      <c r="AE196" s="1" t="s">
        <v>349</v>
      </c>
      <c r="AF196" s="1" t="s">
        <v>350</v>
      </c>
      <c r="AG196" s="1" t="s">
        <v>351</v>
      </c>
      <c r="AH196" s="1" t="s">
        <v>352</v>
      </c>
      <c r="AI196" s="1" t="s">
        <v>353</v>
      </c>
      <c r="AJ196" s="1" t="s">
        <v>354</v>
      </c>
      <c r="AK196" s="1" t="s">
        <v>355</v>
      </c>
      <c r="AL196" s="1" t="s">
        <v>533</v>
      </c>
      <c r="AM196" s="1" t="s">
        <v>357</v>
      </c>
      <c r="AN196" s="1" t="s">
        <v>534</v>
      </c>
      <c r="AO196" s="1" t="s">
        <v>535</v>
      </c>
      <c r="AP196" s="1" t="s">
        <v>360</v>
      </c>
      <c r="AQ196" s="1" t="s">
        <v>361</v>
      </c>
      <c r="AR196" s="1" t="s">
        <v>362</v>
      </c>
      <c r="AS196" s="1" t="s">
        <v>363</v>
      </c>
      <c r="AT196" s="1" t="s">
        <v>364</v>
      </c>
      <c r="AU196" s="1" t="s">
        <v>365</v>
      </c>
      <c r="AV196" s="1" t="s">
        <v>366</v>
      </c>
      <c r="AW196" s="1" t="s">
        <v>367</v>
      </c>
      <c r="AX196" s="1" t="s">
        <v>368</v>
      </c>
      <c r="AY196" s="1" t="s">
        <v>369</v>
      </c>
      <c r="AZ196" s="1" t="s">
        <v>370</v>
      </c>
      <c r="BA196" s="1" t="s">
        <v>371</v>
      </c>
      <c r="BB196" s="1" t="s">
        <v>372</v>
      </c>
      <c r="BC196" s="1" t="s">
        <v>373</v>
      </c>
      <c r="BD196" s="1" t="s">
        <v>374</v>
      </c>
      <c r="BE196" s="1" t="s">
        <v>375</v>
      </c>
      <c r="BF196" s="1" t="s">
        <v>376</v>
      </c>
      <c r="BG196" s="1" t="s">
        <v>377</v>
      </c>
      <c r="BH196" s="1">
        <v>327193010</v>
      </c>
      <c r="BI196" s="1" t="s">
        <v>378</v>
      </c>
      <c r="BJ196" s="1" t="s">
        <v>379</v>
      </c>
      <c r="BK196" s="1" t="s">
        <v>380</v>
      </c>
      <c r="BL196" s="1" t="s">
        <v>381</v>
      </c>
      <c r="BM196" s="1" t="s">
        <v>382</v>
      </c>
      <c r="BN196" s="1" t="s">
        <v>383</v>
      </c>
      <c r="BO196" s="1" t="s">
        <v>384</v>
      </c>
      <c r="BP196" s="1" t="s">
        <v>385</v>
      </c>
      <c r="BQ196" s="1" t="s">
        <v>386</v>
      </c>
      <c r="BR196" s="1" t="s">
        <v>387</v>
      </c>
      <c r="BS196" s="1" t="s">
        <v>388</v>
      </c>
      <c r="BT196" s="1" t="s">
        <v>389</v>
      </c>
      <c r="BU196" s="1" t="s">
        <v>390</v>
      </c>
      <c r="BV196" s="1" t="s">
        <v>391</v>
      </c>
      <c r="BW196" s="1" t="s">
        <v>392</v>
      </c>
      <c r="BX196" s="1" t="s">
        <v>393</v>
      </c>
      <c r="BY196" s="1" t="s">
        <v>394</v>
      </c>
      <c r="BZ196" s="1" t="s">
        <v>395</v>
      </c>
      <c r="CA196" s="1">
        <v>327192013</v>
      </c>
      <c r="CB196" s="1" t="s">
        <v>396</v>
      </c>
      <c r="CC196" s="1" t="s">
        <v>397</v>
      </c>
      <c r="CD196" s="1" t="s">
        <v>398</v>
      </c>
      <c r="CE196" s="1" t="s">
        <v>399</v>
      </c>
      <c r="CF196" s="1" t="s">
        <v>400</v>
      </c>
      <c r="CG196" s="1" t="s">
        <v>401</v>
      </c>
      <c r="CH196" s="1" t="s">
        <v>402</v>
      </c>
      <c r="CI196" s="1" t="s">
        <v>403</v>
      </c>
      <c r="CJ196" s="1" t="s">
        <v>404</v>
      </c>
      <c r="CK196" s="1" t="s">
        <v>405</v>
      </c>
      <c r="CL196" s="1" t="s">
        <v>406</v>
      </c>
      <c r="CM196" s="1" t="s">
        <v>407</v>
      </c>
      <c r="CN196" s="1" t="s">
        <v>536</v>
      </c>
      <c r="CO196" s="1" t="s">
        <v>537</v>
      </c>
      <c r="CP196" s="1" t="s">
        <v>410</v>
      </c>
      <c r="CQ196" s="1" t="s">
        <v>411</v>
      </c>
      <c r="CR196" s="1" t="s">
        <v>412</v>
      </c>
      <c r="CS196" s="1" t="s">
        <v>413</v>
      </c>
      <c r="CT196" s="1" t="s">
        <v>414</v>
      </c>
      <c r="CU196" s="1" t="s">
        <v>415</v>
      </c>
      <c r="CV196" s="1" t="s">
        <v>416</v>
      </c>
      <c r="CW196" s="1" t="s">
        <v>417</v>
      </c>
      <c r="CX196" s="1" t="s">
        <v>418</v>
      </c>
      <c r="CY196" s="1" t="s">
        <v>419</v>
      </c>
      <c r="CZ196" s="1" t="s">
        <v>420</v>
      </c>
      <c r="DA196" s="1" t="s">
        <v>421</v>
      </c>
      <c r="DB196" s="1" t="s">
        <v>422</v>
      </c>
      <c r="DC196" s="1" t="s">
        <v>423</v>
      </c>
      <c r="DD196" s="1" t="s">
        <v>424</v>
      </c>
      <c r="DE196" s="1" t="s">
        <v>362</v>
      </c>
      <c r="DF196" s="1" t="s">
        <v>426</v>
      </c>
      <c r="DG196" s="1" t="s">
        <v>427</v>
      </c>
      <c r="DH196" s="1" t="s">
        <v>428</v>
      </c>
      <c r="DI196" s="1" t="s">
        <v>429</v>
      </c>
      <c r="DJ196" s="1" t="s">
        <v>430</v>
      </c>
      <c r="DK196" s="1" t="s">
        <v>431</v>
      </c>
      <c r="DL196" s="1" t="s">
        <v>432</v>
      </c>
      <c r="DM196" s="1" t="s">
        <v>407</v>
      </c>
      <c r="DN196" s="1" t="s">
        <v>434</v>
      </c>
      <c r="DO196" s="1" t="s">
        <v>435</v>
      </c>
      <c r="DP196" s="1" t="s">
        <v>436</v>
      </c>
      <c r="DQ196" s="1" t="s">
        <v>437</v>
      </c>
      <c r="DR196" s="1" t="s">
        <v>438</v>
      </c>
      <c r="DS196" s="1" t="s">
        <v>439</v>
      </c>
      <c r="DT196" s="1" t="s">
        <v>440</v>
      </c>
      <c r="DU196" s="1" t="s">
        <v>441</v>
      </c>
      <c r="DV196" s="1" t="s">
        <v>442</v>
      </c>
      <c r="DW196" s="1" t="s">
        <v>443</v>
      </c>
      <c r="DX196" s="1">
        <v>0</v>
      </c>
      <c r="DY196" s="1" t="s">
        <v>444</v>
      </c>
      <c r="DZ196" s="1" t="s">
        <v>445</v>
      </c>
      <c r="EB196" s="1" t="s">
        <v>446</v>
      </c>
      <c r="EC196" s="1" t="s">
        <v>446</v>
      </c>
      <c r="EE196" s="1" t="s">
        <v>532</v>
      </c>
    </row>
    <row r="197" spans="1:135" x14ac:dyDescent="0.2">
      <c r="A197" s="2"/>
    </row>
    <row r="198" spans="1:135" x14ac:dyDescent="0.2">
      <c r="A198" s="2" t="s">
        <v>538</v>
      </c>
      <c r="B198" s="1">
        <v>45.536000000000001</v>
      </c>
      <c r="C198" s="1">
        <v>0</v>
      </c>
      <c r="D198" s="1">
        <v>0</v>
      </c>
      <c r="E198" s="1">
        <v>26.992000000000001</v>
      </c>
      <c r="F198" s="1">
        <v>978.28</v>
      </c>
      <c r="G198" s="1">
        <v>0</v>
      </c>
      <c r="H198" s="1">
        <v>74</v>
      </c>
      <c r="I198" s="1">
        <v>2.3260000000000001</v>
      </c>
      <c r="J198" s="1">
        <v>1676.64</v>
      </c>
      <c r="K198" s="1">
        <v>2.1219999999999999</v>
      </c>
      <c r="L198" s="1">
        <v>0</v>
      </c>
      <c r="M198" s="1">
        <v>0</v>
      </c>
      <c r="N198" s="1">
        <v>783.29</v>
      </c>
      <c r="O198" s="1">
        <v>52.17</v>
      </c>
      <c r="P198" s="1">
        <v>156.88</v>
      </c>
      <c r="Q198" s="1">
        <v>842.24</v>
      </c>
      <c r="R198" s="1">
        <v>607.04</v>
      </c>
      <c r="S198" s="1">
        <v>4.4800000000000004</v>
      </c>
      <c r="T198" s="1">
        <v>8380.119999999999</v>
      </c>
      <c r="U198" s="1">
        <v>389.2</v>
      </c>
      <c r="V198" s="1">
        <v>92.4</v>
      </c>
      <c r="W198" s="1">
        <v>427.56000000000012</v>
      </c>
      <c r="X198" s="1">
        <v>687.59999999999991</v>
      </c>
      <c r="Y198" s="1">
        <v>0</v>
      </c>
      <c r="Z198" s="1">
        <v>1673.88</v>
      </c>
      <c r="AA198" s="1">
        <v>0</v>
      </c>
      <c r="AB198" s="1">
        <v>23.46</v>
      </c>
      <c r="AC198" s="1">
        <v>914.94</v>
      </c>
      <c r="AD198" s="1">
        <v>925.56</v>
      </c>
      <c r="AE198" s="1">
        <v>139.32</v>
      </c>
      <c r="AF198" s="1">
        <v>0</v>
      </c>
      <c r="AG198" s="1">
        <v>51.599999999999987</v>
      </c>
      <c r="AH198" s="1">
        <v>105.28</v>
      </c>
      <c r="AI198" s="1">
        <v>1239.28</v>
      </c>
      <c r="AJ198" s="1">
        <v>72.8</v>
      </c>
      <c r="AK198" s="1">
        <v>1004.4</v>
      </c>
      <c r="AL198" s="1">
        <v>12.6</v>
      </c>
      <c r="AM198" s="1">
        <v>892.8</v>
      </c>
      <c r="AN198" s="1">
        <v>97.68</v>
      </c>
      <c r="AO198" s="1">
        <v>9.6</v>
      </c>
      <c r="AP198" s="1">
        <v>791.2</v>
      </c>
      <c r="AQ198" s="1">
        <v>5898.8</v>
      </c>
      <c r="AR198" s="1">
        <v>0</v>
      </c>
      <c r="AS198" s="1">
        <v>183</v>
      </c>
      <c r="AT198" s="1">
        <v>10.92</v>
      </c>
      <c r="AU198" s="1">
        <v>0</v>
      </c>
      <c r="AV198" s="1">
        <v>577.72</v>
      </c>
      <c r="AW198" s="1">
        <v>5.8019999999999996</v>
      </c>
      <c r="AX198" s="1">
        <v>19.2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499.6</v>
      </c>
      <c r="BE198" s="1">
        <v>161.5</v>
      </c>
      <c r="BF198" s="1">
        <v>1080.875</v>
      </c>
      <c r="BG198" s="1">
        <v>561.5</v>
      </c>
      <c r="BH198" s="1">
        <v>0</v>
      </c>
      <c r="BI198" s="1">
        <v>144</v>
      </c>
      <c r="BJ198" s="1">
        <v>42.25</v>
      </c>
      <c r="BK198" s="1">
        <v>0</v>
      </c>
      <c r="BL198" s="1">
        <v>384</v>
      </c>
      <c r="BM198" s="1">
        <v>122</v>
      </c>
      <c r="BN198" s="1">
        <v>32</v>
      </c>
      <c r="BO198" s="1">
        <v>0</v>
      </c>
      <c r="BP198" s="1">
        <v>0</v>
      </c>
      <c r="BQ198" s="1">
        <v>67.2</v>
      </c>
      <c r="BR198" s="1">
        <v>2161.2249999999999</v>
      </c>
      <c r="BS198" s="1">
        <v>65.25</v>
      </c>
      <c r="BT198" s="1">
        <v>5331.2</v>
      </c>
      <c r="BU198" s="1">
        <v>0</v>
      </c>
      <c r="BV198" s="1">
        <v>40.5</v>
      </c>
      <c r="BW198" s="1">
        <v>141.6</v>
      </c>
      <c r="BX198" s="1">
        <v>0</v>
      </c>
      <c r="BY198" s="1">
        <v>23</v>
      </c>
      <c r="BZ198" s="1">
        <v>576</v>
      </c>
      <c r="CA198" s="1">
        <v>1.2</v>
      </c>
      <c r="CB198" s="1">
        <v>129</v>
      </c>
      <c r="CC198" s="1">
        <v>718</v>
      </c>
      <c r="CD198" s="1">
        <v>142.5</v>
      </c>
      <c r="CE198" s="1">
        <v>0</v>
      </c>
      <c r="CF198" s="1">
        <v>0</v>
      </c>
      <c r="CG198" s="1">
        <v>44.1</v>
      </c>
      <c r="CH198" s="1">
        <v>0</v>
      </c>
      <c r="CI198" s="1">
        <v>2580</v>
      </c>
      <c r="CJ198" s="1">
        <v>4734.6000000000004</v>
      </c>
      <c r="CK198" s="1">
        <v>0</v>
      </c>
      <c r="CL198" s="1">
        <v>59.4</v>
      </c>
      <c r="CM198" s="1">
        <v>136.5</v>
      </c>
      <c r="CN198" s="1">
        <v>31.2</v>
      </c>
      <c r="CO198" s="1">
        <v>58.8</v>
      </c>
      <c r="CP198" s="1">
        <v>184.8</v>
      </c>
      <c r="CQ198" s="1">
        <v>1541.8</v>
      </c>
      <c r="CR198" s="1">
        <v>286.60000000000002</v>
      </c>
      <c r="CS198" s="1">
        <v>106.8</v>
      </c>
      <c r="CT198" s="1">
        <v>39</v>
      </c>
      <c r="CU198" s="1">
        <v>420.8</v>
      </c>
      <c r="CV198" s="1">
        <v>88.5</v>
      </c>
      <c r="CW198" s="1">
        <v>47.5</v>
      </c>
      <c r="CX198" s="1">
        <v>48</v>
      </c>
      <c r="CY198" s="1">
        <v>360.7</v>
      </c>
      <c r="CZ198" s="1">
        <v>110.4</v>
      </c>
      <c r="DA198" s="1">
        <v>420.2</v>
      </c>
      <c r="DB198" s="1">
        <v>99.6</v>
      </c>
      <c r="DC198" s="1">
        <v>648</v>
      </c>
      <c r="DD198" s="1">
        <v>10.8</v>
      </c>
      <c r="DE198" s="1">
        <v>442.8</v>
      </c>
      <c r="DF198" s="1">
        <v>232.2</v>
      </c>
      <c r="DG198" s="1">
        <v>700.8</v>
      </c>
      <c r="DH198" s="1">
        <v>439.56</v>
      </c>
      <c r="DI198" s="1">
        <v>1203.25</v>
      </c>
      <c r="DJ198" s="1">
        <v>7009</v>
      </c>
      <c r="DK198" s="1">
        <v>2768</v>
      </c>
      <c r="DL198" s="1">
        <v>351.6</v>
      </c>
      <c r="DM198" s="1">
        <v>561</v>
      </c>
      <c r="DN198" s="1">
        <v>213</v>
      </c>
      <c r="DO198" s="1">
        <v>692.5</v>
      </c>
      <c r="DP198" s="1">
        <v>254</v>
      </c>
      <c r="DQ198" s="1">
        <v>1612</v>
      </c>
      <c r="DR198" s="1">
        <v>1544</v>
      </c>
      <c r="DS198" s="1">
        <v>620</v>
      </c>
      <c r="DT198" s="1">
        <v>770.5</v>
      </c>
      <c r="DU198" s="1">
        <v>418.5</v>
      </c>
      <c r="DV198" s="1">
        <v>1118</v>
      </c>
      <c r="DW198" s="1">
        <v>1468</v>
      </c>
      <c r="DX198" s="1">
        <v>0</v>
      </c>
      <c r="DY198" s="1">
        <v>0</v>
      </c>
      <c r="DZ198" s="1">
        <v>0</v>
      </c>
      <c r="EB198" s="1">
        <v>0</v>
      </c>
      <c r="EC198" s="1">
        <v>0</v>
      </c>
      <c r="ED198" s="1">
        <v>76779.927999999985</v>
      </c>
      <c r="EE198" s="1" t="s">
        <v>538</v>
      </c>
    </row>
    <row r="199" spans="1:135" x14ac:dyDescent="0.2">
      <c r="A199" s="2" t="s">
        <v>456</v>
      </c>
      <c r="B199" s="1">
        <v>45.536000000000001</v>
      </c>
      <c r="E199" s="1">
        <v>17.981999999999999</v>
      </c>
      <c r="F199" s="1">
        <v>848.04</v>
      </c>
      <c r="H199" s="1">
        <v>8.8800000000000008</v>
      </c>
      <c r="I199" s="1">
        <v>2.3260000000000001</v>
      </c>
      <c r="J199" s="1">
        <v>1092</v>
      </c>
      <c r="K199" s="1">
        <v>2.1219999999999999</v>
      </c>
      <c r="N199" s="1">
        <v>626.41</v>
      </c>
      <c r="O199" s="1">
        <v>37.369999999999997</v>
      </c>
      <c r="P199" s="1">
        <v>145.04</v>
      </c>
      <c r="Q199" s="1">
        <v>707.84</v>
      </c>
      <c r="R199" s="1">
        <v>374.08</v>
      </c>
      <c r="S199" s="1">
        <v>4.4800000000000004</v>
      </c>
      <c r="T199" s="1">
        <v>7325.08</v>
      </c>
      <c r="U199" s="1">
        <v>236.2</v>
      </c>
      <c r="V199" s="1">
        <v>73.2</v>
      </c>
      <c r="W199" s="1">
        <v>317.16000000000003</v>
      </c>
      <c r="X199" s="1">
        <v>574.79999999999995</v>
      </c>
      <c r="Z199" s="1">
        <v>1478.52</v>
      </c>
      <c r="AB199" s="1">
        <v>23.46</v>
      </c>
      <c r="AC199" s="1">
        <v>658.26</v>
      </c>
      <c r="AD199" s="1">
        <v>818.76</v>
      </c>
      <c r="AE199" s="1">
        <v>128.52000000000001</v>
      </c>
      <c r="AG199" s="1">
        <v>32.4</v>
      </c>
      <c r="AH199" s="1">
        <v>56</v>
      </c>
      <c r="AI199" s="1">
        <v>1001.84</v>
      </c>
      <c r="AJ199" s="1">
        <v>52.64</v>
      </c>
      <c r="AK199" s="1">
        <v>822</v>
      </c>
      <c r="AL199" s="1">
        <v>12.6</v>
      </c>
      <c r="AM199" s="1">
        <v>892.8</v>
      </c>
      <c r="AN199" s="1">
        <v>97.68</v>
      </c>
      <c r="AP199" s="1">
        <v>618.24</v>
      </c>
      <c r="AQ199" s="1">
        <v>5663</v>
      </c>
      <c r="AS199" s="1">
        <v>183</v>
      </c>
      <c r="AT199" s="1">
        <v>10.92</v>
      </c>
      <c r="AV199" s="1">
        <v>567.32000000000005</v>
      </c>
      <c r="AW199" s="1">
        <v>5.8070000000000004</v>
      </c>
      <c r="AX199" s="1">
        <v>19.2</v>
      </c>
      <c r="BD199" s="1">
        <v>405.6</v>
      </c>
      <c r="BE199" s="1">
        <v>126.5</v>
      </c>
      <c r="BF199" s="1">
        <v>654.875</v>
      </c>
      <c r="BG199" s="1">
        <v>466.3</v>
      </c>
      <c r="BI199" s="1">
        <v>55.5</v>
      </c>
      <c r="BJ199" s="1">
        <v>42.25</v>
      </c>
      <c r="BL199" s="1">
        <v>192</v>
      </c>
      <c r="BM199" s="1">
        <v>45.2</v>
      </c>
      <c r="BN199" s="1">
        <v>8</v>
      </c>
      <c r="BQ199" s="1">
        <v>57.6</v>
      </c>
      <c r="BR199" s="1">
        <v>1543.2249999999999</v>
      </c>
      <c r="BS199" s="1">
        <v>52.25</v>
      </c>
      <c r="BT199" s="1">
        <v>3598.4</v>
      </c>
      <c r="BV199" s="1">
        <v>39</v>
      </c>
      <c r="BW199" s="1">
        <v>12</v>
      </c>
      <c r="BY199" s="1">
        <v>5</v>
      </c>
      <c r="BZ199" s="1">
        <v>288</v>
      </c>
      <c r="CA199" s="1">
        <v>1.2</v>
      </c>
      <c r="CB199" s="1">
        <v>19.5</v>
      </c>
      <c r="CC199" s="1">
        <v>484</v>
      </c>
      <c r="CD199" s="1">
        <v>142.5</v>
      </c>
      <c r="CG199" s="1">
        <v>44.1</v>
      </c>
      <c r="CI199" s="1">
        <v>2511</v>
      </c>
      <c r="CJ199" s="1">
        <v>4005</v>
      </c>
      <c r="CL199" s="1">
        <v>59.4</v>
      </c>
      <c r="CM199" s="1">
        <v>33</v>
      </c>
      <c r="CN199" s="1">
        <v>14.4</v>
      </c>
      <c r="CO199" s="1">
        <v>37.200000000000003</v>
      </c>
      <c r="CP199" s="1">
        <v>184.8</v>
      </c>
      <c r="CQ199" s="1">
        <v>1490.2</v>
      </c>
      <c r="CR199" s="1">
        <v>248.2</v>
      </c>
      <c r="CS199" s="1">
        <v>106.8</v>
      </c>
      <c r="CT199" s="1">
        <v>39</v>
      </c>
      <c r="CU199" s="1">
        <v>344</v>
      </c>
      <c r="CV199" s="1">
        <v>88.5</v>
      </c>
      <c r="CW199" s="1">
        <v>46</v>
      </c>
      <c r="CX199" s="1">
        <v>48</v>
      </c>
      <c r="CY199" s="1">
        <v>357.7</v>
      </c>
      <c r="CZ199" s="1">
        <v>84</v>
      </c>
      <c r="DA199" s="1">
        <v>355.4</v>
      </c>
      <c r="DB199" s="1">
        <v>99.6</v>
      </c>
      <c r="DC199" s="1">
        <v>648</v>
      </c>
      <c r="DD199" s="1">
        <v>10.8</v>
      </c>
      <c r="DE199" s="1">
        <v>267.60000000000002</v>
      </c>
      <c r="DF199" s="1">
        <v>192.24</v>
      </c>
      <c r="DG199" s="1">
        <v>680.4</v>
      </c>
      <c r="DH199" s="1">
        <v>435.24</v>
      </c>
      <c r="DI199" s="1">
        <v>1044.25</v>
      </c>
      <c r="DJ199" s="1">
        <v>6830.5</v>
      </c>
      <c r="DK199" s="1">
        <v>2339</v>
      </c>
      <c r="DL199" s="1">
        <v>332.4</v>
      </c>
      <c r="DM199" s="1">
        <v>390</v>
      </c>
      <c r="DN199" s="1">
        <v>213</v>
      </c>
      <c r="DO199" s="1">
        <v>668.5</v>
      </c>
      <c r="DP199" s="1">
        <v>189.2</v>
      </c>
      <c r="DQ199" s="1">
        <v>1576</v>
      </c>
      <c r="DR199" s="1">
        <v>1532</v>
      </c>
      <c r="DS199" s="1">
        <v>598.5</v>
      </c>
      <c r="DT199" s="1">
        <v>731.5</v>
      </c>
      <c r="DU199" s="1">
        <v>373.5</v>
      </c>
      <c r="DV199" s="1">
        <v>1118</v>
      </c>
      <c r="DW199" s="1">
        <v>1468</v>
      </c>
      <c r="ED199" s="1">
        <v>65655.342999999993</v>
      </c>
      <c r="EE199" s="1" t="s">
        <v>461</v>
      </c>
    </row>
    <row r="200" spans="1:135" x14ac:dyDescent="0.2">
      <c r="A200" s="2" t="s">
        <v>457</v>
      </c>
      <c r="E200" s="1">
        <v>9.01</v>
      </c>
      <c r="F200" s="1">
        <v>130.24</v>
      </c>
      <c r="H200" s="1">
        <v>65.12</v>
      </c>
      <c r="J200" s="1">
        <v>584.64</v>
      </c>
      <c r="N200" s="1">
        <v>156.88</v>
      </c>
      <c r="O200" s="1">
        <v>14.8</v>
      </c>
      <c r="P200" s="1">
        <v>11.84</v>
      </c>
      <c r="Q200" s="1">
        <v>134.4</v>
      </c>
      <c r="R200" s="1">
        <v>232.96</v>
      </c>
      <c r="T200" s="1">
        <v>1055.04</v>
      </c>
      <c r="U200" s="1">
        <v>153</v>
      </c>
      <c r="V200" s="1">
        <v>19.2</v>
      </c>
      <c r="W200" s="1">
        <v>110.4</v>
      </c>
      <c r="X200" s="1">
        <v>112.8</v>
      </c>
      <c r="Z200" s="1">
        <v>195.36</v>
      </c>
      <c r="AC200" s="1">
        <v>256.68</v>
      </c>
      <c r="AD200" s="1">
        <v>106.8</v>
      </c>
      <c r="AE200" s="1">
        <v>10.8</v>
      </c>
      <c r="AG200" s="1">
        <v>19.2</v>
      </c>
      <c r="AH200" s="1">
        <v>49.28</v>
      </c>
      <c r="AI200" s="1">
        <v>237.44</v>
      </c>
      <c r="AJ200" s="1">
        <v>20.16</v>
      </c>
      <c r="AK200" s="1">
        <v>182.4</v>
      </c>
      <c r="AO200" s="1">
        <v>9.6</v>
      </c>
      <c r="AP200" s="1">
        <v>172.96</v>
      </c>
      <c r="AQ200" s="1">
        <v>235.8</v>
      </c>
      <c r="AV200" s="1">
        <v>10.4</v>
      </c>
      <c r="AW200" s="1">
        <v>-5.0000000000000001E-3</v>
      </c>
      <c r="BD200" s="1">
        <v>94</v>
      </c>
      <c r="BE200" s="1">
        <v>35</v>
      </c>
      <c r="BF200" s="1">
        <v>426</v>
      </c>
      <c r="BG200" s="1">
        <v>95.2</v>
      </c>
      <c r="BI200" s="1">
        <v>88.5</v>
      </c>
      <c r="BL200" s="1">
        <v>192</v>
      </c>
      <c r="BM200" s="1">
        <v>76.8</v>
      </c>
      <c r="BN200" s="1">
        <v>24</v>
      </c>
      <c r="BQ200" s="1">
        <v>9.6</v>
      </c>
      <c r="BR200" s="1">
        <v>618</v>
      </c>
      <c r="BS200" s="1">
        <v>13</v>
      </c>
      <c r="BT200" s="1">
        <v>1732.8</v>
      </c>
      <c r="BV200" s="1">
        <v>1.5</v>
      </c>
      <c r="BW200" s="1">
        <v>129.6</v>
      </c>
      <c r="BY200" s="1">
        <v>18</v>
      </c>
      <c r="BZ200" s="1">
        <v>288</v>
      </c>
      <c r="CB200" s="1">
        <v>109.5</v>
      </c>
      <c r="CC200" s="1">
        <v>234</v>
      </c>
      <c r="CI200" s="1">
        <v>69</v>
      </c>
      <c r="CJ200" s="1">
        <v>729.6</v>
      </c>
      <c r="CM200" s="1">
        <v>103.5</v>
      </c>
      <c r="CN200" s="1">
        <v>16.8</v>
      </c>
      <c r="CO200" s="1">
        <v>21.6</v>
      </c>
      <c r="CQ200" s="1">
        <v>51.6</v>
      </c>
      <c r="CR200" s="1">
        <v>38.4</v>
      </c>
      <c r="CU200" s="1">
        <v>76.8</v>
      </c>
      <c r="CW200" s="1">
        <v>1.5</v>
      </c>
      <c r="CY200" s="1">
        <v>3</v>
      </c>
      <c r="CZ200" s="1">
        <v>26.4</v>
      </c>
      <c r="DA200" s="1">
        <v>64.8</v>
      </c>
      <c r="DE200" s="1">
        <v>175.2</v>
      </c>
      <c r="DF200" s="1">
        <v>39.96</v>
      </c>
      <c r="DG200" s="1">
        <v>20.399999999999999</v>
      </c>
      <c r="DH200" s="1">
        <v>4.32</v>
      </c>
      <c r="DI200" s="1">
        <v>159</v>
      </c>
      <c r="DJ200" s="1">
        <v>178.5</v>
      </c>
      <c r="DK200" s="1">
        <v>429</v>
      </c>
      <c r="DL200" s="1">
        <v>19.2</v>
      </c>
      <c r="DM200" s="1">
        <v>171</v>
      </c>
      <c r="DO200" s="1">
        <v>24</v>
      </c>
      <c r="DP200" s="1">
        <v>64.8</v>
      </c>
      <c r="DQ200" s="1">
        <v>36</v>
      </c>
      <c r="DR200" s="1">
        <v>12</v>
      </c>
      <c r="DS200" s="1">
        <v>21.5</v>
      </c>
      <c r="DT200" s="1">
        <v>39</v>
      </c>
      <c r="DU200" s="1">
        <v>45</v>
      </c>
      <c r="ED200" s="1">
        <v>11124.584999999999</v>
      </c>
      <c r="EE200" s="1" t="s">
        <v>462</v>
      </c>
    </row>
    <row r="201" spans="1:135" x14ac:dyDescent="0.2">
      <c r="A201" s="2">
        <v>0</v>
      </c>
      <c r="Q201" s="1">
        <v>0</v>
      </c>
      <c r="Z201" s="1">
        <v>0</v>
      </c>
      <c r="ED201" s="1">
        <v>0</v>
      </c>
    </row>
    <row r="202" spans="1:135" x14ac:dyDescent="0.2">
      <c r="A202" s="2">
        <v>0</v>
      </c>
      <c r="Q202" s="1">
        <v>0</v>
      </c>
      <c r="Z202" s="1">
        <v>0</v>
      </c>
      <c r="ED202" s="1">
        <v>0</v>
      </c>
    </row>
    <row r="203" spans="1:135" x14ac:dyDescent="0.2">
      <c r="A203" s="2" t="s">
        <v>458</v>
      </c>
      <c r="Q203" s="1">
        <v>0</v>
      </c>
      <c r="Z203" s="1">
        <v>0</v>
      </c>
      <c r="ED203" s="1">
        <v>0</v>
      </c>
      <c r="EE203" s="1" t="s">
        <v>463</v>
      </c>
    </row>
    <row r="204" spans="1:135" x14ac:dyDescent="0.2">
      <c r="A204" s="2" t="s">
        <v>459</v>
      </c>
      <c r="ED204" s="1">
        <v>0</v>
      </c>
      <c r="EE204" s="1" t="s">
        <v>464</v>
      </c>
    </row>
    <row r="205" spans="1:135" x14ac:dyDescent="0.2">
      <c r="A205" s="2"/>
    </row>
    <row r="206" spans="1:135" x14ac:dyDescent="0.2">
      <c r="A206" s="2" t="s">
        <v>539</v>
      </c>
      <c r="B206" s="1">
        <v>-45.536000000000001</v>
      </c>
      <c r="C206" s="1">
        <v>0</v>
      </c>
      <c r="D206" s="1">
        <v>0</v>
      </c>
      <c r="E206" s="1">
        <v>-26.992000000000001</v>
      </c>
      <c r="F206" s="1">
        <v>-324.12</v>
      </c>
      <c r="G206" s="1">
        <v>0</v>
      </c>
      <c r="H206" s="1">
        <v>-71.040000000000006</v>
      </c>
      <c r="I206" s="1">
        <v>-2.3260000000000001</v>
      </c>
      <c r="J206" s="1">
        <v>-1336.16</v>
      </c>
      <c r="K206" s="1">
        <v>-2.1219999999999999</v>
      </c>
      <c r="L206" s="1">
        <v>0</v>
      </c>
      <c r="M206" s="1">
        <v>0</v>
      </c>
      <c r="N206" s="1">
        <v>-451.77</v>
      </c>
      <c r="O206" s="1">
        <v>-34.409999999999997</v>
      </c>
      <c r="P206" s="1">
        <v>-59.199999999999989</v>
      </c>
      <c r="Q206" s="1">
        <v>-288.95999999999992</v>
      </c>
      <c r="R206" s="1">
        <v>-465.92</v>
      </c>
      <c r="S206" s="1">
        <v>-2.2400000000000002</v>
      </c>
      <c r="T206" s="1">
        <v>-862.68000000000029</v>
      </c>
      <c r="U206" s="1">
        <v>-308.2</v>
      </c>
      <c r="V206" s="1">
        <v>132</v>
      </c>
      <c r="W206" s="1">
        <v>-251.16</v>
      </c>
      <c r="X206" s="1">
        <v>-619.19999999999993</v>
      </c>
      <c r="Y206" s="1">
        <v>0</v>
      </c>
      <c r="Z206" s="1">
        <v>-672.66</v>
      </c>
      <c r="AA206" s="1">
        <v>0</v>
      </c>
      <c r="AB206" s="1">
        <v>-23.46</v>
      </c>
      <c r="AC206" s="1">
        <v>-572.70000000000005</v>
      </c>
      <c r="AD206" s="1">
        <v>-523.55999999999995</v>
      </c>
      <c r="AE206" s="1">
        <v>-45.720000000000013</v>
      </c>
      <c r="AF206" s="1">
        <v>0</v>
      </c>
      <c r="AG206" s="1">
        <v>-10.8</v>
      </c>
      <c r="AH206" s="1">
        <v>-69.44</v>
      </c>
      <c r="AI206" s="1">
        <v>-641.20000000000005</v>
      </c>
      <c r="AJ206" s="1">
        <v>-72.8</v>
      </c>
      <c r="AK206" s="1">
        <v>-236.4</v>
      </c>
      <c r="AL206" s="1">
        <v>-12.6</v>
      </c>
      <c r="AM206" s="1">
        <v>-499.19999999999987</v>
      </c>
      <c r="AN206" s="1">
        <v>-31.080000000000009</v>
      </c>
      <c r="AO206" s="1">
        <v>-9.6</v>
      </c>
      <c r="AP206" s="1">
        <v>-445.28</v>
      </c>
      <c r="AQ206" s="1">
        <v>-2268.1999999999998</v>
      </c>
      <c r="AR206" s="1">
        <v>0</v>
      </c>
      <c r="AS206" s="1">
        <v>-183</v>
      </c>
      <c r="AT206" s="1">
        <v>-10.92</v>
      </c>
      <c r="AU206" s="1">
        <v>0</v>
      </c>
      <c r="AV206" s="1">
        <v>-151.32000000000011</v>
      </c>
      <c r="AW206" s="1">
        <v>-5.8019999999999996</v>
      </c>
      <c r="AX206" s="1">
        <v>-19.2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-466.6</v>
      </c>
      <c r="BE206" s="1">
        <v>-147.5</v>
      </c>
      <c r="BF206" s="1">
        <v>-1008.875</v>
      </c>
      <c r="BG206" s="1">
        <v>-527.1</v>
      </c>
      <c r="BH206" s="1">
        <v>0</v>
      </c>
      <c r="BI206" s="1">
        <v>-100.5</v>
      </c>
      <c r="BJ206" s="1">
        <v>-40.75</v>
      </c>
      <c r="BK206" s="1">
        <v>0</v>
      </c>
      <c r="BL206" s="1">
        <v>-384</v>
      </c>
      <c r="BM206" s="1">
        <v>-120.8</v>
      </c>
      <c r="BN206" s="1">
        <v>-31</v>
      </c>
      <c r="BO206" s="1">
        <v>0</v>
      </c>
      <c r="BP206" s="1">
        <v>0</v>
      </c>
      <c r="BQ206" s="1">
        <v>-43.2</v>
      </c>
      <c r="BR206" s="1">
        <v>-1741.2249999999999</v>
      </c>
      <c r="BS206" s="1">
        <v>-55.25</v>
      </c>
      <c r="BT206" s="1">
        <v>-5291.2</v>
      </c>
      <c r="BU206" s="1">
        <v>0</v>
      </c>
      <c r="BV206" s="1">
        <v>-39</v>
      </c>
      <c r="BW206" s="1">
        <v>-140.4</v>
      </c>
      <c r="BX206" s="1">
        <v>0</v>
      </c>
      <c r="BY206" s="1">
        <v>-21</v>
      </c>
      <c r="BZ206" s="1">
        <v>-576</v>
      </c>
      <c r="CA206" s="1">
        <v>0</v>
      </c>
      <c r="CB206" s="1">
        <v>-126</v>
      </c>
      <c r="CC206" s="1">
        <v>-541</v>
      </c>
      <c r="CD206" s="1">
        <v>-136.5</v>
      </c>
      <c r="CE206" s="1">
        <v>0</v>
      </c>
      <c r="CF206" s="1">
        <v>0</v>
      </c>
      <c r="CG206" s="1">
        <v>-22.5</v>
      </c>
      <c r="CH206" s="1">
        <v>0</v>
      </c>
      <c r="CI206" s="1">
        <v>-1395</v>
      </c>
      <c r="CJ206" s="1">
        <v>-3473.4</v>
      </c>
      <c r="CK206" s="1">
        <v>0</v>
      </c>
      <c r="CL206" s="1">
        <v>-54</v>
      </c>
      <c r="CM206" s="1">
        <v>-118.5</v>
      </c>
      <c r="CN206" s="1">
        <v>-31.2</v>
      </c>
      <c r="CO206" s="1">
        <v>-25.2</v>
      </c>
      <c r="CP206" s="1">
        <v>-36</v>
      </c>
      <c r="CQ206" s="1">
        <v>-679.00000000000011</v>
      </c>
      <c r="CR206" s="1">
        <v>-164.2</v>
      </c>
      <c r="CS206" s="1">
        <v>-1.2000000000000031</v>
      </c>
      <c r="CT206" s="1">
        <v>-9</v>
      </c>
      <c r="CU206" s="1">
        <v>-176</v>
      </c>
      <c r="CV206" s="1">
        <v>-64.5</v>
      </c>
      <c r="CW206" s="1">
        <v>-10</v>
      </c>
      <c r="CX206" s="1">
        <v>-3</v>
      </c>
      <c r="CY206" s="1">
        <v>-21.699999999999989</v>
      </c>
      <c r="CZ206" s="1">
        <v>-31.2</v>
      </c>
      <c r="DA206" s="1">
        <v>-351.8</v>
      </c>
      <c r="DB206" s="1">
        <v>108</v>
      </c>
      <c r="DC206" s="1">
        <v>-11.88</v>
      </c>
      <c r="DD206" s="1">
        <v>0</v>
      </c>
      <c r="DE206" s="1">
        <v>-350.4</v>
      </c>
      <c r="DF206" s="1">
        <v>-216</v>
      </c>
      <c r="DG206" s="1">
        <v>-168</v>
      </c>
      <c r="DH206" s="1">
        <v>-49.680000000000007</v>
      </c>
      <c r="DI206" s="1">
        <v>-462.25</v>
      </c>
      <c r="DJ206" s="1">
        <v>-2315.5</v>
      </c>
      <c r="DK206" s="1">
        <v>-1085</v>
      </c>
      <c r="DL206" s="1">
        <v>-36.59999999999998</v>
      </c>
      <c r="DM206" s="1">
        <v>-231</v>
      </c>
      <c r="DN206" s="1">
        <v>0</v>
      </c>
      <c r="DO206" s="1">
        <v>-200.5</v>
      </c>
      <c r="DP206" s="1">
        <v>-166.4</v>
      </c>
      <c r="DQ206" s="1">
        <v>-226</v>
      </c>
      <c r="DR206" s="1">
        <v>-188</v>
      </c>
      <c r="DS206" s="1">
        <v>-74</v>
      </c>
      <c r="DT206" s="1">
        <v>-128.5</v>
      </c>
      <c r="DU206" s="1">
        <v>-85.5</v>
      </c>
      <c r="DV206" s="1">
        <v>-284</v>
      </c>
      <c r="DW206" s="1">
        <v>-502</v>
      </c>
      <c r="DX206" s="1">
        <v>0</v>
      </c>
      <c r="DY206" s="1">
        <v>0</v>
      </c>
      <c r="EC206" s="1">
        <v>0</v>
      </c>
      <c r="ED206" s="1">
        <v>-36403.48799999999</v>
      </c>
      <c r="EE206" s="1" t="s">
        <v>539</v>
      </c>
    </row>
    <row r="207" spans="1:135" x14ac:dyDescent="0.2">
      <c r="A207" s="2" t="s">
        <v>540</v>
      </c>
      <c r="B207" s="1">
        <v>-45.536000000000001</v>
      </c>
      <c r="C207" s="1">
        <v>0</v>
      </c>
      <c r="D207" s="1">
        <v>0</v>
      </c>
      <c r="E207" s="1">
        <v>-17.981999999999999</v>
      </c>
      <c r="F207" s="1">
        <v>-193.88</v>
      </c>
      <c r="G207" s="1">
        <v>0</v>
      </c>
      <c r="H207" s="1">
        <v>-5.9200000000000008</v>
      </c>
      <c r="I207" s="1">
        <v>-2.3260000000000001</v>
      </c>
      <c r="J207" s="1">
        <v>-751.52</v>
      </c>
      <c r="K207" s="1">
        <v>-2.1219999999999999</v>
      </c>
      <c r="L207" s="1">
        <v>0</v>
      </c>
      <c r="M207" s="1">
        <v>0</v>
      </c>
      <c r="N207" s="1">
        <v>-294.89</v>
      </c>
      <c r="O207" s="1">
        <v>-19.61</v>
      </c>
      <c r="P207" s="1">
        <v>-47.359999999999992</v>
      </c>
      <c r="Q207" s="1">
        <v>-154.55999999999989</v>
      </c>
      <c r="R207" s="1">
        <v>-232.96</v>
      </c>
      <c r="S207" s="1">
        <v>-2.2400000000000002</v>
      </c>
      <c r="T207" s="1">
        <v>192.3599999999997</v>
      </c>
      <c r="U207" s="1">
        <v>-155.19999999999999</v>
      </c>
      <c r="V207" s="1">
        <v>151.19999999999999</v>
      </c>
      <c r="W207" s="1">
        <v>-140.76</v>
      </c>
      <c r="X207" s="1">
        <v>-506.4</v>
      </c>
      <c r="Y207" s="1">
        <v>0</v>
      </c>
      <c r="Z207" s="1">
        <v>-477.3</v>
      </c>
      <c r="AA207" s="1">
        <v>0</v>
      </c>
      <c r="AB207" s="1">
        <v>-23.46</v>
      </c>
      <c r="AC207" s="1">
        <v>-316.02</v>
      </c>
      <c r="AD207" s="1">
        <v>-416.76</v>
      </c>
      <c r="AE207" s="1">
        <v>-34.920000000000023</v>
      </c>
      <c r="AF207" s="1">
        <v>0</v>
      </c>
      <c r="AG207" s="1">
        <v>8.3999999999999986</v>
      </c>
      <c r="AH207" s="1">
        <v>-20.16</v>
      </c>
      <c r="AI207" s="1">
        <v>-403.76</v>
      </c>
      <c r="AJ207" s="1">
        <v>-52.64</v>
      </c>
      <c r="AK207" s="1">
        <v>-54</v>
      </c>
      <c r="AL207" s="1">
        <v>-12.6</v>
      </c>
      <c r="AM207" s="1">
        <v>-499.19999999999987</v>
      </c>
      <c r="AN207" s="1">
        <v>-31.080000000000009</v>
      </c>
      <c r="AO207" s="1">
        <v>0</v>
      </c>
      <c r="AP207" s="1">
        <v>-272.32</v>
      </c>
      <c r="AQ207" s="1">
        <v>-2032.4</v>
      </c>
      <c r="AR207" s="1">
        <v>0</v>
      </c>
      <c r="AS207" s="1">
        <v>-183</v>
      </c>
      <c r="AT207" s="1">
        <v>-10.92</v>
      </c>
      <c r="AU207" s="1">
        <v>0</v>
      </c>
      <c r="AV207" s="1">
        <v>-140.9200000000001</v>
      </c>
      <c r="AW207" s="1">
        <v>-5.8070000000000004</v>
      </c>
      <c r="AX207" s="1">
        <v>-19.2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-372.6</v>
      </c>
      <c r="BE207" s="1">
        <v>-112.5</v>
      </c>
      <c r="BF207" s="1">
        <v>-582.875</v>
      </c>
      <c r="BG207" s="1">
        <v>-431.9</v>
      </c>
      <c r="BH207" s="1">
        <v>0</v>
      </c>
      <c r="BI207" s="1">
        <v>-12</v>
      </c>
      <c r="BJ207" s="1">
        <v>-40.75</v>
      </c>
      <c r="BK207" s="1">
        <v>0</v>
      </c>
      <c r="BL207" s="1">
        <v>-192</v>
      </c>
      <c r="BM207" s="1">
        <v>-44</v>
      </c>
      <c r="BN207" s="1">
        <v>-7</v>
      </c>
      <c r="BO207" s="1">
        <v>0</v>
      </c>
      <c r="BP207" s="1">
        <v>0</v>
      </c>
      <c r="BQ207" s="1">
        <v>-33.6</v>
      </c>
      <c r="BR207" s="1">
        <v>-1123.2249999999999</v>
      </c>
      <c r="BS207" s="1">
        <v>-42.25</v>
      </c>
      <c r="BT207" s="1">
        <v>-3558.4</v>
      </c>
      <c r="BU207" s="1">
        <v>0</v>
      </c>
      <c r="BV207" s="1">
        <v>-37.5</v>
      </c>
      <c r="BW207" s="1">
        <v>-10.8</v>
      </c>
      <c r="BX207" s="1">
        <v>0</v>
      </c>
      <c r="BY207" s="1">
        <v>-3</v>
      </c>
      <c r="BZ207" s="1">
        <v>-288</v>
      </c>
      <c r="CA207" s="1">
        <v>0</v>
      </c>
      <c r="CB207" s="1">
        <v>-16.5</v>
      </c>
      <c r="CC207" s="1">
        <v>-307</v>
      </c>
      <c r="CD207" s="1">
        <v>-136.5</v>
      </c>
      <c r="CE207" s="1">
        <v>0</v>
      </c>
      <c r="CF207" s="1">
        <v>0</v>
      </c>
      <c r="CG207" s="1">
        <v>-22.5</v>
      </c>
      <c r="CH207" s="1">
        <v>0</v>
      </c>
      <c r="CI207" s="1">
        <v>-1326</v>
      </c>
      <c r="CJ207" s="1">
        <v>-2743.8</v>
      </c>
      <c r="CK207" s="1">
        <v>0</v>
      </c>
      <c r="CL207" s="1">
        <v>-54</v>
      </c>
      <c r="CM207" s="1">
        <v>-15</v>
      </c>
      <c r="CN207" s="1">
        <v>-14.4</v>
      </c>
      <c r="CO207" s="1">
        <v>-3.600000000000001</v>
      </c>
      <c r="CP207" s="1">
        <v>-36</v>
      </c>
      <c r="CQ207" s="1">
        <v>-627.40000000000009</v>
      </c>
      <c r="CR207" s="1">
        <v>-125.8</v>
      </c>
      <c r="CS207" s="1">
        <v>-1.2000000000000031</v>
      </c>
      <c r="CT207" s="1">
        <v>-9</v>
      </c>
      <c r="CU207" s="1">
        <v>-99.199999999999989</v>
      </c>
      <c r="CV207" s="1">
        <v>-64.5</v>
      </c>
      <c r="CW207" s="1">
        <v>-8.5</v>
      </c>
      <c r="CX207" s="1">
        <v>-3</v>
      </c>
      <c r="CY207" s="1">
        <v>-18.699999999999989</v>
      </c>
      <c r="CZ207" s="1">
        <v>-4.7999999999999972</v>
      </c>
      <c r="DA207" s="1">
        <v>-287</v>
      </c>
      <c r="DB207" s="1">
        <v>108</v>
      </c>
      <c r="DC207" s="1">
        <v>-11.88</v>
      </c>
      <c r="DD207" s="1">
        <v>0</v>
      </c>
      <c r="DE207" s="1">
        <v>-175.2</v>
      </c>
      <c r="DF207" s="1">
        <v>-176.04</v>
      </c>
      <c r="DG207" s="1">
        <v>-147.6</v>
      </c>
      <c r="DH207" s="1">
        <v>-45.360000000000007</v>
      </c>
      <c r="DI207" s="1">
        <v>-303.25</v>
      </c>
      <c r="DJ207" s="1">
        <v>-2137</v>
      </c>
      <c r="DK207" s="1">
        <v>-656</v>
      </c>
      <c r="DL207" s="1">
        <v>-17.399999999999981</v>
      </c>
      <c r="DM207" s="1">
        <v>-60</v>
      </c>
      <c r="DN207" s="1">
        <v>0</v>
      </c>
      <c r="DO207" s="1">
        <v>-176.5</v>
      </c>
      <c r="DP207" s="1">
        <v>-101.6</v>
      </c>
      <c r="DQ207" s="1">
        <v>-190</v>
      </c>
      <c r="DR207" s="1">
        <v>-176</v>
      </c>
      <c r="DS207" s="1">
        <v>-52.5</v>
      </c>
      <c r="DT207" s="1">
        <v>-89.5</v>
      </c>
      <c r="DU207" s="1">
        <v>-40.5</v>
      </c>
      <c r="DV207" s="1">
        <v>-284</v>
      </c>
      <c r="DW207" s="1">
        <v>-502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-25278.902999999991</v>
      </c>
      <c r="EE207" s="1" t="s">
        <v>540</v>
      </c>
    </row>
    <row r="208" spans="1:135" x14ac:dyDescent="0.2">
      <c r="A208" s="2" t="s">
        <v>541</v>
      </c>
      <c r="B208" s="1">
        <v>0</v>
      </c>
      <c r="C208" s="1">
        <v>0</v>
      </c>
      <c r="D208" s="1">
        <v>0</v>
      </c>
      <c r="E208" s="1">
        <v>-9.01</v>
      </c>
      <c r="F208" s="1">
        <v>-130.24</v>
      </c>
      <c r="G208" s="1">
        <v>0</v>
      </c>
      <c r="H208" s="1">
        <v>-65.12</v>
      </c>
      <c r="I208" s="1">
        <v>0</v>
      </c>
      <c r="J208" s="1">
        <v>-584.64</v>
      </c>
      <c r="K208" s="1">
        <v>0</v>
      </c>
      <c r="L208" s="1">
        <v>0</v>
      </c>
      <c r="M208" s="1">
        <v>0</v>
      </c>
      <c r="N208" s="1">
        <v>-156.88</v>
      </c>
      <c r="O208" s="1">
        <v>-14.8</v>
      </c>
      <c r="P208" s="1">
        <v>-11.84</v>
      </c>
      <c r="Q208" s="1">
        <v>-134.4</v>
      </c>
      <c r="R208" s="1">
        <v>-232.96</v>
      </c>
      <c r="S208" s="1">
        <v>0</v>
      </c>
      <c r="T208" s="1">
        <v>-1055.04</v>
      </c>
      <c r="U208" s="1">
        <v>-153</v>
      </c>
      <c r="V208" s="1">
        <v>-19.2</v>
      </c>
      <c r="W208" s="1">
        <v>-110.4</v>
      </c>
      <c r="X208" s="1">
        <v>-112.8</v>
      </c>
      <c r="Y208" s="1">
        <v>0</v>
      </c>
      <c r="Z208" s="1">
        <v>-195.36</v>
      </c>
      <c r="AA208" s="1">
        <v>0</v>
      </c>
      <c r="AB208" s="1">
        <v>0</v>
      </c>
      <c r="AC208" s="1">
        <v>-256.68</v>
      </c>
      <c r="AD208" s="1">
        <v>-106.8</v>
      </c>
      <c r="AE208" s="1">
        <v>-10.8</v>
      </c>
      <c r="AF208" s="1">
        <v>0</v>
      </c>
      <c r="AG208" s="1">
        <v>-19.2</v>
      </c>
      <c r="AH208" s="1">
        <v>-49.28</v>
      </c>
      <c r="AI208" s="1">
        <v>-237.44</v>
      </c>
      <c r="AJ208" s="1">
        <v>-20.16</v>
      </c>
      <c r="AK208" s="1">
        <v>-182.4</v>
      </c>
      <c r="AL208" s="1">
        <v>0</v>
      </c>
      <c r="AM208" s="1">
        <v>0</v>
      </c>
      <c r="AN208" s="1">
        <v>0</v>
      </c>
      <c r="AO208" s="1">
        <v>-9.6</v>
      </c>
      <c r="AP208" s="1">
        <v>-172.96</v>
      </c>
      <c r="AQ208" s="1">
        <v>-235.8</v>
      </c>
      <c r="AR208" s="1">
        <v>0</v>
      </c>
      <c r="AS208" s="1">
        <v>0</v>
      </c>
      <c r="AT208" s="1">
        <v>0</v>
      </c>
      <c r="AU208" s="1">
        <v>0</v>
      </c>
      <c r="AV208" s="1">
        <v>-10.4</v>
      </c>
      <c r="AW208" s="1">
        <v>5.0000000000000001E-3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-94</v>
      </c>
      <c r="BE208" s="1">
        <v>-35</v>
      </c>
      <c r="BF208" s="1">
        <v>-426</v>
      </c>
      <c r="BG208" s="1">
        <v>-95.2</v>
      </c>
      <c r="BH208" s="1">
        <v>0</v>
      </c>
      <c r="BI208" s="1">
        <v>-88.5</v>
      </c>
      <c r="BJ208" s="1">
        <v>0</v>
      </c>
      <c r="BK208" s="1">
        <v>0</v>
      </c>
      <c r="BL208" s="1">
        <v>-192</v>
      </c>
      <c r="BM208" s="1">
        <v>-76.8</v>
      </c>
      <c r="BN208" s="1">
        <v>-24</v>
      </c>
      <c r="BO208" s="1">
        <v>0</v>
      </c>
      <c r="BP208" s="1">
        <v>0</v>
      </c>
      <c r="BQ208" s="1">
        <v>-9.6</v>
      </c>
      <c r="BR208" s="1">
        <v>-618</v>
      </c>
      <c r="BS208" s="1">
        <v>-13</v>
      </c>
      <c r="BT208" s="1">
        <v>-1732.8</v>
      </c>
      <c r="BU208" s="1">
        <v>0</v>
      </c>
      <c r="BV208" s="1">
        <v>-1.5</v>
      </c>
      <c r="BW208" s="1">
        <v>-129.6</v>
      </c>
      <c r="BX208" s="1">
        <v>0</v>
      </c>
      <c r="BY208" s="1">
        <v>-18</v>
      </c>
      <c r="BZ208" s="1">
        <v>-288</v>
      </c>
      <c r="CA208" s="1">
        <v>0</v>
      </c>
      <c r="CB208" s="1">
        <v>-109.5</v>
      </c>
      <c r="CC208" s="1">
        <v>-234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-69</v>
      </c>
      <c r="CJ208" s="1">
        <v>-729.6</v>
      </c>
      <c r="CK208" s="1">
        <v>0</v>
      </c>
      <c r="CL208" s="1">
        <v>0</v>
      </c>
      <c r="CM208" s="1">
        <v>-103.5</v>
      </c>
      <c r="CN208" s="1">
        <v>-16.8</v>
      </c>
      <c r="CO208" s="1">
        <v>-21.6</v>
      </c>
      <c r="CP208" s="1">
        <v>0</v>
      </c>
      <c r="CQ208" s="1">
        <v>-51.6</v>
      </c>
      <c r="CR208" s="1">
        <v>-38.4</v>
      </c>
      <c r="CS208" s="1">
        <v>0</v>
      </c>
      <c r="CT208" s="1">
        <v>0</v>
      </c>
      <c r="CU208" s="1">
        <v>-76.8</v>
      </c>
      <c r="CV208" s="1">
        <v>0</v>
      </c>
      <c r="CW208" s="1">
        <v>-1.5</v>
      </c>
      <c r="CX208" s="1">
        <v>0</v>
      </c>
      <c r="CY208" s="1">
        <v>-3</v>
      </c>
      <c r="CZ208" s="1">
        <v>-26.4</v>
      </c>
      <c r="DA208" s="1">
        <v>-64.8</v>
      </c>
      <c r="DB208" s="1">
        <v>0</v>
      </c>
      <c r="DC208" s="1">
        <v>0</v>
      </c>
      <c r="DD208" s="1">
        <v>0</v>
      </c>
      <c r="DE208" s="1">
        <v>-175.2</v>
      </c>
      <c r="DF208" s="1">
        <v>-39.96</v>
      </c>
      <c r="DG208" s="1">
        <v>-20.399999999999999</v>
      </c>
      <c r="DH208" s="1">
        <v>-4.32</v>
      </c>
      <c r="DI208" s="1">
        <v>-159</v>
      </c>
      <c r="DJ208" s="1">
        <v>-178.5</v>
      </c>
      <c r="DK208" s="1">
        <v>-429</v>
      </c>
      <c r="DL208" s="1">
        <v>-19.2</v>
      </c>
      <c r="DM208" s="1">
        <v>-171</v>
      </c>
      <c r="DN208" s="1">
        <v>0</v>
      </c>
      <c r="DO208" s="1">
        <v>-24</v>
      </c>
      <c r="DP208" s="1">
        <v>-64.8</v>
      </c>
      <c r="DQ208" s="1">
        <v>-36</v>
      </c>
      <c r="DR208" s="1">
        <v>-12</v>
      </c>
      <c r="DS208" s="1">
        <v>-21.5</v>
      </c>
      <c r="DT208" s="1">
        <v>-39</v>
      </c>
      <c r="DU208" s="1">
        <v>-45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-11124.584999999999</v>
      </c>
      <c r="EE208" s="1" t="s">
        <v>541</v>
      </c>
    </row>
    <row r="209" spans="1:135" x14ac:dyDescent="0.2">
      <c r="A209" s="2" t="s">
        <v>542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EC209" s="1">
        <v>0</v>
      </c>
      <c r="ED209" s="1">
        <v>0</v>
      </c>
      <c r="EE209" s="1" t="s">
        <v>542</v>
      </c>
    </row>
    <row r="210" spans="1:135" x14ac:dyDescent="0.2">
      <c r="A210" s="2" t="s">
        <v>543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EC210" s="1">
        <v>0</v>
      </c>
      <c r="ED210" s="1">
        <v>0</v>
      </c>
      <c r="EE210" s="1" t="s">
        <v>543</v>
      </c>
    </row>
    <row r="211" spans="1:135" x14ac:dyDescent="0.2">
      <c r="A211" s="2" t="s">
        <v>544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EC211" s="1">
        <v>0</v>
      </c>
      <c r="ED211" s="1">
        <v>0</v>
      </c>
      <c r="EE211" s="1" t="s">
        <v>544</v>
      </c>
    </row>
    <row r="212" spans="1:135" x14ac:dyDescent="0.2">
      <c r="A212" s="2" t="s">
        <v>545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EC212" s="1">
        <v>0</v>
      </c>
      <c r="ED212" s="1">
        <v>0</v>
      </c>
      <c r="EE212" s="1" t="s">
        <v>545</v>
      </c>
    </row>
    <row r="213" spans="1:135" x14ac:dyDescent="0.2">
      <c r="A213" s="2"/>
    </row>
    <row r="214" spans="1:135" x14ac:dyDescent="0.2">
      <c r="A214" s="2" t="s">
        <v>546</v>
      </c>
    </row>
    <row r="215" spans="1:135" x14ac:dyDescent="0.2">
      <c r="A215" s="2" t="s">
        <v>547</v>
      </c>
      <c r="B215" s="1">
        <v>2033.646</v>
      </c>
      <c r="C215" s="1">
        <v>108.629</v>
      </c>
      <c r="D215" s="1">
        <v>876.29200000000003</v>
      </c>
      <c r="E215" s="1">
        <v>163.47999999999999</v>
      </c>
      <c r="F215" s="1">
        <v>929.44</v>
      </c>
      <c r="G215" s="1">
        <v>108</v>
      </c>
      <c r="H215" s="1">
        <v>346.32</v>
      </c>
      <c r="I215" s="1">
        <v>160.392</v>
      </c>
      <c r="J215" s="1">
        <v>521.91999999999996</v>
      </c>
      <c r="K215" s="1">
        <v>184.86799999999999</v>
      </c>
      <c r="L215" s="1">
        <v>246.72800000000001</v>
      </c>
      <c r="M215" s="1">
        <v>0</v>
      </c>
      <c r="N215" s="1">
        <v>461.76</v>
      </c>
      <c r="O215" s="1">
        <v>242.72</v>
      </c>
      <c r="P215" s="1">
        <v>219.04</v>
      </c>
      <c r="Q215" s="1">
        <v>960.96</v>
      </c>
      <c r="S215" s="1">
        <v>0</v>
      </c>
      <c r="T215" s="1">
        <v>10450.719999999999</v>
      </c>
      <c r="U215" s="1">
        <v>72.400000000000006</v>
      </c>
      <c r="V215" s="1">
        <v>534</v>
      </c>
      <c r="W215" s="1">
        <v>313.2</v>
      </c>
      <c r="X215" s="1">
        <v>49.2</v>
      </c>
      <c r="Y215" s="1">
        <v>228</v>
      </c>
      <c r="Z215" s="1">
        <v>1578.42</v>
      </c>
      <c r="AA215" s="1">
        <v>99.9</v>
      </c>
      <c r="AB215" s="1">
        <v>1748</v>
      </c>
      <c r="AD215" s="1">
        <v>360.12</v>
      </c>
      <c r="AE215" s="1">
        <v>112.8</v>
      </c>
      <c r="AF215" s="1">
        <v>522</v>
      </c>
      <c r="AG215" s="1">
        <v>122.4</v>
      </c>
      <c r="AH215" s="1">
        <v>262.08</v>
      </c>
      <c r="AI215" s="1">
        <v>536.76</v>
      </c>
      <c r="AJ215" s="1">
        <v>85.12</v>
      </c>
      <c r="AK215" s="1">
        <v>10588.8</v>
      </c>
      <c r="AL215" s="1">
        <v>0</v>
      </c>
      <c r="AM215" s="1">
        <v>1152</v>
      </c>
      <c r="AP215" s="1">
        <v>426.88</v>
      </c>
      <c r="AQ215" s="1">
        <v>2560.1999999999998</v>
      </c>
      <c r="AR215" s="1">
        <v>108</v>
      </c>
      <c r="AS215" s="1">
        <v>4704</v>
      </c>
      <c r="AT215" s="1">
        <v>27.6</v>
      </c>
      <c r="AU215" s="1">
        <v>1048.8</v>
      </c>
      <c r="AV215" s="1">
        <v>330.46</v>
      </c>
      <c r="AW215" s="1">
        <v>86.75</v>
      </c>
      <c r="AY215" s="1">
        <v>51.255000000000003</v>
      </c>
      <c r="AZ215" s="1">
        <v>22.13</v>
      </c>
      <c r="BA215" s="1">
        <v>0</v>
      </c>
      <c r="BB215" s="1">
        <v>0</v>
      </c>
      <c r="BC215" s="1">
        <v>14</v>
      </c>
      <c r="BD215" s="1">
        <v>1390.875</v>
      </c>
      <c r="BE215" s="1">
        <v>414</v>
      </c>
      <c r="BF215" s="1">
        <v>521</v>
      </c>
      <c r="BG215" s="1">
        <v>900</v>
      </c>
      <c r="BH215" s="1">
        <v>72</v>
      </c>
      <c r="BI215" s="1">
        <v>474</v>
      </c>
      <c r="BJ215" s="1">
        <v>135</v>
      </c>
      <c r="BK215" s="1">
        <v>33.6</v>
      </c>
      <c r="BL215" s="1">
        <v>115.2</v>
      </c>
      <c r="BM215" s="1">
        <v>128.4</v>
      </c>
      <c r="BN215" s="1">
        <v>93</v>
      </c>
      <c r="BP215" s="1">
        <v>260</v>
      </c>
      <c r="BQ215" s="1">
        <v>47.2</v>
      </c>
      <c r="BR215" s="1">
        <v>7155</v>
      </c>
      <c r="BS215" s="1">
        <v>101.875</v>
      </c>
      <c r="BT215" s="1">
        <v>2332.8000000000002</v>
      </c>
      <c r="BU215" s="1">
        <v>137.6</v>
      </c>
      <c r="BV215" s="1">
        <v>129</v>
      </c>
      <c r="BW215" s="1">
        <v>129.6</v>
      </c>
      <c r="BY215" s="1">
        <v>39</v>
      </c>
      <c r="BZ215" s="1">
        <v>288</v>
      </c>
      <c r="CA215" s="1">
        <v>272.39999999999998</v>
      </c>
      <c r="CB215" s="1">
        <v>522</v>
      </c>
      <c r="CC215" s="1">
        <v>1810.25</v>
      </c>
      <c r="CD215" s="1">
        <v>759</v>
      </c>
      <c r="CE215" s="1">
        <v>128.4</v>
      </c>
      <c r="CG215" s="1">
        <v>95.4</v>
      </c>
      <c r="CH215" s="1">
        <v>0</v>
      </c>
      <c r="CI215" s="1">
        <v>9060</v>
      </c>
      <c r="CJ215" s="1">
        <v>5958</v>
      </c>
      <c r="CK215" s="1">
        <v>264</v>
      </c>
      <c r="CL215" s="1">
        <v>810</v>
      </c>
      <c r="CM215" s="1">
        <v>451.5</v>
      </c>
      <c r="CN215" s="1">
        <v>166.8</v>
      </c>
      <c r="CO215" s="1">
        <v>62.4</v>
      </c>
      <c r="CP215" s="1">
        <v>0</v>
      </c>
      <c r="CQ215" s="1">
        <v>8414.7999999999993</v>
      </c>
      <c r="CR215" s="1">
        <v>615.20000000000005</v>
      </c>
      <c r="CU215" s="1">
        <v>157.6</v>
      </c>
      <c r="CV215" s="1">
        <v>434</v>
      </c>
      <c r="CX215" s="1">
        <v>171</v>
      </c>
      <c r="CY215" s="1">
        <v>981</v>
      </c>
      <c r="CZ215" s="1">
        <v>66</v>
      </c>
      <c r="DB215" s="1">
        <v>573.20000000000005</v>
      </c>
      <c r="DC215" s="1">
        <v>928.8</v>
      </c>
      <c r="DD215" s="1">
        <v>384</v>
      </c>
      <c r="DF215" s="1">
        <v>1304.6400000000001</v>
      </c>
      <c r="DH215" s="1">
        <v>196.38</v>
      </c>
      <c r="DI215" s="1">
        <v>2983.75</v>
      </c>
      <c r="DJ215" s="1">
        <v>2974.5</v>
      </c>
      <c r="DK215" s="1">
        <v>4176</v>
      </c>
      <c r="DL215" s="1">
        <v>970.5</v>
      </c>
      <c r="DM215" s="1">
        <v>145.19999999999999</v>
      </c>
      <c r="DN215" s="1">
        <v>1035</v>
      </c>
      <c r="DO215" s="1">
        <v>1188</v>
      </c>
      <c r="DP215" s="1">
        <v>880</v>
      </c>
      <c r="DQ215" s="1">
        <v>889</v>
      </c>
      <c r="DR215" s="1">
        <v>1116</v>
      </c>
      <c r="DS215" s="1">
        <v>304</v>
      </c>
      <c r="DT215" s="1">
        <v>215</v>
      </c>
      <c r="DU215" s="1">
        <v>339</v>
      </c>
      <c r="DV215" s="1">
        <v>396</v>
      </c>
      <c r="DW215" s="1">
        <v>672</v>
      </c>
      <c r="ED215" s="1">
        <v>113528.06</v>
      </c>
      <c r="EE215" s="1" t="s">
        <v>547</v>
      </c>
    </row>
    <row r="216" spans="1:135" x14ac:dyDescent="0.2">
      <c r="A216" s="2" t="s">
        <v>548</v>
      </c>
      <c r="B216" s="1">
        <v>1644.4380000000001</v>
      </c>
      <c r="C216" s="1">
        <v>187.63399999999999</v>
      </c>
      <c r="D216" s="1">
        <v>1645.6220000000001</v>
      </c>
      <c r="E216" s="1">
        <v>201.744</v>
      </c>
      <c r="F216" s="1">
        <v>1098.1600000000001</v>
      </c>
      <c r="G216" s="1">
        <v>48</v>
      </c>
      <c r="H216" s="1">
        <v>642.32000000000005</v>
      </c>
      <c r="I216" s="1">
        <v>41.65</v>
      </c>
      <c r="J216" s="1">
        <v>904.96</v>
      </c>
      <c r="K216" s="1">
        <v>24.286000000000001</v>
      </c>
      <c r="L216" s="1">
        <v>163.554</v>
      </c>
      <c r="M216" s="1">
        <v>0</v>
      </c>
      <c r="N216" s="1">
        <v>837.68</v>
      </c>
      <c r="O216" s="1">
        <v>257.52</v>
      </c>
      <c r="P216" s="1">
        <v>444</v>
      </c>
      <c r="Q216" s="1">
        <v>300.16000000000003</v>
      </c>
      <c r="S216" s="1">
        <v>408</v>
      </c>
      <c r="T216" s="1">
        <v>24572.799999999999</v>
      </c>
      <c r="U216" s="1">
        <v>246.6</v>
      </c>
      <c r="V216" s="1">
        <v>3339.6</v>
      </c>
      <c r="W216" s="1">
        <v>357.6</v>
      </c>
      <c r="X216" s="1">
        <v>147.6</v>
      </c>
      <c r="Y216" s="1">
        <v>540</v>
      </c>
      <c r="Z216" s="1">
        <v>1514.04</v>
      </c>
      <c r="AA216" s="1">
        <v>31.08</v>
      </c>
      <c r="AB216" s="1">
        <v>2439.84</v>
      </c>
      <c r="AD216" s="1">
        <v>1422.48</v>
      </c>
      <c r="AE216" s="1">
        <v>128.4</v>
      </c>
      <c r="AF216" s="1">
        <v>1168.8</v>
      </c>
      <c r="AG216" s="1">
        <v>205.2</v>
      </c>
      <c r="AH216" s="1">
        <v>589.12</v>
      </c>
      <c r="AI216" s="1">
        <v>1340.64</v>
      </c>
      <c r="AJ216" s="1">
        <v>183.68</v>
      </c>
      <c r="AK216" s="1">
        <v>1315.2</v>
      </c>
      <c r="AL216" s="1">
        <v>0</v>
      </c>
      <c r="AM216" s="1">
        <v>710.4</v>
      </c>
      <c r="AP216" s="1">
        <v>463.68</v>
      </c>
      <c r="AQ216" s="1">
        <v>9955.6</v>
      </c>
      <c r="AR216" s="1">
        <v>216</v>
      </c>
      <c r="AS216" s="1">
        <v>660</v>
      </c>
      <c r="AT216" s="1">
        <v>42</v>
      </c>
      <c r="AU216" s="1">
        <v>846.4</v>
      </c>
      <c r="AV216" s="1">
        <v>365.04</v>
      </c>
      <c r="AW216" s="1">
        <v>71.165000000000006</v>
      </c>
      <c r="AY216" s="1">
        <v>108.97</v>
      </c>
      <c r="AZ216" s="1">
        <v>28.518000000000001</v>
      </c>
      <c r="BA216" s="1">
        <v>0</v>
      </c>
      <c r="BB216" s="1">
        <v>0</v>
      </c>
      <c r="BC216" s="1">
        <v>0</v>
      </c>
      <c r="BD216" s="1">
        <v>2213.5</v>
      </c>
      <c r="BE216" s="1">
        <v>686</v>
      </c>
      <c r="BF216" s="1">
        <v>644</v>
      </c>
      <c r="BG216" s="1">
        <v>1240</v>
      </c>
      <c r="BH216" s="1">
        <v>252</v>
      </c>
      <c r="BI216" s="1">
        <v>898.5</v>
      </c>
      <c r="BJ216" s="1">
        <v>154.5</v>
      </c>
      <c r="BK216" s="1">
        <v>37.6</v>
      </c>
      <c r="BL216" s="1">
        <v>634.4</v>
      </c>
      <c r="BM216" s="1">
        <v>501.6</v>
      </c>
      <c r="BN216" s="1">
        <v>227</v>
      </c>
      <c r="BP216" s="1">
        <v>842</v>
      </c>
      <c r="BQ216" s="1">
        <v>155.19999999999999</v>
      </c>
      <c r="BR216" s="1">
        <v>5575</v>
      </c>
      <c r="BS216" s="1">
        <v>244.5</v>
      </c>
      <c r="BT216" s="1">
        <v>4327.2</v>
      </c>
      <c r="BU216" s="1">
        <v>720</v>
      </c>
      <c r="BV216" s="1">
        <v>181.5</v>
      </c>
      <c r="BW216" s="1">
        <v>680.4</v>
      </c>
      <c r="BY216" s="1">
        <v>246</v>
      </c>
      <c r="BZ216" s="1">
        <v>1132</v>
      </c>
      <c r="CA216" s="1">
        <v>596.4</v>
      </c>
      <c r="CB216" s="1">
        <v>1072.5</v>
      </c>
      <c r="CC216" s="1">
        <v>1844.5</v>
      </c>
      <c r="CD216" s="1">
        <v>432</v>
      </c>
      <c r="CE216" s="1">
        <v>657.6</v>
      </c>
      <c r="CG216" s="1">
        <v>232.2</v>
      </c>
      <c r="CH216" s="1">
        <v>0</v>
      </c>
      <c r="CI216" s="1">
        <v>11319</v>
      </c>
      <c r="CJ216" s="1">
        <v>8599.2000000000007</v>
      </c>
      <c r="CK216" s="1">
        <v>0</v>
      </c>
      <c r="CL216" s="1">
        <v>2412.7199999999998</v>
      </c>
      <c r="CM216" s="1">
        <v>1248</v>
      </c>
      <c r="CN216" s="1">
        <v>301.2</v>
      </c>
      <c r="CO216" s="1">
        <v>294</v>
      </c>
      <c r="CP216" s="1">
        <v>276</v>
      </c>
      <c r="CQ216" s="1">
        <v>15789.6</v>
      </c>
      <c r="CR216" s="1">
        <v>500.4</v>
      </c>
      <c r="CU216" s="1">
        <v>162</v>
      </c>
      <c r="CV216" s="1">
        <v>369</v>
      </c>
      <c r="CX216" s="1">
        <v>142.5</v>
      </c>
      <c r="CY216" s="1">
        <v>2155</v>
      </c>
      <c r="CZ216" s="1">
        <v>244.8</v>
      </c>
      <c r="DB216" s="1">
        <v>3010.8</v>
      </c>
      <c r="DC216" s="1">
        <v>2511</v>
      </c>
      <c r="DD216" s="1">
        <v>0</v>
      </c>
      <c r="DF216" s="1">
        <v>941.76</v>
      </c>
      <c r="DH216" s="1">
        <v>461.88</v>
      </c>
      <c r="DI216" s="1">
        <v>1501</v>
      </c>
      <c r="DJ216" s="1">
        <v>7584</v>
      </c>
      <c r="DK216" s="1">
        <v>4077</v>
      </c>
      <c r="DL216" s="1">
        <v>1809</v>
      </c>
      <c r="DM216" s="1">
        <v>326.39999999999998</v>
      </c>
      <c r="DN216" s="1">
        <v>1417.5</v>
      </c>
      <c r="DO216" s="1">
        <v>2130</v>
      </c>
      <c r="DP216" s="1">
        <v>728.4</v>
      </c>
      <c r="DQ216" s="1">
        <v>917.5</v>
      </c>
      <c r="DR216" s="1">
        <v>874</v>
      </c>
      <c r="DS216" s="1">
        <v>285</v>
      </c>
      <c r="DT216" s="1">
        <v>129</v>
      </c>
      <c r="DU216" s="1">
        <v>60</v>
      </c>
      <c r="DV216" s="1">
        <v>48</v>
      </c>
      <c r="DW216" s="1">
        <v>606</v>
      </c>
      <c r="ED216" s="1">
        <v>161519.94099999999</v>
      </c>
      <c r="EE216" s="1" t="s">
        <v>548</v>
      </c>
    </row>
    <row r="217" spans="1:135" x14ac:dyDescent="0.2">
      <c r="A217" s="2" t="s">
        <v>549</v>
      </c>
      <c r="B217" s="1">
        <v>1744.134</v>
      </c>
      <c r="C217" s="1">
        <v>106.45</v>
      </c>
      <c r="D217" s="1">
        <v>1970.7070000000001</v>
      </c>
      <c r="E217" s="1">
        <v>319.86200000000002</v>
      </c>
      <c r="F217" s="1">
        <v>1435.6</v>
      </c>
      <c r="G217" s="1">
        <v>72</v>
      </c>
      <c r="H217" s="1">
        <v>358.16</v>
      </c>
      <c r="I217" s="1">
        <v>389.34199999999998</v>
      </c>
      <c r="J217" s="1">
        <v>1989.4</v>
      </c>
      <c r="K217" s="1">
        <v>211.31200000000001</v>
      </c>
      <c r="L217" s="1">
        <v>385.99799999999999</v>
      </c>
      <c r="M217" s="1">
        <v>0</v>
      </c>
      <c r="N217" s="1">
        <v>953.12</v>
      </c>
      <c r="O217" s="1">
        <v>287.12</v>
      </c>
      <c r="P217" s="1">
        <v>544.64</v>
      </c>
      <c r="Q217" s="1">
        <v>638.4</v>
      </c>
      <c r="S217" s="1">
        <v>407.84</v>
      </c>
      <c r="T217" s="1">
        <v>19313.560000000001</v>
      </c>
      <c r="U217" s="1">
        <v>225</v>
      </c>
      <c r="V217" s="1">
        <v>1502.4</v>
      </c>
      <c r="W217" s="1">
        <v>1020</v>
      </c>
      <c r="X217" s="1">
        <v>56.4</v>
      </c>
      <c r="Y217" s="1">
        <v>816</v>
      </c>
      <c r="Z217" s="1">
        <v>2044.62</v>
      </c>
      <c r="AA217" s="1">
        <v>15.54</v>
      </c>
      <c r="AB217" s="1">
        <v>2325.7600000000002</v>
      </c>
      <c r="AD217" s="1">
        <v>413.76</v>
      </c>
      <c r="AE217" s="1">
        <v>206.28</v>
      </c>
      <c r="AF217" s="1">
        <v>1596</v>
      </c>
      <c r="AG217" s="1">
        <v>93.6</v>
      </c>
      <c r="AH217" s="1">
        <v>418.88</v>
      </c>
      <c r="AI217" s="1">
        <v>2764.16</v>
      </c>
      <c r="AJ217" s="1">
        <v>239.68</v>
      </c>
      <c r="AK217" s="1">
        <v>3302.4</v>
      </c>
      <c r="AL217" s="1">
        <v>0</v>
      </c>
      <c r="AM217" s="1">
        <v>768</v>
      </c>
      <c r="AP217" s="1">
        <v>515.20000000000005</v>
      </c>
      <c r="AQ217" s="1">
        <v>8688.7999999999993</v>
      </c>
      <c r="AR217" s="1">
        <v>0</v>
      </c>
      <c r="AS217" s="1">
        <v>756</v>
      </c>
      <c r="AT217" s="1">
        <v>68.400000000000006</v>
      </c>
      <c r="AU217" s="1">
        <v>1260.4000000000001</v>
      </c>
      <c r="AV217" s="1">
        <v>509.6</v>
      </c>
      <c r="AW217" s="1">
        <v>58.72</v>
      </c>
      <c r="AY217" s="1">
        <v>70.635000000000005</v>
      </c>
      <c r="AZ217" s="1">
        <v>29.535</v>
      </c>
      <c r="BA217" s="1">
        <v>0</v>
      </c>
      <c r="BB217" s="1">
        <v>0</v>
      </c>
      <c r="BC217" s="1">
        <v>0</v>
      </c>
      <c r="BD217" s="1">
        <v>2330</v>
      </c>
      <c r="BE217" s="1">
        <v>679</v>
      </c>
      <c r="BF217" s="1">
        <v>999</v>
      </c>
      <c r="BG217" s="1">
        <v>2853.6</v>
      </c>
      <c r="BH217" s="1">
        <v>192</v>
      </c>
      <c r="BI217" s="1">
        <v>798</v>
      </c>
      <c r="BJ217" s="1">
        <v>204</v>
      </c>
      <c r="BK217" s="1">
        <v>319.2</v>
      </c>
      <c r="BL217" s="1">
        <v>288</v>
      </c>
      <c r="BM217" s="1">
        <v>274.8</v>
      </c>
      <c r="BN217" s="1">
        <v>131</v>
      </c>
      <c r="BP217" s="1">
        <v>1030</v>
      </c>
      <c r="BQ217" s="1">
        <v>139.4</v>
      </c>
      <c r="BR217" s="1">
        <v>5328</v>
      </c>
      <c r="BS217" s="1">
        <v>161</v>
      </c>
      <c r="BT217" s="1">
        <v>5728</v>
      </c>
      <c r="BU217" s="1">
        <v>125.6</v>
      </c>
      <c r="BV217" s="1">
        <v>192</v>
      </c>
      <c r="BW217" s="1">
        <v>391.2</v>
      </c>
      <c r="BY217" s="1">
        <v>123</v>
      </c>
      <c r="BZ217" s="1">
        <v>384</v>
      </c>
      <c r="CA217" s="1">
        <v>277.2</v>
      </c>
      <c r="CB217" s="1">
        <v>652.5</v>
      </c>
      <c r="CC217" s="1">
        <v>1961.25</v>
      </c>
      <c r="CD217" s="1">
        <v>354</v>
      </c>
      <c r="CE217" s="1">
        <v>770.4</v>
      </c>
      <c r="CG217" s="1">
        <v>133.19999999999999</v>
      </c>
      <c r="CH217" s="1">
        <v>0</v>
      </c>
      <c r="CI217" s="1">
        <v>13143</v>
      </c>
      <c r="CJ217" s="1">
        <v>7220.4</v>
      </c>
      <c r="CK217" s="1">
        <v>192</v>
      </c>
      <c r="CL217" s="1">
        <v>3234.6</v>
      </c>
      <c r="CM217" s="1">
        <v>733.5</v>
      </c>
      <c r="CN217" s="1">
        <v>142.80000000000001</v>
      </c>
      <c r="CO217" s="1">
        <v>120</v>
      </c>
      <c r="CP217" s="1">
        <v>288</v>
      </c>
      <c r="CQ217" s="1">
        <v>12616.6</v>
      </c>
      <c r="CR217" s="1">
        <v>459</v>
      </c>
      <c r="CU217" s="1">
        <v>255</v>
      </c>
      <c r="CV217" s="1">
        <v>429</v>
      </c>
      <c r="CX217" s="1">
        <v>111</v>
      </c>
      <c r="CY217" s="1">
        <v>3219</v>
      </c>
      <c r="CZ217" s="1">
        <v>165.6</v>
      </c>
      <c r="DB217" s="1">
        <v>237.8</v>
      </c>
      <c r="DC217" s="1">
        <v>3164.4</v>
      </c>
      <c r="DD217" s="1">
        <v>0</v>
      </c>
      <c r="DF217" s="1">
        <v>1422.36</v>
      </c>
      <c r="DH217" s="1">
        <v>284.39999999999998</v>
      </c>
      <c r="DI217" s="1">
        <v>2036</v>
      </c>
      <c r="DJ217" s="1">
        <v>6696</v>
      </c>
      <c r="DK217" s="1">
        <v>3597</v>
      </c>
      <c r="DL217" s="1">
        <v>1255.5</v>
      </c>
      <c r="DM217" s="1">
        <v>145.19999999999999</v>
      </c>
      <c r="DN217" s="1">
        <v>2512.5</v>
      </c>
      <c r="DO217" s="1">
        <v>3738</v>
      </c>
      <c r="DP217" s="1">
        <v>939</v>
      </c>
      <c r="DQ217" s="1">
        <v>747</v>
      </c>
      <c r="DR217" s="1">
        <v>744</v>
      </c>
      <c r="DS217" s="1">
        <v>210</v>
      </c>
      <c r="DT217" s="1">
        <v>111.5</v>
      </c>
      <c r="DU217" s="1">
        <v>90</v>
      </c>
      <c r="DV217" s="1">
        <v>78</v>
      </c>
      <c r="DW217" s="1">
        <v>522</v>
      </c>
      <c r="ED217" s="1">
        <v>158572.92499999999</v>
      </c>
      <c r="EE217" s="1" t="s">
        <v>549</v>
      </c>
    </row>
    <row r="218" spans="1:135" x14ac:dyDescent="0.2">
      <c r="A218" s="2" t="s">
        <v>550</v>
      </c>
      <c r="B218" s="1">
        <v>3515.9960000000001</v>
      </c>
      <c r="C218" s="1">
        <v>137.52199999999999</v>
      </c>
      <c r="D218" s="1">
        <v>2055.192</v>
      </c>
      <c r="E218" s="1">
        <v>209.42</v>
      </c>
      <c r="F218" s="1">
        <v>1681.65</v>
      </c>
      <c r="G218" s="1">
        <v>78</v>
      </c>
      <c r="H218" s="1">
        <v>408.48</v>
      </c>
      <c r="I218" s="1">
        <v>960.39400000000001</v>
      </c>
      <c r="J218" s="1">
        <v>1973.44</v>
      </c>
      <c r="K218" s="1">
        <v>40.246000000000002</v>
      </c>
      <c r="L218" s="1">
        <v>187.614</v>
      </c>
      <c r="M218" s="1">
        <v>0</v>
      </c>
      <c r="N218" s="1">
        <v>1024.1600000000001</v>
      </c>
      <c r="O218" s="1">
        <v>266.39999999999998</v>
      </c>
      <c r="P218" s="1">
        <v>456.58</v>
      </c>
      <c r="Q218" s="1">
        <v>1657.6</v>
      </c>
      <c r="S218" s="1">
        <v>612</v>
      </c>
      <c r="T218" s="1">
        <v>29958.6</v>
      </c>
      <c r="U218" s="1">
        <v>556.20000000000005</v>
      </c>
      <c r="V218" s="1">
        <v>1855.2</v>
      </c>
      <c r="W218" s="1">
        <v>1083.5999999999999</v>
      </c>
      <c r="X218" s="1">
        <v>72</v>
      </c>
      <c r="Y218" s="1">
        <v>1254</v>
      </c>
      <c r="Z218" s="1">
        <v>4003.03</v>
      </c>
      <c r="AA218" s="1">
        <v>0</v>
      </c>
      <c r="AB218" s="1">
        <v>3433.9</v>
      </c>
      <c r="AD218" s="1">
        <v>524.76</v>
      </c>
      <c r="AE218" s="1">
        <v>284.27999999999997</v>
      </c>
      <c r="AF218" s="1">
        <v>1792.8</v>
      </c>
      <c r="AG218" s="1">
        <v>102</v>
      </c>
      <c r="AH218" s="1">
        <v>448</v>
      </c>
      <c r="AI218" s="1">
        <v>2076.7600000000002</v>
      </c>
      <c r="AJ218" s="1">
        <v>225.12</v>
      </c>
      <c r="AK218" s="1">
        <v>1497.6</v>
      </c>
      <c r="AL218" s="1">
        <v>1.8</v>
      </c>
      <c r="AM218" s="1">
        <v>528</v>
      </c>
      <c r="AP218" s="1">
        <v>621.91999999999996</v>
      </c>
      <c r="AQ218" s="1">
        <v>11496.6</v>
      </c>
      <c r="AR218" s="1">
        <v>216</v>
      </c>
      <c r="AS218" s="1">
        <v>2661</v>
      </c>
      <c r="AT218" s="1">
        <v>61.2</v>
      </c>
      <c r="AU218" s="1">
        <v>1094.8</v>
      </c>
      <c r="AV218" s="1">
        <v>209.04</v>
      </c>
      <c r="AW218" s="1">
        <v>32.479999999999997</v>
      </c>
      <c r="AY218" s="1">
        <v>89.525000000000006</v>
      </c>
      <c r="AZ218" s="1">
        <v>26.625</v>
      </c>
      <c r="BA218" s="1">
        <v>0</v>
      </c>
      <c r="BB218" s="1">
        <v>0</v>
      </c>
      <c r="BC218" s="1">
        <v>4998</v>
      </c>
      <c r="BD218" s="1">
        <v>3599</v>
      </c>
      <c r="BE218" s="1">
        <v>671</v>
      </c>
      <c r="BF218" s="1">
        <v>840</v>
      </c>
      <c r="BG218" s="1">
        <v>1430.4</v>
      </c>
      <c r="BH218" s="1">
        <v>489.6</v>
      </c>
      <c r="BI218" s="1">
        <v>721.5</v>
      </c>
      <c r="BJ218" s="1">
        <v>168</v>
      </c>
      <c r="BK218" s="1">
        <v>1191.2</v>
      </c>
      <c r="BL218" s="1">
        <v>460.8</v>
      </c>
      <c r="BM218" s="1">
        <v>343.2</v>
      </c>
      <c r="BN218" s="1">
        <v>113</v>
      </c>
      <c r="BP218" s="1">
        <v>970</v>
      </c>
      <c r="BQ218" s="1">
        <v>183.2</v>
      </c>
      <c r="BR218" s="1">
        <v>2049.75</v>
      </c>
      <c r="BS218" s="1">
        <v>139.5</v>
      </c>
      <c r="BT218" s="1">
        <v>4435.2</v>
      </c>
      <c r="BU218" s="1">
        <v>300.8</v>
      </c>
      <c r="BV218" s="1">
        <v>162</v>
      </c>
      <c r="BW218" s="1">
        <v>547.20000000000005</v>
      </c>
      <c r="BY218" s="1">
        <v>101</v>
      </c>
      <c r="BZ218" s="1">
        <v>675.2</v>
      </c>
      <c r="CA218" s="1">
        <v>824.4</v>
      </c>
      <c r="CB218" s="1">
        <v>624</v>
      </c>
      <c r="CC218" s="1">
        <v>2595.25</v>
      </c>
      <c r="CD218" s="1">
        <v>317</v>
      </c>
      <c r="CE218" s="1">
        <v>1010.4</v>
      </c>
      <c r="CG218" s="1">
        <v>131.4</v>
      </c>
      <c r="CH218" s="1">
        <v>0</v>
      </c>
      <c r="CI218" s="1">
        <v>5052</v>
      </c>
      <c r="CJ218" s="1">
        <v>15076.8</v>
      </c>
      <c r="CK218" s="1">
        <v>374.4</v>
      </c>
      <c r="CL218" s="1">
        <v>4044.6</v>
      </c>
      <c r="CM218" s="1">
        <v>790.5</v>
      </c>
      <c r="CN218" s="1">
        <v>102</v>
      </c>
      <c r="CO218" s="1">
        <v>120</v>
      </c>
      <c r="CP218" s="1">
        <v>768</v>
      </c>
      <c r="CQ218" s="1">
        <v>11053.6</v>
      </c>
      <c r="CR218" s="1">
        <v>320.39999999999998</v>
      </c>
      <c r="CU218" s="1">
        <v>314.39999999999998</v>
      </c>
      <c r="CV218" s="1">
        <v>320.5</v>
      </c>
      <c r="CX218" s="1">
        <v>127.5</v>
      </c>
      <c r="CY218" s="1">
        <v>2822.5</v>
      </c>
      <c r="CZ218" s="1">
        <v>181.2</v>
      </c>
      <c r="DB218" s="1">
        <v>852</v>
      </c>
      <c r="DC218" s="1">
        <v>1938.6</v>
      </c>
      <c r="DD218" s="1">
        <v>0</v>
      </c>
      <c r="DF218" s="1">
        <v>2015.28</v>
      </c>
      <c r="DH218" s="1">
        <v>414.9</v>
      </c>
      <c r="DI218" s="1">
        <v>1752.5</v>
      </c>
      <c r="DJ218" s="1">
        <v>9406.5</v>
      </c>
      <c r="DK218" s="1">
        <v>4500</v>
      </c>
      <c r="DL218" s="1">
        <v>1101</v>
      </c>
      <c r="DM218" s="1">
        <v>165.6</v>
      </c>
      <c r="DN218" s="1">
        <v>2482.5</v>
      </c>
      <c r="DO218" s="1">
        <v>2975</v>
      </c>
      <c r="DP218" s="1">
        <v>1122.2</v>
      </c>
      <c r="DQ218" s="1">
        <v>993.5</v>
      </c>
      <c r="DR218" s="1">
        <v>806</v>
      </c>
      <c r="DS218" s="1">
        <v>210</v>
      </c>
      <c r="DT218" s="1">
        <v>113.5</v>
      </c>
      <c r="DU218" s="1">
        <v>42</v>
      </c>
      <c r="DV218" s="1">
        <v>432</v>
      </c>
      <c r="DW218" s="1">
        <v>372</v>
      </c>
      <c r="ED218" s="1">
        <v>184727.014</v>
      </c>
      <c r="EE218" s="1" t="s">
        <v>550</v>
      </c>
    </row>
    <row r="219" spans="1:135" x14ac:dyDescent="0.2">
      <c r="A219" s="2" t="s">
        <v>551</v>
      </c>
      <c r="B219" s="1">
        <v>3465.0219999999999</v>
      </c>
      <c r="C219" s="1">
        <v>214.66</v>
      </c>
      <c r="D219" s="1">
        <v>3604.712</v>
      </c>
      <c r="E219" s="1">
        <v>298.90199999999999</v>
      </c>
      <c r="F219" s="1">
        <v>2789.32</v>
      </c>
      <c r="G219" s="1">
        <v>84</v>
      </c>
      <c r="H219" s="1">
        <v>290.08</v>
      </c>
      <c r="I219" s="1">
        <v>647.20799999999997</v>
      </c>
      <c r="J219" s="1">
        <v>2116.8000000000002</v>
      </c>
      <c r="K219" s="1">
        <v>26.885999999999999</v>
      </c>
      <c r="L219" s="1">
        <v>2112.2660000000001</v>
      </c>
      <c r="M219" s="1">
        <v>0</v>
      </c>
      <c r="N219" s="1">
        <v>1491.84</v>
      </c>
      <c r="O219" s="1">
        <v>325.60000000000002</v>
      </c>
      <c r="P219" s="1">
        <v>905.76</v>
      </c>
      <c r="Q219" s="1">
        <v>4518.08</v>
      </c>
      <c r="S219" s="1">
        <v>408</v>
      </c>
      <c r="T219" s="1">
        <v>32499.599999999999</v>
      </c>
      <c r="U219" s="1">
        <v>562.20000000000005</v>
      </c>
      <c r="V219" s="1">
        <v>1713.84</v>
      </c>
      <c r="W219" s="1">
        <v>1185.5999999999999</v>
      </c>
      <c r="X219" s="1">
        <v>58.8</v>
      </c>
      <c r="Y219" s="1">
        <v>906</v>
      </c>
      <c r="Z219" s="1">
        <v>5514.48</v>
      </c>
      <c r="AA219" s="1">
        <v>0</v>
      </c>
      <c r="AB219" s="1">
        <v>3834.56</v>
      </c>
      <c r="AD219" s="1">
        <v>1105.68</v>
      </c>
      <c r="AE219" s="1">
        <v>252.72</v>
      </c>
      <c r="AF219" s="1">
        <v>2028</v>
      </c>
      <c r="AG219" s="1">
        <v>70.8</v>
      </c>
      <c r="AH219" s="1">
        <v>273.27999999999997</v>
      </c>
      <c r="AI219" s="1">
        <v>2273.04</v>
      </c>
      <c r="AJ219" s="1">
        <v>268.24</v>
      </c>
      <c r="AK219" s="1">
        <v>4617.6000000000004</v>
      </c>
      <c r="AL219" s="1">
        <v>1314</v>
      </c>
      <c r="AM219" s="1">
        <v>2256</v>
      </c>
      <c r="AP219" s="1">
        <v>673.44</v>
      </c>
      <c r="AQ219" s="1">
        <v>8954.6</v>
      </c>
      <c r="AR219" s="1">
        <v>216</v>
      </c>
      <c r="AS219" s="1">
        <v>3966</v>
      </c>
      <c r="AT219" s="1">
        <v>45.6</v>
      </c>
      <c r="AU219" s="1">
        <v>1168.4000000000001</v>
      </c>
      <c r="AV219" s="1">
        <v>282.88</v>
      </c>
      <c r="AW219" s="1">
        <v>94.635000000000005</v>
      </c>
      <c r="AY219" s="1">
        <v>68</v>
      </c>
      <c r="AZ219" s="1">
        <v>18.11</v>
      </c>
      <c r="BA219" s="1">
        <v>0</v>
      </c>
      <c r="BB219" s="1">
        <v>0</v>
      </c>
      <c r="BC219" s="1">
        <v>0</v>
      </c>
      <c r="BD219" s="1">
        <v>3089.25</v>
      </c>
      <c r="BE219" s="1">
        <v>461.5</v>
      </c>
      <c r="BF219" s="1">
        <v>1356</v>
      </c>
      <c r="BG219" s="1">
        <v>1451.4</v>
      </c>
      <c r="BH219" s="1">
        <v>264</v>
      </c>
      <c r="BI219" s="1">
        <v>799.5</v>
      </c>
      <c r="BJ219" s="1">
        <v>148.5</v>
      </c>
      <c r="BK219" s="1">
        <v>141.6</v>
      </c>
      <c r="BL219" s="1">
        <v>345.6</v>
      </c>
      <c r="BM219" s="1">
        <v>282</v>
      </c>
      <c r="BN219" s="1">
        <v>151</v>
      </c>
      <c r="BP219" s="1">
        <v>1160</v>
      </c>
      <c r="BQ219" s="1">
        <v>148.4</v>
      </c>
      <c r="BR219" s="1">
        <v>1713</v>
      </c>
      <c r="BS219" s="1">
        <v>167.5</v>
      </c>
      <c r="BT219" s="1">
        <v>5300</v>
      </c>
      <c r="BU219" s="1">
        <v>850.4</v>
      </c>
      <c r="BV219" s="1">
        <v>94.5</v>
      </c>
      <c r="BW219" s="1">
        <v>432</v>
      </c>
      <c r="BY219" s="1">
        <v>122</v>
      </c>
      <c r="BZ219" s="1">
        <v>541.6</v>
      </c>
      <c r="CA219" s="1">
        <v>519.6</v>
      </c>
      <c r="CB219" s="1">
        <v>574.5</v>
      </c>
      <c r="CC219" s="1">
        <v>2158.5</v>
      </c>
      <c r="CD219" s="1">
        <v>261</v>
      </c>
      <c r="CE219" s="1">
        <v>570</v>
      </c>
      <c r="CG219" s="1">
        <v>207</v>
      </c>
      <c r="CH219" s="1">
        <v>0</v>
      </c>
      <c r="CI219" s="1">
        <v>11913</v>
      </c>
      <c r="CJ219" s="1">
        <v>8733.6</v>
      </c>
      <c r="CK219" s="1">
        <v>288</v>
      </c>
      <c r="CL219" s="1">
        <v>2916</v>
      </c>
      <c r="CM219" s="1">
        <v>639</v>
      </c>
      <c r="CN219" s="1">
        <v>51.6</v>
      </c>
      <c r="CO219" s="1">
        <v>79.2</v>
      </c>
      <c r="CP219" s="1">
        <v>960</v>
      </c>
      <c r="CQ219" s="1">
        <v>2865.2</v>
      </c>
      <c r="CR219" s="1">
        <v>644</v>
      </c>
      <c r="CU219" s="1">
        <v>582.4</v>
      </c>
      <c r="CV219" s="1">
        <v>427</v>
      </c>
      <c r="CX219" s="1">
        <v>81</v>
      </c>
      <c r="CY219" s="1">
        <v>3144</v>
      </c>
      <c r="CZ219" s="1">
        <v>75.599999999999994</v>
      </c>
      <c r="DB219" s="1">
        <v>1317.2</v>
      </c>
      <c r="DC219" s="1">
        <v>2143.8000000000002</v>
      </c>
      <c r="DD219" s="1">
        <v>0</v>
      </c>
      <c r="DF219" s="1">
        <v>1458</v>
      </c>
      <c r="DH219" s="1">
        <v>541.44000000000005</v>
      </c>
      <c r="DI219" s="1">
        <v>2319</v>
      </c>
      <c r="DJ219" s="1">
        <v>5871.5</v>
      </c>
      <c r="DK219" s="1">
        <v>4665</v>
      </c>
      <c r="DL219" s="1">
        <v>816</v>
      </c>
      <c r="DM219" s="1">
        <v>93.6</v>
      </c>
      <c r="DN219" s="1">
        <v>1246.5</v>
      </c>
      <c r="DO219" s="1">
        <v>4026</v>
      </c>
      <c r="DP219" s="1">
        <v>804.4</v>
      </c>
      <c r="DQ219" s="1">
        <v>1185</v>
      </c>
      <c r="DR219" s="1">
        <v>1524</v>
      </c>
      <c r="DS219" s="1">
        <v>151</v>
      </c>
      <c r="DT219" s="1">
        <v>200</v>
      </c>
      <c r="DU219" s="1">
        <v>48</v>
      </c>
      <c r="DV219" s="1">
        <v>250</v>
      </c>
      <c r="DW219" s="1">
        <v>786</v>
      </c>
      <c r="ED219" s="1">
        <v>185677.63100000011</v>
      </c>
      <c r="EE219" s="1" t="s">
        <v>551</v>
      </c>
    </row>
    <row r="220" spans="1:135" x14ac:dyDescent="0.2">
      <c r="A220" s="2" t="s">
        <v>552</v>
      </c>
      <c r="B220" s="1">
        <v>3269.5219999999999</v>
      </c>
      <c r="C220" s="1">
        <v>173.816</v>
      </c>
      <c r="D220" s="1">
        <v>1977.0139999999999</v>
      </c>
      <c r="E220" s="1">
        <v>407.79199999999997</v>
      </c>
      <c r="F220" s="1">
        <v>2556.6999999999998</v>
      </c>
      <c r="G220" s="1">
        <v>54</v>
      </c>
      <c r="H220" s="1">
        <v>213.12</v>
      </c>
      <c r="I220" s="1">
        <v>570.23199999999997</v>
      </c>
      <c r="J220" s="1">
        <v>1611.68</v>
      </c>
      <c r="K220" s="1">
        <v>215.352</v>
      </c>
      <c r="L220" s="1">
        <v>0</v>
      </c>
      <c r="M220" s="1">
        <v>0</v>
      </c>
      <c r="N220" s="1">
        <v>973.1</v>
      </c>
      <c r="O220" s="1">
        <v>372.96</v>
      </c>
      <c r="P220" s="1">
        <v>615.67999999999995</v>
      </c>
      <c r="Q220" s="1">
        <v>2067.52</v>
      </c>
      <c r="S220" s="1">
        <v>204</v>
      </c>
      <c r="T220" s="1">
        <v>15167.32</v>
      </c>
      <c r="U220" s="1">
        <v>581.4</v>
      </c>
      <c r="V220" s="1">
        <v>2150.7600000000002</v>
      </c>
      <c r="W220" s="1">
        <v>2031.72</v>
      </c>
      <c r="X220" s="1">
        <v>117.6</v>
      </c>
      <c r="Y220" s="1">
        <v>798</v>
      </c>
      <c r="Z220" s="1">
        <v>1725.68</v>
      </c>
      <c r="AA220" s="1">
        <v>0</v>
      </c>
      <c r="AB220" s="1">
        <v>1957.76</v>
      </c>
      <c r="AD220" s="1">
        <v>1080.3599999999999</v>
      </c>
      <c r="AE220" s="1">
        <v>205.44</v>
      </c>
      <c r="AF220" s="1">
        <v>1372.8</v>
      </c>
      <c r="AG220" s="1">
        <v>74.400000000000006</v>
      </c>
      <c r="AH220" s="1">
        <v>259.83999999999997</v>
      </c>
      <c r="AI220" s="1">
        <v>1471.96</v>
      </c>
      <c r="AJ220" s="1">
        <v>186.48</v>
      </c>
      <c r="AK220" s="1">
        <v>2424</v>
      </c>
      <c r="AL220" s="1">
        <v>432</v>
      </c>
      <c r="AM220" s="1">
        <v>1075.2</v>
      </c>
      <c r="AP220" s="1">
        <v>638.02</v>
      </c>
      <c r="AQ220" s="1">
        <v>8154.4</v>
      </c>
      <c r="AR220" s="1">
        <v>216</v>
      </c>
      <c r="AS220" s="1">
        <v>2442</v>
      </c>
      <c r="AT220" s="1">
        <v>28.8</v>
      </c>
      <c r="AU220" s="1">
        <v>938.4</v>
      </c>
      <c r="AV220" s="1">
        <v>291.2</v>
      </c>
      <c r="AW220" s="1">
        <v>69.884</v>
      </c>
      <c r="AY220" s="1">
        <v>62.9</v>
      </c>
      <c r="AZ220" s="1">
        <v>13.237</v>
      </c>
      <c r="BA220" s="1">
        <v>0</v>
      </c>
      <c r="BB220" s="1">
        <v>0</v>
      </c>
      <c r="BC220" s="1">
        <v>0</v>
      </c>
      <c r="BD220" s="1">
        <v>2433.5</v>
      </c>
      <c r="BE220" s="1">
        <v>503.125</v>
      </c>
      <c r="BF220" s="1">
        <v>875</v>
      </c>
      <c r="BG220" s="1">
        <v>1061.0999999999999</v>
      </c>
      <c r="BH220" s="1">
        <v>265.2</v>
      </c>
      <c r="BI220" s="1">
        <v>894</v>
      </c>
      <c r="BJ220" s="1">
        <v>181.5</v>
      </c>
      <c r="BK220" s="1">
        <v>286.39999999999998</v>
      </c>
      <c r="BL220" s="1">
        <v>288</v>
      </c>
      <c r="BM220" s="1">
        <v>349.2</v>
      </c>
      <c r="BN220" s="1">
        <v>93</v>
      </c>
      <c r="BP220" s="1">
        <v>900</v>
      </c>
      <c r="BQ220" s="1">
        <v>160.6</v>
      </c>
      <c r="BR220" s="1">
        <v>5116.625</v>
      </c>
      <c r="BS220" s="1">
        <v>247</v>
      </c>
      <c r="BT220" s="1">
        <v>4526.8999999999996</v>
      </c>
      <c r="BU220" s="1">
        <v>129.6</v>
      </c>
      <c r="BV220" s="1">
        <v>168</v>
      </c>
      <c r="BW220" s="1">
        <v>516</v>
      </c>
      <c r="BY220" s="1">
        <v>103</v>
      </c>
      <c r="BZ220" s="1">
        <v>518.4</v>
      </c>
      <c r="CA220" s="1">
        <v>570</v>
      </c>
      <c r="CB220" s="1">
        <v>634.5</v>
      </c>
      <c r="CC220" s="1">
        <v>2507.25</v>
      </c>
      <c r="CD220" s="1">
        <v>157</v>
      </c>
      <c r="CE220" s="1">
        <v>1333.2</v>
      </c>
      <c r="CG220" s="1">
        <v>234.3</v>
      </c>
      <c r="CH220" s="1">
        <v>0</v>
      </c>
      <c r="CI220" s="1">
        <v>2619</v>
      </c>
      <c r="CJ220" s="1">
        <v>16225.2</v>
      </c>
      <c r="CK220" s="1">
        <v>288</v>
      </c>
      <c r="CL220" s="1">
        <v>2106</v>
      </c>
      <c r="CM220" s="1">
        <v>630</v>
      </c>
      <c r="CN220" s="1">
        <v>49.2</v>
      </c>
      <c r="CO220" s="1">
        <v>75.599999999999994</v>
      </c>
      <c r="CP220" s="1">
        <v>516</v>
      </c>
      <c r="CQ220" s="1">
        <v>274.60000000000002</v>
      </c>
      <c r="CR220" s="1">
        <v>435</v>
      </c>
      <c r="CU220" s="1">
        <v>372.6</v>
      </c>
      <c r="CV220" s="1">
        <v>367</v>
      </c>
      <c r="CX220" s="1">
        <v>120</v>
      </c>
      <c r="CY220" s="1">
        <v>2622</v>
      </c>
      <c r="CZ220" s="1">
        <v>154.80000000000001</v>
      </c>
      <c r="DB220" s="1">
        <v>1099.8</v>
      </c>
      <c r="DC220" s="1">
        <v>1490.4</v>
      </c>
      <c r="DD220" s="1">
        <v>96</v>
      </c>
      <c r="DF220" s="1">
        <v>1405.08</v>
      </c>
      <c r="DH220" s="1">
        <v>214.02</v>
      </c>
      <c r="DI220" s="1">
        <v>1987.5</v>
      </c>
      <c r="DJ220" s="1">
        <v>3601.5</v>
      </c>
      <c r="DK220" s="1">
        <v>3684</v>
      </c>
      <c r="DL220" s="1">
        <v>981</v>
      </c>
      <c r="DM220" s="1">
        <v>78</v>
      </c>
      <c r="DN220" s="1">
        <v>1147.5</v>
      </c>
      <c r="DO220" s="1">
        <v>2727</v>
      </c>
      <c r="DP220" s="1">
        <v>517.4</v>
      </c>
      <c r="DQ220" s="1">
        <v>1173</v>
      </c>
      <c r="DR220" s="1">
        <v>1000</v>
      </c>
      <c r="DS220" s="1">
        <v>197</v>
      </c>
      <c r="DT220" s="1">
        <v>115.5</v>
      </c>
      <c r="DU220" s="1">
        <v>45</v>
      </c>
      <c r="DV220" s="1">
        <v>312</v>
      </c>
      <c r="DW220" s="1">
        <v>774</v>
      </c>
      <c r="ED220" s="1">
        <v>135803.149</v>
      </c>
      <c r="EE220" s="1" t="s">
        <v>552</v>
      </c>
    </row>
    <row r="221" spans="1:135" x14ac:dyDescent="0.2">
      <c r="A221" s="2"/>
    </row>
    <row r="222" spans="1:135" x14ac:dyDescent="0.2">
      <c r="A222" s="2"/>
    </row>
    <row r="223" spans="1:135" x14ac:dyDescent="0.2">
      <c r="A223" s="2"/>
    </row>
    <row r="224" spans="1:135" x14ac:dyDescent="0.2">
      <c r="A224" s="2" t="s">
        <v>553</v>
      </c>
      <c r="B224" s="1">
        <v>1606.3440000000001</v>
      </c>
      <c r="C224" s="1">
        <v>255.01</v>
      </c>
      <c r="D224" s="1">
        <v>2933.152</v>
      </c>
      <c r="E224" s="1">
        <v>331.30799999999999</v>
      </c>
      <c r="F224" s="1">
        <v>2772.78</v>
      </c>
      <c r="G224" s="1">
        <v>162</v>
      </c>
      <c r="I224" s="1">
        <v>1028.3230000000001</v>
      </c>
      <c r="J224" s="1">
        <v>3386.88</v>
      </c>
      <c r="K224" s="1">
        <v>310.18599999999998</v>
      </c>
      <c r="L224" s="1">
        <v>0</v>
      </c>
      <c r="M224" s="1">
        <v>3947.68</v>
      </c>
      <c r="N224" s="1">
        <v>1989.12</v>
      </c>
      <c r="O224" s="1">
        <v>6674.8</v>
      </c>
      <c r="P224" s="1">
        <v>631.59</v>
      </c>
      <c r="Q224" s="1">
        <v>3727.36</v>
      </c>
      <c r="T224" s="1">
        <v>11181.52</v>
      </c>
      <c r="U224" s="1">
        <v>208.8</v>
      </c>
      <c r="V224" s="1">
        <v>3318</v>
      </c>
      <c r="W224" s="1">
        <v>416.4</v>
      </c>
      <c r="Z224" s="1">
        <v>2999.96</v>
      </c>
      <c r="AA224" s="1">
        <v>0</v>
      </c>
      <c r="AB224" s="1">
        <v>3334.08</v>
      </c>
      <c r="AD224" s="1">
        <v>439.08</v>
      </c>
      <c r="AF224" s="1">
        <v>1317.6</v>
      </c>
      <c r="AI224" s="1">
        <v>1955.24</v>
      </c>
      <c r="AP224" s="1">
        <v>1151.8399999999999</v>
      </c>
      <c r="AQ224" s="1">
        <v>11571</v>
      </c>
      <c r="AS224" s="1">
        <v>534</v>
      </c>
      <c r="AT224" s="1">
        <v>135.6</v>
      </c>
      <c r="AU224" s="1">
        <v>809.6</v>
      </c>
      <c r="AV224" s="1">
        <v>173.94</v>
      </c>
      <c r="AW224" s="1">
        <v>34.450000000000003</v>
      </c>
      <c r="AZ224" s="1">
        <v>24.707999999999998</v>
      </c>
      <c r="BA224" s="1">
        <v>11.382</v>
      </c>
      <c r="BB224" s="1">
        <v>0</v>
      </c>
      <c r="BC224" s="1">
        <v>0</v>
      </c>
      <c r="BD224" s="1">
        <v>1740</v>
      </c>
      <c r="BE224" s="1">
        <v>334</v>
      </c>
      <c r="BF224" s="1">
        <v>297</v>
      </c>
      <c r="BG224" s="1">
        <v>1488.2</v>
      </c>
      <c r="BH224" s="1">
        <v>423.6</v>
      </c>
      <c r="BI224" s="1">
        <v>930</v>
      </c>
      <c r="BJ224" s="1">
        <v>190.5</v>
      </c>
      <c r="BQ224" s="1">
        <v>4.2</v>
      </c>
      <c r="BR224" s="1">
        <v>1419</v>
      </c>
      <c r="BT224" s="1">
        <v>1857.2</v>
      </c>
      <c r="BV224" s="1">
        <v>157.5</v>
      </c>
      <c r="CA224" s="1">
        <v>618</v>
      </c>
      <c r="CB224" s="1">
        <v>864</v>
      </c>
      <c r="CC224" s="1">
        <v>3481.75</v>
      </c>
      <c r="CD224" s="1">
        <v>42</v>
      </c>
      <c r="CI224" s="1">
        <v>26034</v>
      </c>
      <c r="CJ224" s="1">
        <v>16494</v>
      </c>
      <c r="CL224" s="1">
        <v>3153.6</v>
      </c>
      <c r="CP224" s="1">
        <v>240</v>
      </c>
      <c r="CV224" s="1">
        <v>425</v>
      </c>
      <c r="CY224" s="1">
        <v>204</v>
      </c>
      <c r="DB224" s="1">
        <v>385.2</v>
      </c>
      <c r="DC224" s="1">
        <v>2035.8</v>
      </c>
      <c r="DF224" s="1">
        <v>1184.76</v>
      </c>
      <c r="DH224" s="1">
        <v>421.56</v>
      </c>
      <c r="DI224" s="1">
        <v>2380.75</v>
      </c>
      <c r="DJ224" s="1">
        <v>7995</v>
      </c>
      <c r="DK224" s="1">
        <v>3060</v>
      </c>
      <c r="DN224" s="1">
        <v>1852.5</v>
      </c>
      <c r="DO224" s="1">
        <v>924</v>
      </c>
      <c r="DQ224" s="1">
        <v>1225</v>
      </c>
      <c r="DR224" s="1">
        <v>604</v>
      </c>
      <c r="DV224" s="1">
        <v>144</v>
      </c>
      <c r="DW224" s="1">
        <v>438</v>
      </c>
      <c r="ED224" s="1">
        <v>185876.26300000001</v>
      </c>
      <c r="EE224" s="1" t="s">
        <v>553</v>
      </c>
    </row>
    <row r="225" spans="1:137" x14ac:dyDescent="0.2">
      <c r="A225" s="2" t="s">
        <v>554</v>
      </c>
    </row>
    <row r="226" spans="1:137" x14ac:dyDescent="0.2">
      <c r="A226" s="2"/>
      <c r="B226" s="1" t="s">
        <v>158</v>
      </c>
      <c r="E226" s="1" t="s">
        <v>555</v>
      </c>
      <c r="F226" s="1" t="s">
        <v>196</v>
      </c>
      <c r="G226" s="1" t="s">
        <v>194</v>
      </c>
      <c r="J226" s="1" t="s">
        <v>192</v>
      </c>
      <c r="L226" s="1" t="s">
        <v>191</v>
      </c>
      <c r="M226" s="1" t="s">
        <v>556</v>
      </c>
      <c r="N226" s="1" t="s">
        <v>198</v>
      </c>
      <c r="O226" s="1" t="s">
        <v>242</v>
      </c>
      <c r="P226" s="1" t="s">
        <v>237</v>
      </c>
      <c r="Q226" s="1" t="s">
        <v>238</v>
      </c>
      <c r="T226" s="1" t="s">
        <v>557</v>
      </c>
      <c r="U226" s="1" t="s">
        <v>204</v>
      </c>
      <c r="V226" s="1" t="s">
        <v>295</v>
      </c>
      <c r="W226" s="1" t="s">
        <v>299</v>
      </c>
      <c r="Z226" s="1" t="s">
        <v>558</v>
      </c>
      <c r="AA226" s="1" t="s">
        <v>304</v>
      </c>
      <c r="AB226" s="1" t="s">
        <v>302</v>
      </c>
      <c r="AD226" s="1" t="s">
        <v>559</v>
      </c>
      <c r="AF226" s="1" t="s">
        <v>307</v>
      </c>
      <c r="AI226" s="1" t="s">
        <v>560</v>
      </c>
      <c r="AP226" s="1" t="s">
        <v>561</v>
      </c>
      <c r="AQ226" s="1" t="s">
        <v>315</v>
      </c>
      <c r="AS226" s="1" t="s">
        <v>562</v>
      </c>
      <c r="AT226" s="1" t="s">
        <v>316</v>
      </c>
      <c r="AU226" s="1" t="s">
        <v>311</v>
      </c>
      <c r="AV226" s="1" t="s">
        <v>563</v>
      </c>
      <c r="AW226" s="1" t="s">
        <v>232</v>
      </c>
      <c r="AY226" s="1" t="s">
        <v>564</v>
      </c>
      <c r="AZ226" s="1" t="s">
        <v>564</v>
      </c>
      <c r="BA226" s="1" t="s">
        <v>565</v>
      </c>
      <c r="BB226" s="1" t="s">
        <v>566</v>
      </c>
      <c r="BC226" s="1" t="s">
        <v>235</v>
      </c>
      <c r="BD226" s="1" t="s">
        <v>234</v>
      </c>
      <c r="BE226" s="1" t="s">
        <v>567</v>
      </c>
      <c r="BF226" s="1" t="s">
        <v>568</v>
      </c>
      <c r="BG226" s="1" t="s">
        <v>569</v>
      </c>
      <c r="BH226" s="1" t="s">
        <v>570</v>
      </c>
      <c r="BI226" s="1" t="s">
        <v>571</v>
      </c>
      <c r="BJ226" s="1" t="s">
        <v>572</v>
      </c>
      <c r="BQ226" s="1" t="s">
        <v>224</v>
      </c>
      <c r="BR226" s="1" t="s">
        <v>219</v>
      </c>
      <c r="BT226" s="1" t="s">
        <v>221</v>
      </c>
      <c r="BV226" s="1" t="s">
        <v>573</v>
      </c>
      <c r="CA226" s="1" t="s">
        <v>574</v>
      </c>
      <c r="CB226" s="1" t="s">
        <v>575</v>
      </c>
      <c r="CC226" s="1" t="s">
        <v>576</v>
      </c>
      <c r="CD226" s="1" t="s">
        <v>577</v>
      </c>
      <c r="CI226" s="1" t="s">
        <v>578</v>
      </c>
      <c r="CJ226" s="1" t="s">
        <v>579</v>
      </c>
      <c r="CL226" s="1" t="s">
        <v>580</v>
      </c>
      <c r="CM226" s="1" t="s">
        <v>581</v>
      </c>
      <c r="CP226" s="1" t="s">
        <v>582</v>
      </c>
      <c r="CV226" s="1" t="s">
        <v>236</v>
      </c>
      <c r="CY226" s="1" t="s">
        <v>583</v>
      </c>
      <c r="DB226" s="1" t="s">
        <v>205</v>
      </c>
      <c r="DC226" s="1" t="s">
        <v>584</v>
      </c>
      <c r="DF226" s="1" t="s">
        <v>277</v>
      </c>
      <c r="DH226" s="1" t="s">
        <v>585</v>
      </c>
      <c r="DI226" s="1" t="s">
        <v>270</v>
      </c>
      <c r="DJ226" s="1" t="s">
        <v>271</v>
      </c>
      <c r="DK226" s="1" t="s">
        <v>586</v>
      </c>
      <c r="DL226" s="1" t="s">
        <v>587</v>
      </c>
      <c r="DN226" s="1" t="s">
        <v>588</v>
      </c>
      <c r="DO226" s="1" t="s">
        <v>589</v>
      </c>
      <c r="DQ226" s="1" t="s">
        <v>301</v>
      </c>
      <c r="DR226" s="1" t="s">
        <v>590</v>
      </c>
      <c r="DV226" s="1" t="s">
        <v>289</v>
      </c>
      <c r="DW226" s="1" t="s">
        <v>212</v>
      </c>
      <c r="DX226" s="1" t="s">
        <v>210</v>
      </c>
      <c r="DY226" s="1" t="s">
        <v>591</v>
      </c>
      <c r="DZ226" s="1" t="s">
        <v>209</v>
      </c>
      <c r="EA226" s="1" t="s">
        <v>592</v>
      </c>
      <c r="EB226" s="1" t="s">
        <v>593</v>
      </c>
      <c r="EC226" s="1" t="s">
        <v>211</v>
      </c>
      <c r="ED226" s="1" t="s">
        <v>201</v>
      </c>
      <c r="EE226" s="1" t="s">
        <v>199</v>
      </c>
      <c r="EF226" s="1" t="s">
        <v>200</v>
      </c>
      <c r="EG226" s="1" t="s">
        <v>594</v>
      </c>
    </row>
    <row r="227" spans="1:137" x14ac:dyDescent="0.2">
      <c r="A227" s="2"/>
      <c r="E227" s="1">
        <v>1594</v>
      </c>
      <c r="F227" s="1" t="s">
        <v>326</v>
      </c>
      <c r="G227" s="1" t="s">
        <v>324</v>
      </c>
      <c r="J227" s="1" t="s">
        <v>322</v>
      </c>
      <c r="L227" s="1" t="s">
        <v>321</v>
      </c>
      <c r="M227" s="1" t="s">
        <v>323</v>
      </c>
      <c r="N227" s="1" t="s">
        <v>328</v>
      </c>
      <c r="O227" s="1" t="s">
        <v>371</v>
      </c>
      <c r="P227" s="1" t="s">
        <v>366</v>
      </c>
      <c r="Q227" s="1" t="s">
        <v>367</v>
      </c>
      <c r="T227" s="1" t="s">
        <v>595</v>
      </c>
      <c r="U227" s="1" t="s">
        <v>334</v>
      </c>
      <c r="V227" s="1" t="s">
        <v>422</v>
      </c>
      <c r="W227" s="1" t="s">
        <v>426</v>
      </c>
      <c r="Z227" s="1" t="s">
        <v>419</v>
      </c>
      <c r="AA227" s="1" t="s">
        <v>431</v>
      </c>
      <c r="AB227" s="1" t="s">
        <v>429</v>
      </c>
      <c r="AD227" s="1" t="s">
        <v>435</v>
      </c>
      <c r="AF227" s="1" t="s">
        <v>434</v>
      </c>
      <c r="AI227" s="1">
        <v>326636013</v>
      </c>
      <c r="AP227" s="1" t="s">
        <v>596</v>
      </c>
      <c r="AQ227" s="1" t="s">
        <v>442</v>
      </c>
      <c r="AS227" s="1" t="s">
        <v>597</v>
      </c>
      <c r="AT227" s="1" t="s">
        <v>443</v>
      </c>
      <c r="AU227" s="1" t="s">
        <v>438</v>
      </c>
      <c r="AV227" s="1" t="s">
        <v>598</v>
      </c>
      <c r="AW227" s="1" t="s">
        <v>361</v>
      </c>
      <c r="AY227" s="1" t="s">
        <v>599</v>
      </c>
      <c r="AZ227" s="1" t="s">
        <v>599</v>
      </c>
      <c r="BA227" s="1" t="s">
        <v>600</v>
      </c>
      <c r="BB227" s="1" t="s">
        <v>601</v>
      </c>
      <c r="BC227" s="1" t="s">
        <v>364</v>
      </c>
      <c r="BD227" s="1" t="s">
        <v>363</v>
      </c>
      <c r="BE227" s="1" t="s">
        <v>602</v>
      </c>
      <c r="BF227" s="1" t="s">
        <v>375</v>
      </c>
      <c r="BG227" s="1" t="s">
        <v>386</v>
      </c>
      <c r="BH227" s="1" t="s">
        <v>603</v>
      </c>
      <c r="BI227" s="1" t="s">
        <v>360</v>
      </c>
      <c r="BJ227" s="1" t="s">
        <v>347</v>
      </c>
      <c r="BQ227" s="1" t="s">
        <v>353</v>
      </c>
      <c r="BR227" s="1" t="s">
        <v>348</v>
      </c>
      <c r="BT227" s="1" t="s">
        <v>350</v>
      </c>
      <c r="BV227" s="1" t="s">
        <v>604</v>
      </c>
      <c r="CA227" s="1" t="s">
        <v>379</v>
      </c>
      <c r="CB227" s="1" t="s">
        <v>377</v>
      </c>
      <c r="CC227" s="1" t="s">
        <v>605</v>
      </c>
      <c r="CD227" s="1" t="s">
        <v>606</v>
      </c>
      <c r="CI227" s="1" t="s">
        <v>378</v>
      </c>
      <c r="CJ227" s="1" t="s">
        <v>391</v>
      </c>
      <c r="CL227" s="1" t="s">
        <v>389</v>
      </c>
      <c r="CM227" s="1" t="s">
        <v>607</v>
      </c>
      <c r="CP227" s="1" t="s">
        <v>608</v>
      </c>
      <c r="CV227" s="1" t="s">
        <v>365</v>
      </c>
      <c r="CY227" s="1" t="s">
        <v>609</v>
      </c>
      <c r="DB227" s="1" t="s">
        <v>335</v>
      </c>
      <c r="DC227" s="1" t="s">
        <v>610</v>
      </c>
      <c r="DF227" s="1" t="s">
        <v>404</v>
      </c>
      <c r="DH227" s="1" t="s">
        <v>611</v>
      </c>
      <c r="DI227" s="1" t="s">
        <v>397</v>
      </c>
      <c r="DJ227" s="1" t="s">
        <v>398</v>
      </c>
      <c r="DK227" s="1">
        <v>326635016</v>
      </c>
      <c r="DL227" s="1" t="s">
        <v>406</v>
      </c>
      <c r="DN227" s="1" t="s">
        <v>612</v>
      </c>
      <c r="DO227" s="1" t="s">
        <v>613</v>
      </c>
      <c r="DQ227" s="1" t="s">
        <v>428</v>
      </c>
      <c r="DR227" s="1" t="s">
        <v>614</v>
      </c>
      <c r="DV227" s="1" t="s">
        <v>416</v>
      </c>
      <c r="DW227" s="1" t="s">
        <v>341</v>
      </c>
      <c r="DX227" s="1" t="s">
        <v>339</v>
      </c>
      <c r="DY227" s="1" t="s">
        <v>615</v>
      </c>
      <c r="DZ227" s="1" t="s">
        <v>338</v>
      </c>
      <c r="EA227" s="1" t="s">
        <v>616</v>
      </c>
      <c r="EB227" s="1" t="s">
        <v>617</v>
      </c>
      <c r="EC227" s="1" t="s">
        <v>340</v>
      </c>
      <c r="ED227" s="1" t="s">
        <v>331</v>
      </c>
      <c r="EE227" s="1" t="s">
        <v>329</v>
      </c>
      <c r="EF227" s="1" t="s">
        <v>330</v>
      </c>
      <c r="EG227" s="1" t="s">
        <v>618</v>
      </c>
    </row>
    <row r="228" spans="1:137" x14ac:dyDescent="0.2">
      <c r="A228" s="2" t="s">
        <v>158</v>
      </c>
      <c r="B228" s="1">
        <v>157659.82810000001</v>
      </c>
      <c r="F228" s="1">
        <v>222</v>
      </c>
      <c r="G228" s="1">
        <v>260.35599999999999</v>
      </c>
      <c r="J228" s="1">
        <v>817.36599999999999</v>
      </c>
      <c r="L228" s="1">
        <v>2805.27</v>
      </c>
      <c r="M228" s="1">
        <v>2481.8580000000002</v>
      </c>
      <c r="N228" s="1">
        <v>193.202</v>
      </c>
      <c r="O228" s="1">
        <v>12.757999999999999</v>
      </c>
      <c r="P228" s="1">
        <v>276.64</v>
      </c>
      <c r="Q228" s="1">
        <v>28.113099999999999</v>
      </c>
      <c r="T228" s="1">
        <v>18.2</v>
      </c>
      <c r="U228" s="1">
        <v>5526.32</v>
      </c>
      <c r="V228" s="1">
        <v>421.2</v>
      </c>
      <c r="W228" s="1">
        <v>1280.8800000000001</v>
      </c>
      <c r="Z228" s="1">
        <v>243</v>
      </c>
      <c r="AA228" s="1">
        <v>4023</v>
      </c>
      <c r="AB228" s="1">
        <v>2164.75</v>
      </c>
      <c r="AD228" s="1">
        <v>240</v>
      </c>
      <c r="AF228" s="1">
        <v>1381.5</v>
      </c>
      <c r="AI228" s="1">
        <v>49.5</v>
      </c>
      <c r="AP228" s="1">
        <v>543</v>
      </c>
      <c r="AQ228" s="1">
        <v>50</v>
      </c>
      <c r="AS228" s="1">
        <v>219</v>
      </c>
      <c r="AT228" s="1">
        <v>564</v>
      </c>
      <c r="AU228" s="1">
        <v>600</v>
      </c>
      <c r="AV228" s="1">
        <v>162</v>
      </c>
      <c r="AW228" s="1">
        <v>5559.8</v>
      </c>
      <c r="AY228" s="1">
        <v>184</v>
      </c>
      <c r="AZ228" s="1">
        <v>184</v>
      </c>
      <c r="BA228" s="1">
        <v>4140</v>
      </c>
      <c r="BC228" s="1">
        <v>110.4</v>
      </c>
      <c r="BD228" s="1">
        <v>942</v>
      </c>
      <c r="BF228" s="1">
        <v>631.125</v>
      </c>
      <c r="BG228" s="1">
        <v>1.6</v>
      </c>
      <c r="BH228" s="1">
        <v>173.9</v>
      </c>
      <c r="BI228" s="1">
        <v>1078.24</v>
      </c>
      <c r="BJ228" s="1">
        <v>8.2799999999999994</v>
      </c>
      <c r="BQ228" s="1">
        <v>1536.92</v>
      </c>
      <c r="BR228" s="1">
        <v>462.24</v>
      </c>
      <c r="BT228" s="1">
        <v>1198.8</v>
      </c>
      <c r="BV228" s="1">
        <v>209</v>
      </c>
      <c r="CA228" s="1">
        <v>169.5</v>
      </c>
      <c r="CB228" s="1">
        <v>1839.3</v>
      </c>
      <c r="CC228" s="1">
        <v>12.6</v>
      </c>
      <c r="CI228" s="1">
        <v>963</v>
      </c>
      <c r="CJ228" s="1">
        <v>120</v>
      </c>
      <c r="CL228" s="1">
        <v>4170.2</v>
      </c>
      <c r="CM228" s="1">
        <v>259</v>
      </c>
      <c r="CP228" s="1">
        <v>33.75</v>
      </c>
      <c r="CV228" s="1">
        <v>1352.4</v>
      </c>
      <c r="CY228" s="1">
        <v>48</v>
      </c>
      <c r="DB228" s="1">
        <v>713.36</v>
      </c>
      <c r="DC228" s="1">
        <v>60</v>
      </c>
      <c r="DF228" s="1">
        <v>8436.4</v>
      </c>
      <c r="DH228" s="1">
        <v>309</v>
      </c>
      <c r="DI228" s="1">
        <v>2090.75</v>
      </c>
      <c r="DJ228" s="1">
        <v>84</v>
      </c>
      <c r="DK228" s="1">
        <v>91.5</v>
      </c>
      <c r="DL228" s="1">
        <v>2949.48</v>
      </c>
      <c r="DN228" s="1">
        <v>381</v>
      </c>
      <c r="DO228" s="1">
        <v>1200.78</v>
      </c>
      <c r="DQ228" s="1">
        <v>451.62</v>
      </c>
      <c r="DR228" s="1">
        <v>444</v>
      </c>
      <c r="DV228" s="1">
        <v>484</v>
      </c>
      <c r="DW228" s="1">
        <v>348</v>
      </c>
      <c r="DX228" s="1">
        <v>313.2</v>
      </c>
      <c r="DY228" s="1">
        <v>470.96</v>
      </c>
      <c r="DZ228" s="1">
        <v>19722.64</v>
      </c>
      <c r="EA228" s="1">
        <v>3.7</v>
      </c>
      <c r="EB228" s="1">
        <v>606.96</v>
      </c>
      <c r="EC228" s="1">
        <v>2421.7199999999998</v>
      </c>
      <c r="ED228" s="1">
        <v>41.83</v>
      </c>
      <c r="EE228" s="1">
        <v>1639.68</v>
      </c>
      <c r="EF228" s="1">
        <v>207.88399999999999</v>
      </c>
      <c r="EG228" s="1">
        <v>814.5</v>
      </c>
    </row>
    <row r="229" spans="1:137" x14ac:dyDescent="0.2">
      <c r="A229" s="2"/>
    </row>
    <row r="230" spans="1:137" x14ac:dyDescent="0.2">
      <c r="A230" s="2"/>
      <c r="F230" s="1" t="s">
        <v>326</v>
      </c>
      <c r="G230" s="1" t="s">
        <v>324</v>
      </c>
      <c r="J230" s="1" t="s">
        <v>322</v>
      </c>
      <c r="L230" s="1" t="s">
        <v>321</v>
      </c>
      <c r="M230" s="1" t="s">
        <v>323</v>
      </c>
      <c r="N230" s="1" t="s">
        <v>328</v>
      </c>
      <c r="O230" s="1" t="s">
        <v>371</v>
      </c>
      <c r="P230" s="1" t="s">
        <v>366</v>
      </c>
      <c r="Q230" s="1" t="s">
        <v>367</v>
      </c>
      <c r="U230" s="1" t="s">
        <v>334</v>
      </c>
      <c r="V230" s="1" t="s">
        <v>422</v>
      </c>
      <c r="W230" s="1" t="s">
        <v>426</v>
      </c>
      <c r="Z230" s="1" t="s">
        <v>419</v>
      </c>
      <c r="AA230" s="1" t="s">
        <v>431</v>
      </c>
      <c r="AB230" s="1" t="s">
        <v>429</v>
      </c>
      <c r="AD230" s="1" t="s">
        <v>435</v>
      </c>
      <c r="AF230" s="1" t="s">
        <v>434</v>
      </c>
      <c r="AQ230" s="1" t="s">
        <v>442</v>
      </c>
      <c r="AT230" s="1" t="s">
        <v>443</v>
      </c>
      <c r="AU230" s="1" t="s">
        <v>438</v>
      </c>
      <c r="AW230" s="1" t="s">
        <v>361</v>
      </c>
      <c r="BC230" s="1" t="s">
        <v>364</v>
      </c>
      <c r="BD230" s="1" t="s">
        <v>363</v>
      </c>
      <c r="BF230" s="1" t="s">
        <v>375</v>
      </c>
      <c r="BG230" s="1" t="s">
        <v>386</v>
      </c>
      <c r="BI230" s="1" t="s">
        <v>360</v>
      </c>
      <c r="BJ230" s="1" t="s">
        <v>347</v>
      </c>
      <c r="BQ230" s="1" t="s">
        <v>353</v>
      </c>
      <c r="BR230" s="1" t="s">
        <v>348</v>
      </c>
      <c r="BT230" s="1" t="s">
        <v>350</v>
      </c>
      <c r="CA230" s="1" t="s">
        <v>379</v>
      </c>
      <c r="CB230" s="1" t="s">
        <v>377</v>
      </c>
      <c r="CI230" s="1" t="s">
        <v>378</v>
      </c>
      <c r="CJ230" s="1" t="s">
        <v>391</v>
      </c>
      <c r="CL230" s="1" t="s">
        <v>389</v>
      </c>
      <c r="CV230" s="1" t="s">
        <v>365</v>
      </c>
      <c r="DB230" s="1" t="s">
        <v>335</v>
      </c>
      <c r="DF230" s="1" t="s">
        <v>404</v>
      </c>
      <c r="DI230" s="1" t="s">
        <v>397</v>
      </c>
      <c r="DJ230" s="1" t="s">
        <v>398</v>
      </c>
      <c r="DL230" s="1" t="s">
        <v>406</v>
      </c>
      <c r="DQ230" s="1" t="s">
        <v>428</v>
      </c>
      <c r="DV230" s="1" t="s">
        <v>416</v>
      </c>
      <c r="DW230" s="1" t="s">
        <v>341</v>
      </c>
      <c r="DX230" s="1" t="s">
        <v>339</v>
      </c>
      <c r="DZ230" s="1" t="s">
        <v>338</v>
      </c>
      <c r="EC230" s="1" t="s">
        <v>340</v>
      </c>
      <c r="ED230" s="1" t="s">
        <v>331</v>
      </c>
      <c r="EE230" s="1" t="s">
        <v>329</v>
      </c>
    </row>
    <row r="231" spans="1:137" x14ac:dyDescent="0.2">
      <c r="A231" s="2"/>
    </row>
    <row r="232" spans="1:137" x14ac:dyDescent="0.2">
      <c r="A232" s="2"/>
    </row>
    <row r="233" spans="1:137" x14ac:dyDescent="0.2">
      <c r="A233" s="2"/>
    </row>
    <row r="234" spans="1:137" x14ac:dyDescent="0.2">
      <c r="A234" s="2"/>
    </row>
    <row r="235" spans="1:137" x14ac:dyDescent="0.2">
      <c r="A235" s="2"/>
    </row>
    <row r="236" spans="1:137" x14ac:dyDescent="0.2">
      <c r="A236" s="2"/>
    </row>
    <row r="237" spans="1:137" x14ac:dyDescent="0.2">
      <c r="A237" s="2"/>
    </row>
    <row r="238" spans="1:137" x14ac:dyDescent="0.2">
      <c r="A238" s="2"/>
    </row>
    <row r="239" spans="1:137" x14ac:dyDescent="0.2">
      <c r="A239" s="2"/>
    </row>
    <row r="240" spans="1:137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35" x14ac:dyDescent="0.2">
      <c r="A257" s="2"/>
    </row>
    <row r="258" spans="1:135" x14ac:dyDescent="0.2">
      <c r="A258" s="2"/>
    </row>
    <row r="259" spans="1:135" x14ac:dyDescent="0.2">
      <c r="A259" s="2"/>
    </row>
    <row r="260" spans="1:135" x14ac:dyDescent="0.2">
      <c r="A260" s="2"/>
    </row>
    <row r="261" spans="1:135" x14ac:dyDescent="0.2">
      <c r="A261" s="2"/>
    </row>
    <row r="262" spans="1:135" x14ac:dyDescent="0.2">
      <c r="A262" s="2"/>
    </row>
    <row r="263" spans="1:135" x14ac:dyDescent="0.2">
      <c r="A263" s="2"/>
      <c r="B263" s="1" t="s">
        <v>192</v>
      </c>
      <c r="C263" s="1" t="s">
        <v>191</v>
      </c>
      <c r="D263" s="1" t="s">
        <v>619</v>
      </c>
      <c r="E263" s="1" t="s">
        <v>620</v>
      </c>
      <c r="F263" s="1" t="s">
        <v>195</v>
      </c>
      <c r="I263" s="1" t="s">
        <v>557</v>
      </c>
      <c r="N263" s="1" t="s">
        <v>295</v>
      </c>
      <c r="P263" s="1" t="s">
        <v>621</v>
      </c>
      <c r="Q263" s="1" t="s">
        <v>559</v>
      </c>
      <c r="Z263" s="1" t="s">
        <v>560</v>
      </c>
      <c r="AA263" s="1" t="s">
        <v>622</v>
      </c>
      <c r="AB263" s="1" t="s">
        <v>623</v>
      </c>
      <c r="AP263" s="1" t="s">
        <v>316</v>
      </c>
      <c r="AU263" s="1" t="s">
        <v>624</v>
      </c>
      <c r="AV263" s="1" t="s">
        <v>625</v>
      </c>
      <c r="BC263" s="1" t="s">
        <v>626</v>
      </c>
      <c r="BD263" s="1" t="s">
        <v>570</v>
      </c>
      <c r="BF263" s="1" t="s">
        <v>627</v>
      </c>
      <c r="BG263" s="1" t="s">
        <v>628</v>
      </c>
      <c r="BH263" s="1" t="s">
        <v>629</v>
      </c>
      <c r="BJ263" s="1" t="s">
        <v>574</v>
      </c>
      <c r="BQ263" s="1" t="s">
        <v>630</v>
      </c>
      <c r="BR263" s="1" t="s">
        <v>630</v>
      </c>
      <c r="BT263" s="1" t="s">
        <v>579</v>
      </c>
      <c r="BV263" s="1" t="s">
        <v>631</v>
      </c>
      <c r="CA263" s="1" t="s">
        <v>632</v>
      </c>
      <c r="CI263" s="1" t="s">
        <v>633</v>
      </c>
      <c r="CJ263" s="1" t="s">
        <v>634</v>
      </c>
      <c r="CY263" s="1" t="s">
        <v>635</v>
      </c>
      <c r="DB263" s="1" t="s">
        <v>636</v>
      </c>
      <c r="DF263" s="1" t="s">
        <v>637</v>
      </c>
      <c r="DH263" s="1" t="s">
        <v>638</v>
      </c>
      <c r="DI263" s="1" t="s">
        <v>586</v>
      </c>
      <c r="DJ263" s="1" t="s">
        <v>639</v>
      </c>
      <c r="DK263" s="1" t="s">
        <v>640</v>
      </c>
      <c r="DO263" s="1" t="s">
        <v>641</v>
      </c>
      <c r="DQ263" s="1" t="s">
        <v>642</v>
      </c>
      <c r="DR263" s="1" t="s">
        <v>206</v>
      </c>
      <c r="DW263" s="1" t="s">
        <v>643</v>
      </c>
      <c r="DX263" s="1" t="s">
        <v>203</v>
      </c>
      <c r="DY263" s="1" t="s">
        <v>644</v>
      </c>
      <c r="EC263" s="1" t="s">
        <v>645</v>
      </c>
      <c r="ED263" s="1" t="s">
        <v>646</v>
      </c>
    </row>
    <row r="264" spans="1:135" x14ac:dyDescent="0.2">
      <c r="A264" s="2" t="s">
        <v>647</v>
      </c>
      <c r="B264" s="1">
        <v>6</v>
      </c>
      <c r="C264" s="1">
        <v>70.7</v>
      </c>
      <c r="D264" s="1">
        <v>7.7679999999999998</v>
      </c>
      <c r="E264" s="1">
        <v>82.016999999999996</v>
      </c>
      <c r="F264" s="1">
        <v>344.1</v>
      </c>
      <c r="I264" s="1">
        <v>849.68</v>
      </c>
      <c r="N264" s="1">
        <v>130.4</v>
      </c>
      <c r="P264" s="1">
        <v>571.85</v>
      </c>
      <c r="Q264" s="1">
        <v>551</v>
      </c>
      <c r="Z264" s="1">
        <v>12</v>
      </c>
      <c r="AA264" s="1">
        <v>1013.66</v>
      </c>
      <c r="AB264" s="1">
        <v>319.5</v>
      </c>
      <c r="AP264" s="1">
        <v>392</v>
      </c>
      <c r="AU264" s="1">
        <v>12</v>
      </c>
      <c r="AV264" s="1">
        <v>40</v>
      </c>
      <c r="BC264" s="1">
        <v>2</v>
      </c>
      <c r="BD264" s="1">
        <v>25.9</v>
      </c>
      <c r="BF264" s="1">
        <v>83.72</v>
      </c>
      <c r="BG264" s="1">
        <v>929.2</v>
      </c>
      <c r="BH264" s="1">
        <v>432.4</v>
      </c>
      <c r="BQ264" s="1">
        <v>42</v>
      </c>
      <c r="BR264" s="1">
        <v>42</v>
      </c>
      <c r="BT264" s="1">
        <v>-1.5</v>
      </c>
      <c r="BV264" s="1">
        <v>2.1</v>
      </c>
      <c r="CA264" s="1">
        <v>3</v>
      </c>
      <c r="CI264" s="1">
        <v>-45</v>
      </c>
      <c r="CJ264" s="1">
        <v>168</v>
      </c>
      <c r="CY264" s="1">
        <v>2776</v>
      </c>
      <c r="DB264" s="1">
        <v>157.25</v>
      </c>
      <c r="DF264" s="1">
        <v>660.298</v>
      </c>
      <c r="DH264" s="1">
        <v>5152</v>
      </c>
      <c r="DI264" s="1">
        <v>7.5</v>
      </c>
      <c r="DJ264" s="1">
        <v>954.5</v>
      </c>
      <c r="DK264" s="1">
        <v>16.84</v>
      </c>
      <c r="DO264" s="1">
        <v>-4.25</v>
      </c>
      <c r="DQ264" s="1">
        <v>409.28</v>
      </c>
      <c r="DR264" s="1">
        <v>120.96</v>
      </c>
      <c r="DW264" s="1">
        <v>70.400000000000006</v>
      </c>
      <c r="DX264" s="1">
        <v>136.6</v>
      </c>
      <c r="DY264" s="1">
        <v>121.41</v>
      </c>
      <c r="EC264" s="1">
        <v>429.40499999999997</v>
      </c>
      <c r="ED264" s="1">
        <v>46756.084999999999</v>
      </c>
      <c r="EE264" s="1">
        <v>18899.257999999991</v>
      </c>
    </row>
    <row r="265" spans="1:135" x14ac:dyDescent="0.2">
      <c r="A265" s="2" t="s">
        <v>648</v>
      </c>
      <c r="B265" s="1">
        <v>6</v>
      </c>
      <c r="D265" s="1">
        <v>1.946</v>
      </c>
      <c r="E265" s="1">
        <v>2E-3</v>
      </c>
      <c r="F265" s="1">
        <v>11.84</v>
      </c>
      <c r="I265" s="1">
        <v>5.2</v>
      </c>
      <c r="P265" s="1">
        <v>1.08</v>
      </c>
      <c r="AA265" s="1">
        <v>4.32</v>
      </c>
      <c r="AB265" s="1">
        <v>3</v>
      </c>
      <c r="AU265" s="1">
        <v>4</v>
      </c>
      <c r="BC265" s="1">
        <v>0.75</v>
      </c>
      <c r="BD265" s="1">
        <v>3.7</v>
      </c>
      <c r="BF265" s="1">
        <v>5.52</v>
      </c>
      <c r="BJ265" s="1">
        <v>1.5</v>
      </c>
      <c r="BT265" s="1">
        <v>3</v>
      </c>
      <c r="CA265" s="1">
        <v>1.5</v>
      </c>
      <c r="CY265" s="1">
        <v>1.2</v>
      </c>
      <c r="DF265" s="1">
        <v>3</v>
      </c>
      <c r="DH265" s="1">
        <v>3</v>
      </c>
      <c r="DJ265" s="1">
        <v>132</v>
      </c>
      <c r="DQ265" s="1">
        <v>110.88</v>
      </c>
      <c r="DY265" s="1">
        <v>2.2799999999999998</v>
      </c>
      <c r="EC265" s="1">
        <v>2.2200000000000002</v>
      </c>
      <c r="ED265" s="1">
        <v>1521.7840000000001</v>
      </c>
      <c r="EE265" s="1">
        <v>9602.8009999999995</v>
      </c>
    </row>
    <row r="266" spans="1:135" x14ac:dyDescent="0.2">
      <c r="A266" s="2"/>
      <c r="B266" s="1" t="s">
        <v>192</v>
      </c>
      <c r="C266" s="1" t="s">
        <v>191</v>
      </c>
      <c r="F266" s="1" t="s">
        <v>195</v>
      </c>
      <c r="N266" s="1" t="s">
        <v>295</v>
      </c>
      <c r="AP266" s="1" t="s">
        <v>316</v>
      </c>
      <c r="DR266" s="1" t="s">
        <v>206</v>
      </c>
      <c r="DX266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5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1640625" style="1" customWidth="1"/>
    <col min="3" max="3" width="9.1640625" style="1" customWidth="1"/>
    <col min="4" max="4" width="62.1640625" style="1" customWidth="1"/>
    <col min="5" max="5" width="10.1640625" style="1" customWidth="1"/>
    <col min="6" max="7" width="10.1640625" style="3" customWidth="1"/>
    <col min="8" max="8" width="10.16406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649</v>
      </c>
      <c r="B1" s="6" t="s">
        <v>650</v>
      </c>
      <c r="C1" s="6" t="s">
        <v>170</v>
      </c>
      <c r="D1" s="6" t="s">
        <v>651</v>
      </c>
      <c r="E1" s="6" t="s">
        <v>652</v>
      </c>
      <c r="F1" s="7" t="s">
        <v>653</v>
      </c>
      <c r="G1" s="7" t="s">
        <v>654</v>
      </c>
      <c r="H1" s="6" t="s">
        <v>655</v>
      </c>
      <c r="I1" s="6"/>
      <c r="J1" s="6" t="s">
        <v>656</v>
      </c>
      <c r="K1" s="7" t="s">
        <v>657</v>
      </c>
      <c r="L1" s="8" t="s">
        <v>658</v>
      </c>
      <c r="M1" s="6" t="s">
        <v>659</v>
      </c>
      <c r="O1" s="9" t="s">
        <v>473</v>
      </c>
    </row>
    <row r="2" spans="1:19" ht="14.5" customHeight="1" x14ac:dyDescent="0.2">
      <c r="A2" s="52" t="s">
        <v>660</v>
      </c>
      <c r="B2" s="56" t="s">
        <v>154</v>
      </c>
      <c r="C2" s="27" t="s">
        <v>174</v>
      </c>
      <c r="D2" s="27" t="s">
        <v>302</v>
      </c>
      <c r="E2" s="27">
        <f>IFERROR(INDEX('файл остатки'!$A$5:$FG$265,MATCH($O$1,'файл остатки'!$A$5:$A$228,0),MATCH(D2,'файл остатки'!$A$5:$FG$5,0)), 0)</f>
        <v>563.75</v>
      </c>
      <c r="F2" s="27">
        <f>IFERROR(INDEX('файл остатки'!$A$5:$FG$265,MATCH($O$2,'файл остатки'!$A$5:$A$228,0),MATCH(D2,'файл остатки'!$A$5:$FG$5,0)), 0)</f>
        <v>1797.1071428571429</v>
      </c>
      <c r="G2" s="27">
        <f t="shared" ref="G2:G7" si="0">MIN(E2, 0)</f>
        <v>0</v>
      </c>
      <c r="H2" s="27">
        <v>0</v>
      </c>
      <c r="J2" s="28">
        <v>255</v>
      </c>
      <c r="K2" s="28">
        <f>-(G2 + G3 + G4 + G5 + G6 + G7) / J2</f>
        <v>2.164705882352941</v>
      </c>
      <c r="L2" s="28">
        <f>ROUND(K2, 0)</f>
        <v>2</v>
      </c>
      <c r="O2" s="10" t="s">
        <v>468</v>
      </c>
      <c r="R2" s="28" t="s">
        <v>661</v>
      </c>
      <c r="S2" s="28">
        <v>16</v>
      </c>
    </row>
    <row r="3" spans="1:19" x14ac:dyDescent="0.2">
      <c r="A3" s="55"/>
      <c r="B3" s="55"/>
      <c r="C3" s="27" t="s">
        <v>175</v>
      </c>
      <c r="D3" s="27" t="s">
        <v>303</v>
      </c>
      <c r="E3" s="27">
        <f>IFERROR(INDEX('файл остатки'!$A$5:$FG$265,MATCH($O$1,'файл остатки'!$A$5:$A$228,0),MATCH(D3,'файл остатки'!$A$5:$FG$5,0)), 0)</f>
        <v>3775.5</v>
      </c>
      <c r="F3" s="27">
        <f>IFERROR(INDEX('файл остатки'!$A$5:$FG$265,MATCH($O$2,'файл остатки'!$A$5:$A$228,0),MATCH(D3,'файл остатки'!$A$5:$FG$5,0)), 0)</f>
        <v>5162</v>
      </c>
      <c r="G3" s="27">
        <f t="shared" si="0"/>
        <v>0</v>
      </c>
      <c r="H3" s="27">
        <v>0</v>
      </c>
    </row>
    <row r="4" spans="1:19" x14ac:dyDescent="0.2">
      <c r="A4" s="55"/>
      <c r="B4" s="55"/>
      <c r="C4" s="27" t="s">
        <v>175</v>
      </c>
      <c r="D4" s="27" t="s">
        <v>304</v>
      </c>
      <c r="E4" s="27">
        <f>IFERROR(INDEX('файл остатки'!$A$5:$FG$265,MATCH($O$1,'файл остатки'!$A$5:$A$228,0),MATCH(D4,'файл остатки'!$A$5:$FG$5,0)), 0)</f>
        <v>1095</v>
      </c>
      <c r="F4" s="27">
        <f>IFERROR(INDEX('файл остатки'!$A$5:$FG$265,MATCH($O$2,'файл остатки'!$A$5:$A$228,0),MATCH(D4,'файл остатки'!$A$5:$FG$5,0)), 0)</f>
        <v>3528.428571428572</v>
      </c>
      <c r="G4" s="27">
        <f t="shared" si="0"/>
        <v>0</v>
      </c>
      <c r="H4" s="27">
        <v>0</v>
      </c>
    </row>
    <row r="5" spans="1:19" x14ac:dyDescent="0.2">
      <c r="A5" s="55"/>
      <c r="B5" s="55"/>
      <c r="C5" s="27" t="s">
        <v>173</v>
      </c>
      <c r="D5" s="27" t="s">
        <v>305</v>
      </c>
      <c r="E5" s="27">
        <f>IFERROR(INDEX('файл остатки'!$A$5:$FG$265,MATCH($O$1,'файл остатки'!$A$5:$A$228,0),MATCH(D5,'файл остатки'!$A$5:$FG$5,0)), 0)</f>
        <v>85.5</v>
      </c>
      <c r="F5" s="27">
        <f>IFERROR(INDEX('файл остатки'!$A$5:$FG$265,MATCH($O$2,'файл остатки'!$A$5:$A$228,0),MATCH(D5,'файл остатки'!$A$5:$FG$5,0)), 0)</f>
        <v>990.42857142857156</v>
      </c>
      <c r="G5" s="27">
        <f t="shared" si="0"/>
        <v>0</v>
      </c>
      <c r="H5" s="27">
        <v>0</v>
      </c>
    </row>
    <row r="6" spans="1:19" x14ac:dyDescent="0.2">
      <c r="A6" s="55"/>
      <c r="B6" s="55"/>
      <c r="C6" s="27" t="s">
        <v>177</v>
      </c>
      <c r="D6" s="27" t="s">
        <v>307</v>
      </c>
      <c r="E6" s="27">
        <f>IFERROR(INDEX('файл остатки'!$A$5:$FG$265,MATCH($O$1,'файл остатки'!$A$5:$A$228,0),MATCH(D6,'файл остатки'!$A$5:$FG$5,0)), 0)</f>
        <v>-552</v>
      </c>
      <c r="F6" s="27">
        <f>IFERROR(INDEX('файл остатки'!$A$5:$FG$265,MATCH($O$2,'файл остатки'!$A$5:$A$228,0),MATCH(D6,'файл остатки'!$A$5:$FG$5,0)), 0)</f>
        <v>1405.928571428572</v>
      </c>
      <c r="G6" s="27">
        <f t="shared" si="0"/>
        <v>-552</v>
      </c>
      <c r="H6" s="27">
        <v>0</v>
      </c>
    </row>
    <row r="7" spans="1:19" x14ac:dyDescent="0.2">
      <c r="A7" s="54"/>
      <c r="B7" s="54"/>
      <c r="C7" s="27" t="s">
        <v>662</v>
      </c>
      <c r="D7" s="27" t="s">
        <v>308</v>
      </c>
      <c r="E7" s="27">
        <f>IFERROR(INDEX('файл остатки'!$A$5:$FG$265,MATCH($O$1,'файл остатки'!$A$5:$A$228,0),MATCH(D7,'файл остатки'!$A$5:$FG$5,0)), 0)</f>
        <v>339</v>
      </c>
      <c r="F7" s="27">
        <f>IFERROR(INDEX('файл остатки'!$A$5:$FG$265,MATCH($O$2,'файл остатки'!$A$5:$A$228,0),MATCH(D7,'файл остатки'!$A$5:$FG$5,0)), 0)</f>
        <v>2397.7142857142849</v>
      </c>
      <c r="G7" s="27">
        <f t="shared" si="0"/>
        <v>0</v>
      </c>
      <c r="H7" s="27">
        <v>0</v>
      </c>
    </row>
    <row r="10" spans="1:19" x14ac:dyDescent="0.2">
      <c r="A10" s="52" t="s">
        <v>663</v>
      </c>
      <c r="B10" s="56" t="s">
        <v>154</v>
      </c>
      <c r="C10" s="27" t="s">
        <v>173</v>
      </c>
      <c r="D10" s="27" t="s">
        <v>306</v>
      </c>
      <c r="E10" s="27">
        <f>IFERROR(INDEX('файл остатки'!$A$5:$FG$265,MATCH($O$1,'файл остатки'!$A$5:$A$228,0),MATCH(D10,'файл остатки'!$A$5:$FG$5,0)), 0)</f>
        <v>301.2</v>
      </c>
      <c r="F10" s="27">
        <f>IFERROR(INDEX('файл остатки'!$A$5:$FG$265,MATCH($O$2,'файл остатки'!$A$5:$A$228,0),MATCH(D10,'файл остатки'!$A$5:$FG$5,0)), 0)</f>
        <v>136.28571428571431</v>
      </c>
      <c r="G10" s="27">
        <f>MIN(E10, 0)</f>
        <v>0</v>
      </c>
      <c r="H10" s="27">
        <v>0</v>
      </c>
      <c r="J10" s="28">
        <v>255</v>
      </c>
      <c r="K10" s="28">
        <f>-(G10 + G11) / J10</f>
        <v>0</v>
      </c>
      <c r="L10" s="28">
        <f>ROUND(K10, 0)</f>
        <v>0</v>
      </c>
      <c r="R10" s="28" t="s">
        <v>664</v>
      </c>
      <c r="S10" s="28">
        <v>17</v>
      </c>
    </row>
    <row r="11" spans="1:19" x14ac:dyDescent="0.2">
      <c r="A11" s="54"/>
      <c r="B11" s="54"/>
      <c r="C11" s="27" t="s">
        <v>179</v>
      </c>
      <c r="D11" s="27" t="s">
        <v>309</v>
      </c>
      <c r="E11" s="27">
        <f>IFERROR(INDEX('файл остатки'!$A$5:$FG$265,MATCH($O$1,'файл остатки'!$A$5:$A$228,0),MATCH(D11,'файл остатки'!$A$5:$FG$5,0)), 0)</f>
        <v>17</v>
      </c>
      <c r="F11" s="27">
        <f>IFERROR(INDEX('файл остатки'!$A$5:$FG$265,MATCH($O$2,'файл остатки'!$A$5:$A$228,0),MATCH(D11,'файл остатки'!$A$5:$FG$5,0)), 0)</f>
        <v>713.05714285714271</v>
      </c>
      <c r="G11" s="27">
        <f>MIN(E11, 0)</f>
        <v>0</v>
      </c>
      <c r="H11" s="27">
        <v>0</v>
      </c>
    </row>
    <row r="14" spans="1:19" x14ac:dyDescent="0.2">
      <c r="A14" s="52" t="s">
        <v>665</v>
      </c>
      <c r="B14" s="57" t="s">
        <v>151</v>
      </c>
      <c r="C14" s="29" t="s">
        <v>662</v>
      </c>
      <c r="D14" s="29" t="s">
        <v>289</v>
      </c>
      <c r="E14" s="29">
        <f>IFERROR(INDEX('файл остатки'!$A$5:$FG$265,MATCH($O$1,'файл остатки'!$A$5:$A$228,0),MATCH(D14,'файл остатки'!$A$5:$FG$5,0)), 0)</f>
        <v>0.5</v>
      </c>
      <c r="F14" s="29">
        <f>IFERROR(INDEX('файл остатки'!$A$5:$FG$265,MATCH($O$2,'файл остатки'!$A$5:$A$228,0),MATCH(D14,'файл остатки'!$A$5:$FG$5,0)), 0)</f>
        <v>111.7380952380952</v>
      </c>
      <c r="G14" s="29">
        <f>MIN(E14, 0)</f>
        <v>0</v>
      </c>
      <c r="H14" s="29">
        <v>0</v>
      </c>
      <c r="J14" s="28">
        <v>250</v>
      </c>
      <c r="K14" s="28">
        <f>-(G14 + G15 + G16) / J14</f>
        <v>0.17</v>
      </c>
      <c r="L14" s="28">
        <f>ROUND(K14, 0)</f>
        <v>0</v>
      </c>
      <c r="R14" s="28" t="s">
        <v>666</v>
      </c>
      <c r="S14" s="28">
        <v>18</v>
      </c>
    </row>
    <row r="15" spans="1:19" x14ac:dyDescent="0.2">
      <c r="A15" s="55"/>
      <c r="B15" s="55"/>
      <c r="C15" s="29" t="s">
        <v>662</v>
      </c>
      <c r="D15" s="29" t="s">
        <v>290</v>
      </c>
      <c r="E15" s="29">
        <f>IFERROR(INDEX('файл остатки'!$A$5:$FG$265,MATCH($O$1,'файл остатки'!$A$5:$A$228,0),MATCH(D15,'файл остатки'!$A$5:$FG$5,0)), 0)</f>
        <v>-42.5</v>
      </c>
      <c r="F15" s="29">
        <f>IFERROR(INDEX('файл остатки'!$A$5:$FG$265,MATCH($O$2,'файл остатки'!$A$5:$A$228,0),MATCH(D15,'файл остатки'!$A$5:$FG$5,0)), 0)</f>
        <v>0</v>
      </c>
      <c r="G15" s="29">
        <f>MIN(E15, 0)</f>
        <v>-42.5</v>
      </c>
      <c r="H15" s="29">
        <v>0</v>
      </c>
    </row>
    <row r="16" spans="1:19" x14ac:dyDescent="0.2">
      <c r="A16" s="54"/>
      <c r="B16" s="54"/>
      <c r="C16" s="29" t="s">
        <v>173</v>
      </c>
      <c r="D16" s="29" t="s">
        <v>291</v>
      </c>
      <c r="E16" s="29">
        <f>IFERROR(INDEX('файл остатки'!$A$5:$FG$265,MATCH($O$1,'файл остатки'!$A$5:$A$228,0),MATCH(D16,'файл остатки'!$A$5:$FG$5,0)), 0)</f>
        <v>13.5</v>
      </c>
      <c r="F16" s="29">
        <f>IFERROR(INDEX('файл остатки'!$A$5:$FG$265,MATCH($O$2,'файл остатки'!$A$5:$A$228,0),MATCH(D16,'файл остатки'!$A$5:$FG$5,0)), 0)</f>
        <v>35.857142857142847</v>
      </c>
      <c r="G16" s="29">
        <f>MIN(E16, 0)</f>
        <v>0</v>
      </c>
      <c r="H16" s="29">
        <v>0</v>
      </c>
    </row>
    <row r="19" spans="1:19" x14ac:dyDescent="0.2">
      <c r="A19" s="52" t="s">
        <v>667</v>
      </c>
      <c r="B19" s="53" t="s">
        <v>668</v>
      </c>
      <c r="C19" s="30" t="s">
        <v>174</v>
      </c>
      <c r="D19" s="30" t="s">
        <v>292</v>
      </c>
      <c r="E19" s="30">
        <f>IFERROR(INDEX('файл остатки'!$A$5:$FG$265,MATCH($O$1,'файл остатки'!$A$5:$A$228,0),MATCH(D19,'файл остатки'!$A$5:$FG$5,0)), 0)</f>
        <v>57</v>
      </c>
      <c r="F19" s="30">
        <f>IFERROR(INDEX('файл остатки'!$A$5:$FG$265,MATCH($O$2,'файл остатки'!$A$5:$A$228,0),MATCH(D19,'файл остатки'!$A$5:$FG$5,0)), 0)</f>
        <v>2134.7857142857142</v>
      </c>
      <c r="G19" s="30">
        <f>MIN(E19, 0)</f>
        <v>0</v>
      </c>
      <c r="H19" s="30">
        <v>0</v>
      </c>
      <c r="J19" s="28">
        <v>450</v>
      </c>
      <c r="K19" s="28">
        <f>-(G19) / J19</f>
        <v>0</v>
      </c>
      <c r="L19" s="28">
        <f>ROUND(K19, 0)</f>
        <v>0</v>
      </c>
      <c r="R19" s="28" t="s">
        <v>669</v>
      </c>
      <c r="S19" s="28">
        <v>19</v>
      </c>
    </row>
    <row r="22" spans="1:19" x14ac:dyDescent="0.2">
      <c r="A22" s="52" t="s">
        <v>670</v>
      </c>
      <c r="B22" s="53" t="s">
        <v>668</v>
      </c>
      <c r="C22" s="30" t="s">
        <v>173</v>
      </c>
      <c r="D22" s="30" t="s">
        <v>293</v>
      </c>
      <c r="E22" s="30">
        <f>IFERROR(INDEX('файл остатки'!$A$5:$FG$265,MATCH($O$1,'файл остатки'!$A$5:$A$228,0),MATCH(D22,'файл остатки'!$A$5:$FG$5,0)), 0)</f>
        <v>50.400000000000013</v>
      </c>
      <c r="F22" s="30">
        <f>IFERROR(INDEX('файл остатки'!$A$5:$FG$265,MATCH($O$2,'файл остатки'!$A$5:$A$228,0),MATCH(D22,'файл остатки'!$A$5:$FG$5,0)), 0)</f>
        <v>126.8571428571429</v>
      </c>
      <c r="G22" s="30">
        <f>MIN(E22, 0)</f>
        <v>0</v>
      </c>
      <c r="H22" s="30">
        <v>0</v>
      </c>
      <c r="J22" s="28">
        <v>450</v>
      </c>
      <c r="K22" s="28">
        <f>-(G22 + G23 + G24) / J22</f>
        <v>0.40266666666666662</v>
      </c>
      <c r="L22" s="28">
        <f>ROUND(K22, 0)</f>
        <v>0</v>
      </c>
      <c r="R22" s="28" t="s">
        <v>671</v>
      </c>
      <c r="S22" s="28">
        <v>20</v>
      </c>
    </row>
    <row r="23" spans="1:19" x14ac:dyDescent="0.2">
      <c r="A23" s="55"/>
      <c r="B23" s="55"/>
      <c r="C23" s="30" t="s">
        <v>175</v>
      </c>
      <c r="D23" s="30" t="s">
        <v>295</v>
      </c>
      <c r="E23" s="30">
        <f>IFERROR(INDEX('файл остатки'!$A$5:$FG$265,MATCH($O$1,'файл остатки'!$A$5:$A$228,0),MATCH(D23,'файл остатки'!$A$5:$FG$5,0)), 0)</f>
        <v>33.799999999999983</v>
      </c>
      <c r="F23" s="30">
        <f>IFERROR(INDEX('файл остатки'!$A$5:$FG$265,MATCH($O$2,'файл остатки'!$A$5:$A$228,0),MATCH(D23,'файл остатки'!$A$5:$FG$5,0)), 0)</f>
        <v>1012.971428571429</v>
      </c>
      <c r="G23" s="30">
        <f>MIN(E23, 0)</f>
        <v>0</v>
      </c>
      <c r="H23" s="30">
        <v>0</v>
      </c>
    </row>
    <row r="24" spans="1:19" x14ac:dyDescent="0.2">
      <c r="A24" s="54"/>
      <c r="B24" s="54"/>
      <c r="C24" s="30" t="s">
        <v>182</v>
      </c>
      <c r="D24" s="30" t="s">
        <v>297</v>
      </c>
      <c r="E24" s="30">
        <f>IFERROR(INDEX('файл остатки'!$A$5:$FG$265,MATCH($O$1,'файл остатки'!$A$5:$A$228,0),MATCH(D24,'файл остатки'!$A$5:$FG$5,0)), 0)</f>
        <v>-181.2</v>
      </c>
      <c r="F24" s="30">
        <f>IFERROR(INDEX('файл остатки'!$A$5:$FG$265,MATCH($O$2,'файл остатки'!$A$5:$A$228,0),MATCH(D24,'файл остатки'!$A$5:$FG$5,0)), 0)</f>
        <v>68.571428571428569</v>
      </c>
      <c r="G24" s="30">
        <f>MIN(E24, 0)</f>
        <v>-181.2</v>
      </c>
      <c r="H24" s="30">
        <v>0</v>
      </c>
    </row>
    <row r="27" spans="1:19" x14ac:dyDescent="0.2">
      <c r="A27" s="52" t="s">
        <v>667</v>
      </c>
      <c r="B27" s="53" t="s">
        <v>668</v>
      </c>
      <c r="C27" s="30" t="s">
        <v>177</v>
      </c>
      <c r="D27" s="30" t="s">
        <v>296</v>
      </c>
      <c r="E27" s="30">
        <f>IFERROR(INDEX('файл остатки'!$A$5:$FG$265,MATCH($O$1,'файл остатки'!$A$5:$A$228,0),MATCH(D27,'файл остатки'!$A$5:$FG$5,0)), 0)</f>
        <v>-373.67999999999989</v>
      </c>
      <c r="F27" s="30">
        <f>IFERROR(INDEX('файл остатки'!$A$5:$FG$265,MATCH($O$2,'файл остатки'!$A$5:$A$228,0),MATCH(D27,'файл остатки'!$A$5:$FG$5,0)), 0)</f>
        <v>1159.714285714286</v>
      </c>
      <c r="G27" s="30">
        <f>MIN(E27, 0)</f>
        <v>-373.67999999999989</v>
      </c>
      <c r="H27" s="30">
        <v>0</v>
      </c>
      <c r="J27" s="28">
        <v>450</v>
      </c>
      <c r="K27" s="28">
        <f>-(G27 + G28) / J27</f>
        <v>1.0619999999999996</v>
      </c>
      <c r="L27" s="28">
        <f>ROUND(K27, 0)</f>
        <v>1</v>
      </c>
      <c r="R27" s="28" t="s">
        <v>672</v>
      </c>
      <c r="S27" s="28">
        <v>21</v>
      </c>
    </row>
    <row r="28" spans="1:19" x14ac:dyDescent="0.2">
      <c r="A28" s="54"/>
      <c r="B28" s="54"/>
      <c r="C28" s="30" t="s">
        <v>174</v>
      </c>
      <c r="D28" s="30" t="s">
        <v>299</v>
      </c>
      <c r="E28" s="30">
        <f>IFERROR(INDEX('файл остатки'!$A$5:$FG$265,MATCH($O$1,'файл остатки'!$A$5:$A$228,0),MATCH(D28,'файл остатки'!$A$5:$FG$5,0)), 0)</f>
        <v>-104.22</v>
      </c>
      <c r="F28" s="30">
        <f>IFERROR(INDEX('файл остатки'!$A$5:$FG$265,MATCH($O$2,'файл остатки'!$A$5:$A$228,0),MATCH(D28,'файл остатки'!$A$5:$FG$5,0)), 0)</f>
        <v>1221.017142857143</v>
      </c>
      <c r="G28" s="30">
        <f>MIN(E28, 0)</f>
        <v>-104.22</v>
      </c>
      <c r="H28" s="30">
        <v>0</v>
      </c>
    </row>
    <row r="31" spans="1:19" x14ac:dyDescent="0.2">
      <c r="A31" s="52" t="s">
        <v>673</v>
      </c>
      <c r="B31" s="51" t="s">
        <v>674</v>
      </c>
      <c r="C31" s="31" t="s">
        <v>174</v>
      </c>
      <c r="D31" s="31" t="s">
        <v>301</v>
      </c>
      <c r="E31" s="31">
        <f>IFERROR(INDEX('файл остатки'!$A$5:$FG$265,MATCH($O$1,'файл остатки'!$A$5:$A$228,0),MATCH(D31,'файл остатки'!$A$5:$FG$5,0)), 0)</f>
        <v>347.22</v>
      </c>
      <c r="F31" s="31">
        <f>IFERROR(INDEX('файл остатки'!$A$5:$FG$265,MATCH($O$2,'файл остатки'!$A$5:$A$228,0),MATCH(D31,'файл остатки'!$A$5:$FG$5,0)), 0)</f>
        <v>301.86</v>
      </c>
      <c r="G31" s="31">
        <f>MIN(E31, 0)</f>
        <v>0</v>
      </c>
      <c r="H31" s="31">
        <v>0</v>
      </c>
      <c r="J31" s="28">
        <v>450</v>
      </c>
      <c r="K31" s="28">
        <f>-(G31) / J31</f>
        <v>0</v>
      </c>
      <c r="L31" s="28">
        <f>ROUND(K31, 0)</f>
        <v>0</v>
      </c>
      <c r="R31" s="28" t="s">
        <v>675</v>
      </c>
      <c r="S31" s="28">
        <v>23</v>
      </c>
    </row>
    <row r="34" spans="1:19" x14ac:dyDescent="0.2">
      <c r="A34" s="52" t="s">
        <v>667</v>
      </c>
      <c r="B34" s="53" t="s">
        <v>668</v>
      </c>
      <c r="C34" s="30" t="s">
        <v>175</v>
      </c>
      <c r="D34" s="30" t="s">
        <v>294</v>
      </c>
      <c r="E34" s="30">
        <f>IFERROR(INDEX('файл остатки'!$A$5:$FG$265,MATCH($O$1,'файл остатки'!$A$5:$A$228,0),MATCH(D34,'файл остатки'!$A$5:$FG$5,0)), 0)</f>
        <v>68.400000000000006</v>
      </c>
      <c r="F34" s="30">
        <f>IFERROR(INDEX('файл остатки'!$A$5:$FG$265,MATCH($O$2,'файл остатки'!$A$5:$A$228,0),MATCH(D34,'файл остатки'!$A$5:$FG$5,0)), 0)</f>
        <v>0</v>
      </c>
      <c r="G34" s="30">
        <f>MIN(E34, 0)</f>
        <v>0</v>
      </c>
      <c r="H34" s="30">
        <v>0</v>
      </c>
      <c r="J34" s="28">
        <v>450</v>
      </c>
      <c r="K34" s="28">
        <f>-(G34 + G35) / J34</f>
        <v>0</v>
      </c>
      <c r="L34" s="28">
        <f>ROUND(K34, 0)</f>
        <v>0</v>
      </c>
      <c r="R34" s="28" t="s">
        <v>676</v>
      </c>
      <c r="S34" s="28">
        <v>24</v>
      </c>
    </row>
    <row r="35" spans="1:19" x14ac:dyDescent="0.2">
      <c r="A35" s="54"/>
      <c r="B35" s="54"/>
      <c r="C35" s="30" t="s">
        <v>174</v>
      </c>
      <c r="D35" s="30" t="s">
        <v>298</v>
      </c>
      <c r="E35" s="30">
        <f>IFERROR(INDEX('файл остатки'!$A$5:$FG$265,MATCH($O$1,'файл остатки'!$A$5:$A$228,0),MATCH(D35,'файл остатки'!$A$5:$FG$5,0)), 0)</f>
        <v>86.4</v>
      </c>
      <c r="F35" s="30">
        <f>IFERROR(INDEX('файл остатки'!$A$5:$FG$265,MATCH($O$2,'файл остатки'!$A$5:$A$228,0),MATCH(D35,'файл остатки'!$A$5:$FG$5,0)), 0)</f>
        <v>0</v>
      </c>
      <c r="G35" s="30">
        <f>MIN(E35, 0)</f>
        <v>0</v>
      </c>
      <c r="H35" s="30">
        <v>0</v>
      </c>
    </row>
  </sheetData>
  <mergeCells count="16">
    <mergeCell ref="B2:B7"/>
    <mergeCell ref="A2:A7"/>
    <mergeCell ref="B10:B11"/>
    <mergeCell ref="A10:A11"/>
    <mergeCell ref="B14:B16"/>
    <mergeCell ref="A14:A16"/>
    <mergeCell ref="B31"/>
    <mergeCell ref="A31"/>
    <mergeCell ref="B34:B35"/>
    <mergeCell ref="A34:A35"/>
    <mergeCell ref="B19"/>
    <mergeCell ref="A19"/>
    <mergeCell ref="B22:B24"/>
    <mergeCell ref="A22:A24"/>
    <mergeCell ref="B27:B28"/>
    <mergeCell ref="A27:A2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09"/>
  <sheetViews>
    <sheetView tabSelected="1" zoomScaleNormal="100" workbookViewId="0">
      <selection activeCell="V17" sqref="V17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1640625" style="1" customWidth="1"/>
    <col min="4" max="4" width="10.33203125" style="1" customWidth="1"/>
    <col min="5" max="5" width="43.1640625" style="1" customWidth="1"/>
    <col min="6" max="6" width="7.83203125" style="1" customWidth="1"/>
    <col min="7" max="8" width="7.1640625" style="1" customWidth="1"/>
    <col min="9" max="9" width="8.33203125" style="11" hidden="1" customWidth="1"/>
    <col min="10" max="10" width="6.83203125" style="11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83203125" style="1" hidden="1" customWidth="1"/>
    <col min="15" max="15" width="8.1640625" style="1" hidden="1" customWidth="1"/>
    <col min="16" max="17" width="8.5" style="1" hidden="1" customWidth="1"/>
    <col min="18" max="19" width="5.83203125" style="1" hidden="1" customWidth="1"/>
    <col min="20" max="20" width="5.1640625" style="1" hidden="1" customWidth="1"/>
    <col min="21" max="1025" width="9.1640625" style="1" customWidth="1"/>
  </cols>
  <sheetData>
    <row r="1" spans="1:20" ht="13.75" customHeight="1" x14ac:dyDescent="0.2">
      <c r="A1" s="63" t="s">
        <v>677</v>
      </c>
      <c r="B1" s="60" t="s">
        <v>649</v>
      </c>
      <c r="C1" s="60" t="s">
        <v>678</v>
      </c>
      <c r="D1" s="60" t="s">
        <v>679</v>
      </c>
      <c r="E1" s="60" t="s">
        <v>680</v>
      </c>
      <c r="F1" s="60" t="s">
        <v>681</v>
      </c>
      <c r="G1" s="60" t="s">
        <v>682</v>
      </c>
      <c r="H1" s="60" t="s">
        <v>683</v>
      </c>
      <c r="I1" s="61"/>
      <c r="J1" s="61" t="s">
        <v>684</v>
      </c>
      <c r="K1" s="12"/>
      <c r="M1" s="12"/>
      <c r="N1" s="12"/>
      <c r="O1" s="12"/>
      <c r="R1" s="58"/>
      <c r="S1" s="58"/>
      <c r="T1" s="58"/>
    </row>
    <row r="2" spans="1:20" ht="31.5" customHeight="1" x14ac:dyDescent="0.2">
      <c r="A2" s="59"/>
      <c r="B2" s="59"/>
      <c r="C2" s="59"/>
      <c r="D2" s="59"/>
      <c r="E2" s="59"/>
      <c r="F2" s="59"/>
      <c r="G2" s="59"/>
      <c r="H2" s="59"/>
      <c r="I2" s="62"/>
      <c r="J2" s="62"/>
      <c r="K2" s="12" t="s">
        <v>685</v>
      </c>
      <c r="M2" s="12" t="s">
        <v>686</v>
      </c>
      <c r="N2" s="12" t="s">
        <v>687</v>
      </c>
      <c r="O2" s="12">
        <v>0</v>
      </c>
      <c r="R2" s="59"/>
      <c r="S2" s="59"/>
      <c r="T2" s="59"/>
    </row>
    <row r="3" spans="1:20" s="13" customFormat="1" ht="13.75" customHeight="1" x14ac:dyDescent="0.2">
      <c r="A3" s="32">
        <f t="shared" ref="A3:A26" ca="1" si="0">IF(K3="-", "", 1 + SUM(INDIRECT(ADDRESS(2,COLUMN(N3)) &amp; ":" &amp; ADDRESS(ROW(),COLUMN(N3)))))</f>
        <v>1</v>
      </c>
      <c r="B3" s="33" t="str">
        <f>IF(E3="","",VLOOKUP(E3, 'SKU Маскарпоне'!$A$1:$B$50, 2, 0))</f>
        <v>38</v>
      </c>
      <c r="C3" s="33">
        <f>IF(E3="","",VLOOKUP(E3, 'SKU заквасочник'!$A$1:$Z$80, IF(D3="-", 11, IF(D3="", 11,  MATCH(D3&amp;"", 'SKU заквасочник'!$A$1:$Z$1, 0))), 0))</f>
        <v>250</v>
      </c>
      <c r="D3" s="34" t="s">
        <v>688</v>
      </c>
      <c r="E3" s="32" t="s">
        <v>290</v>
      </c>
      <c r="F3" s="35">
        <f>IF(E3="-", "-", IF(E3="", "", G3*VLOOKUP(E3, 'SKU Маскарпоне'!$A$1:$C$50, 3, 0)))</f>
        <v>150</v>
      </c>
      <c r="G3" s="36">
        <v>150</v>
      </c>
      <c r="H3" s="18" t="str">
        <f t="shared" ref="H3:H45" ca="1" si="1">IF(K3="","",(INDIRECT("O" &amp; ROW() - 1) - O3))</f>
        <v/>
      </c>
      <c r="I3" s="14" t="str">
        <f t="shared" ref="I3:I45" ca="1" si="2">IF(K3 = "-", INDIRECT("D" &amp; ROW() - 1) * 1890,"")</f>
        <v/>
      </c>
      <c r="J3" s="14" t="str">
        <f t="shared" ref="J3:J77" ca="1" si="3">IF(K3 = "-", INDIRECT("C" &amp; ROW() - 1),"")</f>
        <v/>
      </c>
      <c r="L3" s="17">
        <f t="shared" ref="L3:L45" ca="1" si="4">IF(K3 = "-", -INDIRECT("C" &amp; ROW() - 1),G3)</f>
        <v>150</v>
      </c>
      <c r="M3" s="13">
        <f t="shared" ref="M3:M45" ca="1" si="5">IF(K3 = "-", SUM(INDIRECT(ADDRESS(2,COLUMN(L3)) &amp; ":" &amp; ADDRESS(ROW(),COLUMN(L3)))), 0)</f>
        <v>0</v>
      </c>
      <c r="N3" s="13">
        <f t="shared" ref="N3:N45" si="6">IF(K3="-",1,0)</f>
        <v>0</v>
      </c>
      <c r="O3" s="13">
        <f t="shared" ref="O3:O45" ca="1" si="7">IF(M3 = 0, INDIRECT("O" &amp; ROW() - 1), M3)</f>
        <v>0</v>
      </c>
      <c r="S3" s="14" t="str">
        <f t="shared" ref="S3:S45" ca="1" si="8">IF(R3 = "", "", R3 / INDIRECT("D" &amp; ROW() - 1) )</f>
        <v/>
      </c>
      <c r="T3" s="14" t="str">
        <f t="shared" ref="T3:T77" ca="1" si="9">IF(K3="-",IF(ISNUMBER(SEARCH(",", INDIRECT("B" &amp; ROW() - 1) )),1,""), "")</f>
        <v/>
      </c>
    </row>
    <row r="4" spans="1:20" s="13" customFormat="1" ht="13.75" customHeight="1" x14ac:dyDescent="0.2">
      <c r="A4" s="32">
        <f t="shared" ref="A4" ca="1" si="10">IF(K4="-", "", 1 + SUM(INDIRECT(ADDRESS(2,COLUMN(N4)) &amp; ":" &amp; ADDRESS(ROW(),COLUMN(N4)))))</f>
        <v>1</v>
      </c>
      <c r="B4" s="33" t="str">
        <f>IF(E4="","",VLOOKUP(E4, 'SKU Маскарпоне'!$A$1:$B$50, 2, 0))</f>
        <v>38</v>
      </c>
      <c r="C4" s="33">
        <f>IF(E4="","",VLOOKUP(E4, 'SKU заквасочник'!$A$1:$Z$80, IF(D4="-", 11, IF(D4="", 11,  MATCH(D4&amp;"", 'SKU заквасочник'!$A$1:$Z$1, 0))), 0))</f>
        <v>250</v>
      </c>
      <c r="D4" s="34" t="s">
        <v>688</v>
      </c>
      <c r="E4" s="32" t="s">
        <v>291</v>
      </c>
      <c r="F4" s="35">
        <f>IF(E4="-", "-", IF(E4="", "", G4*VLOOKUP(E4, 'SKU Маскарпоне'!$A$1:$C$50, 3, 0)))</f>
        <v>100</v>
      </c>
      <c r="G4" s="36">
        <v>100</v>
      </c>
      <c r="H4" s="18" t="str">
        <f t="shared" ref="H4" ca="1" si="11">IF(K4="","",(INDIRECT("O" &amp; ROW() - 1) - O4))</f>
        <v/>
      </c>
      <c r="I4" s="14" t="str">
        <f t="shared" ref="I4" ca="1" si="12">IF(K4 = "-", INDIRECT("D" &amp; ROW() - 1) * 1890,"")</f>
        <v/>
      </c>
      <c r="J4" s="14" t="str">
        <f t="shared" ca="1" si="3"/>
        <v/>
      </c>
      <c r="L4" s="17">
        <f t="shared" ref="L4" ca="1" si="13">IF(K4 = "-", -INDIRECT("C" &amp; ROW() - 1),G4)</f>
        <v>100</v>
      </c>
      <c r="M4" s="13">
        <f t="shared" ref="M4" ca="1" si="14">IF(K4 = "-", SUM(INDIRECT(ADDRESS(2,COLUMN(L4)) &amp; ":" &amp; ADDRESS(ROW(),COLUMN(L4)))), 0)</f>
        <v>0</v>
      </c>
      <c r="N4" s="13">
        <f t="shared" ref="N4" si="15">IF(K4="-",1,0)</f>
        <v>0</v>
      </c>
      <c r="O4" s="13">
        <f t="shared" ref="O4" ca="1" si="16">IF(M4 = 0, INDIRECT("O" &amp; ROW() - 1), M4)</f>
        <v>0</v>
      </c>
      <c r="S4" s="14" t="str">
        <f t="shared" ca="1" si="8"/>
        <v/>
      </c>
      <c r="T4" s="14" t="str">
        <f t="shared" ref="T4" ca="1" si="17">IF(K4="-",IF(ISNUMBER(SEARCH(",", INDIRECT("B" &amp; ROW() - 1) )),1,""), "")</f>
        <v/>
      </c>
    </row>
    <row r="5" spans="1:20" s="13" customFormat="1" ht="13.75" customHeight="1" x14ac:dyDescent="0.2">
      <c r="A5" s="37" t="str">
        <f t="shared" ca="1" si="0"/>
        <v/>
      </c>
      <c r="B5" s="38" t="str">
        <f>IF(E5="","",VLOOKUP(E5, 'SKU Маскарпоне'!$A$1:$B$50, 2, 0))</f>
        <v>-</v>
      </c>
      <c r="C5" s="39" t="s">
        <v>688</v>
      </c>
      <c r="D5" s="15"/>
      <c r="E5" s="37" t="s">
        <v>688</v>
      </c>
      <c r="F5" s="40" t="str">
        <f>IF(E5="-", "-", IF(E5="", "", G5*VLOOKUP(E5, 'SKU Маскарпоне'!$A$1:$C$50, 3, 0)))</f>
        <v>-</v>
      </c>
      <c r="G5" s="17"/>
      <c r="H5" s="18">
        <f t="shared" ca="1" si="1"/>
        <v>0</v>
      </c>
      <c r="I5" s="14" t="e">
        <f t="shared" ca="1" si="2"/>
        <v>#VALUE!</v>
      </c>
      <c r="J5" s="14">
        <f t="shared" ca="1" si="3"/>
        <v>250</v>
      </c>
      <c r="K5" s="37" t="s">
        <v>688</v>
      </c>
      <c r="L5" s="17">
        <f t="shared" ca="1" si="4"/>
        <v>-250</v>
      </c>
      <c r="M5" s="13">
        <f t="shared" ca="1" si="5"/>
        <v>0</v>
      </c>
      <c r="N5" s="13">
        <f t="shared" si="6"/>
        <v>1</v>
      </c>
      <c r="O5" s="13">
        <f t="shared" ca="1" si="7"/>
        <v>0</v>
      </c>
      <c r="S5" s="14" t="str">
        <f t="shared" ca="1" si="8"/>
        <v/>
      </c>
      <c r="T5" s="14" t="str">
        <f t="shared" ca="1" si="9"/>
        <v/>
      </c>
    </row>
    <row r="6" spans="1:20" s="13" customFormat="1" ht="13.75" customHeight="1" x14ac:dyDescent="0.2">
      <c r="A6" s="32">
        <f t="shared" ref="A6:A7" ca="1" si="18">IF(K6="-", "", 1 + SUM(INDIRECT(ADDRESS(2,COLUMN(N6)) &amp; ":" &amp; ADDRESS(ROW(),COLUMN(N6)))))</f>
        <v>2</v>
      </c>
      <c r="B6" s="33" t="str">
        <f>IF(E6="","",VLOOKUP(E6, 'SKU Маскарпоне'!$A$1:$B$50, 2, 0))</f>
        <v>38</v>
      </c>
      <c r="C6" s="33">
        <f>IF(E6="","",VLOOKUP(E6, 'SKU заквасочник'!$A$1:$Z$80, IF(D6="-", 11, IF(D6="", 11,  MATCH(D6&amp;"", 'SKU заквасочник'!$A$1:$Z$1, 0))), 0))</f>
        <v>250</v>
      </c>
      <c r="D6" s="34" t="s">
        <v>688</v>
      </c>
      <c r="E6" s="32" t="s">
        <v>289</v>
      </c>
      <c r="F6" s="35">
        <f>IF(E6="-", "-", IF(E6="", "", G6*VLOOKUP(E6, 'SKU Маскарпоне'!$A$1:$C$50, 3, 0)))</f>
        <v>250</v>
      </c>
      <c r="G6" s="36">
        <v>250</v>
      </c>
      <c r="H6" s="18" t="str">
        <f t="shared" ref="H6:H7" ca="1" si="19">IF(K6="","",(INDIRECT("O" &amp; ROW() - 1) - O6))</f>
        <v/>
      </c>
      <c r="I6" s="14" t="str">
        <f t="shared" ref="I6:I7" ca="1" si="20">IF(K6 = "-", INDIRECT("D" &amp; ROW() - 1) * 1890,"")</f>
        <v/>
      </c>
      <c r="J6" s="14" t="str">
        <f t="shared" ca="1" si="3"/>
        <v/>
      </c>
      <c r="L6" s="17">
        <f t="shared" ref="L6:L7" ca="1" si="21">IF(K6 = "-", -INDIRECT("C" &amp; ROW() - 1),G6)</f>
        <v>250</v>
      </c>
      <c r="M6" s="13">
        <f t="shared" ref="M6:M7" ca="1" si="22">IF(K6 = "-", SUM(INDIRECT(ADDRESS(2,COLUMN(L6)) &amp; ":" &amp; ADDRESS(ROW(),COLUMN(L6)))), 0)</f>
        <v>0</v>
      </c>
      <c r="N6" s="13">
        <f t="shared" ref="N6:N7" si="23">IF(K6="-",1,0)</f>
        <v>0</v>
      </c>
      <c r="O6" s="13">
        <f t="shared" ref="O6:O7" ca="1" si="24">IF(M6 = 0, INDIRECT("O" &amp; ROW() - 1), M6)</f>
        <v>0</v>
      </c>
      <c r="S6" s="14" t="str">
        <f t="shared" ca="1" si="8"/>
        <v/>
      </c>
      <c r="T6" s="14" t="str">
        <f t="shared" ref="T6:T7" ca="1" si="25">IF(K6="-",IF(ISNUMBER(SEARCH(",", INDIRECT("B" &amp; ROW() - 1) )),1,""), "")</f>
        <v/>
      </c>
    </row>
    <row r="7" spans="1:20" s="13" customFormat="1" ht="13.75" customHeight="1" x14ac:dyDescent="0.2">
      <c r="A7" s="37" t="str">
        <f t="shared" ca="1" si="18"/>
        <v/>
      </c>
      <c r="B7" s="38" t="str">
        <f>IF(E7="","",VLOOKUP(E7, 'SKU Маскарпоне'!$A$1:$B$50, 2, 0))</f>
        <v>-</v>
      </c>
      <c r="C7" s="39" t="s">
        <v>688</v>
      </c>
      <c r="D7" s="15"/>
      <c r="E7" s="37" t="s">
        <v>688</v>
      </c>
      <c r="F7" s="40" t="str">
        <f>IF(E7="-", "-", IF(E7="", "", G7*VLOOKUP(E7, 'SKU Маскарпоне'!$A$1:$C$50, 3, 0)))</f>
        <v>-</v>
      </c>
      <c r="G7" s="17"/>
      <c r="H7" s="18">
        <f t="shared" ca="1" si="19"/>
        <v>0</v>
      </c>
      <c r="I7" s="14" t="e">
        <f t="shared" ca="1" si="20"/>
        <v>#VALUE!</v>
      </c>
      <c r="J7" s="14">
        <f t="shared" ca="1" si="3"/>
        <v>250</v>
      </c>
      <c r="K7" s="37" t="s">
        <v>688</v>
      </c>
      <c r="L7" s="17">
        <f t="shared" ca="1" si="21"/>
        <v>-250</v>
      </c>
      <c r="M7" s="13">
        <f t="shared" ca="1" si="22"/>
        <v>0</v>
      </c>
      <c r="N7" s="13">
        <f t="shared" si="23"/>
        <v>1</v>
      </c>
      <c r="O7" s="13">
        <f t="shared" ca="1" si="24"/>
        <v>0</v>
      </c>
      <c r="S7" s="14" t="str">
        <f t="shared" ca="1" si="8"/>
        <v/>
      </c>
      <c r="T7" s="14" t="str">
        <f t="shared" ca="1" si="25"/>
        <v/>
      </c>
    </row>
    <row r="8" spans="1:20" s="13" customFormat="1" ht="13.75" customHeight="1" x14ac:dyDescent="0.2">
      <c r="A8" s="41">
        <f t="shared" ca="1" si="0"/>
        <v>3</v>
      </c>
      <c r="B8" s="42" t="str">
        <f>IF(E8="","",VLOOKUP(E8, 'SKU Маскарпоне'!$A$1:$B$50, 2, 0))</f>
        <v>80</v>
      </c>
      <c r="C8" s="42">
        <f>IF(E8="","",VLOOKUP(E8, 'SKU заквасочник'!$A$1:$Z$80, IF(D8="-", 11, IF(D8="", 11,  MATCH(D8&amp;"", 'SKU заквасочник'!$A$1:$Z$1, 0))), 0))</f>
        <v>255</v>
      </c>
      <c r="D8" s="43" t="s">
        <v>693</v>
      </c>
      <c r="E8" s="41" t="s">
        <v>307</v>
      </c>
      <c r="F8" s="44">
        <f>IF(E8="-", "-", IF(E8="", "", G8*VLOOKUP(E8, 'SKU Маскарпоне'!$A$1:$C$50, 3, 0)))</f>
        <v>255</v>
      </c>
      <c r="G8" s="45">
        <v>255</v>
      </c>
      <c r="H8" s="18" t="str">
        <f t="shared" ca="1" si="1"/>
        <v/>
      </c>
      <c r="I8" s="14" t="str">
        <f t="shared" ca="1" si="2"/>
        <v/>
      </c>
      <c r="J8" s="14" t="str">
        <f t="shared" ca="1" si="3"/>
        <v/>
      </c>
      <c r="L8" s="17">
        <f t="shared" ca="1" si="4"/>
        <v>255</v>
      </c>
      <c r="M8" s="13">
        <f t="shared" ca="1" si="5"/>
        <v>0</v>
      </c>
      <c r="N8" s="13">
        <f t="shared" si="6"/>
        <v>0</v>
      </c>
      <c r="O8" s="13">
        <f t="shared" ca="1" si="7"/>
        <v>0</v>
      </c>
      <c r="S8" s="14" t="str">
        <f t="shared" ca="1" si="8"/>
        <v/>
      </c>
      <c r="T8" s="14" t="str">
        <f t="shared" ca="1" si="9"/>
        <v/>
      </c>
    </row>
    <row r="9" spans="1:20" s="13" customFormat="1" ht="13.75" customHeight="1" x14ac:dyDescent="0.2">
      <c r="A9" s="37" t="str">
        <f t="shared" ca="1" si="0"/>
        <v/>
      </c>
      <c r="B9" s="38" t="str">
        <f>IF(E9="","",VLOOKUP(E9, 'SKU Маскарпоне'!$A$1:$B$50, 2, 0))</f>
        <v>-</v>
      </c>
      <c r="C9" s="39" t="s">
        <v>688</v>
      </c>
      <c r="D9" s="15"/>
      <c r="E9" s="37" t="s">
        <v>688</v>
      </c>
      <c r="F9" s="40" t="str">
        <f>IF(E9="-", "-", IF(E9="", "", G9*VLOOKUP(E9, 'SKU Маскарпоне'!$A$1:$C$50, 3, 0)))</f>
        <v>-</v>
      </c>
      <c r="G9" s="17"/>
      <c r="H9" s="18">
        <f t="shared" ca="1" si="1"/>
        <v>0</v>
      </c>
      <c r="I9" s="14">
        <f t="shared" ca="1" si="2"/>
        <v>1890</v>
      </c>
      <c r="J9" s="14">
        <f t="shared" ca="1" si="3"/>
        <v>255</v>
      </c>
      <c r="K9" s="37" t="s">
        <v>688</v>
      </c>
      <c r="L9" s="17">
        <f t="shared" ca="1" si="4"/>
        <v>-255</v>
      </c>
      <c r="M9" s="13">
        <f t="shared" ca="1" si="5"/>
        <v>0</v>
      </c>
      <c r="N9" s="13">
        <f t="shared" si="6"/>
        <v>1</v>
      </c>
      <c r="O9" s="13">
        <f t="shared" ca="1" si="7"/>
        <v>0</v>
      </c>
      <c r="S9" s="14" t="str">
        <f t="shared" ca="1" si="8"/>
        <v/>
      </c>
      <c r="T9" s="14" t="str">
        <f t="shared" ca="1" si="9"/>
        <v/>
      </c>
    </row>
    <row r="10" spans="1:20" s="13" customFormat="1" ht="13.75" customHeight="1" x14ac:dyDescent="0.2">
      <c r="A10" s="41">
        <f t="shared" ca="1" si="0"/>
        <v>4</v>
      </c>
      <c r="B10" s="42" t="str">
        <f>IF(E10="","",VLOOKUP(E10, 'SKU Маскарпоне'!$A$1:$B$50, 2, 0))</f>
        <v>80</v>
      </c>
      <c r="C10" s="42">
        <f>IF(E10="","",VLOOKUP(E10, 'SKU заквасочник'!$A$1:$Z$80, IF(D10="-", 11, IF(D10="", 11,  MATCH(D10&amp;"", 'SKU заквасочник'!$A$1:$Z$1, 0))), 0))</f>
        <v>450</v>
      </c>
      <c r="D10" s="43" t="s">
        <v>690</v>
      </c>
      <c r="E10" s="41" t="s">
        <v>307</v>
      </c>
      <c r="F10" s="44">
        <f>IF(E10="-", "-", IF(E10="", "", G10*VLOOKUP(E10, 'SKU Маскарпоне'!$A$1:$C$50, 3, 0)))</f>
        <v>450</v>
      </c>
      <c r="G10" s="45">
        <v>450</v>
      </c>
      <c r="H10" s="18" t="str">
        <f t="shared" ca="1" si="1"/>
        <v/>
      </c>
      <c r="I10" s="14" t="str">
        <f t="shared" ca="1" si="2"/>
        <v/>
      </c>
      <c r="J10" s="14" t="str">
        <f t="shared" ca="1" si="3"/>
        <v/>
      </c>
      <c r="L10" s="17">
        <f t="shared" ca="1" si="4"/>
        <v>450</v>
      </c>
      <c r="M10" s="13">
        <f t="shared" ca="1" si="5"/>
        <v>0</v>
      </c>
      <c r="N10" s="13">
        <f t="shared" si="6"/>
        <v>0</v>
      </c>
      <c r="O10" s="13">
        <f t="shared" ca="1" si="7"/>
        <v>0</v>
      </c>
      <c r="S10" s="14" t="str">
        <f t="shared" ca="1" si="8"/>
        <v/>
      </c>
      <c r="T10" s="14" t="str">
        <f t="shared" ca="1" si="9"/>
        <v/>
      </c>
    </row>
    <row r="11" spans="1:20" s="13" customFormat="1" ht="13.75" customHeight="1" x14ac:dyDescent="0.2">
      <c r="A11" s="37" t="str">
        <f t="shared" ca="1" si="0"/>
        <v/>
      </c>
      <c r="B11" s="38" t="str">
        <f>IF(E11="","",VLOOKUP(E11, 'SKU Маскарпоне'!$A$1:$B$50, 2, 0))</f>
        <v>-</v>
      </c>
      <c r="C11" s="39" t="s">
        <v>688</v>
      </c>
      <c r="D11" s="15"/>
      <c r="E11" s="37" t="s">
        <v>688</v>
      </c>
      <c r="F11" s="40" t="str">
        <f>IF(E11="-", "-", IF(E11="", "", G11*VLOOKUP(E11, 'SKU Маскарпоне'!$A$1:$C$50, 3, 0)))</f>
        <v>-</v>
      </c>
      <c r="G11" s="17"/>
      <c r="H11" s="18">
        <f t="shared" ca="1" si="1"/>
        <v>0</v>
      </c>
      <c r="I11" s="14">
        <f t="shared" ca="1" si="2"/>
        <v>83706210</v>
      </c>
      <c r="J11" s="14">
        <f t="shared" ca="1" si="3"/>
        <v>450</v>
      </c>
      <c r="K11" s="37" t="s">
        <v>688</v>
      </c>
      <c r="L11" s="17">
        <f t="shared" ca="1" si="4"/>
        <v>-450</v>
      </c>
      <c r="M11" s="13">
        <f t="shared" ca="1" si="5"/>
        <v>0</v>
      </c>
      <c r="N11" s="13">
        <f t="shared" si="6"/>
        <v>1</v>
      </c>
      <c r="O11" s="13">
        <f t="shared" ca="1" si="7"/>
        <v>0</v>
      </c>
      <c r="S11" s="14" t="str">
        <f t="shared" ca="1" si="8"/>
        <v/>
      </c>
      <c r="T11" s="14" t="str">
        <f t="shared" ca="1" si="9"/>
        <v/>
      </c>
    </row>
    <row r="12" spans="1:20" s="13" customFormat="1" ht="13.75" customHeight="1" x14ac:dyDescent="0.2">
      <c r="A12" s="41">
        <f t="shared" ref="A12:A15" ca="1" si="26">IF(K12="-", "", 1 + SUM(INDIRECT(ADDRESS(2,COLUMN(N12)) &amp; ":" &amp; ADDRESS(ROW(),COLUMN(N12)))))</f>
        <v>5</v>
      </c>
      <c r="B12" s="42" t="str">
        <f>IF(E12="","",VLOOKUP(E12, 'SKU Маскарпоне'!$A$1:$B$50, 2, 0))</f>
        <v>80</v>
      </c>
      <c r="C12" s="42">
        <f>IF(E12="","",VLOOKUP(E12, 'SKU заквасочник'!$A$1:$Z$80, IF(D12="-", 11, IF(D12="", 11,  MATCH(D12&amp;"", 'SKU заквасочник'!$A$1:$Z$1, 0))), 0))</f>
        <v>480</v>
      </c>
      <c r="D12" s="43" t="s">
        <v>689</v>
      </c>
      <c r="E12" s="41" t="s">
        <v>305</v>
      </c>
      <c r="F12" s="44">
        <f>IF(E12="-", "-", IF(E12="", "", G12*VLOOKUP(E12, 'SKU Маскарпоне'!$A$1:$C$50, 3, 0)))</f>
        <v>480</v>
      </c>
      <c r="G12" s="45">
        <v>480</v>
      </c>
      <c r="H12" s="18" t="str">
        <f t="shared" ref="H12:H15" ca="1" si="27">IF(K12="","",(INDIRECT("O" &amp; ROW() - 1) - O12))</f>
        <v/>
      </c>
      <c r="I12" s="14" t="str">
        <f t="shared" ref="I12:I15" ca="1" si="28">IF(K12 = "-", INDIRECT("D" &amp; ROW() - 1) * 1890,"")</f>
        <v/>
      </c>
      <c r="J12" s="14" t="str">
        <f t="shared" ca="1" si="3"/>
        <v/>
      </c>
      <c r="L12" s="17">
        <f t="shared" ref="L12:L15" ca="1" si="29">IF(K12 = "-", -INDIRECT("C" &amp; ROW() - 1),G12)</f>
        <v>480</v>
      </c>
      <c r="M12" s="13">
        <f t="shared" ref="M12:M15" ca="1" si="30">IF(K12 = "-", SUM(INDIRECT(ADDRESS(2,COLUMN(L12)) &amp; ":" &amp; ADDRESS(ROW(),COLUMN(L12)))), 0)</f>
        <v>0</v>
      </c>
      <c r="N12" s="13">
        <f t="shared" ref="N12:N15" si="31">IF(K12="-",1,0)</f>
        <v>0</v>
      </c>
      <c r="O12" s="13">
        <f t="shared" ref="O12:O15" ca="1" si="32">IF(M12 = 0, INDIRECT("O" &amp; ROW() - 1), M12)</f>
        <v>0</v>
      </c>
      <c r="S12" s="14" t="str">
        <f t="shared" ca="1" si="8"/>
        <v/>
      </c>
      <c r="T12" s="14" t="str">
        <f t="shared" ref="T12:T15" ca="1" si="33">IF(K12="-",IF(ISNUMBER(SEARCH(",", INDIRECT("B" &amp; ROW() - 1) )),1,""), "")</f>
        <v/>
      </c>
    </row>
    <row r="13" spans="1:20" s="13" customFormat="1" ht="13.75" customHeight="1" x14ac:dyDescent="0.2">
      <c r="A13" s="37" t="str">
        <f t="shared" ca="1" si="26"/>
        <v/>
      </c>
      <c r="B13" s="38" t="str">
        <f>IF(E13="","",VLOOKUP(E13, 'SKU Маскарпоне'!$A$1:$B$50, 2, 0))</f>
        <v>-</v>
      </c>
      <c r="C13" s="39" t="s">
        <v>688</v>
      </c>
      <c r="D13" s="15"/>
      <c r="E13" s="37" t="s">
        <v>688</v>
      </c>
      <c r="F13" s="40" t="str">
        <f>IF(E13="-", "-", IF(E13="", "", G13*VLOOKUP(E13, 'SKU Маскарпоне'!$A$1:$C$50, 3, 0)))</f>
        <v>-</v>
      </c>
      <c r="G13" s="17"/>
      <c r="H13" s="18">
        <f t="shared" ca="1" si="27"/>
        <v>0</v>
      </c>
      <c r="I13" s="14">
        <f t="shared" ca="1" si="28"/>
        <v>83590920</v>
      </c>
      <c r="J13" s="14">
        <f t="shared" ca="1" si="3"/>
        <v>480</v>
      </c>
      <c r="K13" s="37" t="s">
        <v>688</v>
      </c>
      <c r="L13" s="17">
        <f t="shared" ca="1" si="29"/>
        <v>-480</v>
      </c>
      <c r="M13" s="13">
        <f t="shared" ca="1" si="30"/>
        <v>0</v>
      </c>
      <c r="N13" s="13">
        <f t="shared" si="31"/>
        <v>1</v>
      </c>
      <c r="O13" s="13">
        <f t="shared" ca="1" si="32"/>
        <v>0</v>
      </c>
      <c r="S13" s="14" t="str">
        <f t="shared" ca="1" si="8"/>
        <v/>
      </c>
      <c r="T13" s="14" t="str">
        <f t="shared" ca="1" si="33"/>
        <v/>
      </c>
    </row>
    <row r="14" spans="1:20" s="13" customFormat="1" ht="13.75" customHeight="1" x14ac:dyDescent="0.2">
      <c r="A14" s="41">
        <f t="shared" ca="1" si="26"/>
        <v>6</v>
      </c>
      <c r="B14" s="42" t="str">
        <f>IF(E14="","",VLOOKUP(E14, 'SKU Маскарпоне'!$A$1:$B$50, 2, 0))</f>
        <v>80</v>
      </c>
      <c r="C14" s="42">
        <f>IF(E14="","",VLOOKUP(E14, 'SKU заквасочник'!$A$1:$Z$80, IF(D14="-", 11, IF(D14="", 11,  MATCH(D14&amp;"", 'SKU заквасочник'!$A$1:$Z$1, 0))), 0))</f>
        <v>450</v>
      </c>
      <c r="D14" s="43" t="s">
        <v>690</v>
      </c>
      <c r="E14" s="41" t="s">
        <v>304</v>
      </c>
      <c r="F14" s="44">
        <f>IF(E14="-", "-", IF(E14="", "", G14*VLOOKUP(E14, 'SKU Маскарпоне'!$A$1:$C$50, 3, 0)))</f>
        <v>450</v>
      </c>
      <c r="G14" s="45">
        <v>450</v>
      </c>
      <c r="H14" s="18" t="str">
        <f t="shared" ca="1" si="27"/>
        <v/>
      </c>
      <c r="I14" s="14" t="str">
        <f t="shared" ca="1" si="28"/>
        <v/>
      </c>
      <c r="J14" s="14" t="str">
        <f t="shared" ca="1" si="3"/>
        <v/>
      </c>
      <c r="L14" s="17">
        <f t="shared" ca="1" si="29"/>
        <v>450</v>
      </c>
      <c r="M14" s="13">
        <f t="shared" ca="1" si="30"/>
        <v>0</v>
      </c>
      <c r="N14" s="13">
        <f t="shared" si="31"/>
        <v>0</v>
      </c>
      <c r="O14" s="13">
        <f t="shared" ca="1" si="32"/>
        <v>0</v>
      </c>
      <c r="S14" s="14" t="str">
        <f t="shared" ca="1" si="8"/>
        <v/>
      </c>
      <c r="T14" s="14" t="str">
        <f t="shared" ca="1" si="33"/>
        <v/>
      </c>
    </row>
    <row r="15" spans="1:20" s="13" customFormat="1" ht="13.75" customHeight="1" x14ac:dyDescent="0.2">
      <c r="A15" s="37" t="str">
        <f t="shared" ca="1" si="26"/>
        <v/>
      </c>
      <c r="B15" s="38" t="str">
        <f>IF(E15="","",VLOOKUP(E15, 'SKU Маскарпоне'!$A$1:$B$50, 2, 0))</f>
        <v>-</v>
      </c>
      <c r="C15" s="39" t="s">
        <v>688</v>
      </c>
      <c r="D15" s="15"/>
      <c r="E15" s="37" t="s">
        <v>688</v>
      </c>
      <c r="F15" s="40" t="str">
        <f>IF(E15="-", "-", IF(E15="", "", G15*VLOOKUP(E15, 'SKU Маскарпоне'!$A$1:$C$50, 3, 0)))</f>
        <v>-</v>
      </c>
      <c r="G15" s="17"/>
      <c r="H15" s="18">
        <f t="shared" ca="1" si="27"/>
        <v>0</v>
      </c>
      <c r="I15" s="14">
        <f t="shared" ca="1" si="28"/>
        <v>83706210</v>
      </c>
      <c r="J15" s="14">
        <f t="shared" ca="1" si="3"/>
        <v>450</v>
      </c>
      <c r="K15" s="37" t="s">
        <v>688</v>
      </c>
      <c r="L15" s="17">
        <f t="shared" ca="1" si="29"/>
        <v>-450</v>
      </c>
      <c r="M15" s="13">
        <f t="shared" ca="1" si="30"/>
        <v>0</v>
      </c>
      <c r="N15" s="13">
        <f t="shared" si="31"/>
        <v>1</v>
      </c>
      <c r="O15" s="13">
        <f t="shared" ca="1" si="32"/>
        <v>0</v>
      </c>
      <c r="S15" s="14" t="str">
        <f t="shared" ca="1" si="8"/>
        <v/>
      </c>
      <c r="T15" s="14" t="str">
        <f t="shared" ca="1" si="33"/>
        <v/>
      </c>
    </row>
    <row r="16" spans="1:20" s="13" customFormat="1" ht="13.75" customHeight="1" x14ac:dyDescent="0.2">
      <c r="A16" s="41">
        <f t="shared" ref="A16:A19" ca="1" si="34">IF(K16="-", "", 1 + SUM(INDIRECT(ADDRESS(2,COLUMN(N16)) &amp; ":" &amp; ADDRESS(ROW(),COLUMN(N16)))))</f>
        <v>7</v>
      </c>
      <c r="B16" s="42" t="str">
        <f>IF(E16="","",VLOOKUP(E16, 'SKU Маскарпоне'!$A$1:$B$50, 2, 0))</f>
        <v>80</v>
      </c>
      <c r="C16" s="42">
        <f>IF(E16="","",VLOOKUP(E16, 'SKU заквасочник'!$A$1:$Z$80, IF(D16="-", 11, IF(D16="", 11,  MATCH(D16&amp;"", 'SKU заквасочник'!$A$1:$Z$1, 0))), 0))</f>
        <v>480</v>
      </c>
      <c r="D16" s="43" t="s">
        <v>689</v>
      </c>
      <c r="E16" s="41" t="s">
        <v>304</v>
      </c>
      <c r="F16" s="44">
        <f>IF(E16="-", "-", IF(E16="", "", G16*VLOOKUP(E16, 'SKU Маскарпоне'!$A$1:$C$50, 3, 0)))</f>
        <v>480</v>
      </c>
      <c r="G16" s="45">
        <v>480</v>
      </c>
      <c r="H16" s="18" t="str">
        <f t="shared" ref="H16:H19" ca="1" si="35">IF(K16="","",(INDIRECT("O" &amp; ROW() - 1) - O16))</f>
        <v/>
      </c>
      <c r="I16" s="14" t="str">
        <f t="shared" ref="I16:I19" ca="1" si="36">IF(K16 = "-", INDIRECT("D" &amp; ROW() - 1) * 1890,"")</f>
        <v/>
      </c>
      <c r="J16" s="14" t="str">
        <f t="shared" ca="1" si="3"/>
        <v/>
      </c>
      <c r="L16" s="17">
        <f t="shared" ref="L16:L19" ca="1" si="37">IF(K16 = "-", -INDIRECT("C" &amp; ROW() - 1),G16)</f>
        <v>480</v>
      </c>
      <c r="M16" s="13">
        <f t="shared" ref="M16:M19" ca="1" si="38">IF(K16 = "-", SUM(INDIRECT(ADDRESS(2,COLUMN(L16)) &amp; ":" &amp; ADDRESS(ROW(),COLUMN(L16)))), 0)</f>
        <v>0</v>
      </c>
      <c r="N16" s="13">
        <f t="shared" ref="N16:N19" si="39">IF(K16="-",1,0)</f>
        <v>0</v>
      </c>
      <c r="O16" s="13">
        <f t="shared" ref="O16:O19" ca="1" si="40">IF(M16 = 0, INDIRECT("O" &amp; ROW() - 1), M16)</f>
        <v>0</v>
      </c>
      <c r="S16" s="14" t="str">
        <f t="shared" ca="1" si="8"/>
        <v/>
      </c>
      <c r="T16" s="14" t="str">
        <f t="shared" ref="T16:T19" ca="1" si="41">IF(K16="-",IF(ISNUMBER(SEARCH(",", INDIRECT("B" &amp; ROW() - 1) )),1,""), "")</f>
        <v/>
      </c>
    </row>
    <row r="17" spans="1:20" s="13" customFormat="1" ht="13.75" customHeight="1" x14ac:dyDescent="0.2">
      <c r="A17" s="37" t="str">
        <f t="shared" ca="1" si="34"/>
        <v/>
      </c>
      <c r="B17" s="38" t="str">
        <f>IF(E17="","",VLOOKUP(E17, 'SKU Маскарпоне'!$A$1:$B$50, 2, 0))</f>
        <v>-</v>
      </c>
      <c r="C17" s="39" t="s">
        <v>688</v>
      </c>
      <c r="D17" s="15"/>
      <c r="E17" s="37" t="s">
        <v>688</v>
      </c>
      <c r="F17" s="40" t="str">
        <f>IF(E17="-", "-", IF(E17="", "", G17*VLOOKUP(E17, 'SKU Маскарпоне'!$A$1:$C$50, 3, 0)))</f>
        <v>-</v>
      </c>
      <c r="G17" s="17"/>
      <c r="H17" s="18">
        <f t="shared" ca="1" si="35"/>
        <v>0</v>
      </c>
      <c r="I17" s="14">
        <f t="shared" ca="1" si="36"/>
        <v>83590920</v>
      </c>
      <c r="J17" s="14">
        <f t="shared" ca="1" si="3"/>
        <v>480</v>
      </c>
      <c r="K17" s="37" t="s">
        <v>688</v>
      </c>
      <c r="L17" s="17">
        <f t="shared" ca="1" si="37"/>
        <v>-480</v>
      </c>
      <c r="M17" s="13">
        <f t="shared" ca="1" si="38"/>
        <v>0</v>
      </c>
      <c r="N17" s="13">
        <f t="shared" si="39"/>
        <v>1</v>
      </c>
      <c r="O17" s="13">
        <f t="shared" ca="1" si="40"/>
        <v>0</v>
      </c>
      <c r="S17" s="14" t="str">
        <f t="shared" ca="1" si="8"/>
        <v/>
      </c>
      <c r="T17" s="14" t="str">
        <f t="shared" ca="1" si="41"/>
        <v/>
      </c>
    </row>
    <row r="18" spans="1:20" s="13" customFormat="1" ht="13.75" customHeight="1" x14ac:dyDescent="0.2">
      <c r="A18" s="41">
        <f t="shared" ca="1" si="34"/>
        <v>8</v>
      </c>
      <c r="B18" s="42" t="str">
        <f>IF(E18="","",VLOOKUP(E18, 'SKU Маскарпоне'!$A$1:$B$50, 2, 0))</f>
        <v>80</v>
      </c>
      <c r="C18" s="42">
        <f>IF(E18="","",VLOOKUP(E18, 'SKU заквасочник'!$A$1:$Z$80, IF(D18="-", 11, IF(D18="", 11,  MATCH(D18&amp;"", 'SKU заквасочник'!$A$1:$Z$1, 0))), 0))</f>
        <v>450</v>
      </c>
      <c r="D18" s="43" t="s">
        <v>690</v>
      </c>
      <c r="E18" s="41" t="s">
        <v>304</v>
      </c>
      <c r="F18" s="44">
        <f>IF(E18="-", "-", IF(E18="", "", G18*VLOOKUP(E18, 'SKU Маскарпоне'!$A$1:$C$50, 3, 0)))</f>
        <v>450</v>
      </c>
      <c r="G18" s="45">
        <v>450</v>
      </c>
      <c r="H18" s="18" t="str">
        <f t="shared" ca="1" si="35"/>
        <v/>
      </c>
      <c r="I18" s="14" t="str">
        <f t="shared" ca="1" si="36"/>
        <v/>
      </c>
      <c r="J18" s="14" t="str">
        <f t="shared" ca="1" si="3"/>
        <v/>
      </c>
      <c r="L18" s="17">
        <f t="shared" ca="1" si="37"/>
        <v>450</v>
      </c>
      <c r="M18" s="13">
        <f t="shared" ca="1" si="38"/>
        <v>0</v>
      </c>
      <c r="N18" s="13">
        <f t="shared" si="39"/>
        <v>0</v>
      </c>
      <c r="O18" s="13">
        <f t="shared" ca="1" si="40"/>
        <v>0</v>
      </c>
      <c r="S18" s="14" t="str">
        <f t="shared" ca="1" si="8"/>
        <v/>
      </c>
      <c r="T18" s="14" t="str">
        <f t="shared" ca="1" si="41"/>
        <v/>
      </c>
    </row>
    <row r="19" spans="1:20" s="13" customFormat="1" ht="13.75" customHeight="1" x14ac:dyDescent="0.2">
      <c r="A19" s="37" t="str">
        <f t="shared" ca="1" si="34"/>
        <v/>
      </c>
      <c r="B19" s="38" t="str">
        <f>IF(E19="","",VLOOKUP(E19, 'SKU Маскарпоне'!$A$1:$B$50, 2, 0))</f>
        <v>-</v>
      </c>
      <c r="C19" s="39" t="s">
        <v>688</v>
      </c>
      <c r="D19" s="15"/>
      <c r="E19" s="37" t="s">
        <v>688</v>
      </c>
      <c r="F19" s="40" t="str">
        <f>IF(E19="-", "-", IF(E19="", "", G19*VLOOKUP(E19, 'SKU Маскарпоне'!$A$1:$C$50, 3, 0)))</f>
        <v>-</v>
      </c>
      <c r="G19" s="17"/>
      <c r="H19" s="18">
        <f t="shared" ca="1" si="35"/>
        <v>0</v>
      </c>
      <c r="I19" s="14">
        <f t="shared" ca="1" si="36"/>
        <v>83706210</v>
      </c>
      <c r="J19" s="14">
        <f t="shared" ca="1" si="3"/>
        <v>450</v>
      </c>
      <c r="K19" s="37" t="s">
        <v>688</v>
      </c>
      <c r="L19" s="17">
        <f t="shared" ca="1" si="37"/>
        <v>-450</v>
      </c>
      <c r="M19" s="13">
        <f t="shared" ca="1" si="38"/>
        <v>0</v>
      </c>
      <c r="N19" s="13">
        <f t="shared" si="39"/>
        <v>1</v>
      </c>
      <c r="O19" s="13">
        <f t="shared" ca="1" si="40"/>
        <v>0</v>
      </c>
      <c r="S19" s="14" t="str">
        <f t="shared" ca="1" si="8"/>
        <v/>
      </c>
      <c r="T19" s="14" t="str">
        <f t="shared" ca="1" si="41"/>
        <v/>
      </c>
    </row>
    <row r="20" spans="1:20" s="13" customFormat="1" ht="13.75" customHeight="1" x14ac:dyDescent="0.2">
      <c r="A20" s="46">
        <f t="shared" ca="1" si="0"/>
        <v>9</v>
      </c>
      <c r="B20" s="47" t="str">
        <f>IF(E20="","",VLOOKUP(E20, 'SKU Маскарпоне'!$A$1:$B$50, 2, 0))</f>
        <v>70</v>
      </c>
      <c r="C20" s="47">
        <f>IF(E20="","",VLOOKUP(E20, 'SKU заквасочник'!$A$1:$Z$80, IF(D20="-", 11, IF(D20="", 11,  MATCH(D20&amp;"", 'SKU заквасочник'!$A$1:$Z$1, 0))), 0))</f>
        <v>450</v>
      </c>
      <c r="D20" s="48">
        <v>5</v>
      </c>
      <c r="E20" s="46" t="s">
        <v>292</v>
      </c>
      <c r="F20" s="49">
        <f>IF(E20="-", "-", IF(E20="", "", G20*VLOOKUP(E20, 'SKU Маскарпоне'!$A$1:$C$50, 3, 0)))</f>
        <v>300</v>
      </c>
      <c r="G20" s="50">
        <v>300</v>
      </c>
      <c r="H20" s="18" t="str">
        <f t="shared" ca="1" si="1"/>
        <v/>
      </c>
      <c r="I20" s="14" t="str">
        <f t="shared" ca="1" si="2"/>
        <v/>
      </c>
      <c r="J20" s="14" t="str">
        <f t="shared" ca="1" si="3"/>
        <v/>
      </c>
      <c r="L20" s="17">
        <f t="shared" ca="1" si="4"/>
        <v>300</v>
      </c>
      <c r="M20" s="13">
        <f t="shared" ca="1" si="5"/>
        <v>0</v>
      </c>
      <c r="N20" s="13">
        <f t="shared" si="6"/>
        <v>0</v>
      </c>
      <c r="O20" s="13">
        <f t="shared" ca="1" si="7"/>
        <v>0</v>
      </c>
      <c r="S20" s="14" t="str">
        <f t="shared" ca="1" si="8"/>
        <v/>
      </c>
      <c r="T20" s="14" t="str">
        <f t="shared" ca="1" si="9"/>
        <v/>
      </c>
    </row>
    <row r="21" spans="1:20" s="13" customFormat="1" ht="13.75" customHeight="1" x14ac:dyDescent="0.2">
      <c r="A21" s="46">
        <f t="shared" ref="A21" ca="1" si="42">IF(K21="-", "", 1 + SUM(INDIRECT(ADDRESS(2,COLUMN(N21)) &amp; ":" &amp; ADDRESS(ROW(),COLUMN(N21)))))</f>
        <v>9</v>
      </c>
      <c r="B21" s="47" t="str">
        <f>IF(E21="","",VLOOKUP(E21, 'SKU Маскарпоне'!$A$1:$B$50, 2, 0))</f>
        <v>70</v>
      </c>
      <c r="C21" s="47">
        <f>IF(E21="","",VLOOKUP(E21, 'SKU заквасочник'!$A$1:$Z$80, IF(D21="-", 11, IF(D21="", 11,  MATCH(D21&amp;"", 'SKU заквасочник'!$A$1:$Z$1, 0))), 0))</f>
        <v>450</v>
      </c>
      <c r="D21" s="48">
        <v>5</v>
      </c>
      <c r="E21" s="46" t="s">
        <v>299</v>
      </c>
      <c r="F21" s="49">
        <f>IF(E21="-", "-", IF(E21="", "", G21*VLOOKUP(E21, 'SKU Маскарпоне'!$A$1:$C$50, 3, 0)))</f>
        <v>150</v>
      </c>
      <c r="G21" s="50">
        <v>150</v>
      </c>
      <c r="H21" s="18" t="str">
        <f t="shared" ref="H21" ca="1" si="43">IF(K21="","",(INDIRECT("O" &amp; ROW() - 1) - O21))</f>
        <v/>
      </c>
      <c r="I21" s="14" t="str">
        <f t="shared" ref="I21" ca="1" si="44">IF(K21 = "-", INDIRECT("D" &amp; ROW() - 1) * 1890,"")</f>
        <v/>
      </c>
      <c r="J21" s="14" t="str">
        <f t="shared" ca="1" si="3"/>
        <v/>
      </c>
      <c r="L21" s="17">
        <f t="shared" ref="L21" ca="1" si="45">IF(K21 = "-", -INDIRECT("C" &amp; ROW() - 1),G21)</f>
        <v>150</v>
      </c>
      <c r="M21" s="13">
        <f t="shared" ref="M21" ca="1" si="46">IF(K21 = "-", SUM(INDIRECT(ADDRESS(2,COLUMN(L21)) &amp; ":" &amp; ADDRESS(ROW(),COLUMN(L21)))), 0)</f>
        <v>0</v>
      </c>
      <c r="N21" s="13">
        <f t="shared" ref="N21" si="47">IF(K21="-",1,0)</f>
        <v>0</v>
      </c>
      <c r="O21" s="13">
        <f t="shared" ref="O21" ca="1" si="48">IF(M21 = 0, INDIRECT("O" &amp; ROW() - 1), M21)</f>
        <v>0</v>
      </c>
      <c r="S21" s="14" t="str">
        <f t="shared" ca="1" si="8"/>
        <v/>
      </c>
      <c r="T21" s="14" t="str">
        <f t="shared" ref="T21" ca="1" si="49">IF(K21="-",IF(ISNUMBER(SEARCH(",", INDIRECT("B" &amp; ROW() - 1) )),1,""), "")</f>
        <v/>
      </c>
    </row>
    <row r="22" spans="1:20" s="13" customFormat="1" ht="13.75" customHeight="1" x14ac:dyDescent="0.2">
      <c r="A22" s="37" t="str">
        <f t="shared" ca="1" si="0"/>
        <v/>
      </c>
      <c r="B22" s="38" t="str">
        <f>IF(E22="","",VLOOKUP(E22, 'SKU Маскарпоне'!$A$1:$B$50, 2, 0))</f>
        <v>-</v>
      </c>
      <c r="C22" s="39" t="s">
        <v>688</v>
      </c>
      <c r="D22" s="15"/>
      <c r="E22" s="37" t="s">
        <v>688</v>
      </c>
      <c r="F22" s="40" t="str">
        <f>IF(E22="-", "-", IF(E22="", "", G22*VLOOKUP(E22, 'SKU Маскарпоне'!$A$1:$C$50, 3, 0)))</f>
        <v>-</v>
      </c>
      <c r="G22" s="17"/>
      <c r="H22" s="18">
        <f t="shared" ca="1" si="1"/>
        <v>0</v>
      </c>
      <c r="I22" s="14">
        <f t="shared" ca="1" si="2"/>
        <v>9450</v>
      </c>
      <c r="J22" s="14">
        <f t="shared" ca="1" si="3"/>
        <v>450</v>
      </c>
      <c r="K22" s="37" t="s">
        <v>688</v>
      </c>
      <c r="L22" s="17">
        <f t="shared" ca="1" si="4"/>
        <v>-450</v>
      </c>
      <c r="M22" s="13">
        <f t="shared" ca="1" si="5"/>
        <v>0</v>
      </c>
      <c r="N22" s="13">
        <f t="shared" si="6"/>
        <v>1</v>
      </c>
      <c r="O22" s="13">
        <f t="shared" ca="1" si="7"/>
        <v>0</v>
      </c>
      <c r="S22" s="14" t="str">
        <f t="shared" ca="1" si="8"/>
        <v/>
      </c>
      <c r="T22" s="14" t="str">
        <f t="shared" ca="1" si="9"/>
        <v/>
      </c>
    </row>
    <row r="23" spans="1:20" s="13" customFormat="1" ht="13.75" customHeight="1" x14ac:dyDescent="0.2">
      <c r="A23" s="46">
        <f t="shared" ca="1" si="0"/>
        <v>10</v>
      </c>
      <c r="B23" s="47" t="str">
        <f>IF(E23="","",VLOOKUP(E23, 'SKU Маскарпоне'!$A$1:$B$50, 2, 0))</f>
        <v>70</v>
      </c>
      <c r="C23" s="47">
        <f>IF(E23="","",VLOOKUP(E23, 'SKU заквасочник'!$A$1:$Z$80, IF(D23="-", 11, IF(D23="", 11,  MATCH(D23&amp;"", 'SKU заквасочник'!$A$1:$Z$1, 0))), 0))</f>
        <v>450</v>
      </c>
      <c r="D23" s="48">
        <v>6</v>
      </c>
      <c r="E23" s="46" t="s">
        <v>296</v>
      </c>
      <c r="F23" s="49">
        <f>IF(E23="-", "-", IF(E23="", "", G23*VLOOKUP(E23, 'SKU Маскарпоне'!$A$1:$C$50, 3, 0)))</f>
        <v>450</v>
      </c>
      <c r="G23" s="50">
        <v>450</v>
      </c>
      <c r="H23" s="18" t="str">
        <f t="shared" ca="1" si="1"/>
        <v/>
      </c>
      <c r="I23" s="14" t="str">
        <f t="shared" ca="1" si="2"/>
        <v/>
      </c>
      <c r="J23" s="14" t="str">
        <f t="shared" ca="1" si="3"/>
        <v/>
      </c>
      <c r="L23" s="17">
        <f t="shared" ca="1" si="4"/>
        <v>450</v>
      </c>
      <c r="M23" s="13">
        <f t="shared" ca="1" si="5"/>
        <v>0</v>
      </c>
      <c r="N23" s="13">
        <f t="shared" si="6"/>
        <v>0</v>
      </c>
      <c r="O23" s="13">
        <f t="shared" ca="1" si="7"/>
        <v>0</v>
      </c>
      <c r="S23" s="14" t="str">
        <f t="shared" ca="1" si="8"/>
        <v/>
      </c>
      <c r="T23" s="14" t="str">
        <f t="shared" ca="1" si="9"/>
        <v/>
      </c>
    </row>
    <row r="24" spans="1:20" s="13" customFormat="1" ht="13.75" customHeight="1" x14ac:dyDescent="0.2">
      <c r="A24" s="37" t="str">
        <f t="shared" ca="1" si="0"/>
        <v/>
      </c>
      <c r="B24" s="38" t="str">
        <f>IF(E24="","",VLOOKUP(E24, 'SKU Маскарпоне'!$A$1:$B$50, 2, 0))</f>
        <v>-</v>
      </c>
      <c r="C24" s="39" t="s">
        <v>688</v>
      </c>
      <c r="D24" s="15"/>
      <c r="E24" s="37" t="s">
        <v>688</v>
      </c>
      <c r="F24" s="40" t="str">
        <f>IF(E24="-", "-", IF(E24="", "", G24*VLOOKUP(E24, 'SKU Маскарпоне'!$A$1:$C$50, 3, 0)))</f>
        <v>-</v>
      </c>
      <c r="G24" s="17"/>
      <c r="H24" s="18">
        <f t="shared" ca="1" si="1"/>
        <v>0</v>
      </c>
      <c r="I24" s="14">
        <f t="shared" ca="1" si="2"/>
        <v>11340</v>
      </c>
      <c r="J24" s="14">
        <f t="shared" ca="1" si="3"/>
        <v>450</v>
      </c>
      <c r="K24" s="37" t="s">
        <v>688</v>
      </c>
      <c r="L24" s="17">
        <f t="shared" ca="1" si="4"/>
        <v>-450</v>
      </c>
      <c r="M24" s="13">
        <f t="shared" ca="1" si="5"/>
        <v>0</v>
      </c>
      <c r="N24" s="13">
        <f t="shared" si="6"/>
        <v>1</v>
      </c>
      <c r="O24" s="13">
        <f t="shared" ca="1" si="7"/>
        <v>0</v>
      </c>
      <c r="S24" s="14" t="str">
        <f t="shared" ca="1" si="8"/>
        <v/>
      </c>
      <c r="T24" s="14" t="str">
        <f t="shared" ca="1" si="9"/>
        <v/>
      </c>
    </row>
    <row r="25" spans="1:20" s="13" customFormat="1" ht="13.75" customHeight="1" x14ac:dyDescent="0.2">
      <c r="A25" s="46">
        <f t="shared" ca="1" si="0"/>
        <v>11</v>
      </c>
      <c r="B25" s="47" t="str">
        <f>IF(E25="","",VLOOKUP(E25, 'SKU Маскарпоне'!$A$1:$B$50, 2, 0))</f>
        <v>70</v>
      </c>
      <c r="C25" s="47">
        <f>IF(E25="","",VLOOKUP(E25, 'SKU заквасочник'!$A$1:$Z$80, IF(D25="-", 11, IF(D25="", 11,  MATCH(D25&amp;"", 'SKU заквасочник'!$A$1:$Z$1, 0))), 0))</f>
        <v>450</v>
      </c>
      <c r="D25" s="48">
        <v>7</v>
      </c>
      <c r="E25" s="46" t="s">
        <v>296</v>
      </c>
      <c r="F25" s="49">
        <f>IF(E25="-", "-", IF(E25="", "", G25*VLOOKUP(E25, 'SKU Маскарпоне'!$A$1:$C$50, 3, 0)))</f>
        <v>450</v>
      </c>
      <c r="G25" s="50">
        <v>450</v>
      </c>
      <c r="H25" s="18" t="str">
        <f t="shared" ca="1" si="1"/>
        <v/>
      </c>
      <c r="I25" s="14" t="str">
        <f t="shared" ca="1" si="2"/>
        <v/>
      </c>
      <c r="J25" s="14" t="str">
        <f t="shared" ca="1" si="3"/>
        <v/>
      </c>
      <c r="L25" s="17">
        <f t="shared" ca="1" si="4"/>
        <v>450</v>
      </c>
      <c r="M25" s="13">
        <f t="shared" ca="1" si="5"/>
        <v>0</v>
      </c>
      <c r="N25" s="13">
        <f t="shared" si="6"/>
        <v>0</v>
      </c>
      <c r="O25" s="13">
        <f t="shared" ca="1" si="7"/>
        <v>0</v>
      </c>
      <c r="S25" s="14" t="str">
        <f t="shared" ca="1" si="8"/>
        <v/>
      </c>
      <c r="T25" s="14" t="str">
        <f t="shared" ca="1" si="9"/>
        <v/>
      </c>
    </row>
    <row r="26" spans="1:20" s="13" customFormat="1" ht="13.75" customHeight="1" x14ac:dyDescent="0.2">
      <c r="A26" s="37" t="str">
        <f t="shared" ca="1" si="0"/>
        <v/>
      </c>
      <c r="B26" s="38" t="str">
        <f>IF(E26="","",VLOOKUP(E26, 'SKU Маскарпоне'!$A$1:$B$50, 2, 0))</f>
        <v>-</v>
      </c>
      <c r="C26" s="39" t="s">
        <v>688</v>
      </c>
      <c r="D26" s="15"/>
      <c r="E26" s="37" t="s">
        <v>688</v>
      </c>
      <c r="F26" s="40" t="str">
        <f>IF(E26="-", "-", IF(E26="", "", G26*VLOOKUP(E26, 'SKU Маскарпоне'!$A$1:$C$50, 3, 0)))</f>
        <v>-</v>
      </c>
      <c r="G26" s="17"/>
      <c r="H26" s="18">
        <f t="shared" ca="1" si="1"/>
        <v>0</v>
      </c>
      <c r="I26" s="14">
        <f t="shared" ca="1" si="2"/>
        <v>13230</v>
      </c>
      <c r="J26" s="14">
        <f t="shared" ca="1" si="3"/>
        <v>450</v>
      </c>
      <c r="K26" s="37" t="s">
        <v>688</v>
      </c>
      <c r="L26" s="17">
        <f t="shared" ca="1" si="4"/>
        <v>-450</v>
      </c>
      <c r="M26" s="13">
        <f t="shared" ca="1" si="5"/>
        <v>0</v>
      </c>
      <c r="N26" s="13">
        <f t="shared" si="6"/>
        <v>1</v>
      </c>
      <c r="O26" s="13">
        <f t="shared" ca="1" si="7"/>
        <v>0</v>
      </c>
      <c r="S26" s="14" t="str">
        <f t="shared" ca="1" si="8"/>
        <v/>
      </c>
      <c r="T26" s="14" t="str">
        <f t="shared" ca="1" si="9"/>
        <v/>
      </c>
    </row>
    <row r="27" spans="1:20" s="13" customFormat="1" ht="13.75" customHeight="1" x14ac:dyDescent="0.2">
      <c r="B27" s="14" t="str">
        <f>IF(E27="","",VLOOKUP(E27, 'SKU Маскарпоне'!$A$1:$B$50, 2, 0))</f>
        <v/>
      </c>
      <c r="C27" s="14" t="str">
        <f>IF(E27="","",VLOOKUP(E27, 'SKU заквасочник'!$A$1:$Z$80, IF(D27="-", 11, IF(D27="", 11,  MATCH(D27&amp;"", 'SKU заквасочник'!$A$1:$Z$1, 0))), 0))</f>
        <v/>
      </c>
      <c r="D27" s="15"/>
      <c r="F27" s="16" t="str">
        <f>IF(E27="-", "-", IF(E27="", "", G27*VLOOKUP(E27, 'SKU Маскарпоне'!$A$1:$C$50, 3, 0)))</f>
        <v/>
      </c>
      <c r="G27" s="17"/>
      <c r="H27" s="18" t="str">
        <f t="shared" ca="1" si="1"/>
        <v/>
      </c>
      <c r="I27" s="14" t="str">
        <f t="shared" ca="1" si="2"/>
        <v/>
      </c>
      <c r="J27" s="14" t="str">
        <f t="shared" ca="1" si="3"/>
        <v/>
      </c>
      <c r="L27" s="17">
        <f t="shared" ca="1" si="4"/>
        <v>0</v>
      </c>
      <c r="M27" s="13">
        <f t="shared" ca="1" si="5"/>
        <v>0</v>
      </c>
      <c r="N27" s="13">
        <f t="shared" si="6"/>
        <v>0</v>
      </c>
      <c r="O27" s="13">
        <f t="shared" ca="1" si="7"/>
        <v>0</v>
      </c>
      <c r="S27" s="14" t="str">
        <f t="shared" ca="1" si="8"/>
        <v/>
      </c>
      <c r="T27" s="14" t="str">
        <f t="shared" ca="1" si="9"/>
        <v/>
      </c>
    </row>
    <row r="28" spans="1:20" s="13" customFormat="1" ht="13.75" customHeight="1" x14ac:dyDescent="0.2">
      <c r="B28" s="14" t="str">
        <f>IF(E28="","",VLOOKUP(E28, 'SKU Маскарпоне'!$A$1:$B$50, 2, 0))</f>
        <v/>
      </c>
      <c r="C28" s="14" t="str">
        <f>IF(E28="","",VLOOKUP(E28, 'SKU заквасочник'!$A$1:$Z$80, IF(D28="-", 11, IF(D28="", 11,  MATCH(D28&amp;"", 'SKU заквасочник'!$A$1:$Z$1, 0))), 0))</f>
        <v/>
      </c>
      <c r="D28" s="15"/>
      <c r="F28" s="16" t="str">
        <f>IF(E28="-", "-", IF(E28="", "", G28*VLOOKUP(E28, 'SKU Маскарпоне'!$A$1:$C$50, 3, 0)))</f>
        <v/>
      </c>
      <c r="G28" s="17"/>
      <c r="H28" s="18" t="str">
        <f t="shared" ca="1" si="1"/>
        <v/>
      </c>
      <c r="I28" s="14" t="str">
        <f t="shared" ca="1" si="2"/>
        <v/>
      </c>
      <c r="J28" s="14" t="str">
        <f t="shared" ca="1" si="3"/>
        <v/>
      </c>
      <c r="L28" s="17">
        <f t="shared" ca="1" si="4"/>
        <v>0</v>
      </c>
      <c r="M28" s="13">
        <f t="shared" ca="1" si="5"/>
        <v>0</v>
      </c>
      <c r="N28" s="13">
        <f t="shared" si="6"/>
        <v>0</v>
      </c>
      <c r="O28" s="13">
        <f t="shared" ca="1" si="7"/>
        <v>0</v>
      </c>
      <c r="S28" s="14" t="str">
        <f t="shared" ca="1" si="8"/>
        <v/>
      </c>
      <c r="T28" s="14" t="str">
        <f t="shared" ca="1" si="9"/>
        <v/>
      </c>
    </row>
    <row r="29" spans="1:20" s="13" customFormat="1" ht="13.75" customHeight="1" x14ac:dyDescent="0.2">
      <c r="B29" s="14" t="str">
        <f>IF(E29="","",VLOOKUP(E29, 'SKU Маскарпоне'!$A$1:$B$50, 2, 0))</f>
        <v/>
      </c>
      <c r="C29" s="14" t="str">
        <f>IF(E29="","",VLOOKUP(E29, 'SKU заквасочник'!$A$1:$Z$80, IF(D29="-", 11, IF(D29="", 11,  MATCH(D29&amp;"", 'SKU заквасочник'!$A$1:$Z$1, 0))), 0))</f>
        <v/>
      </c>
      <c r="D29" s="15"/>
      <c r="F29" s="16" t="str">
        <f>IF(E29="-", "-", IF(E29="", "", G29*VLOOKUP(E29, 'SKU Маскарпоне'!$A$1:$C$50, 3, 0)))</f>
        <v/>
      </c>
      <c r="G29" s="17"/>
      <c r="H29" s="18" t="str">
        <f t="shared" ca="1" si="1"/>
        <v/>
      </c>
      <c r="I29" s="14" t="str">
        <f t="shared" ca="1" si="2"/>
        <v/>
      </c>
      <c r="J29" s="14" t="str">
        <f t="shared" ca="1" si="3"/>
        <v/>
      </c>
      <c r="L29" s="17">
        <f t="shared" ca="1" si="4"/>
        <v>0</v>
      </c>
      <c r="M29" s="13">
        <f t="shared" ca="1" si="5"/>
        <v>0</v>
      </c>
      <c r="N29" s="13">
        <f t="shared" si="6"/>
        <v>0</v>
      </c>
      <c r="O29" s="13">
        <f t="shared" ca="1" si="7"/>
        <v>0</v>
      </c>
      <c r="S29" s="14" t="str">
        <f t="shared" ca="1" si="8"/>
        <v/>
      </c>
      <c r="T29" s="14" t="str">
        <f t="shared" ca="1" si="9"/>
        <v/>
      </c>
    </row>
    <row r="30" spans="1:20" s="13" customFormat="1" ht="13.75" customHeight="1" x14ac:dyDescent="0.2">
      <c r="B30" s="14" t="str">
        <f>IF(E30="","",VLOOKUP(E30, 'SKU Маскарпоне'!$A$1:$B$50, 2, 0))</f>
        <v/>
      </c>
      <c r="C30" s="14" t="str">
        <f>IF(E30="","",VLOOKUP(E30, 'SKU заквасочник'!$A$1:$Z$80, IF(D30="-", 11, IF(D30="", 11,  MATCH(D30&amp;"", 'SKU заквасочник'!$A$1:$Z$1, 0))), 0))</f>
        <v/>
      </c>
      <c r="D30" s="15"/>
      <c r="F30" s="16" t="str">
        <f>IF(E30="-", "-", IF(E30="", "", G30*VLOOKUP(E30, 'SKU Маскарпоне'!$A$1:$C$50, 3, 0)))</f>
        <v/>
      </c>
      <c r="G30" s="17"/>
      <c r="H30" s="18" t="str">
        <f t="shared" ca="1" si="1"/>
        <v/>
      </c>
      <c r="I30" s="14" t="str">
        <f t="shared" ca="1" si="2"/>
        <v/>
      </c>
      <c r="J30" s="14" t="str">
        <f t="shared" ca="1" si="3"/>
        <v/>
      </c>
      <c r="L30" s="17">
        <f t="shared" ca="1" si="4"/>
        <v>0</v>
      </c>
      <c r="M30" s="13">
        <f t="shared" ca="1" si="5"/>
        <v>0</v>
      </c>
      <c r="N30" s="13">
        <f t="shared" si="6"/>
        <v>0</v>
      </c>
      <c r="O30" s="13">
        <f t="shared" ca="1" si="7"/>
        <v>0</v>
      </c>
      <c r="S30" s="14" t="str">
        <f t="shared" ca="1" si="8"/>
        <v/>
      </c>
      <c r="T30" s="14" t="str">
        <f t="shared" ca="1" si="9"/>
        <v/>
      </c>
    </row>
    <row r="31" spans="1:20" s="13" customFormat="1" ht="13.75" customHeight="1" x14ac:dyDescent="0.2">
      <c r="B31" s="14" t="str">
        <f>IF(E31="","",VLOOKUP(E31, 'SKU Маскарпоне'!$A$1:$B$50, 2, 0))</f>
        <v/>
      </c>
      <c r="C31" s="14" t="str">
        <f>IF(E31="","",VLOOKUP(E31, 'SKU заквасочник'!$A$1:$Z$80, IF(D31="-", 11, IF(D31="", 11,  MATCH(D31&amp;"", 'SKU заквасочник'!$A$1:$Z$1, 0))), 0))</f>
        <v/>
      </c>
      <c r="D31" s="15"/>
      <c r="F31" s="16" t="str">
        <f>IF(E31="-", "-", IF(E31="", "", G31*VLOOKUP(E31, 'SKU Маскарпоне'!$A$1:$C$50, 3, 0)))</f>
        <v/>
      </c>
      <c r="G31" s="17"/>
      <c r="H31" s="18" t="str">
        <f t="shared" ca="1" si="1"/>
        <v/>
      </c>
      <c r="I31" s="14" t="str">
        <f t="shared" ca="1" si="2"/>
        <v/>
      </c>
      <c r="J31" s="14" t="str">
        <f t="shared" ca="1" si="3"/>
        <v/>
      </c>
      <c r="L31" s="17">
        <f t="shared" ca="1" si="4"/>
        <v>0</v>
      </c>
      <c r="M31" s="13">
        <f t="shared" ca="1" si="5"/>
        <v>0</v>
      </c>
      <c r="N31" s="13">
        <f t="shared" si="6"/>
        <v>0</v>
      </c>
      <c r="O31" s="13">
        <f t="shared" ca="1" si="7"/>
        <v>0</v>
      </c>
      <c r="S31" s="14" t="str">
        <f t="shared" ca="1" si="8"/>
        <v/>
      </c>
      <c r="T31" s="14" t="str">
        <f t="shared" ca="1" si="9"/>
        <v/>
      </c>
    </row>
    <row r="32" spans="1:20" s="13" customFormat="1" ht="13.75" customHeight="1" x14ac:dyDescent="0.2">
      <c r="B32" s="14" t="str">
        <f>IF(E32="","",VLOOKUP(E32, 'SKU Маскарпоне'!$A$1:$B$50, 2, 0))</f>
        <v/>
      </c>
      <c r="C32" s="14" t="str">
        <f>IF(E32="","",VLOOKUP(E32, 'SKU заквасочник'!$A$1:$Z$80, IF(D32="-", 11, IF(D32="", 11,  MATCH(D32&amp;"", 'SKU заквасочник'!$A$1:$Z$1, 0))), 0))</f>
        <v/>
      </c>
      <c r="D32" s="15"/>
      <c r="F32" s="16" t="str">
        <f>IF(E32="-", "-", IF(E32="", "", G32*VLOOKUP(E32, 'SKU Маскарпоне'!$A$1:$C$50, 3, 0)))</f>
        <v/>
      </c>
      <c r="G32" s="17"/>
      <c r="H32" s="18" t="str">
        <f t="shared" ca="1" si="1"/>
        <v/>
      </c>
      <c r="I32" s="14" t="str">
        <f t="shared" ca="1" si="2"/>
        <v/>
      </c>
      <c r="J32" s="14" t="str">
        <f t="shared" ca="1" si="3"/>
        <v/>
      </c>
      <c r="L32" s="17">
        <f t="shared" ca="1" si="4"/>
        <v>0</v>
      </c>
      <c r="M32" s="13">
        <f t="shared" ca="1" si="5"/>
        <v>0</v>
      </c>
      <c r="N32" s="13">
        <f t="shared" si="6"/>
        <v>0</v>
      </c>
      <c r="O32" s="13">
        <f t="shared" ca="1" si="7"/>
        <v>0</v>
      </c>
      <c r="S32" s="14" t="str">
        <f t="shared" ca="1" si="8"/>
        <v/>
      </c>
      <c r="T32" s="14" t="str">
        <f t="shared" ca="1" si="9"/>
        <v/>
      </c>
    </row>
    <row r="33" spans="2:20" s="13" customFormat="1" ht="13.75" customHeight="1" x14ac:dyDescent="0.2">
      <c r="B33" s="14" t="str">
        <f>IF(E33="","",VLOOKUP(E33, 'SKU Маскарпоне'!$A$1:$B$50, 2, 0))</f>
        <v/>
      </c>
      <c r="C33" s="14" t="str">
        <f>IF(E33="","",VLOOKUP(E33, 'SKU заквасочник'!$A$1:$Z$80, IF(D33="-", 11, IF(D33="", 11,  MATCH(D33&amp;"", 'SKU заквасочник'!$A$1:$Z$1, 0))), 0))</f>
        <v/>
      </c>
      <c r="D33" s="15"/>
      <c r="F33" s="16" t="str">
        <f>IF(E33="-", "-", IF(E33="", "", G33*VLOOKUP(E33, 'SKU Маскарпоне'!$A$1:$C$50, 3, 0)))</f>
        <v/>
      </c>
      <c r="G33" s="17"/>
      <c r="H33" s="18" t="str">
        <f t="shared" ca="1" si="1"/>
        <v/>
      </c>
      <c r="I33" s="14" t="str">
        <f t="shared" ca="1" si="2"/>
        <v/>
      </c>
      <c r="J33" s="14" t="str">
        <f t="shared" ca="1" si="3"/>
        <v/>
      </c>
      <c r="L33" s="17">
        <f t="shared" ca="1" si="4"/>
        <v>0</v>
      </c>
      <c r="M33" s="13">
        <f t="shared" ca="1" si="5"/>
        <v>0</v>
      </c>
      <c r="N33" s="13">
        <f t="shared" si="6"/>
        <v>0</v>
      </c>
      <c r="O33" s="13">
        <f t="shared" ca="1" si="7"/>
        <v>0</v>
      </c>
      <c r="S33" s="14" t="str">
        <f t="shared" ca="1" si="8"/>
        <v/>
      </c>
      <c r="T33" s="14" t="str">
        <f t="shared" ca="1" si="9"/>
        <v/>
      </c>
    </row>
    <row r="34" spans="2:20" s="13" customFormat="1" ht="13.75" customHeight="1" x14ac:dyDescent="0.2">
      <c r="B34" s="14" t="str">
        <f>IF(E34="","",VLOOKUP(E34, 'SKU Маскарпоне'!$A$1:$B$50, 2, 0))</f>
        <v/>
      </c>
      <c r="C34" s="14" t="str">
        <f>IF(E34="","",VLOOKUP(E34, 'SKU заквасочник'!$A$1:$Z$80, IF(D34="-", 11, IF(D34="", 11,  MATCH(D34&amp;"", 'SKU заквасочник'!$A$1:$Z$1, 0))), 0))</f>
        <v/>
      </c>
      <c r="D34" s="15"/>
      <c r="F34" s="16" t="str">
        <f>IF(E34="-", "-", IF(E34="", "", G34*VLOOKUP(E34, 'SKU Маскарпоне'!$A$1:$C$50, 3, 0)))</f>
        <v/>
      </c>
      <c r="G34" s="17"/>
      <c r="H34" s="18" t="str">
        <f t="shared" ca="1" si="1"/>
        <v/>
      </c>
      <c r="I34" s="14" t="str">
        <f t="shared" ca="1" si="2"/>
        <v/>
      </c>
      <c r="J34" s="14" t="str">
        <f t="shared" ca="1" si="3"/>
        <v/>
      </c>
      <c r="L34" s="17">
        <f t="shared" ca="1" si="4"/>
        <v>0</v>
      </c>
      <c r="M34" s="13">
        <f t="shared" ca="1" si="5"/>
        <v>0</v>
      </c>
      <c r="N34" s="13">
        <f t="shared" si="6"/>
        <v>0</v>
      </c>
      <c r="O34" s="13">
        <f t="shared" ca="1" si="7"/>
        <v>0</v>
      </c>
      <c r="S34" s="14" t="str">
        <f t="shared" ca="1" si="8"/>
        <v/>
      </c>
      <c r="T34" s="14" t="str">
        <f t="shared" ca="1" si="9"/>
        <v/>
      </c>
    </row>
    <row r="35" spans="2:20" s="13" customFormat="1" ht="13.75" customHeight="1" x14ac:dyDescent="0.2">
      <c r="B35" s="14" t="str">
        <f>IF(E35="","",VLOOKUP(E35, 'SKU Маскарпоне'!$A$1:$B$50, 2, 0))</f>
        <v/>
      </c>
      <c r="C35" s="14" t="str">
        <f>IF(E35="","",VLOOKUP(E35, 'SKU заквасочник'!$A$1:$Z$80, IF(D35="-", 11, IF(D35="", 11,  MATCH(D35&amp;"", 'SKU заквасочник'!$A$1:$Z$1, 0))), 0))</f>
        <v/>
      </c>
      <c r="D35" s="15"/>
      <c r="F35" s="16" t="str">
        <f>IF(E35="-", "-", IF(E35="", "", G35*VLOOKUP(E35, 'SKU Маскарпоне'!$A$1:$C$50, 3, 0)))</f>
        <v/>
      </c>
      <c r="G35" s="17"/>
      <c r="H35" s="18" t="str">
        <f t="shared" ca="1" si="1"/>
        <v/>
      </c>
      <c r="I35" s="14" t="str">
        <f t="shared" ca="1" si="2"/>
        <v/>
      </c>
      <c r="J35" s="14" t="str">
        <f t="shared" ca="1" si="3"/>
        <v/>
      </c>
      <c r="L35" s="17">
        <f t="shared" ca="1" si="4"/>
        <v>0</v>
      </c>
      <c r="M35" s="13">
        <f t="shared" ca="1" si="5"/>
        <v>0</v>
      </c>
      <c r="N35" s="13">
        <f t="shared" si="6"/>
        <v>0</v>
      </c>
      <c r="O35" s="13">
        <f t="shared" ca="1" si="7"/>
        <v>0</v>
      </c>
      <c r="S35" s="14" t="str">
        <f t="shared" ca="1" si="8"/>
        <v/>
      </c>
      <c r="T35" s="14" t="str">
        <f t="shared" ca="1" si="9"/>
        <v/>
      </c>
    </row>
    <row r="36" spans="2:20" s="13" customFormat="1" ht="13.75" customHeight="1" x14ac:dyDescent="0.2">
      <c r="B36" s="14" t="str">
        <f>IF(E36="","",VLOOKUP(E36, 'SKU Маскарпоне'!$A$1:$B$50, 2, 0))</f>
        <v/>
      </c>
      <c r="C36" s="14" t="str">
        <f>IF(E36="","",VLOOKUP(E36, 'SKU заквасочник'!$A$1:$Z$80, IF(D36="-", 11, IF(D36="", 11,  MATCH(D36&amp;"", 'SKU заквасочник'!$A$1:$Z$1, 0))), 0))</f>
        <v/>
      </c>
      <c r="D36" s="15"/>
      <c r="F36" s="16" t="str">
        <f>IF(E36="-", "-", IF(E36="", "", G36*VLOOKUP(E36, 'SKU Маскарпоне'!$A$1:$C$50, 3, 0)))</f>
        <v/>
      </c>
      <c r="G36" s="17"/>
      <c r="H36" s="18" t="str">
        <f t="shared" ca="1" si="1"/>
        <v/>
      </c>
      <c r="I36" s="14" t="str">
        <f t="shared" ca="1" si="2"/>
        <v/>
      </c>
      <c r="J36" s="14" t="str">
        <f t="shared" ca="1" si="3"/>
        <v/>
      </c>
      <c r="L36" s="17">
        <f t="shared" ca="1" si="4"/>
        <v>0</v>
      </c>
      <c r="M36" s="13">
        <f t="shared" ca="1" si="5"/>
        <v>0</v>
      </c>
      <c r="N36" s="13">
        <f t="shared" si="6"/>
        <v>0</v>
      </c>
      <c r="O36" s="13">
        <f t="shared" ca="1" si="7"/>
        <v>0</v>
      </c>
      <c r="S36" s="14" t="str">
        <f t="shared" ca="1" si="8"/>
        <v/>
      </c>
      <c r="T36" s="14" t="str">
        <f t="shared" ca="1" si="9"/>
        <v/>
      </c>
    </row>
    <row r="37" spans="2:20" s="13" customFormat="1" ht="13.75" customHeight="1" x14ac:dyDescent="0.2">
      <c r="B37" s="14" t="str">
        <f>IF(E37="","",VLOOKUP(E37, 'SKU Маскарпоне'!$A$1:$B$50, 2, 0))</f>
        <v/>
      </c>
      <c r="C37" s="14" t="str">
        <f>IF(E37="","",VLOOKUP(E37, 'SKU заквасочник'!$A$1:$Z$80, IF(D37="-", 11, IF(D37="", 11,  MATCH(D37&amp;"", 'SKU заквасочник'!$A$1:$Z$1, 0))), 0))</f>
        <v/>
      </c>
      <c r="D37" s="15"/>
      <c r="F37" s="16" t="str">
        <f>IF(E37="-", "-", IF(E37="", "", G37*VLOOKUP(E37, 'SKU Маскарпоне'!$A$1:$C$50, 3, 0)))</f>
        <v/>
      </c>
      <c r="G37" s="17"/>
      <c r="H37" s="18" t="str">
        <f t="shared" ca="1" si="1"/>
        <v/>
      </c>
      <c r="I37" s="14" t="str">
        <f t="shared" ca="1" si="2"/>
        <v/>
      </c>
      <c r="J37" s="14" t="str">
        <f t="shared" ca="1" si="3"/>
        <v/>
      </c>
      <c r="L37" s="17">
        <f t="shared" ca="1" si="4"/>
        <v>0</v>
      </c>
      <c r="M37" s="13">
        <f t="shared" ca="1" si="5"/>
        <v>0</v>
      </c>
      <c r="N37" s="13">
        <f t="shared" si="6"/>
        <v>0</v>
      </c>
      <c r="O37" s="13">
        <f t="shared" ca="1" si="7"/>
        <v>0</v>
      </c>
      <c r="S37" s="14" t="str">
        <f t="shared" ca="1" si="8"/>
        <v/>
      </c>
      <c r="T37" s="14" t="str">
        <f t="shared" ca="1" si="9"/>
        <v/>
      </c>
    </row>
    <row r="38" spans="2:20" s="13" customFormat="1" ht="13.75" customHeight="1" x14ac:dyDescent="0.2">
      <c r="B38" s="14" t="str">
        <f>IF(E38="","",VLOOKUP(E38, 'SKU Маскарпоне'!$A$1:$B$50, 2, 0))</f>
        <v/>
      </c>
      <c r="C38" s="14" t="str">
        <f>IF(E38="","",VLOOKUP(E38, 'SKU заквасочник'!$A$1:$Z$80, IF(D38="-", 11, IF(D38="", 11,  MATCH(D38&amp;"", 'SKU заквасочник'!$A$1:$Z$1, 0))), 0))</f>
        <v/>
      </c>
      <c r="D38" s="15"/>
      <c r="F38" s="16" t="str">
        <f>IF(E38="-", "-", IF(E38="", "", G38*VLOOKUP(E38, 'SKU Маскарпоне'!$A$1:$C$50, 3, 0)))</f>
        <v/>
      </c>
      <c r="G38" s="17"/>
      <c r="H38" s="18" t="str">
        <f t="shared" ca="1" si="1"/>
        <v/>
      </c>
      <c r="I38" s="14" t="str">
        <f t="shared" ca="1" si="2"/>
        <v/>
      </c>
      <c r="J38" s="14" t="str">
        <f t="shared" ca="1" si="3"/>
        <v/>
      </c>
      <c r="L38" s="17">
        <f t="shared" ca="1" si="4"/>
        <v>0</v>
      </c>
      <c r="M38" s="13">
        <f t="shared" ca="1" si="5"/>
        <v>0</v>
      </c>
      <c r="N38" s="13">
        <f t="shared" si="6"/>
        <v>0</v>
      </c>
      <c r="O38" s="13">
        <f t="shared" ca="1" si="7"/>
        <v>0</v>
      </c>
      <c r="S38" s="14" t="str">
        <f t="shared" ca="1" si="8"/>
        <v/>
      </c>
      <c r="T38" s="14" t="str">
        <f t="shared" ca="1" si="9"/>
        <v/>
      </c>
    </row>
    <row r="39" spans="2:20" s="13" customFormat="1" ht="13.75" customHeight="1" x14ac:dyDescent="0.2">
      <c r="B39" s="14" t="str">
        <f>IF(E39="","",VLOOKUP(E39, 'SKU Маскарпоне'!$A$1:$B$50, 2, 0))</f>
        <v/>
      </c>
      <c r="C39" s="14" t="str">
        <f>IF(E39="","",VLOOKUP(E39, 'SKU заквасочник'!$A$1:$Z$80, IF(D39="-", 11, IF(D39="", 11,  MATCH(D39&amp;"", 'SKU заквасочник'!$A$1:$Z$1, 0))), 0))</f>
        <v/>
      </c>
      <c r="D39" s="15"/>
      <c r="F39" s="16" t="str">
        <f>IF(E39="-", "-", IF(E39="", "", G39*VLOOKUP(E39, 'SKU Маскарпоне'!$A$1:$C$50, 3, 0)))</f>
        <v/>
      </c>
      <c r="G39" s="17"/>
      <c r="H39" s="18" t="str">
        <f t="shared" ca="1" si="1"/>
        <v/>
      </c>
      <c r="I39" s="14" t="str">
        <f t="shared" ca="1" si="2"/>
        <v/>
      </c>
      <c r="J39" s="14" t="str">
        <f t="shared" ca="1" si="3"/>
        <v/>
      </c>
      <c r="L39" s="17">
        <f t="shared" ca="1" si="4"/>
        <v>0</v>
      </c>
      <c r="M39" s="13">
        <f t="shared" ca="1" si="5"/>
        <v>0</v>
      </c>
      <c r="N39" s="13">
        <f t="shared" si="6"/>
        <v>0</v>
      </c>
      <c r="O39" s="13">
        <f t="shared" ca="1" si="7"/>
        <v>0</v>
      </c>
      <c r="S39" s="14" t="str">
        <f t="shared" ca="1" si="8"/>
        <v/>
      </c>
      <c r="T39" s="14" t="str">
        <f t="shared" ca="1" si="9"/>
        <v/>
      </c>
    </row>
    <row r="40" spans="2:20" s="13" customFormat="1" ht="13.75" customHeight="1" x14ac:dyDescent="0.2">
      <c r="B40" s="14" t="str">
        <f>IF(E40="","",VLOOKUP(E40, 'SKU Маскарпоне'!$A$1:$B$50, 2, 0))</f>
        <v/>
      </c>
      <c r="C40" s="14" t="str">
        <f>IF(E40="","",VLOOKUP(E40, 'SKU заквасочник'!$A$1:$Z$80, IF(D40="-", 11, IF(D40="", 11,  MATCH(D40&amp;"", 'SKU заквасочник'!$A$1:$Z$1, 0))), 0))</f>
        <v/>
      </c>
      <c r="D40" s="15"/>
      <c r="F40" s="16" t="str">
        <f>IF(E40="-", "-", IF(E40="", "", G40*VLOOKUP(E40, 'SKU Маскарпоне'!$A$1:$C$50, 3, 0)))</f>
        <v/>
      </c>
      <c r="G40" s="17"/>
      <c r="H40" s="18" t="str">
        <f t="shared" ca="1" si="1"/>
        <v/>
      </c>
      <c r="I40" s="14" t="str">
        <f t="shared" ca="1" si="2"/>
        <v/>
      </c>
      <c r="J40" s="14" t="str">
        <f t="shared" ca="1" si="3"/>
        <v/>
      </c>
      <c r="L40" s="17">
        <f t="shared" ca="1" si="4"/>
        <v>0</v>
      </c>
      <c r="M40" s="13">
        <f t="shared" ca="1" si="5"/>
        <v>0</v>
      </c>
      <c r="N40" s="13">
        <f t="shared" si="6"/>
        <v>0</v>
      </c>
      <c r="O40" s="13">
        <f t="shared" ca="1" si="7"/>
        <v>0</v>
      </c>
      <c r="S40" s="14" t="str">
        <f t="shared" ca="1" si="8"/>
        <v/>
      </c>
      <c r="T40" s="14" t="str">
        <f t="shared" ca="1" si="9"/>
        <v/>
      </c>
    </row>
    <row r="41" spans="2:20" s="13" customFormat="1" ht="13.75" customHeight="1" x14ac:dyDescent="0.2">
      <c r="B41" s="14" t="str">
        <f>IF(E41="","",VLOOKUP(E41, 'SKU Маскарпоне'!$A$1:$B$50, 2, 0))</f>
        <v/>
      </c>
      <c r="C41" s="14" t="str">
        <f>IF(E41="","",VLOOKUP(E41, 'SKU заквасочник'!$A$1:$Z$80, IF(D41="-", 11, IF(D41="", 11,  MATCH(D41&amp;"", 'SKU заквасочник'!$A$1:$Z$1, 0))), 0))</f>
        <v/>
      </c>
      <c r="D41" s="15"/>
      <c r="F41" s="16" t="str">
        <f>IF(E41="-", "-", IF(E41="", "", G41*VLOOKUP(E41, 'SKU Маскарпоне'!$A$1:$C$50, 3, 0)))</f>
        <v/>
      </c>
      <c r="G41" s="17"/>
      <c r="H41" s="18" t="str">
        <f t="shared" ca="1" si="1"/>
        <v/>
      </c>
      <c r="I41" s="14" t="str">
        <f t="shared" ca="1" si="2"/>
        <v/>
      </c>
      <c r="J41" s="14" t="str">
        <f t="shared" ca="1" si="3"/>
        <v/>
      </c>
      <c r="L41" s="17">
        <f t="shared" ca="1" si="4"/>
        <v>0</v>
      </c>
      <c r="M41" s="13">
        <f t="shared" ca="1" si="5"/>
        <v>0</v>
      </c>
      <c r="N41" s="13">
        <f t="shared" si="6"/>
        <v>0</v>
      </c>
      <c r="O41" s="13">
        <f t="shared" ca="1" si="7"/>
        <v>0</v>
      </c>
      <c r="S41" s="14" t="str">
        <f t="shared" ca="1" si="8"/>
        <v/>
      </c>
      <c r="T41" s="14" t="str">
        <f t="shared" ca="1" si="9"/>
        <v/>
      </c>
    </row>
    <row r="42" spans="2:20" s="13" customFormat="1" ht="13.75" customHeight="1" x14ac:dyDescent="0.2">
      <c r="B42" s="14" t="str">
        <f>IF(E42="","",VLOOKUP(E42, 'SKU Маскарпоне'!$A$1:$B$50, 2, 0))</f>
        <v/>
      </c>
      <c r="C42" s="14" t="str">
        <f>IF(E42="","",VLOOKUP(E42, 'SKU заквасочник'!$A$1:$Z$80, IF(D42="-", 11, IF(D42="", 11,  MATCH(D42&amp;"", 'SKU заквасочник'!$A$1:$Z$1, 0))), 0))</f>
        <v/>
      </c>
      <c r="D42" s="15"/>
      <c r="F42" s="16" t="str">
        <f>IF(E42="-", "-", IF(E42="", "", G42*VLOOKUP(E42, 'SKU Маскарпоне'!$A$1:$C$50, 3, 0)))</f>
        <v/>
      </c>
      <c r="G42" s="17"/>
      <c r="H42" s="18" t="str">
        <f t="shared" ca="1" si="1"/>
        <v/>
      </c>
      <c r="I42" s="14" t="str">
        <f t="shared" ca="1" si="2"/>
        <v/>
      </c>
      <c r="J42" s="14" t="str">
        <f t="shared" ca="1" si="3"/>
        <v/>
      </c>
      <c r="L42" s="17">
        <f t="shared" ca="1" si="4"/>
        <v>0</v>
      </c>
      <c r="M42" s="13">
        <f t="shared" ca="1" si="5"/>
        <v>0</v>
      </c>
      <c r="N42" s="13">
        <f t="shared" si="6"/>
        <v>0</v>
      </c>
      <c r="O42" s="13">
        <f t="shared" ca="1" si="7"/>
        <v>0</v>
      </c>
      <c r="S42" s="14" t="str">
        <f t="shared" ca="1" si="8"/>
        <v/>
      </c>
      <c r="T42" s="14" t="str">
        <f t="shared" ca="1" si="9"/>
        <v/>
      </c>
    </row>
    <row r="43" spans="2:20" s="13" customFormat="1" ht="13.75" customHeight="1" x14ac:dyDescent="0.2">
      <c r="B43" s="14" t="str">
        <f>IF(E43="","",VLOOKUP(E43, 'SKU Маскарпоне'!$A$1:$B$50, 2, 0))</f>
        <v/>
      </c>
      <c r="C43" s="14" t="str">
        <f>IF(E43="","",VLOOKUP(E43, 'SKU заквасочник'!$A$1:$Z$80, IF(D43="-", 11, IF(D43="", 11,  MATCH(D43&amp;"", 'SKU заквасочник'!$A$1:$Z$1, 0))), 0))</f>
        <v/>
      </c>
      <c r="D43" s="15"/>
      <c r="F43" s="16" t="str">
        <f>IF(E43="-", "-", IF(E43="", "", G43*VLOOKUP(E43, 'SKU Маскарпоне'!$A$1:$C$50, 3, 0)))</f>
        <v/>
      </c>
      <c r="G43" s="17"/>
      <c r="H43" s="18" t="str">
        <f t="shared" ca="1" si="1"/>
        <v/>
      </c>
      <c r="I43" s="14" t="str">
        <f t="shared" ca="1" si="2"/>
        <v/>
      </c>
      <c r="J43" s="14" t="str">
        <f t="shared" ca="1" si="3"/>
        <v/>
      </c>
      <c r="L43" s="17">
        <f t="shared" ca="1" si="4"/>
        <v>0</v>
      </c>
      <c r="M43" s="13">
        <f t="shared" ca="1" si="5"/>
        <v>0</v>
      </c>
      <c r="N43" s="13">
        <f t="shared" si="6"/>
        <v>0</v>
      </c>
      <c r="O43" s="13">
        <f t="shared" ca="1" si="7"/>
        <v>0</v>
      </c>
      <c r="S43" s="14" t="str">
        <f t="shared" ca="1" si="8"/>
        <v/>
      </c>
      <c r="T43" s="14" t="str">
        <f t="shared" ca="1" si="9"/>
        <v/>
      </c>
    </row>
    <row r="44" spans="2:20" s="13" customFormat="1" ht="13.75" customHeight="1" x14ac:dyDescent="0.2">
      <c r="B44" s="14" t="str">
        <f>IF(E44="","",VLOOKUP(E44, 'SKU Маскарпоне'!$A$1:$B$50, 2, 0))</f>
        <v/>
      </c>
      <c r="C44" s="14" t="str">
        <f>IF(E44="","",VLOOKUP(E44, 'SKU заквасочник'!$A$1:$Z$80, IF(D44="-", 11, IF(D44="", 11,  MATCH(D44&amp;"", 'SKU заквасочник'!$A$1:$Z$1, 0))), 0))</f>
        <v/>
      </c>
      <c r="D44" s="15"/>
      <c r="F44" s="16" t="str">
        <f>IF(E44="-", "-", IF(E44="", "", G44*VLOOKUP(E44, 'SKU Маскарпоне'!$A$1:$C$50, 3, 0)))</f>
        <v/>
      </c>
      <c r="G44" s="17"/>
      <c r="H44" s="18" t="str">
        <f t="shared" ca="1" si="1"/>
        <v/>
      </c>
      <c r="I44" s="14" t="str">
        <f t="shared" ca="1" si="2"/>
        <v/>
      </c>
      <c r="J44" s="14" t="str">
        <f t="shared" ca="1" si="3"/>
        <v/>
      </c>
      <c r="L44" s="17">
        <f t="shared" ca="1" si="4"/>
        <v>0</v>
      </c>
      <c r="M44" s="13">
        <f t="shared" ca="1" si="5"/>
        <v>0</v>
      </c>
      <c r="N44" s="13">
        <f t="shared" si="6"/>
        <v>0</v>
      </c>
      <c r="O44" s="13">
        <f t="shared" ca="1" si="7"/>
        <v>0</v>
      </c>
      <c r="S44" s="14" t="str">
        <f t="shared" ca="1" si="8"/>
        <v/>
      </c>
      <c r="T44" s="14" t="str">
        <f t="shared" ca="1" si="9"/>
        <v/>
      </c>
    </row>
    <row r="45" spans="2:20" s="13" customFormat="1" ht="13.75" customHeight="1" x14ac:dyDescent="0.2">
      <c r="B45" s="14" t="str">
        <f>IF(E45="","",VLOOKUP(E45, 'SKU Маскарпоне'!$A$1:$B$50, 2, 0))</f>
        <v/>
      </c>
      <c r="C45" s="14" t="str">
        <f>IF(E45="","",VLOOKUP(E45, 'SKU заквасочник'!$A$1:$Z$80, IF(D45="-", 11, IF(D45="", 11,  MATCH(D45&amp;"", 'SKU заквасочник'!$A$1:$Z$1, 0))), 0))</f>
        <v/>
      </c>
      <c r="D45" s="15"/>
      <c r="F45" s="16" t="str">
        <f>IF(E45="-", "-", IF(E45="", "", G45*VLOOKUP(E45, 'SKU Маскарпоне'!$A$1:$C$50, 3, 0)))</f>
        <v/>
      </c>
      <c r="G45" s="17"/>
      <c r="H45" s="18" t="str">
        <f t="shared" ca="1" si="1"/>
        <v/>
      </c>
      <c r="I45" s="14" t="str">
        <f t="shared" ca="1" si="2"/>
        <v/>
      </c>
      <c r="J45" s="14" t="str">
        <f t="shared" ca="1" si="3"/>
        <v/>
      </c>
      <c r="L45" s="17">
        <f t="shared" ca="1" si="4"/>
        <v>0</v>
      </c>
      <c r="M45" s="13">
        <f t="shared" ca="1" si="5"/>
        <v>0</v>
      </c>
      <c r="N45" s="13">
        <f t="shared" si="6"/>
        <v>0</v>
      </c>
      <c r="O45" s="13">
        <f t="shared" ca="1" si="7"/>
        <v>0</v>
      </c>
      <c r="S45" s="14" t="str">
        <f t="shared" ca="1" si="8"/>
        <v/>
      </c>
      <c r="T45" s="14" t="str">
        <f t="shared" ca="1" si="9"/>
        <v/>
      </c>
    </row>
    <row r="46" spans="2:20" s="13" customFormat="1" ht="13.75" customHeight="1" x14ac:dyDescent="0.2">
      <c r="B46" s="14" t="str">
        <f>IF(E46="","",VLOOKUP(E46, 'SKU Маскарпоне'!$A$1:$B$50, 2, 0))</f>
        <v/>
      </c>
      <c r="C46" s="14" t="str">
        <f>IF(E46="","",VLOOKUP(E46, 'SKU заквасочник'!$A$1:$Z$80, IF(D46="-", 11, IF(D46="", 11,  MATCH(D46&amp;"", 'SKU заквасочник'!$A$1:$Z$1, 0))), 0))</f>
        <v/>
      </c>
      <c r="D46" s="15"/>
      <c r="F46" s="16" t="str">
        <f>IF(E46="-", "-", IF(E46="", "", G46*VLOOKUP(E46, 'SKU Маскарпоне'!$A$1:$C$50, 3, 0)))</f>
        <v/>
      </c>
      <c r="G46" s="17"/>
      <c r="H46" s="18" t="str">
        <f t="shared" ref="H46:H77" ca="1" si="50">IF(K46="","",(INDIRECT("O" &amp; ROW() - 1) - O46))</f>
        <v/>
      </c>
      <c r="I46" s="14" t="str">
        <f t="shared" ref="I46:I77" ca="1" si="51">IF(K46 = "-", INDIRECT("D" &amp; ROW() - 1) * 1890,"")</f>
        <v/>
      </c>
      <c r="J46" s="14" t="str">
        <f t="shared" ca="1" si="3"/>
        <v/>
      </c>
      <c r="L46" s="17">
        <f t="shared" ref="L46:L77" ca="1" si="52">IF(K46 = "-", -INDIRECT("C" &amp; ROW() - 1),G46)</f>
        <v>0</v>
      </c>
      <c r="M46" s="13">
        <f t="shared" ref="M46:M77" ca="1" si="53">IF(K46 = "-", SUM(INDIRECT(ADDRESS(2,COLUMN(L46)) &amp; ":" &amp; ADDRESS(ROW(),COLUMN(L46)))), 0)</f>
        <v>0</v>
      </c>
      <c r="N46" s="13">
        <f t="shared" ref="N46:N77" si="54">IF(K46="-",1,0)</f>
        <v>0</v>
      </c>
      <c r="O46" s="13">
        <f t="shared" ref="O46:O77" ca="1" si="55">IF(M46 = 0, INDIRECT("O" &amp; ROW() - 1), M46)</f>
        <v>0</v>
      </c>
      <c r="S46" s="14" t="str">
        <f t="shared" ref="S46:S77" ca="1" si="56">IF(R46 = "", "", R46 / INDIRECT("D" &amp; ROW() - 1) )</f>
        <v/>
      </c>
      <c r="T46" s="14" t="str">
        <f t="shared" ca="1" si="9"/>
        <v/>
      </c>
    </row>
    <row r="47" spans="2:20" s="13" customFormat="1" ht="13.75" customHeight="1" x14ac:dyDescent="0.2">
      <c r="B47" s="14" t="str">
        <f>IF(E47="","",VLOOKUP(E47, 'SKU Маскарпоне'!$A$1:$B$50, 2, 0))</f>
        <v/>
      </c>
      <c r="C47" s="14" t="str">
        <f>IF(E47="","",VLOOKUP(E47, 'SKU заквасочник'!$A$1:$Z$80, IF(D47="-", 11, IF(D47="", 11,  MATCH(D47&amp;"", 'SKU заквасочник'!$A$1:$Z$1, 0))), 0))</f>
        <v/>
      </c>
      <c r="D47" s="15"/>
      <c r="F47" s="16" t="str">
        <f>IF(E47="-", "-", IF(E47="", "", G47*VLOOKUP(E47, 'SKU Маскарпоне'!$A$1:$C$50, 3, 0)))</f>
        <v/>
      </c>
      <c r="G47" s="17"/>
      <c r="H47" s="18" t="str">
        <f t="shared" ca="1" si="50"/>
        <v/>
      </c>
      <c r="I47" s="14" t="str">
        <f t="shared" ca="1" si="51"/>
        <v/>
      </c>
      <c r="J47" s="14" t="str">
        <f t="shared" ca="1" si="3"/>
        <v/>
      </c>
      <c r="L47" s="17">
        <f t="shared" ca="1" si="52"/>
        <v>0</v>
      </c>
      <c r="M47" s="13">
        <f t="shared" ca="1" si="53"/>
        <v>0</v>
      </c>
      <c r="N47" s="13">
        <f t="shared" si="54"/>
        <v>0</v>
      </c>
      <c r="O47" s="13">
        <f t="shared" ca="1" si="55"/>
        <v>0</v>
      </c>
      <c r="S47" s="14" t="str">
        <f t="shared" ca="1" si="56"/>
        <v/>
      </c>
      <c r="T47" s="14" t="str">
        <f t="shared" ca="1" si="9"/>
        <v/>
      </c>
    </row>
    <row r="48" spans="2:20" s="13" customFormat="1" ht="13.75" customHeight="1" x14ac:dyDescent="0.2">
      <c r="B48" s="14" t="str">
        <f>IF(E48="","",VLOOKUP(E48, 'SKU Маскарпоне'!$A$1:$B$50, 2, 0))</f>
        <v/>
      </c>
      <c r="C48" s="14" t="str">
        <f>IF(E48="","",VLOOKUP(E48, 'SKU заквасочник'!$A$1:$Z$80, IF(D48="-", 11, IF(D48="", 11,  MATCH(D48&amp;"", 'SKU заквасочник'!$A$1:$Z$1, 0))), 0))</f>
        <v/>
      </c>
      <c r="D48" s="15"/>
      <c r="F48" s="16" t="str">
        <f>IF(E48="-", "-", IF(E48="", "", G48*VLOOKUP(E48, 'SKU Маскарпоне'!$A$1:$C$50, 3, 0)))</f>
        <v/>
      </c>
      <c r="G48" s="17"/>
      <c r="H48" s="18" t="str">
        <f t="shared" ca="1" si="50"/>
        <v/>
      </c>
      <c r="I48" s="14" t="str">
        <f t="shared" ca="1" si="51"/>
        <v/>
      </c>
      <c r="J48" s="14" t="str">
        <f t="shared" ca="1" si="3"/>
        <v/>
      </c>
      <c r="L48" s="17">
        <f t="shared" ca="1" si="52"/>
        <v>0</v>
      </c>
      <c r="M48" s="13">
        <f t="shared" ca="1" si="53"/>
        <v>0</v>
      </c>
      <c r="N48" s="13">
        <f t="shared" si="54"/>
        <v>0</v>
      </c>
      <c r="O48" s="13">
        <f t="shared" ca="1" si="55"/>
        <v>0</v>
      </c>
      <c r="S48" s="14" t="str">
        <f t="shared" ca="1" si="56"/>
        <v/>
      </c>
      <c r="T48" s="14" t="str">
        <f t="shared" ca="1" si="9"/>
        <v/>
      </c>
    </row>
    <row r="49" spans="2:20" s="13" customFormat="1" ht="13.75" customHeight="1" x14ac:dyDescent="0.2">
      <c r="B49" s="14" t="str">
        <f>IF(E49="","",VLOOKUP(E49, 'SKU Маскарпоне'!$A$1:$B$50, 2, 0))</f>
        <v/>
      </c>
      <c r="C49" s="14" t="str">
        <f>IF(E49="","",VLOOKUP(E49, 'SKU заквасочник'!$A$1:$Z$80, IF(D49="-", 11, IF(D49="", 11,  MATCH(D49&amp;"", 'SKU заквасочник'!$A$1:$Z$1, 0))), 0))</f>
        <v/>
      </c>
      <c r="D49" s="15"/>
      <c r="F49" s="16" t="str">
        <f>IF(E49="-", "-", IF(E49="", "", G49*VLOOKUP(E49, 'SKU Маскарпоне'!$A$1:$C$50, 3, 0)))</f>
        <v/>
      </c>
      <c r="G49" s="17"/>
      <c r="H49" s="18" t="str">
        <f t="shared" ca="1" si="50"/>
        <v/>
      </c>
      <c r="I49" s="14" t="str">
        <f t="shared" ca="1" si="51"/>
        <v/>
      </c>
      <c r="J49" s="14" t="str">
        <f t="shared" ca="1" si="3"/>
        <v/>
      </c>
      <c r="L49" s="17">
        <f t="shared" ca="1" si="52"/>
        <v>0</v>
      </c>
      <c r="M49" s="13">
        <f t="shared" ca="1" si="53"/>
        <v>0</v>
      </c>
      <c r="N49" s="13">
        <f t="shared" si="54"/>
        <v>0</v>
      </c>
      <c r="O49" s="13">
        <f t="shared" ca="1" si="55"/>
        <v>0</v>
      </c>
      <c r="S49" s="14" t="str">
        <f t="shared" ca="1" si="56"/>
        <v/>
      </c>
      <c r="T49" s="14" t="str">
        <f t="shared" ca="1" si="9"/>
        <v/>
      </c>
    </row>
    <row r="50" spans="2:20" s="13" customFormat="1" ht="13.75" customHeight="1" x14ac:dyDescent="0.2">
      <c r="B50" s="14" t="str">
        <f>IF(E50="","",VLOOKUP(E50, 'SKU Маскарпоне'!$A$1:$B$50, 2, 0))</f>
        <v/>
      </c>
      <c r="C50" s="14" t="str">
        <f>IF(E50="","",VLOOKUP(E50, 'SKU заквасочник'!$A$1:$Z$80, IF(D50="-", 11, IF(D50="", 11,  MATCH(D50&amp;"", 'SKU заквасочник'!$A$1:$Z$1, 0))), 0))</f>
        <v/>
      </c>
      <c r="D50" s="15"/>
      <c r="F50" s="16" t="str">
        <f>IF(E50="-", "-", IF(E50="", "", G50*VLOOKUP(E50, 'SKU Маскарпоне'!$A$1:$C$50, 3, 0)))</f>
        <v/>
      </c>
      <c r="G50" s="17"/>
      <c r="H50" s="18" t="str">
        <f t="shared" ca="1" si="50"/>
        <v/>
      </c>
      <c r="I50" s="14" t="str">
        <f t="shared" ca="1" si="51"/>
        <v/>
      </c>
      <c r="J50" s="14" t="str">
        <f t="shared" ca="1" si="3"/>
        <v/>
      </c>
      <c r="L50" s="17">
        <f t="shared" ca="1" si="52"/>
        <v>0</v>
      </c>
      <c r="M50" s="13">
        <f t="shared" ca="1" si="53"/>
        <v>0</v>
      </c>
      <c r="N50" s="13">
        <f t="shared" si="54"/>
        <v>0</v>
      </c>
      <c r="O50" s="13">
        <f t="shared" ca="1" si="55"/>
        <v>0</v>
      </c>
      <c r="S50" s="14" t="str">
        <f t="shared" ca="1" si="56"/>
        <v/>
      </c>
      <c r="T50" s="14" t="str">
        <f t="shared" ca="1" si="9"/>
        <v/>
      </c>
    </row>
    <row r="51" spans="2:20" s="13" customFormat="1" ht="13.75" customHeight="1" x14ac:dyDescent="0.2">
      <c r="B51" s="14" t="str">
        <f>IF(E51="","",VLOOKUP(E51, 'SKU Маскарпоне'!$A$1:$B$50, 2, 0))</f>
        <v/>
      </c>
      <c r="C51" s="14" t="str">
        <f>IF(E51="","",VLOOKUP(E51, 'SKU заквасочник'!$A$1:$Z$80, IF(D51="-", 11, IF(D51="", 11,  MATCH(D51&amp;"", 'SKU заквасочник'!$A$1:$Z$1, 0))), 0))</f>
        <v/>
      </c>
      <c r="D51" s="15"/>
      <c r="F51" s="16" t="str">
        <f>IF(E51="-", "-", IF(E51="", "", G51*VLOOKUP(E51, 'SKU Маскарпоне'!$A$1:$C$50, 3, 0)))</f>
        <v/>
      </c>
      <c r="G51" s="17"/>
      <c r="H51" s="18" t="str">
        <f t="shared" ca="1" si="50"/>
        <v/>
      </c>
      <c r="I51" s="14" t="str">
        <f t="shared" ca="1" si="51"/>
        <v/>
      </c>
      <c r="J51" s="14" t="str">
        <f t="shared" ca="1" si="3"/>
        <v/>
      </c>
      <c r="L51" s="17">
        <f t="shared" ca="1" si="52"/>
        <v>0</v>
      </c>
      <c r="M51" s="13">
        <f t="shared" ca="1" si="53"/>
        <v>0</v>
      </c>
      <c r="N51" s="13">
        <f t="shared" si="54"/>
        <v>0</v>
      </c>
      <c r="O51" s="13">
        <f t="shared" ca="1" si="55"/>
        <v>0</v>
      </c>
      <c r="S51" s="14" t="str">
        <f t="shared" ca="1" si="56"/>
        <v/>
      </c>
      <c r="T51" s="14" t="str">
        <f t="shared" ca="1" si="9"/>
        <v/>
      </c>
    </row>
    <row r="52" spans="2:20" s="13" customFormat="1" ht="13.75" customHeight="1" x14ac:dyDescent="0.2">
      <c r="B52" s="14" t="str">
        <f>IF(E52="","",VLOOKUP(E52, 'SKU Маскарпоне'!$A$1:$B$50, 2, 0))</f>
        <v/>
      </c>
      <c r="C52" s="14" t="str">
        <f>IF(E52="","",VLOOKUP(E52, 'SKU заквасочник'!$A$1:$Z$80, IF(D52="-", 11, IF(D52="", 11,  MATCH(D52&amp;"", 'SKU заквасочник'!$A$1:$Z$1, 0))), 0))</f>
        <v/>
      </c>
      <c r="D52" s="15"/>
      <c r="F52" s="16" t="str">
        <f>IF(E52="-", "-", IF(E52="", "", G52*VLOOKUP(E52, 'SKU Маскарпоне'!$A$1:$C$50, 3, 0)))</f>
        <v/>
      </c>
      <c r="G52" s="17"/>
      <c r="H52" s="18" t="str">
        <f t="shared" ca="1" si="50"/>
        <v/>
      </c>
      <c r="I52" s="14" t="str">
        <f t="shared" ca="1" si="51"/>
        <v/>
      </c>
      <c r="J52" s="14" t="str">
        <f t="shared" ca="1" si="3"/>
        <v/>
      </c>
      <c r="L52" s="17">
        <f t="shared" ca="1" si="52"/>
        <v>0</v>
      </c>
      <c r="M52" s="13">
        <f t="shared" ca="1" si="53"/>
        <v>0</v>
      </c>
      <c r="N52" s="13">
        <f t="shared" si="54"/>
        <v>0</v>
      </c>
      <c r="O52" s="13">
        <f t="shared" ca="1" si="55"/>
        <v>0</v>
      </c>
      <c r="S52" s="14" t="str">
        <f t="shared" ca="1" si="56"/>
        <v/>
      </c>
      <c r="T52" s="14" t="str">
        <f t="shared" ca="1" si="9"/>
        <v/>
      </c>
    </row>
    <row r="53" spans="2:20" s="13" customFormat="1" ht="13.75" customHeight="1" x14ac:dyDescent="0.2">
      <c r="B53" s="14" t="str">
        <f>IF(E53="","",VLOOKUP(E53, 'SKU Маскарпоне'!$A$1:$B$50, 2, 0))</f>
        <v/>
      </c>
      <c r="C53" s="14" t="str">
        <f>IF(E53="","",VLOOKUP(E53, 'SKU заквасочник'!$A$1:$Z$80, IF(D53="-", 11, IF(D53="", 11,  MATCH(D53&amp;"", 'SKU заквасочник'!$A$1:$Z$1, 0))), 0))</f>
        <v/>
      </c>
      <c r="D53" s="15"/>
      <c r="F53" s="16" t="str">
        <f>IF(E53="-", "-", IF(E53="", "", G53*VLOOKUP(E53, 'SKU Маскарпоне'!$A$1:$C$50, 3, 0)))</f>
        <v/>
      </c>
      <c r="G53" s="17"/>
      <c r="H53" s="18" t="str">
        <f t="shared" ca="1" si="50"/>
        <v/>
      </c>
      <c r="I53" s="14" t="str">
        <f t="shared" ca="1" si="51"/>
        <v/>
      </c>
      <c r="J53" s="14" t="str">
        <f t="shared" ca="1" si="3"/>
        <v/>
      </c>
      <c r="L53" s="17">
        <f t="shared" ca="1" si="52"/>
        <v>0</v>
      </c>
      <c r="M53" s="13">
        <f t="shared" ca="1" si="53"/>
        <v>0</v>
      </c>
      <c r="N53" s="13">
        <f t="shared" si="54"/>
        <v>0</v>
      </c>
      <c r="O53" s="13">
        <f t="shared" ca="1" si="55"/>
        <v>0</v>
      </c>
      <c r="S53" s="14" t="str">
        <f t="shared" ca="1" si="56"/>
        <v/>
      </c>
      <c r="T53" s="14" t="str">
        <f t="shared" ca="1" si="9"/>
        <v/>
      </c>
    </row>
    <row r="54" spans="2:20" s="13" customFormat="1" ht="13.75" customHeight="1" x14ac:dyDescent="0.2">
      <c r="B54" s="14" t="str">
        <f>IF(E54="","",VLOOKUP(E54, 'SKU Маскарпоне'!$A$1:$B$50, 2, 0))</f>
        <v/>
      </c>
      <c r="C54" s="14" t="str">
        <f>IF(E54="","",VLOOKUP(E54, 'SKU заквасочник'!$A$1:$Z$80, IF(D54="-", 11, IF(D54="", 11,  MATCH(D54&amp;"", 'SKU заквасочник'!$A$1:$Z$1, 0))), 0))</f>
        <v/>
      </c>
      <c r="D54" s="15"/>
      <c r="F54" s="16" t="str">
        <f>IF(E54="-", "-", IF(E54="", "", G54*VLOOKUP(E54, 'SKU Маскарпоне'!$A$1:$C$50, 3, 0)))</f>
        <v/>
      </c>
      <c r="G54" s="17"/>
      <c r="H54" s="18" t="str">
        <f t="shared" ca="1" si="50"/>
        <v/>
      </c>
      <c r="I54" s="14" t="str">
        <f t="shared" ca="1" si="51"/>
        <v/>
      </c>
      <c r="J54" s="14" t="str">
        <f t="shared" ca="1" si="3"/>
        <v/>
      </c>
      <c r="L54" s="17">
        <f t="shared" ca="1" si="52"/>
        <v>0</v>
      </c>
      <c r="M54" s="13">
        <f t="shared" ca="1" si="53"/>
        <v>0</v>
      </c>
      <c r="N54" s="13">
        <f t="shared" si="54"/>
        <v>0</v>
      </c>
      <c r="O54" s="13">
        <f t="shared" ca="1" si="55"/>
        <v>0</v>
      </c>
      <c r="S54" s="14" t="str">
        <f t="shared" ca="1" si="56"/>
        <v/>
      </c>
      <c r="T54" s="14" t="str">
        <f t="shared" ca="1" si="9"/>
        <v/>
      </c>
    </row>
    <row r="55" spans="2:20" s="13" customFormat="1" ht="13.75" customHeight="1" x14ac:dyDescent="0.2">
      <c r="B55" s="14" t="str">
        <f>IF(E55="","",VLOOKUP(E55, 'SKU Маскарпоне'!$A$1:$B$50, 2, 0))</f>
        <v/>
      </c>
      <c r="C55" s="14" t="str">
        <f>IF(E55="","",VLOOKUP(E55, 'SKU заквасочник'!$A$1:$Z$80, IF(D55="-", 11, IF(D55="", 11,  MATCH(D55&amp;"", 'SKU заквасочник'!$A$1:$Z$1, 0))), 0))</f>
        <v/>
      </c>
      <c r="D55" s="15"/>
      <c r="F55" s="16" t="str">
        <f>IF(E55="-", "-", IF(E55="", "", G55*VLOOKUP(E55, 'SKU Маскарпоне'!$A$1:$C$50, 3, 0)))</f>
        <v/>
      </c>
      <c r="G55" s="17"/>
      <c r="H55" s="18" t="str">
        <f t="shared" ca="1" si="50"/>
        <v/>
      </c>
      <c r="I55" s="14" t="str">
        <f t="shared" ca="1" si="51"/>
        <v/>
      </c>
      <c r="J55" s="14" t="str">
        <f t="shared" ca="1" si="3"/>
        <v/>
      </c>
      <c r="L55" s="17">
        <f t="shared" ca="1" si="52"/>
        <v>0</v>
      </c>
      <c r="M55" s="13">
        <f t="shared" ca="1" si="53"/>
        <v>0</v>
      </c>
      <c r="N55" s="13">
        <f t="shared" si="54"/>
        <v>0</v>
      </c>
      <c r="O55" s="13">
        <f t="shared" ca="1" si="55"/>
        <v>0</v>
      </c>
      <c r="S55" s="14" t="str">
        <f t="shared" ca="1" si="56"/>
        <v/>
      </c>
      <c r="T55" s="14" t="str">
        <f t="shared" ca="1" si="9"/>
        <v/>
      </c>
    </row>
    <row r="56" spans="2:20" s="13" customFormat="1" ht="13.75" customHeight="1" x14ac:dyDescent="0.2">
      <c r="B56" s="14" t="str">
        <f>IF(E56="","",VLOOKUP(E56, 'SKU Маскарпоне'!$A$1:$B$50, 2, 0))</f>
        <v/>
      </c>
      <c r="C56" s="14" t="str">
        <f>IF(E56="","",VLOOKUP(E56, 'SKU заквасочник'!$A$1:$Z$80, IF(D56="-", 11, IF(D56="", 11,  MATCH(D56&amp;"", 'SKU заквасочник'!$A$1:$Z$1, 0))), 0))</f>
        <v/>
      </c>
      <c r="D56" s="15"/>
      <c r="F56" s="16" t="str">
        <f>IF(E56="-", "-", IF(E56="", "", G56*VLOOKUP(E56, 'SKU Маскарпоне'!$A$1:$C$50, 3, 0)))</f>
        <v/>
      </c>
      <c r="G56" s="17"/>
      <c r="H56" s="18" t="str">
        <f t="shared" ca="1" si="50"/>
        <v/>
      </c>
      <c r="I56" s="14" t="str">
        <f t="shared" ca="1" si="51"/>
        <v/>
      </c>
      <c r="J56" s="14" t="str">
        <f t="shared" ca="1" si="3"/>
        <v/>
      </c>
      <c r="L56" s="17">
        <f t="shared" ca="1" si="52"/>
        <v>0</v>
      </c>
      <c r="M56" s="13">
        <f t="shared" ca="1" si="53"/>
        <v>0</v>
      </c>
      <c r="N56" s="13">
        <f t="shared" si="54"/>
        <v>0</v>
      </c>
      <c r="O56" s="13">
        <f t="shared" ca="1" si="55"/>
        <v>0</v>
      </c>
      <c r="S56" s="14" t="str">
        <f t="shared" ca="1" si="56"/>
        <v/>
      </c>
      <c r="T56" s="14" t="str">
        <f t="shared" ca="1" si="9"/>
        <v/>
      </c>
    </row>
    <row r="57" spans="2:20" s="13" customFormat="1" ht="13.75" customHeight="1" x14ac:dyDescent="0.2">
      <c r="B57" s="14" t="str">
        <f>IF(E57="","",VLOOKUP(E57, 'SKU Маскарпоне'!$A$1:$B$50, 2, 0))</f>
        <v/>
      </c>
      <c r="C57" s="14" t="str">
        <f>IF(E57="","",VLOOKUP(E57, 'SKU заквасочник'!$A$1:$Z$80, IF(D57="-", 11, IF(D57="", 11,  MATCH(D57&amp;"", 'SKU заквасочник'!$A$1:$Z$1, 0))), 0))</f>
        <v/>
      </c>
      <c r="D57" s="15"/>
      <c r="F57" s="16" t="str">
        <f>IF(E57="-", "-", IF(E57="", "", G57*VLOOKUP(E57, 'SKU Маскарпоне'!$A$1:$C$50, 3, 0)))</f>
        <v/>
      </c>
      <c r="G57" s="17"/>
      <c r="H57" s="18" t="str">
        <f t="shared" ca="1" si="50"/>
        <v/>
      </c>
      <c r="I57" s="14" t="str">
        <f t="shared" ca="1" si="51"/>
        <v/>
      </c>
      <c r="J57" s="14" t="str">
        <f t="shared" ca="1" si="3"/>
        <v/>
      </c>
      <c r="L57" s="17">
        <f t="shared" ca="1" si="52"/>
        <v>0</v>
      </c>
      <c r="M57" s="13">
        <f t="shared" ca="1" si="53"/>
        <v>0</v>
      </c>
      <c r="N57" s="13">
        <f t="shared" si="54"/>
        <v>0</v>
      </c>
      <c r="O57" s="13">
        <f t="shared" ca="1" si="55"/>
        <v>0</v>
      </c>
      <c r="S57" s="14" t="str">
        <f t="shared" ca="1" si="56"/>
        <v/>
      </c>
      <c r="T57" s="14" t="str">
        <f t="shared" ca="1" si="9"/>
        <v/>
      </c>
    </row>
    <row r="58" spans="2:20" s="13" customFormat="1" ht="13.75" customHeight="1" x14ac:dyDescent="0.2">
      <c r="B58" s="14" t="str">
        <f>IF(E58="","",VLOOKUP(E58, 'SKU Маскарпоне'!$A$1:$B$50, 2, 0))</f>
        <v/>
      </c>
      <c r="C58" s="14" t="str">
        <f>IF(E58="","",VLOOKUP(E58, 'SKU заквасочник'!$A$1:$Z$80, IF(D58="-", 11, IF(D58="", 11,  MATCH(D58&amp;"", 'SKU заквасочник'!$A$1:$Z$1, 0))), 0))</f>
        <v/>
      </c>
      <c r="D58" s="15"/>
      <c r="F58" s="16" t="str">
        <f>IF(E58="-", "-", IF(E58="", "", G58*VLOOKUP(E58, 'SKU Маскарпоне'!$A$1:$C$50, 3, 0)))</f>
        <v/>
      </c>
      <c r="G58" s="17"/>
      <c r="H58" s="18" t="str">
        <f t="shared" ca="1" si="50"/>
        <v/>
      </c>
      <c r="I58" s="14" t="str">
        <f t="shared" ca="1" si="51"/>
        <v/>
      </c>
      <c r="J58" s="14" t="str">
        <f t="shared" ca="1" si="3"/>
        <v/>
      </c>
      <c r="L58" s="17">
        <f t="shared" ca="1" si="52"/>
        <v>0</v>
      </c>
      <c r="M58" s="13">
        <f t="shared" ca="1" si="53"/>
        <v>0</v>
      </c>
      <c r="N58" s="13">
        <f t="shared" si="54"/>
        <v>0</v>
      </c>
      <c r="O58" s="13">
        <f t="shared" ca="1" si="55"/>
        <v>0</v>
      </c>
      <c r="S58" s="14" t="str">
        <f t="shared" ca="1" si="56"/>
        <v/>
      </c>
      <c r="T58" s="14" t="str">
        <f t="shared" ca="1" si="9"/>
        <v/>
      </c>
    </row>
    <row r="59" spans="2:20" s="13" customFormat="1" ht="13.75" customHeight="1" x14ac:dyDescent="0.2">
      <c r="B59" s="14" t="str">
        <f>IF(E59="","",VLOOKUP(E59, 'SKU Маскарпоне'!$A$1:$B$50, 2, 0))</f>
        <v/>
      </c>
      <c r="C59" s="14" t="str">
        <f>IF(E59="","",VLOOKUP(E59, 'SKU заквасочник'!$A$1:$Z$80, IF(D59="-", 11, IF(D59="", 11,  MATCH(D59&amp;"", 'SKU заквасочник'!$A$1:$Z$1, 0))), 0))</f>
        <v/>
      </c>
      <c r="D59" s="15"/>
      <c r="F59" s="16" t="str">
        <f>IF(E59="-", "-", IF(E59="", "", G59*VLOOKUP(E59, 'SKU Маскарпоне'!$A$1:$C$50, 3, 0)))</f>
        <v/>
      </c>
      <c r="G59" s="17"/>
      <c r="H59" s="18" t="str">
        <f t="shared" ca="1" si="50"/>
        <v/>
      </c>
      <c r="I59" s="14" t="str">
        <f t="shared" ca="1" si="51"/>
        <v/>
      </c>
      <c r="J59" s="14" t="str">
        <f t="shared" ca="1" si="3"/>
        <v/>
      </c>
      <c r="L59" s="17">
        <f t="shared" ca="1" si="52"/>
        <v>0</v>
      </c>
      <c r="M59" s="13">
        <f t="shared" ca="1" si="53"/>
        <v>0</v>
      </c>
      <c r="N59" s="13">
        <f t="shared" si="54"/>
        <v>0</v>
      </c>
      <c r="O59" s="13">
        <f t="shared" ca="1" si="55"/>
        <v>0</v>
      </c>
      <c r="S59" s="14" t="str">
        <f t="shared" ca="1" si="56"/>
        <v/>
      </c>
      <c r="T59" s="14" t="str">
        <f t="shared" ca="1" si="9"/>
        <v/>
      </c>
    </row>
    <row r="60" spans="2:20" s="13" customFormat="1" ht="13.75" customHeight="1" x14ac:dyDescent="0.2">
      <c r="B60" s="14" t="str">
        <f>IF(E60="","",VLOOKUP(E60, 'SKU Маскарпоне'!$A$1:$B$50, 2, 0))</f>
        <v/>
      </c>
      <c r="C60" s="14" t="str">
        <f>IF(E60="","",VLOOKUP(E60, 'SKU заквасочник'!$A$1:$Z$80, IF(D60="-", 11, IF(D60="", 11,  MATCH(D60&amp;"", 'SKU заквасочник'!$A$1:$Z$1, 0))), 0))</f>
        <v/>
      </c>
      <c r="D60" s="15"/>
      <c r="F60" s="16" t="str">
        <f>IF(E60="-", "-", IF(E60="", "", G60*VLOOKUP(E60, 'SKU Маскарпоне'!$A$1:$C$50, 3, 0)))</f>
        <v/>
      </c>
      <c r="G60" s="17"/>
      <c r="H60" s="18" t="str">
        <f t="shared" ca="1" si="50"/>
        <v/>
      </c>
      <c r="I60" s="14" t="str">
        <f t="shared" ca="1" si="51"/>
        <v/>
      </c>
      <c r="J60" s="14" t="str">
        <f t="shared" ca="1" si="3"/>
        <v/>
      </c>
      <c r="L60" s="17">
        <f t="shared" ca="1" si="52"/>
        <v>0</v>
      </c>
      <c r="M60" s="13">
        <f t="shared" ca="1" si="53"/>
        <v>0</v>
      </c>
      <c r="N60" s="13">
        <f t="shared" si="54"/>
        <v>0</v>
      </c>
      <c r="O60" s="13">
        <f t="shared" ca="1" si="55"/>
        <v>0</v>
      </c>
      <c r="S60" s="14" t="str">
        <f t="shared" ca="1" si="56"/>
        <v/>
      </c>
      <c r="T60" s="14" t="str">
        <f t="shared" ca="1" si="9"/>
        <v/>
      </c>
    </row>
    <row r="61" spans="2:20" s="13" customFormat="1" ht="13.75" customHeight="1" x14ac:dyDescent="0.2">
      <c r="B61" s="14" t="str">
        <f>IF(E61="","",VLOOKUP(E61, 'SKU Маскарпоне'!$A$1:$B$50, 2, 0))</f>
        <v/>
      </c>
      <c r="C61" s="14" t="str">
        <f>IF(E61="","",VLOOKUP(E61, 'SKU заквасочник'!$A$1:$Z$80, IF(D61="-", 11, IF(D61="", 11,  MATCH(D61&amp;"", 'SKU заквасочник'!$A$1:$Z$1, 0))), 0))</f>
        <v/>
      </c>
      <c r="D61" s="15"/>
      <c r="F61" s="16" t="str">
        <f>IF(E61="-", "-", IF(E61="", "", G61*VLOOKUP(E61, 'SKU Маскарпоне'!$A$1:$C$50, 3, 0)))</f>
        <v/>
      </c>
      <c r="G61" s="17"/>
      <c r="H61" s="18" t="str">
        <f t="shared" ca="1" si="50"/>
        <v/>
      </c>
      <c r="I61" s="14" t="str">
        <f t="shared" ca="1" si="51"/>
        <v/>
      </c>
      <c r="J61" s="14" t="str">
        <f t="shared" ca="1" si="3"/>
        <v/>
      </c>
      <c r="L61" s="17">
        <f t="shared" ca="1" si="52"/>
        <v>0</v>
      </c>
      <c r="M61" s="13">
        <f t="shared" ca="1" si="53"/>
        <v>0</v>
      </c>
      <c r="N61" s="13">
        <f t="shared" si="54"/>
        <v>0</v>
      </c>
      <c r="O61" s="13">
        <f t="shared" ca="1" si="55"/>
        <v>0</v>
      </c>
      <c r="S61" s="14" t="str">
        <f t="shared" ca="1" si="56"/>
        <v/>
      </c>
      <c r="T61" s="14" t="str">
        <f t="shared" ca="1" si="9"/>
        <v/>
      </c>
    </row>
    <row r="62" spans="2:20" s="13" customFormat="1" ht="13.75" customHeight="1" x14ac:dyDescent="0.2">
      <c r="B62" s="14" t="str">
        <f>IF(E62="","",VLOOKUP(E62, 'SKU Маскарпоне'!$A$1:$B$50, 2, 0))</f>
        <v/>
      </c>
      <c r="C62" s="14" t="str">
        <f>IF(E62="","",VLOOKUP(E62, 'SKU заквасочник'!$A$1:$Z$80, IF(D62="-", 11, IF(D62="", 11,  MATCH(D62&amp;"", 'SKU заквасочник'!$A$1:$Z$1, 0))), 0))</f>
        <v/>
      </c>
      <c r="D62" s="15"/>
      <c r="F62" s="16" t="str">
        <f>IF(E62="-", "-", IF(E62="", "", G62*VLOOKUP(E62, 'SKU Маскарпоне'!$A$1:$C$50, 3, 0)))</f>
        <v/>
      </c>
      <c r="G62" s="17"/>
      <c r="H62" s="18" t="str">
        <f t="shared" ca="1" si="50"/>
        <v/>
      </c>
      <c r="I62" s="14" t="str">
        <f t="shared" ca="1" si="51"/>
        <v/>
      </c>
      <c r="J62" s="14" t="str">
        <f t="shared" ca="1" si="3"/>
        <v/>
      </c>
      <c r="L62" s="17">
        <f t="shared" ca="1" si="52"/>
        <v>0</v>
      </c>
      <c r="M62" s="13">
        <f t="shared" ca="1" si="53"/>
        <v>0</v>
      </c>
      <c r="N62" s="13">
        <f t="shared" si="54"/>
        <v>0</v>
      </c>
      <c r="O62" s="13">
        <f t="shared" ca="1" si="55"/>
        <v>0</v>
      </c>
      <c r="S62" s="14" t="str">
        <f t="shared" ca="1" si="56"/>
        <v/>
      </c>
      <c r="T62" s="14" t="str">
        <f t="shared" ca="1" si="9"/>
        <v/>
      </c>
    </row>
    <row r="63" spans="2:20" s="13" customFormat="1" ht="13.75" customHeight="1" x14ac:dyDescent="0.2">
      <c r="B63" s="14" t="str">
        <f>IF(E63="","",VLOOKUP(E63, 'SKU Маскарпоне'!$A$1:$B$50, 2, 0))</f>
        <v/>
      </c>
      <c r="C63" s="14" t="str">
        <f>IF(E63="","",VLOOKUP(E63, 'SKU заквасочник'!$A$1:$Z$80, IF(D63="-", 11, IF(D63="", 11,  MATCH(D63&amp;"", 'SKU заквасочник'!$A$1:$Z$1, 0))), 0))</f>
        <v/>
      </c>
      <c r="D63" s="15"/>
      <c r="F63" s="16" t="str">
        <f>IF(E63="-", "-", IF(E63="", "", G63*VLOOKUP(E63, 'SKU Маскарпоне'!$A$1:$C$50, 3, 0)))</f>
        <v/>
      </c>
      <c r="G63" s="17"/>
      <c r="H63" s="18" t="str">
        <f t="shared" ca="1" si="50"/>
        <v/>
      </c>
      <c r="I63" s="14" t="str">
        <f t="shared" ca="1" si="51"/>
        <v/>
      </c>
      <c r="J63" s="14" t="str">
        <f t="shared" ca="1" si="3"/>
        <v/>
      </c>
      <c r="L63" s="17">
        <f t="shared" ca="1" si="52"/>
        <v>0</v>
      </c>
      <c r="M63" s="13">
        <f t="shared" ca="1" si="53"/>
        <v>0</v>
      </c>
      <c r="N63" s="13">
        <f t="shared" si="54"/>
        <v>0</v>
      </c>
      <c r="O63" s="13">
        <f t="shared" ca="1" si="55"/>
        <v>0</v>
      </c>
      <c r="S63" s="14" t="str">
        <f t="shared" ca="1" si="56"/>
        <v/>
      </c>
      <c r="T63" s="14" t="str">
        <f t="shared" ca="1" si="9"/>
        <v/>
      </c>
    </row>
    <row r="64" spans="2:20" s="13" customFormat="1" ht="13.75" customHeight="1" x14ac:dyDescent="0.2">
      <c r="B64" s="14" t="str">
        <f>IF(E64="","",VLOOKUP(E64, 'SKU Маскарпоне'!$A$1:$B$50, 2, 0))</f>
        <v/>
      </c>
      <c r="C64" s="14" t="str">
        <f>IF(E64="","",VLOOKUP(E64, 'SKU заквасочник'!$A$1:$Z$80, IF(D64="-", 11, IF(D64="", 11,  MATCH(D64&amp;"", 'SKU заквасочник'!$A$1:$Z$1, 0))), 0))</f>
        <v/>
      </c>
      <c r="D64" s="15"/>
      <c r="F64" s="16" t="str">
        <f>IF(E64="-", "-", IF(E64="", "", G64*VLOOKUP(E64, 'SKU Маскарпоне'!$A$1:$C$50, 3, 0)))</f>
        <v/>
      </c>
      <c r="G64" s="17"/>
      <c r="H64" s="18" t="str">
        <f t="shared" ca="1" si="50"/>
        <v/>
      </c>
      <c r="I64" s="14" t="str">
        <f t="shared" ca="1" si="51"/>
        <v/>
      </c>
      <c r="J64" s="14" t="str">
        <f t="shared" ca="1" si="3"/>
        <v/>
      </c>
      <c r="L64" s="17">
        <f t="shared" ca="1" si="52"/>
        <v>0</v>
      </c>
      <c r="M64" s="13">
        <f t="shared" ca="1" si="53"/>
        <v>0</v>
      </c>
      <c r="N64" s="13">
        <f t="shared" si="54"/>
        <v>0</v>
      </c>
      <c r="O64" s="13">
        <f t="shared" ca="1" si="55"/>
        <v>0</v>
      </c>
      <c r="S64" s="14" t="str">
        <f t="shared" ca="1" si="56"/>
        <v/>
      </c>
      <c r="T64" s="14" t="str">
        <f t="shared" ca="1" si="9"/>
        <v/>
      </c>
    </row>
    <row r="65" spans="2:20" s="13" customFormat="1" ht="13.75" customHeight="1" x14ac:dyDescent="0.2">
      <c r="B65" s="14" t="str">
        <f>IF(E65="","",VLOOKUP(E65, 'SKU Маскарпоне'!$A$1:$B$50, 2, 0))</f>
        <v/>
      </c>
      <c r="C65" s="14" t="str">
        <f>IF(E65="","",VLOOKUP(E65, 'SKU заквасочник'!$A$1:$Z$80, IF(D65="-", 11, IF(D65="", 11,  MATCH(D65&amp;"", 'SKU заквасочник'!$A$1:$Z$1, 0))), 0))</f>
        <v/>
      </c>
      <c r="D65" s="15"/>
      <c r="F65" s="16" t="str">
        <f>IF(E65="-", "-", IF(E65="", "", G65*VLOOKUP(E65, 'SKU Маскарпоне'!$A$1:$C$50, 3, 0)))</f>
        <v/>
      </c>
      <c r="G65" s="17"/>
      <c r="H65" s="18" t="str">
        <f t="shared" ca="1" si="50"/>
        <v/>
      </c>
      <c r="I65" s="14" t="str">
        <f t="shared" ca="1" si="51"/>
        <v/>
      </c>
      <c r="J65" s="14" t="str">
        <f t="shared" ca="1" si="3"/>
        <v/>
      </c>
      <c r="L65" s="17">
        <f t="shared" ca="1" si="52"/>
        <v>0</v>
      </c>
      <c r="M65" s="13">
        <f t="shared" ca="1" si="53"/>
        <v>0</v>
      </c>
      <c r="N65" s="13">
        <f t="shared" si="54"/>
        <v>0</v>
      </c>
      <c r="O65" s="13">
        <f t="shared" ca="1" si="55"/>
        <v>0</v>
      </c>
      <c r="S65" s="14" t="str">
        <f t="shared" ca="1" si="56"/>
        <v/>
      </c>
      <c r="T65" s="14" t="str">
        <f t="shared" ca="1" si="9"/>
        <v/>
      </c>
    </row>
    <row r="66" spans="2:20" s="13" customFormat="1" ht="13.75" customHeight="1" x14ac:dyDescent="0.2">
      <c r="B66" s="14" t="str">
        <f>IF(E66="","",VLOOKUP(E66, 'SKU Маскарпоне'!$A$1:$B$50, 2, 0))</f>
        <v/>
      </c>
      <c r="C66" s="14" t="str">
        <f>IF(E66="","",VLOOKUP(E66, 'SKU заквасочник'!$A$1:$Z$80, IF(D66="-", 11, IF(D66="", 11,  MATCH(D66&amp;"", 'SKU заквасочник'!$A$1:$Z$1, 0))), 0))</f>
        <v/>
      </c>
      <c r="D66" s="15"/>
      <c r="F66" s="16" t="str">
        <f>IF(E66="-", "-", IF(E66="", "", G66*VLOOKUP(E66, 'SKU Маскарпоне'!$A$1:$C$50, 3, 0)))</f>
        <v/>
      </c>
      <c r="G66" s="17"/>
      <c r="H66" s="18" t="str">
        <f t="shared" ca="1" si="50"/>
        <v/>
      </c>
      <c r="I66" s="14" t="str">
        <f t="shared" ca="1" si="51"/>
        <v/>
      </c>
      <c r="J66" s="14" t="str">
        <f t="shared" ca="1" si="3"/>
        <v/>
      </c>
      <c r="L66" s="17">
        <f t="shared" ca="1" si="52"/>
        <v>0</v>
      </c>
      <c r="M66" s="13">
        <f t="shared" ca="1" si="53"/>
        <v>0</v>
      </c>
      <c r="N66" s="13">
        <f t="shared" si="54"/>
        <v>0</v>
      </c>
      <c r="O66" s="13">
        <f t="shared" ca="1" si="55"/>
        <v>0</v>
      </c>
      <c r="S66" s="14" t="str">
        <f t="shared" ca="1" si="56"/>
        <v/>
      </c>
      <c r="T66" s="14" t="str">
        <f t="shared" ca="1" si="9"/>
        <v/>
      </c>
    </row>
    <row r="67" spans="2:20" s="13" customFormat="1" ht="13.75" customHeight="1" x14ac:dyDescent="0.2">
      <c r="B67" s="14" t="str">
        <f>IF(E67="","",VLOOKUP(E67, 'SKU Маскарпоне'!$A$1:$B$50, 2, 0))</f>
        <v/>
      </c>
      <c r="C67" s="14" t="str">
        <f>IF(E67="","",VLOOKUP(E67, 'SKU заквасочник'!$A$1:$Z$80, IF(D67="-", 11, IF(D67="", 11,  MATCH(D67&amp;"", 'SKU заквасочник'!$A$1:$Z$1, 0))), 0))</f>
        <v/>
      </c>
      <c r="D67" s="15"/>
      <c r="F67" s="16" t="str">
        <f>IF(E67="-", "-", IF(E67="", "", G67*VLOOKUP(E67, 'SKU Маскарпоне'!$A$1:$C$50, 3, 0)))</f>
        <v/>
      </c>
      <c r="G67" s="17"/>
      <c r="H67" s="18" t="str">
        <f t="shared" ca="1" si="50"/>
        <v/>
      </c>
      <c r="I67" s="14" t="str">
        <f t="shared" ca="1" si="51"/>
        <v/>
      </c>
      <c r="J67" s="14" t="str">
        <f t="shared" ca="1" si="3"/>
        <v/>
      </c>
      <c r="L67" s="17">
        <f t="shared" ca="1" si="52"/>
        <v>0</v>
      </c>
      <c r="M67" s="13">
        <f t="shared" ca="1" si="53"/>
        <v>0</v>
      </c>
      <c r="N67" s="13">
        <f t="shared" si="54"/>
        <v>0</v>
      </c>
      <c r="O67" s="13">
        <f t="shared" ca="1" si="55"/>
        <v>0</v>
      </c>
      <c r="S67" s="14" t="str">
        <f t="shared" ca="1" si="56"/>
        <v/>
      </c>
      <c r="T67" s="14" t="str">
        <f t="shared" ca="1" si="9"/>
        <v/>
      </c>
    </row>
    <row r="68" spans="2:20" s="13" customFormat="1" ht="13.75" customHeight="1" x14ac:dyDescent="0.2">
      <c r="B68" s="14" t="str">
        <f>IF(E68="","",VLOOKUP(E68, 'SKU Маскарпоне'!$A$1:$B$50, 2, 0))</f>
        <v/>
      </c>
      <c r="C68" s="14" t="str">
        <f>IF(E68="","",VLOOKUP(E68, 'SKU заквасочник'!$A$1:$Z$80, IF(D68="-", 11, IF(D68="", 11,  MATCH(D68&amp;"", 'SKU заквасочник'!$A$1:$Z$1, 0))), 0))</f>
        <v/>
      </c>
      <c r="D68" s="15"/>
      <c r="F68" s="16" t="str">
        <f>IF(E68="-", "-", IF(E68="", "", G68*VLOOKUP(E68, 'SKU Маскарпоне'!$A$1:$C$50, 3, 0)))</f>
        <v/>
      </c>
      <c r="G68" s="17"/>
      <c r="H68" s="18" t="str">
        <f t="shared" ca="1" si="50"/>
        <v/>
      </c>
      <c r="I68" s="14" t="str">
        <f t="shared" ca="1" si="51"/>
        <v/>
      </c>
      <c r="J68" s="14" t="str">
        <f t="shared" ca="1" si="3"/>
        <v/>
      </c>
      <c r="L68" s="17">
        <f t="shared" ca="1" si="52"/>
        <v>0</v>
      </c>
      <c r="M68" s="13">
        <f t="shared" ca="1" si="53"/>
        <v>0</v>
      </c>
      <c r="N68" s="13">
        <f t="shared" si="54"/>
        <v>0</v>
      </c>
      <c r="O68" s="13">
        <f t="shared" ca="1" si="55"/>
        <v>0</v>
      </c>
      <c r="S68" s="14" t="str">
        <f t="shared" ca="1" si="56"/>
        <v/>
      </c>
      <c r="T68" s="14" t="str">
        <f t="shared" ca="1" si="9"/>
        <v/>
      </c>
    </row>
    <row r="69" spans="2:20" s="13" customFormat="1" ht="13.75" customHeight="1" x14ac:dyDescent="0.2">
      <c r="B69" s="14" t="str">
        <f>IF(E69="","",VLOOKUP(E69, 'SKU Маскарпоне'!$A$1:$B$50, 2, 0))</f>
        <v/>
      </c>
      <c r="C69" s="14" t="str">
        <f>IF(E69="","",VLOOKUP(E69, 'SKU заквасочник'!$A$1:$Z$80, IF(D69="-", 11, IF(D69="", 11,  MATCH(D69&amp;"", 'SKU заквасочник'!$A$1:$Z$1, 0))), 0))</f>
        <v/>
      </c>
      <c r="D69" s="15"/>
      <c r="F69" s="16" t="str">
        <f>IF(E69="-", "-", IF(E69="", "", G69*VLOOKUP(E69, 'SKU Маскарпоне'!$A$1:$C$50, 3, 0)))</f>
        <v/>
      </c>
      <c r="G69" s="17"/>
      <c r="H69" s="18" t="str">
        <f t="shared" ca="1" si="50"/>
        <v/>
      </c>
      <c r="I69" s="14" t="str">
        <f t="shared" ca="1" si="51"/>
        <v/>
      </c>
      <c r="J69" s="14" t="str">
        <f t="shared" ca="1" si="3"/>
        <v/>
      </c>
      <c r="L69" s="17">
        <f t="shared" ca="1" si="52"/>
        <v>0</v>
      </c>
      <c r="M69" s="13">
        <f t="shared" ca="1" si="53"/>
        <v>0</v>
      </c>
      <c r="N69" s="13">
        <f t="shared" si="54"/>
        <v>0</v>
      </c>
      <c r="O69" s="13">
        <f t="shared" ca="1" si="55"/>
        <v>0</v>
      </c>
      <c r="S69" s="14" t="str">
        <f t="shared" ca="1" si="56"/>
        <v/>
      </c>
      <c r="T69" s="14" t="str">
        <f t="shared" ca="1" si="9"/>
        <v/>
      </c>
    </row>
    <row r="70" spans="2:20" s="13" customFormat="1" ht="13.75" customHeight="1" x14ac:dyDescent="0.2">
      <c r="B70" s="14" t="str">
        <f>IF(E70="","",VLOOKUP(E70, 'SKU Маскарпоне'!$A$1:$B$50, 2, 0))</f>
        <v/>
      </c>
      <c r="C70" s="14" t="str">
        <f>IF(E70="","",VLOOKUP(E70, 'SKU заквасочник'!$A$1:$Z$80, IF(D70="-", 11, IF(D70="", 11,  MATCH(D70&amp;"", 'SKU заквасочник'!$A$1:$Z$1, 0))), 0))</f>
        <v/>
      </c>
      <c r="D70" s="15"/>
      <c r="F70" s="16" t="str">
        <f>IF(E70="-", "-", IF(E70="", "", G70*VLOOKUP(E70, 'SKU Маскарпоне'!$A$1:$C$50, 3, 0)))</f>
        <v/>
      </c>
      <c r="G70" s="17"/>
      <c r="H70" s="18" t="str">
        <f t="shared" ca="1" si="50"/>
        <v/>
      </c>
      <c r="I70" s="14" t="str">
        <f t="shared" ca="1" si="51"/>
        <v/>
      </c>
      <c r="J70" s="14" t="str">
        <f t="shared" ca="1" si="3"/>
        <v/>
      </c>
      <c r="L70" s="17">
        <f t="shared" ca="1" si="52"/>
        <v>0</v>
      </c>
      <c r="M70" s="13">
        <f t="shared" ca="1" si="53"/>
        <v>0</v>
      </c>
      <c r="N70" s="13">
        <f t="shared" si="54"/>
        <v>0</v>
      </c>
      <c r="O70" s="13">
        <f t="shared" ca="1" si="55"/>
        <v>0</v>
      </c>
      <c r="S70" s="14" t="str">
        <f t="shared" ca="1" si="56"/>
        <v/>
      </c>
      <c r="T70" s="14" t="str">
        <f t="shared" ca="1" si="9"/>
        <v/>
      </c>
    </row>
    <row r="71" spans="2:20" s="13" customFormat="1" ht="13.75" customHeight="1" x14ac:dyDescent="0.2">
      <c r="B71" s="14" t="str">
        <f>IF(E71="","",VLOOKUP(E71, 'SKU Маскарпоне'!$A$1:$B$50, 2, 0))</f>
        <v/>
      </c>
      <c r="C71" s="14" t="str">
        <f>IF(E71="","",VLOOKUP(E71, 'SKU заквасочник'!$A$1:$Z$80, IF(D71="-", 11, IF(D71="", 11,  MATCH(D71&amp;"", 'SKU заквасочник'!$A$1:$Z$1, 0))), 0))</f>
        <v/>
      </c>
      <c r="D71" s="15"/>
      <c r="F71" s="16" t="str">
        <f>IF(E71="-", "-", IF(E71="", "", G71*VLOOKUP(E71, 'SKU Маскарпоне'!$A$1:$C$50, 3, 0)))</f>
        <v/>
      </c>
      <c r="G71" s="17"/>
      <c r="H71" s="18" t="str">
        <f t="shared" ca="1" si="50"/>
        <v/>
      </c>
      <c r="I71" s="14" t="str">
        <f t="shared" ca="1" si="51"/>
        <v/>
      </c>
      <c r="J71" s="14" t="str">
        <f t="shared" ca="1" si="3"/>
        <v/>
      </c>
      <c r="L71" s="17">
        <f t="shared" ca="1" si="52"/>
        <v>0</v>
      </c>
      <c r="M71" s="13">
        <f t="shared" ca="1" si="53"/>
        <v>0</v>
      </c>
      <c r="N71" s="13">
        <f t="shared" si="54"/>
        <v>0</v>
      </c>
      <c r="O71" s="13">
        <f t="shared" ca="1" si="55"/>
        <v>0</v>
      </c>
      <c r="S71" s="14" t="str">
        <f t="shared" ca="1" si="56"/>
        <v/>
      </c>
      <c r="T71" s="14" t="str">
        <f t="shared" ca="1" si="9"/>
        <v/>
      </c>
    </row>
    <row r="72" spans="2:20" s="13" customFormat="1" ht="13.75" customHeight="1" x14ac:dyDescent="0.2">
      <c r="B72" s="14" t="str">
        <f>IF(E72="","",VLOOKUP(E72, 'SKU Маскарпоне'!$A$1:$B$50, 2, 0))</f>
        <v/>
      </c>
      <c r="C72" s="14" t="str">
        <f>IF(E72="","",VLOOKUP(E72, 'SKU заквасочник'!$A$1:$Z$80, IF(D72="-", 11, IF(D72="", 11,  MATCH(D72&amp;"", 'SKU заквасочник'!$A$1:$Z$1, 0))), 0))</f>
        <v/>
      </c>
      <c r="D72" s="15"/>
      <c r="F72" s="16" t="str">
        <f>IF(E72="-", "-", IF(E72="", "", G72*VLOOKUP(E72, 'SKU Маскарпоне'!$A$1:$C$50, 3, 0)))</f>
        <v/>
      </c>
      <c r="G72" s="17"/>
      <c r="H72" s="18" t="str">
        <f t="shared" ca="1" si="50"/>
        <v/>
      </c>
      <c r="I72" s="14" t="str">
        <f t="shared" ca="1" si="51"/>
        <v/>
      </c>
      <c r="J72" s="14" t="str">
        <f t="shared" ca="1" si="3"/>
        <v/>
      </c>
      <c r="L72" s="17">
        <f t="shared" ca="1" si="52"/>
        <v>0</v>
      </c>
      <c r="M72" s="13">
        <f t="shared" ca="1" si="53"/>
        <v>0</v>
      </c>
      <c r="N72" s="13">
        <f t="shared" si="54"/>
        <v>0</v>
      </c>
      <c r="O72" s="13">
        <f t="shared" ca="1" si="55"/>
        <v>0</v>
      </c>
      <c r="S72" s="14" t="str">
        <f t="shared" ca="1" si="56"/>
        <v/>
      </c>
      <c r="T72" s="14" t="str">
        <f t="shared" ca="1" si="9"/>
        <v/>
      </c>
    </row>
    <row r="73" spans="2:20" s="13" customFormat="1" ht="13.75" customHeight="1" x14ac:dyDescent="0.2">
      <c r="B73" s="14" t="str">
        <f>IF(E73="","",VLOOKUP(E73, 'SKU Маскарпоне'!$A$1:$B$50, 2, 0))</f>
        <v/>
      </c>
      <c r="C73" s="14" t="str">
        <f>IF(E73="","",VLOOKUP(E73, 'SKU заквасочник'!$A$1:$Z$80, IF(D73="-", 11, IF(D73="", 11,  MATCH(D73&amp;"", 'SKU заквасочник'!$A$1:$Z$1, 0))), 0))</f>
        <v/>
      </c>
      <c r="D73" s="15"/>
      <c r="F73" s="16" t="str">
        <f>IF(E73="-", "-", IF(E73="", "", G73*VLOOKUP(E73, 'SKU Маскарпоне'!$A$1:$C$50, 3, 0)))</f>
        <v/>
      </c>
      <c r="G73" s="17"/>
      <c r="H73" s="18" t="str">
        <f t="shared" ca="1" si="50"/>
        <v/>
      </c>
      <c r="I73" s="14" t="str">
        <f t="shared" ca="1" si="51"/>
        <v/>
      </c>
      <c r="J73" s="14" t="str">
        <f t="shared" ca="1" si="3"/>
        <v/>
      </c>
      <c r="L73" s="17">
        <f t="shared" ca="1" si="52"/>
        <v>0</v>
      </c>
      <c r="M73" s="13">
        <f t="shared" ca="1" si="53"/>
        <v>0</v>
      </c>
      <c r="N73" s="13">
        <f t="shared" si="54"/>
        <v>0</v>
      </c>
      <c r="O73" s="13">
        <f t="shared" ca="1" si="55"/>
        <v>0</v>
      </c>
      <c r="S73" s="14" t="str">
        <f t="shared" ca="1" si="56"/>
        <v/>
      </c>
      <c r="T73" s="14" t="str">
        <f t="shared" ca="1" si="9"/>
        <v/>
      </c>
    </row>
    <row r="74" spans="2:20" s="13" customFormat="1" ht="13.75" customHeight="1" x14ac:dyDescent="0.2">
      <c r="B74" s="14" t="str">
        <f>IF(E74="","",VLOOKUP(E74, 'SKU Маскарпоне'!$A$1:$B$50, 2, 0))</f>
        <v/>
      </c>
      <c r="C74" s="14" t="str">
        <f>IF(E74="","",VLOOKUP(E74, 'SKU заквасочник'!$A$1:$Z$80, IF(D74="-", 11, IF(D74="", 11,  MATCH(D74&amp;"", 'SKU заквасочник'!$A$1:$Z$1, 0))), 0))</f>
        <v/>
      </c>
      <c r="D74" s="15"/>
      <c r="F74" s="16" t="str">
        <f>IF(E74="-", "-", IF(E74="", "", G74*VLOOKUP(E74, 'SKU Маскарпоне'!$A$1:$C$50, 3, 0)))</f>
        <v/>
      </c>
      <c r="G74" s="17"/>
      <c r="H74" s="18" t="str">
        <f t="shared" ca="1" si="50"/>
        <v/>
      </c>
      <c r="I74" s="14" t="str">
        <f t="shared" ca="1" si="51"/>
        <v/>
      </c>
      <c r="J74" s="14" t="str">
        <f t="shared" ca="1" si="3"/>
        <v/>
      </c>
      <c r="L74" s="17">
        <f t="shared" ca="1" si="52"/>
        <v>0</v>
      </c>
      <c r="M74" s="13">
        <f t="shared" ca="1" si="53"/>
        <v>0</v>
      </c>
      <c r="N74" s="13">
        <f t="shared" si="54"/>
        <v>0</v>
      </c>
      <c r="O74" s="13">
        <f t="shared" ca="1" si="55"/>
        <v>0</v>
      </c>
      <c r="S74" s="14" t="str">
        <f t="shared" ca="1" si="56"/>
        <v/>
      </c>
      <c r="T74" s="14" t="str">
        <f t="shared" ca="1" si="9"/>
        <v/>
      </c>
    </row>
    <row r="75" spans="2:20" s="13" customFormat="1" ht="13.75" customHeight="1" x14ac:dyDescent="0.2">
      <c r="B75" s="14" t="str">
        <f>IF(E75="","",VLOOKUP(E75, 'SKU Маскарпоне'!$A$1:$B$50, 2, 0))</f>
        <v/>
      </c>
      <c r="C75" s="14" t="str">
        <f>IF(E75="","",VLOOKUP(E75, 'SKU заквасочник'!$A$1:$Z$80, IF(D75="-", 11, IF(D75="", 11,  MATCH(D75&amp;"", 'SKU заквасочник'!$A$1:$Z$1, 0))), 0))</f>
        <v/>
      </c>
      <c r="D75" s="15"/>
      <c r="F75" s="16" t="str">
        <f>IF(E75="-", "-", IF(E75="", "", G75*VLOOKUP(E75, 'SKU Маскарпоне'!$A$1:$C$50, 3, 0)))</f>
        <v/>
      </c>
      <c r="G75" s="17"/>
      <c r="H75" s="18" t="str">
        <f t="shared" ca="1" si="50"/>
        <v/>
      </c>
      <c r="I75" s="14" t="str">
        <f t="shared" ca="1" si="51"/>
        <v/>
      </c>
      <c r="J75" s="14" t="str">
        <f t="shared" ca="1" si="3"/>
        <v/>
      </c>
      <c r="L75" s="17">
        <f t="shared" ca="1" si="52"/>
        <v>0</v>
      </c>
      <c r="M75" s="13">
        <f t="shared" ca="1" si="53"/>
        <v>0</v>
      </c>
      <c r="N75" s="13">
        <f t="shared" si="54"/>
        <v>0</v>
      </c>
      <c r="O75" s="13">
        <f t="shared" ca="1" si="55"/>
        <v>0</v>
      </c>
      <c r="S75" s="14" t="str">
        <f t="shared" ca="1" si="56"/>
        <v/>
      </c>
      <c r="T75" s="14" t="str">
        <f t="shared" ca="1" si="9"/>
        <v/>
      </c>
    </row>
    <row r="76" spans="2:20" s="13" customFormat="1" ht="13.75" customHeight="1" x14ac:dyDescent="0.2">
      <c r="B76" s="14" t="str">
        <f>IF(E76="","",VLOOKUP(E76, 'SKU Маскарпоне'!$A$1:$B$50, 2, 0))</f>
        <v/>
      </c>
      <c r="C76" s="14" t="str">
        <f>IF(E76="","",VLOOKUP(E76, 'SKU заквасочник'!$A$1:$Z$80, IF(D76="-", 11, IF(D76="", 11,  MATCH(D76&amp;"", 'SKU заквасочник'!$A$1:$Z$1, 0))), 0))</f>
        <v/>
      </c>
      <c r="D76" s="15"/>
      <c r="F76" s="16" t="str">
        <f>IF(E76="-", "-", IF(E76="", "", G76*VLOOKUP(E76, 'SKU Маскарпоне'!$A$1:$C$50, 3, 0)))</f>
        <v/>
      </c>
      <c r="G76" s="17"/>
      <c r="H76" s="18" t="str">
        <f t="shared" ca="1" si="50"/>
        <v/>
      </c>
      <c r="I76" s="14" t="str">
        <f t="shared" ca="1" si="51"/>
        <v/>
      </c>
      <c r="J76" s="14" t="str">
        <f t="shared" ca="1" si="3"/>
        <v/>
      </c>
      <c r="L76" s="17">
        <f t="shared" ca="1" si="52"/>
        <v>0</v>
      </c>
      <c r="M76" s="13">
        <f t="shared" ca="1" si="53"/>
        <v>0</v>
      </c>
      <c r="N76" s="13">
        <f t="shared" si="54"/>
        <v>0</v>
      </c>
      <c r="O76" s="13">
        <f t="shared" ca="1" si="55"/>
        <v>0</v>
      </c>
      <c r="S76" s="14" t="str">
        <f t="shared" ca="1" si="56"/>
        <v/>
      </c>
      <c r="T76" s="14" t="str">
        <f t="shared" ca="1" si="9"/>
        <v/>
      </c>
    </row>
    <row r="77" spans="2:20" s="13" customFormat="1" ht="13.75" customHeight="1" x14ac:dyDescent="0.2">
      <c r="B77" s="14" t="str">
        <f>IF(E77="","",VLOOKUP(E77, 'SKU Маскарпоне'!$A$1:$B$50, 2, 0))</f>
        <v/>
      </c>
      <c r="C77" s="14" t="str">
        <f>IF(E77="","",VLOOKUP(E77, 'SKU заквасочник'!$A$1:$Z$80, IF(D77="-", 11, IF(D77="", 11,  MATCH(D77&amp;"", 'SKU заквасочник'!$A$1:$Z$1, 0))), 0))</f>
        <v/>
      </c>
      <c r="D77" s="15"/>
      <c r="F77" s="16" t="str">
        <f>IF(E77="-", "-", IF(E77="", "", G77*VLOOKUP(E77, 'SKU Маскарпоне'!$A$1:$C$50, 3, 0)))</f>
        <v/>
      </c>
      <c r="G77" s="17"/>
      <c r="H77" s="18" t="str">
        <f t="shared" ca="1" si="50"/>
        <v/>
      </c>
      <c r="I77" s="14" t="str">
        <f t="shared" ca="1" si="51"/>
        <v/>
      </c>
      <c r="J77" s="14" t="str">
        <f t="shared" ca="1" si="3"/>
        <v/>
      </c>
      <c r="L77" s="17">
        <f t="shared" ca="1" si="52"/>
        <v>0</v>
      </c>
      <c r="M77" s="13">
        <f t="shared" ca="1" si="53"/>
        <v>0</v>
      </c>
      <c r="N77" s="13">
        <f t="shared" si="54"/>
        <v>0</v>
      </c>
      <c r="O77" s="13">
        <f t="shared" ca="1" si="55"/>
        <v>0</v>
      </c>
      <c r="S77" s="14" t="str">
        <f t="shared" ca="1" si="56"/>
        <v/>
      </c>
      <c r="T77" s="14" t="str">
        <f t="shared" ca="1" si="9"/>
        <v/>
      </c>
    </row>
    <row r="78" spans="2:20" s="13" customFormat="1" ht="13.75" customHeight="1" x14ac:dyDescent="0.2">
      <c r="B78" s="14" t="str">
        <f>IF(E78="","",VLOOKUP(E78, 'SKU Маскарпоне'!$A$1:$B$50, 2, 0))</f>
        <v/>
      </c>
      <c r="C78" s="14" t="str">
        <f>IF(E78="","",VLOOKUP(E78, 'SKU заквасочник'!$A$1:$Z$80, IF(D78="-", 11, IF(D78="", 11,  MATCH(D78&amp;"", 'SKU заквасочник'!$A$1:$Z$1, 0))), 0))</f>
        <v/>
      </c>
      <c r="D78" s="15"/>
      <c r="F78" s="16" t="str">
        <f>IF(E78="-", "-", IF(E78="", "", G78*VLOOKUP(E78, 'SKU Маскарпоне'!$A$1:$C$50, 3, 0)))</f>
        <v/>
      </c>
      <c r="G78" s="17"/>
      <c r="H78" s="18" t="str">
        <f t="shared" ref="H78:H109" ca="1" si="57">IF(K78="","",(INDIRECT("O" &amp; ROW() - 1) - O78))</f>
        <v/>
      </c>
      <c r="I78" s="14" t="str">
        <f t="shared" ref="I78:I109" ca="1" si="58">IF(K78 = "-", INDIRECT("D" &amp; ROW() - 1) * 1890,"")</f>
        <v/>
      </c>
      <c r="J78" s="14" t="str">
        <f t="shared" ref="J78:J141" ca="1" si="59">IF(K78 = "-", INDIRECT("C" &amp; ROW() - 1),"")</f>
        <v/>
      </c>
      <c r="L78" s="17">
        <f t="shared" ref="L78:L109" ca="1" si="60">IF(K78 = "-", -INDIRECT("C" &amp; ROW() - 1),G78)</f>
        <v>0</v>
      </c>
      <c r="M78" s="13">
        <f t="shared" ref="M78:M85" ca="1" si="61">IF(K78 = "-", SUM(INDIRECT(ADDRESS(2,COLUMN(L78)) &amp; ":" &amp; ADDRESS(ROW(),COLUMN(L78)))), 0)</f>
        <v>0</v>
      </c>
      <c r="N78" s="13">
        <f t="shared" ref="N78:N109" si="62">IF(K78="-",1,0)</f>
        <v>0</v>
      </c>
      <c r="O78" s="13">
        <f t="shared" ref="O78:O109" ca="1" si="63">IF(M78 = 0, INDIRECT("O" &amp; ROW() - 1), M78)</f>
        <v>0</v>
      </c>
      <c r="S78" s="14" t="str">
        <f t="shared" ref="S78:S109" ca="1" si="64">IF(R78 = "", "", R78 / INDIRECT("D" &amp; ROW() - 1) )</f>
        <v/>
      </c>
      <c r="T78" s="14" t="str">
        <f t="shared" ref="T78:T141" ca="1" si="65">IF(K78="-",IF(ISNUMBER(SEARCH(",", INDIRECT("B" &amp; ROW() - 1) )),1,""), "")</f>
        <v/>
      </c>
    </row>
    <row r="79" spans="2:20" s="13" customFormat="1" ht="13.75" customHeight="1" x14ac:dyDescent="0.2">
      <c r="B79" s="14" t="str">
        <f>IF(E79="","",VLOOKUP(E79, 'SKU Маскарпоне'!$A$1:$B$50, 2, 0))</f>
        <v/>
      </c>
      <c r="C79" s="14" t="str">
        <f>IF(E79="","",VLOOKUP(E79, 'SKU заквасочник'!$A$1:$Z$80, IF(D79="-", 11, IF(D79="", 11,  MATCH(D79&amp;"", 'SKU заквасочник'!$A$1:$Z$1, 0))), 0))</f>
        <v/>
      </c>
      <c r="D79" s="15"/>
      <c r="F79" s="16" t="str">
        <f>IF(E79="-", "-", IF(E79="", "", G79*VLOOKUP(E79, 'SKU Маскарпоне'!$A$1:$C$50, 3, 0)))</f>
        <v/>
      </c>
      <c r="G79" s="17"/>
      <c r="H79" s="18" t="str">
        <f t="shared" ca="1" si="57"/>
        <v/>
      </c>
      <c r="I79" s="14" t="str">
        <f t="shared" ca="1" si="58"/>
        <v/>
      </c>
      <c r="J79" s="14" t="str">
        <f t="shared" ca="1" si="59"/>
        <v/>
      </c>
      <c r="L79" s="17">
        <f t="shared" ca="1" si="60"/>
        <v>0</v>
      </c>
      <c r="M79" s="13">
        <f t="shared" ca="1" si="61"/>
        <v>0</v>
      </c>
      <c r="N79" s="13">
        <f t="shared" si="62"/>
        <v>0</v>
      </c>
      <c r="O79" s="13">
        <f t="shared" ca="1" si="63"/>
        <v>0</v>
      </c>
      <c r="S79" s="14" t="str">
        <f t="shared" ca="1" si="64"/>
        <v/>
      </c>
      <c r="T79" s="14" t="str">
        <f t="shared" ca="1" si="65"/>
        <v/>
      </c>
    </row>
    <row r="80" spans="2:20" s="13" customFormat="1" ht="13.75" customHeight="1" x14ac:dyDescent="0.2">
      <c r="B80" s="14" t="str">
        <f>IF(E80="","",VLOOKUP(E80, 'SKU Маскарпоне'!$A$1:$B$50, 2, 0))</f>
        <v/>
      </c>
      <c r="C80" s="14" t="str">
        <f>IF(E80="","",VLOOKUP(E80, 'SKU заквасочник'!$A$1:$Z$80, IF(D80="-", 11, IF(D80="", 11,  MATCH(D80&amp;"", 'SKU заквасочник'!$A$1:$Z$1, 0))), 0))</f>
        <v/>
      </c>
      <c r="D80" s="15"/>
      <c r="F80" s="16" t="str">
        <f>IF(E80="-", "-", IF(E80="", "", G80*VLOOKUP(E80, 'SKU Маскарпоне'!$A$1:$C$50, 3, 0)))</f>
        <v/>
      </c>
      <c r="G80" s="17"/>
      <c r="H80" s="18" t="str">
        <f t="shared" ca="1" si="57"/>
        <v/>
      </c>
      <c r="I80" s="14" t="str">
        <f t="shared" ca="1" si="58"/>
        <v/>
      </c>
      <c r="J80" s="14" t="str">
        <f t="shared" ca="1" si="59"/>
        <v/>
      </c>
      <c r="L80" s="17">
        <f t="shared" ca="1" si="60"/>
        <v>0</v>
      </c>
      <c r="M80" s="13">
        <f t="shared" ca="1" si="61"/>
        <v>0</v>
      </c>
      <c r="N80" s="13">
        <f t="shared" si="62"/>
        <v>0</v>
      </c>
      <c r="O80" s="13">
        <f t="shared" ca="1" si="63"/>
        <v>0</v>
      </c>
      <c r="S80" s="14" t="str">
        <f t="shared" ca="1" si="64"/>
        <v/>
      </c>
      <c r="T80" s="14" t="str">
        <f t="shared" ca="1" si="65"/>
        <v/>
      </c>
    </row>
    <row r="81" spans="2:20" s="13" customFormat="1" ht="13.75" customHeight="1" x14ac:dyDescent="0.2">
      <c r="B81" s="14" t="str">
        <f>IF(E81="","",VLOOKUP(E81, 'SKU Маскарпоне'!$A$1:$B$50, 2, 0))</f>
        <v/>
      </c>
      <c r="C81" s="14" t="str">
        <f>IF(E81="","",VLOOKUP(E81, 'SKU заквасочник'!$A$1:$Z$80, IF(D81="-", 11, IF(D81="", 11,  MATCH(D81&amp;"", 'SKU заквасочник'!$A$1:$Z$1, 0))), 0))</f>
        <v/>
      </c>
      <c r="D81" s="15"/>
      <c r="F81" s="16" t="str">
        <f>IF(E81="-", "-", IF(E81="", "", G81*VLOOKUP(E81, 'SKU Маскарпоне'!$A$1:$C$50, 3, 0)))</f>
        <v/>
      </c>
      <c r="G81" s="17"/>
      <c r="H81" s="18" t="str">
        <f t="shared" ca="1" si="57"/>
        <v/>
      </c>
      <c r="I81" s="14" t="str">
        <f t="shared" ca="1" si="58"/>
        <v/>
      </c>
      <c r="J81" s="14" t="str">
        <f t="shared" ca="1" si="59"/>
        <v/>
      </c>
      <c r="L81" s="17">
        <f t="shared" ca="1" si="60"/>
        <v>0</v>
      </c>
      <c r="M81" s="13">
        <f t="shared" ca="1" si="61"/>
        <v>0</v>
      </c>
      <c r="N81" s="13">
        <f t="shared" si="62"/>
        <v>0</v>
      </c>
      <c r="O81" s="13">
        <f t="shared" ca="1" si="63"/>
        <v>0</v>
      </c>
      <c r="S81" s="14" t="str">
        <f t="shared" ca="1" si="64"/>
        <v/>
      </c>
      <c r="T81" s="14" t="str">
        <f t="shared" ca="1" si="65"/>
        <v/>
      </c>
    </row>
    <row r="82" spans="2:20" s="13" customFormat="1" ht="13.75" customHeight="1" x14ac:dyDescent="0.2">
      <c r="B82" s="14" t="str">
        <f>IF(E82="","",VLOOKUP(E82, 'SKU Маскарпоне'!$A$1:$B$50, 2, 0))</f>
        <v/>
      </c>
      <c r="C82" s="14" t="str">
        <f>IF(E82="","",VLOOKUP(E82, 'SKU заквасочник'!$A$1:$Z$80, IF(D82="-", 11, IF(D82="", 11,  MATCH(D82&amp;"", 'SKU заквасочник'!$A$1:$Z$1, 0))), 0))</f>
        <v/>
      </c>
      <c r="D82" s="15"/>
      <c r="F82" s="16" t="str">
        <f>IF(E82="-", "-", IF(E82="", "", G82*VLOOKUP(E82, 'SKU Маскарпоне'!$A$1:$C$50, 3, 0)))</f>
        <v/>
      </c>
      <c r="G82" s="17"/>
      <c r="H82" s="18" t="str">
        <f t="shared" ca="1" si="57"/>
        <v/>
      </c>
      <c r="I82" s="14" t="str">
        <f t="shared" ca="1" si="58"/>
        <v/>
      </c>
      <c r="J82" s="14" t="str">
        <f t="shared" ca="1" si="59"/>
        <v/>
      </c>
      <c r="L82" s="17">
        <f t="shared" ca="1" si="60"/>
        <v>0</v>
      </c>
      <c r="M82" s="13">
        <f t="shared" ca="1" si="61"/>
        <v>0</v>
      </c>
      <c r="N82" s="13">
        <f t="shared" si="62"/>
        <v>0</v>
      </c>
      <c r="O82" s="13">
        <f t="shared" ca="1" si="63"/>
        <v>0</v>
      </c>
      <c r="S82" s="14" t="str">
        <f t="shared" ca="1" si="64"/>
        <v/>
      </c>
      <c r="T82" s="14" t="str">
        <f t="shared" ca="1" si="65"/>
        <v/>
      </c>
    </row>
    <row r="83" spans="2:20" s="13" customFormat="1" ht="13.75" customHeight="1" x14ac:dyDescent="0.2">
      <c r="B83" s="14" t="str">
        <f>IF(E83="","",VLOOKUP(E83, 'SKU Маскарпоне'!$A$1:$B$50, 2, 0))</f>
        <v/>
      </c>
      <c r="C83" s="14" t="str">
        <f>IF(E83="","",VLOOKUP(E83, 'SKU заквасочник'!$A$1:$Z$80, IF(D83="-", 11, IF(D83="", 11,  MATCH(D83&amp;"", 'SKU заквасочник'!$A$1:$Z$1, 0))), 0))</f>
        <v/>
      </c>
      <c r="D83" s="15"/>
      <c r="F83" s="16" t="str">
        <f>IF(E83="-", "-", IF(E83="", "", G83*VLOOKUP(E83, 'SKU Маскарпоне'!$A$1:$C$50, 3, 0)))</f>
        <v/>
      </c>
      <c r="G83" s="17"/>
      <c r="H83" s="18" t="str">
        <f t="shared" ca="1" si="57"/>
        <v/>
      </c>
      <c r="I83" s="14" t="str">
        <f t="shared" ca="1" si="58"/>
        <v/>
      </c>
      <c r="J83" s="14" t="str">
        <f t="shared" ca="1" si="59"/>
        <v/>
      </c>
      <c r="L83" s="17">
        <f t="shared" ca="1" si="60"/>
        <v>0</v>
      </c>
      <c r="M83" s="13">
        <f t="shared" ca="1" si="61"/>
        <v>0</v>
      </c>
      <c r="N83" s="13">
        <f t="shared" si="62"/>
        <v>0</v>
      </c>
      <c r="O83" s="13">
        <f t="shared" ca="1" si="63"/>
        <v>0</v>
      </c>
      <c r="S83" s="14" t="str">
        <f t="shared" ca="1" si="64"/>
        <v/>
      </c>
      <c r="T83" s="14" t="str">
        <f t="shared" ca="1" si="65"/>
        <v/>
      </c>
    </row>
    <row r="84" spans="2:20" s="13" customFormat="1" ht="13.75" customHeight="1" x14ac:dyDescent="0.2">
      <c r="B84" s="14" t="str">
        <f>IF(E84="","",VLOOKUP(E84, 'SKU Маскарпоне'!$A$1:$B$50, 2, 0))</f>
        <v/>
      </c>
      <c r="C84" s="14" t="str">
        <f>IF(E84="","",VLOOKUP(E84, 'SKU заквасочник'!$A$1:$Z$80, IF(D84="-", 11, IF(D84="", 11,  MATCH(D84&amp;"", 'SKU заквасочник'!$A$1:$Z$1, 0))), 0))</f>
        <v/>
      </c>
      <c r="D84" s="15"/>
      <c r="F84" s="16" t="str">
        <f>IF(E84="-", "-", IF(E84="", "", G84*VLOOKUP(E84, 'SKU Маскарпоне'!$A$1:$C$50, 3, 0)))</f>
        <v/>
      </c>
      <c r="G84" s="17"/>
      <c r="H84" s="18" t="str">
        <f t="shared" ca="1" si="57"/>
        <v/>
      </c>
      <c r="I84" s="14" t="str">
        <f t="shared" ca="1" si="58"/>
        <v/>
      </c>
      <c r="J84" s="14" t="str">
        <f t="shared" ca="1" si="59"/>
        <v/>
      </c>
      <c r="L84" s="17">
        <f t="shared" ca="1" si="60"/>
        <v>0</v>
      </c>
      <c r="M84" s="13">
        <f t="shared" ca="1" si="61"/>
        <v>0</v>
      </c>
      <c r="N84" s="13">
        <f t="shared" si="62"/>
        <v>0</v>
      </c>
      <c r="O84" s="13">
        <f t="shared" ca="1" si="63"/>
        <v>0</v>
      </c>
      <c r="S84" s="14" t="str">
        <f t="shared" ca="1" si="64"/>
        <v/>
      </c>
      <c r="T84" s="14" t="str">
        <f t="shared" ca="1" si="65"/>
        <v/>
      </c>
    </row>
    <row r="85" spans="2:20" s="13" customFormat="1" ht="13.75" customHeight="1" x14ac:dyDescent="0.2">
      <c r="B85" s="14" t="str">
        <f>IF(E85="","",VLOOKUP(E85, 'SKU Маскарпоне'!$A$1:$B$50, 2, 0))</f>
        <v/>
      </c>
      <c r="C85" s="14" t="str">
        <f>IF(E85="","",VLOOKUP(E85, 'SKU заквасочник'!$A$1:$Z$80, IF(D85="-", 11, IF(D85="", 11,  MATCH(D85&amp;"", 'SKU заквасочник'!$A$1:$Z$1, 0))), 0))</f>
        <v/>
      </c>
      <c r="D85" s="15"/>
      <c r="F85" s="16" t="str">
        <f>IF(E85="-", "-", IF(E85="", "", G85*VLOOKUP(E85, 'SKU Маскарпоне'!$A$1:$C$50, 3, 0)))</f>
        <v/>
      </c>
      <c r="G85" s="17"/>
      <c r="H85" s="18" t="str">
        <f t="shared" ca="1" si="57"/>
        <v/>
      </c>
      <c r="I85" s="14" t="str">
        <f t="shared" ca="1" si="58"/>
        <v/>
      </c>
      <c r="J85" s="14" t="str">
        <f t="shared" ca="1" si="59"/>
        <v/>
      </c>
      <c r="L85" s="17">
        <f t="shared" ca="1" si="60"/>
        <v>0</v>
      </c>
      <c r="M85" s="13">
        <f t="shared" ca="1" si="61"/>
        <v>0</v>
      </c>
      <c r="N85" s="13">
        <f t="shared" si="62"/>
        <v>0</v>
      </c>
      <c r="O85" s="13">
        <f t="shared" ca="1" si="63"/>
        <v>0</v>
      </c>
      <c r="S85" s="14" t="str">
        <f t="shared" ca="1" si="64"/>
        <v/>
      </c>
      <c r="T85" s="14" t="str">
        <f t="shared" ca="1" si="65"/>
        <v/>
      </c>
    </row>
    <row r="86" spans="2:20" s="13" customFormat="1" ht="13.75" customHeight="1" x14ac:dyDescent="0.2">
      <c r="B86" s="14" t="str">
        <f>IF(E86="","",VLOOKUP(E86, 'SKU Маскарпоне'!$A$1:$B$50, 2, 0))</f>
        <v/>
      </c>
      <c r="C86" s="14" t="str">
        <f>IF(E86="","",VLOOKUP(E86, 'SKU заквасочник'!$A$1:$Z$80, IF(D86="-", 11, IF(D86="", 11,  MATCH(D86&amp;"", 'SKU заквасочник'!$A$1:$Z$1, 0))), 0))</f>
        <v/>
      </c>
      <c r="D86" s="15"/>
      <c r="F86" s="16" t="str">
        <f>IF(E86="-", "-", IF(E86="", "", G86*VLOOKUP(E86, 'SKU Маскарпоне'!$A$1:$C$50, 3, 0)))</f>
        <v/>
      </c>
      <c r="G86" s="17"/>
      <c r="H86" s="18" t="str">
        <f t="shared" ca="1" si="57"/>
        <v/>
      </c>
      <c r="I86" s="14" t="str">
        <f t="shared" ca="1" si="58"/>
        <v/>
      </c>
      <c r="J86" s="14" t="str">
        <f t="shared" ca="1" si="59"/>
        <v/>
      </c>
      <c r="L86" s="17">
        <f t="shared" ca="1" si="60"/>
        <v>0</v>
      </c>
      <c r="M86" s="13">
        <f t="shared" ref="M86:M111" ca="1" si="66">IF(K86="-",SUM(INDIRECT(ADDRESS(2,COLUMN(L86))&amp;":"&amp;ADDRESS(ROW(),COLUMN(L86)))),0)</f>
        <v>0</v>
      </c>
      <c r="N86" s="13">
        <f t="shared" si="62"/>
        <v>0</v>
      </c>
      <c r="O86" s="13">
        <f t="shared" ca="1" si="63"/>
        <v>0</v>
      </c>
      <c r="S86" s="14" t="str">
        <f t="shared" ca="1" si="64"/>
        <v/>
      </c>
      <c r="T86" s="14" t="str">
        <f t="shared" ca="1" si="65"/>
        <v/>
      </c>
    </row>
    <row r="87" spans="2:20" s="13" customFormat="1" ht="13.75" customHeight="1" x14ac:dyDescent="0.2">
      <c r="B87" s="14" t="str">
        <f>IF(E87="","",VLOOKUP(E87, 'SKU Маскарпоне'!$A$1:$B$50, 2, 0))</f>
        <v/>
      </c>
      <c r="C87" s="14" t="str">
        <f>IF(E87="","",VLOOKUP(E87, 'SKU заквасочник'!$A$1:$Z$80, IF(D87="-", 11, IF(D87="", 11,  MATCH(D87&amp;"", 'SKU заквасочник'!$A$1:$Z$1, 0))), 0))</f>
        <v/>
      </c>
      <c r="D87" s="15"/>
      <c r="F87" s="16" t="str">
        <f>IF(E87="-", "-", IF(E87="", "", G87*VLOOKUP(E87, 'SKU Маскарпоне'!$A$1:$C$50, 3, 0)))</f>
        <v/>
      </c>
      <c r="G87" s="17"/>
      <c r="H87" s="18" t="str">
        <f t="shared" ca="1" si="57"/>
        <v/>
      </c>
      <c r="I87" s="14" t="str">
        <f t="shared" ca="1" si="58"/>
        <v/>
      </c>
      <c r="J87" s="14" t="str">
        <f t="shared" ca="1" si="59"/>
        <v/>
      </c>
      <c r="L87" s="17">
        <f t="shared" ca="1" si="60"/>
        <v>0</v>
      </c>
      <c r="M87" s="13">
        <f t="shared" ca="1" si="66"/>
        <v>0</v>
      </c>
      <c r="N87" s="13">
        <f t="shared" si="62"/>
        <v>0</v>
      </c>
      <c r="O87" s="13">
        <f t="shared" ca="1" si="63"/>
        <v>0</v>
      </c>
      <c r="S87" s="14" t="str">
        <f t="shared" ca="1" si="64"/>
        <v/>
      </c>
      <c r="T87" s="14" t="str">
        <f t="shared" ca="1" si="65"/>
        <v/>
      </c>
    </row>
    <row r="88" spans="2:20" s="13" customFormat="1" ht="13.75" customHeight="1" x14ac:dyDescent="0.2">
      <c r="B88" s="14" t="str">
        <f>IF(E88="","",VLOOKUP(E88, 'SKU Маскарпоне'!$A$1:$B$50, 2, 0))</f>
        <v/>
      </c>
      <c r="C88" s="14" t="str">
        <f>IF(E88="","",VLOOKUP(E88, 'SKU заквасочник'!$A$1:$Z$80, IF(D88="-", 11, IF(D88="", 11,  MATCH(D88&amp;"", 'SKU заквасочник'!$A$1:$Z$1, 0))), 0))</f>
        <v/>
      </c>
      <c r="D88" s="15"/>
      <c r="F88" s="16" t="str">
        <f>IF(E88="-", "-", IF(E88="", "", G88*VLOOKUP(E88, 'SKU Маскарпоне'!$A$1:$C$50, 3, 0)))</f>
        <v/>
      </c>
      <c r="G88" s="17"/>
      <c r="H88" s="18" t="str">
        <f t="shared" ca="1" si="57"/>
        <v/>
      </c>
      <c r="I88" s="14" t="str">
        <f t="shared" ca="1" si="58"/>
        <v/>
      </c>
      <c r="J88" s="14" t="str">
        <f t="shared" ca="1" si="59"/>
        <v/>
      </c>
      <c r="L88" s="17">
        <f t="shared" ca="1" si="60"/>
        <v>0</v>
      </c>
      <c r="M88" s="13">
        <f t="shared" ca="1" si="66"/>
        <v>0</v>
      </c>
      <c r="N88" s="13">
        <f t="shared" si="62"/>
        <v>0</v>
      </c>
      <c r="O88" s="13">
        <f t="shared" ca="1" si="63"/>
        <v>0</v>
      </c>
      <c r="S88" s="14" t="str">
        <f t="shared" ca="1" si="64"/>
        <v/>
      </c>
      <c r="T88" s="14" t="str">
        <f t="shared" ca="1" si="65"/>
        <v/>
      </c>
    </row>
    <row r="89" spans="2:20" s="13" customFormat="1" ht="13.75" customHeight="1" x14ac:dyDescent="0.2">
      <c r="B89" s="14" t="str">
        <f>IF(E89="","",VLOOKUP(E89, 'SKU Маскарпоне'!$A$1:$B$50, 2, 0))</f>
        <v/>
      </c>
      <c r="C89" s="14" t="str">
        <f>IF(E89="","",VLOOKUP(E89, 'SKU заквасочник'!$A$1:$Z$80, IF(D89="-", 11, IF(D89="", 11,  MATCH(D89&amp;"", 'SKU заквасочник'!$A$1:$Z$1, 0))), 0))</f>
        <v/>
      </c>
      <c r="D89" s="15"/>
      <c r="F89" s="16" t="str">
        <f>IF(E89="-", "-", IF(E89="", "", G89*VLOOKUP(E89, 'SKU Маскарпоне'!$A$1:$C$50, 3, 0)))</f>
        <v/>
      </c>
      <c r="G89" s="17"/>
      <c r="H89" s="18" t="str">
        <f t="shared" ca="1" si="57"/>
        <v/>
      </c>
      <c r="I89" s="14" t="str">
        <f t="shared" ca="1" si="58"/>
        <v/>
      </c>
      <c r="J89" s="14" t="str">
        <f t="shared" ca="1" si="59"/>
        <v/>
      </c>
      <c r="L89" s="17">
        <f t="shared" ca="1" si="60"/>
        <v>0</v>
      </c>
      <c r="M89" s="13">
        <f t="shared" ca="1" si="66"/>
        <v>0</v>
      </c>
      <c r="N89" s="13">
        <f t="shared" si="62"/>
        <v>0</v>
      </c>
      <c r="O89" s="13">
        <f t="shared" ca="1" si="63"/>
        <v>0</v>
      </c>
      <c r="S89" s="14" t="str">
        <f t="shared" ca="1" si="64"/>
        <v/>
      </c>
      <c r="T89" s="14" t="str">
        <f t="shared" ca="1" si="65"/>
        <v/>
      </c>
    </row>
    <row r="90" spans="2:20" s="13" customFormat="1" ht="13.75" customHeight="1" x14ac:dyDescent="0.2">
      <c r="B90" s="14" t="str">
        <f>IF(E90="","",VLOOKUP(E90, 'SKU Маскарпоне'!$A$1:$B$50, 2, 0))</f>
        <v/>
      </c>
      <c r="C90" s="14" t="str">
        <f>IF(E90="","",VLOOKUP(E90, 'SKU заквасочник'!$A$1:$Z$80, IF(D90="-", 11, IF(D90="", 11,  MATCH(D90&amp;"", 'SKU заквасочник'!$A$1:$Z$1, 0))), 0))</f>
        <v/>
      </c>
      <c r="D90" s="15"/>
      <c r="F90" s="16" t="str">
        <f>IF(E90="-", "-", IF(E90="", "", G90*VLOOKUP(E90, 'SKU Маскарпоне'!$A$1:$C$50, 3, 0)))</f>
        <v/>
      </c>
      <c r="G90" s="17"/>
      <c r="H90" s="18" t="str">
        <f t="shared" ca="1" si="57"/>
        <v/>
      </c>
      <c r="I90" s="14" t="str">
        <f t="shared" ca="1" si="58"/>
        <v/>
      </c>
      <c r="J90" s="14" t="str">
        <f t="shared" ca="1" si="59"/>
        <v/>
      </c>
      <c r="L90" s="17">
        <f t="shared" ca="1" si="60"/>
        <v>0</v>
      </c>
      <c r="M90" s="13">
        <f t="shared" ca="1" si="66"/>
        <v>0</v>
      </c>
      <c r="N90" s="13">
        <f t="shared" si="62"/>
        <v>0</v>
      </c>
      <c r="O90" s="13">
        <f t="shared" ca="1" si="63"/>
        <v>0</v>
      </c>
      <c r="S90" s="14" t="str">
        <f t="shared" ca="1" si="64"/>
        <v/>
      </c>
      <c r="T90" s="14" t="str">
        <f t="shared" ca="1" si="65"/>
        <v/>
      </c>
    </row>
    <row r="91" spans="2:20" s="13" customFormat="1" ht="13.75" customHeight="1" x14ac:dyDescent="0.2">
      <c r="B91" s="14" t="str">
        <f>IF(E91="","",VLOOKUP(E91, 'SKU Маскарпоне'!$A$1:$B$50, 2, 0))</f>
        <v/>
      </c>
      <c r="C91" s="14" t="str">
        <f>IF(E91="","",VLOOKUP(E91, 'SKU заквасочник'!$A$1:$Z$80, IF(D91="-", 11, IF(D91="", 11,  MATCH(D91&amp;"", 'SKU заквасочник'!$A$1:$Z$1, 0))), 0))</f>
        <v/>
      </c>
      <c r="D91" s="15"/>
      <c r="F91" s="16" t="str">
        <f>IF(E91="-", "-", IF(E91="", "", G91*VLOOKUP(E91, 'SKU Маскарпоне'!$A$1:$C$50, 3, 0)))</f>
        <v/>
      </c>
      <c r="G91" s="17"/>
      <c r="H91" s="18" t="str">
        <f t="shared" ca="1" si="57"/>
        <v/>
      </c>
      <c r="I91" s="14" t="str">
        <f t="shared" ca="1" si="58"/>
        <v/>
      </c>
      <c r="J91" s="14" t="str">
        <f t="shared" ca="1" si="59"/>
        <v/>
      </c>
      <c r="L91" s="17">
        <f t="shared" ca="1" si="60"/>
        <v>0</v>
      </c>
      <c r="M91" s="13">
        <f t="shared" ca="1" si="66"/>
        <v>0</v>
      </c>
      <c r="N91" s="13">
        <f t="shared" si="62"/>
        <v>0</v>
      </c>
      <c r="O91" s="13">
        <f t="shared" ca="1" si="63"/>
        <v>0</v>
      </c>
      <c r="S91" s="14" t="str">
        <f t="shared" ca="1" si="64"/>
        <v/>
      </c>
      <c r="T91" s="14" t="str">
        <f t="shared" ca="1" si="65"/>
        <v/>
      </c>
    </row>
    <row r="92" spans="2:20" s="13" customFormat="1" ht="13.75" customHeight="1" x14ac:dyDescent="0.2">
      <c r="B92" s="14" t="str">
        <f>IF(E92="","",VLOOKUP(E92, 'SKU Маскарпоне'!$A$1:$B$50, 2, 0))</f>
        <v/>
      </c>
      <c r="C92" s="14" t="str">
        <f>IF(E92="","",VLOOKUP(E92, 'SKU заквасочник'!$A$1:$Z$80, IF(D92="-", 11, IF(D92="", 11,  MATCH(D92&amp;"", 'SKU заквасочник'!$A$1:$Z$1, 0))), 0))</f>
        <v/>
      </c>
      <c r="D92" s="15"/>
      <c r="F92" s="16" t="str">
        <f>IF(E92="-", "-", IF(E92="", "", G92*VLOOKUP(E92, 'SKU Маскарпоне'!$A$1:$C$50, 3, 0)))</f>
        <v/>
      </c>
      <c r="G92" s="17"/>
      <c r="H92" s="18" t="str">
        <f t="shared" ca="1" si="57"/>
        <v/>
      </c>
      <c r="I92" s="14" t="str">
        <f t="shared" ca="1" si="58"/>
        <v/>
      </c>
      <c r="J92" s="14" t="str">
        <f t="shared" ca="1" si="59"/>
        <v/>
      </c>
      <c r="L92" s="17">
        <f t="shared" ca="1" si="60"/>
        <v>0</v>
      </c>
      <c r="M92" s="13">
        <f t="shared" ca="1" si="66"/>
        <v>0</v>
      </c>
      <c r="N92" s="13">
        <f t="shared" si="62"/>
        <v>0</v>
      </c>
      <c r="O92" s="13">
        <f t="shared" ca="1" si="63"/>
        <v>0</v>
      </c>
      <c r="S92" s="14" t="str">
        <f t="shared" ca="1" si="64"/>
        <v/>
      </c>
      <c r="T92" s="14" t="str">
        <f t="shared" ca="1" si="65"/>
        <v/>
      </c>
    </row>
    <row r="93" spans="2:20" s="13" customFormat="1" ht="13.75" customHeight="1" x14ac:dyDescent="0.2">
      <c r="B93" s="14" t="str">
        <f>IF(E93="","",VLOOKUP(E93, 'SKU Маскарпоне'!$A$1:$B$50, 2, 0))</f>
        <v/>
      </c>
      <c r="C93" s="14" t="str">
        <f>IF(E93="","",VLOOKUP(E93, 'SKU заквасочник'!$A$1:$Z$80, IF(D93="-", 11, IF(D93="", 11,  MATCH(D93&amp;"", 'SKU заквасочник'!$A$1:$Z$1, 0))), 0))</f>
        <v/>
      </c>
      <c r="D93" s="15"/>
      <c r="F93" s="16" t="str">
        <f>IF(E93="-", "-", IF(E93="", "", G93*VLOOKUP(E93, 'SKU Маскарпоне'!$A$1:$C$50, 3, 0)))</f>
        <v/>
      </c>
      <c r="G93" s="17"/>
      <c r="H93" s="18" t="str">
        <f t="shared" ca="1" si="57"/>
        <v/>
      </c>
      <c r="I93" s="14" t="str">
        <f t="shared" ca="1" si="58"/>
        <v/>
      </c>
      <c r="J93" s="14" t="str">
        <f t="shared" ca="1" si="59"/>
        <v/>
      </c>
      <c r="L93" s="17">
        <f t="shared" ca="1" si="60"/>
        <v>0</v>
      </c>
      <c r="M93" s="13">
        <f t="shared" ca="1" si="66"/>
        <v>0</v>
      </c>
      <c r="N93" s="13">
        <f t="shared" si="62"/>
        <v>0</v>
      </c>
      <c r="O93" s="13">
        <f t="shared" ca="1" si="63"/>
        <v>0</v>
      </c>
      <c r="S93" s="14" t="str">
        <f t="shared" ca="1" si="64"/>
        <v/>
      </c>
      <c r="T93" s="14" t="str">
        <f t="shared" ca="1" si="65"/>
        <v/>
      </c>
    </row>
    <row r="94" spans="2:20" s="13" customFormat="1" ht="13.75" customHeight="1" x14ac:dyDescent="0.2">
      <c r="B94" s="14" t="str">
        <f>IF(E94="","",VLOOKUP(E94, 'SKU Маскарпоне'!$A$1:$B$50, 2, 0))</f>
        <v/>
      </c>
      <c r="C94" s="14" t="str">
        <f>IF(E94="","",VLOOKUP(E94, 'SKU заквасочник'!$A$1:$Z$80, IF(D94="-", 11, IF(D94="", 11,  MATCH(D94&amp;"", 'SKU заквасочник'!$A$1:$Z$1, 0))), 0))</f>
        <v/>
      </c>
      <c r="D94" s="15"/>
      <c r="F94" s="16" t="str">
        <f>IF(E94="-", "-", IF(E94="", "", G94*VLOOKUP(E94, 'SKU Маскарпоне'!$A$1:$C$50, 3, 0)))</f>
        <v/>
      </c>
      <c r="G94" s="17"/>
      <c r="H94" s="18" t="str">
        <f t="shared" ca="1" si="57"/>
        <v/>
      </c>
      <c r="I94" s="14" t="str">
        <f t="shared" ca="1" si="58"/>
        <v/>
      </c>
      <c r="J94" s="14" t="str">
        <f t="shared" ca="1" si="59"/>
        <v/>
      </c>
      <c r="L94" s="17">
        <f t="shared" ca="1" si="60"/>
        <v>0</v>
      </c>
      <c r="M94" s="13">
        <f t="shared" ca="1" si="66"/>
        <v>0</v>
      </c>
      <c r="N94" s="13">
        <f t="shared" si="62"/>
        <v>0</v>
      </c>
      <c r="O94" s="13">
        <f t="shared" ca="1" si="63"/>
        <v>0</v>
      </c>
      <c r="S94" s="14" t="str">
        <f t="shared" ca="1" si="64"/>
        <v/>
      </c>
      <c r="T94" s="14" t="str">
        <f t="shared" ca="1" si="65"/>
        <v/>
      </c>
    </row>
    <row r="95" spans="2:20" s="13" customFormat="1" ht="13.75" customHeight="1" x14ac:dyDescent="0.2">
      <c r="B95" s="14" t="str">
        <f>IF(E95="","",VLOOKUP(E95, 'SKU Маскарпоне'!$A$1:$B$50, 2, 0))</f>
        <v/>
      </c>
      <c r="C95" s="14" t="str">
        <f>IF(E95="","",VLOOKUP(E95, 'SKU заквасочник'!$A$1:$Z$80, IF(D95="-", 11, IF(D95="", 11,  MATCH(D95&amp;"", 'SKU заквасочник'!$A$1:$Z$1, 0))), 0))</f>
        <v/>
      </c>
      <c r="D95" s="15"/>
      <c r="F95" s="16" t="str">
        <f>IF(E95="-", "-", IF(E95="", "", G95*VLOOKUP(E95, 'SKU Маскарпоне'!$A$1:$C$50, 3, 0)))</f>
        <v/>
      </c>
      <c r="G95" s="17"/>
      <c r="H95" s="18" t="str">
        <f t="shared" ca="1" si="57"/>
        <v/>
      </c>
      <c r="I95" s="14" t="str">
        <f t="shared" ca="1" si="58"/>
        <v/>
      </c>
      <c r="J95" s="14" t="str">
        <f t="shared" ca="1" si="59"/>
        <v/>
      </c>
      <c r="L95" s="17">
        <f t="shared" ca="1" si="60"/>
        <v>0</v>
      </c>
      <c r="M95" s="13">
        <f t="shared" ca="1" si="66"/>
        <v>0</v>
      </c>
      <c r="N95" s="13">
        <f t="shared" si="62"/>
        <v>0</v>
      </c>
      <c r="O95" s="13">
        <f t="shared" ca="1" si="63"/>
        <v>0</v>
      </c>
      <c r="S95" s="14" t="str">
        <f t="shared" ca="1" si="64"/>
        <v/>
      </c>
      <c r="T95" s="14" t="str">
        <f t="shared" ca="1" si="65"/>
        <v/>
      </c>
    </row>
    <row r="96" spans="2:20" s="13" customFormat="1" ht="13.75" customHeight="1" x14ac:dyDescent="0.2">
      <c r="B96" s="14" t="str">
        <f>IF(E96="","",VLOOKUP(E96, 'SKU Маскарпоне'!$A$1:$B$50, 2, 0))</f>
        <v/>
      </c>
      <c r="C96" s="14" t="str">
        <f>IF(E96="","",VLOOKUP(E96, 'SKU заквасочник'!$A$1:$Z$80, IF(D96="-", 11, IF(D96="", 11,  MATCH(D96&amp;"", 'SKU заквасочник'!$A$1:$Z$1, 0))), 0))</f>
        <v/>
      </c>
      <c r="D96" s="15"/>
      <c r="F96" s="16" t="str">
        <f>IF(E96="-", "-", IF(E96="", "", G96*VLOOKUP(E96, 'SKU Маскарпоне'!$A$1:$C$50, 3, 0)))</f>
        <v/>
      </c>
      <c r="G96" s="17"/>
      <c r="H96" s="18" t="str">
        <f t="shared" ca="1" si="57"/>
        <v/>
      </c>
      <c r="I96" s="14" t="str">
        <f t="shared" ca="1" si="58"/>
        <v/>
      </c>
      <c r="J96" s="14" t="str">
        <f t="shared" ca="1" si="59"/>
        <v/>
      </c>
      <c r="L96" s="17">
        <f t="shared" ca="1" si="60"/>
        <v>0</v>
      </c>
      <c r="M96" s="13">
        <f t="shared" ca="1" si="66"/>
        <v>0</v>
      </c>
      <c r="N96" s="13">
        <f t="shared" si="62"/>
        <v>0</v>
      </c>
      <c r="O96" s="13">
        <f t="shared" ca="1" si="63"/>
        <v>0</v>
      </c>
      <c r="S96" s="14" t="str">
        <f t="shared" ca="1" si="64"/>
        <v/>
      </c>
      <c r="T96" s="14" t="str">
        <f t="shared" ca="1" si="65"/>
        <v/>
      </c>
    </row>
    <row r="97" spans="2:20" s="13" customFormat="1" ht="13.75" customHeight="1" x14ac:dyDescent="0.2">
      <c r="B97" s="14" t="str">
        <f>IF(E97="","",VLOOKUP(E97, 'SKU Маскарпоне'!$A$1:$B$50, 2, 0))</f>
        <v/>
      </c>
      <c r="C97" s="14" t="str">
        <f>IF(E97="","",VLOOKUP(E97, 'SKU заквасочник'!$A$1:$Z$80, IF(D97="-", 11, IF(D97="", 11,  MATCH(D97&amp;"", 'SKU заквасочник'!$A$1:$Z$1, 0))), 0))</f>
        <v/>
      </c>
      <c r="D97" s="15"/>
      <c r="F97" s="16" t="str">
        <f>IF(E97="-", "-", IF(E97="", "", G97*VLOOKUP(E97, 'SKU Маскарпоне'!$A$1:$C$50, 3, 0)))</f>
        <v/>
      </c>
      <c r="G97" s="17"/>
      <c r="H97" s="18" t="str">
        <f t="shared" ca="1" si="57"/>
        <v/>
      </c>
      <c r="I97" s="14" t="str">
        <f t="shared" ca="1" si="58"/>
        <v/>
      </c>
      <c r="J97" s="14" t="str">
        <f t="shared" ca="1" si="59"/>
        <v/>
      </c>
      <c r="L97" s="17">
        <f t="shared" ca="1" si="60"/>
        <v>0</v>
      </c>
      <c r="M97" s="13">
        <f t="shared" ca="1" si="66"/>
        <v>0</v>
      </c>
      <c r="N97" s="13">
        <f t="shared" si="62"/>
        <v>0</v>
      </c>
      <c r="O97" s="13">
        <f t="shared" ca="1" si="63"/>
        <v>0</v>
      </c>
      <c r="S97" s="14" t="str">
        <f t="shared" ca="1" si="64"/>
        <v/>
      </c>
      <c r="T97" s="14" t="str">
        <f t="shared" ca="1" si="65"/>
        <v/>
      </c>
    </row>
    <row r="98" spans="2:20" s="13" customFormat="1" ht="13.75" customHeight="1" x14ac:dyDescent="0.2">
      <c r="B98" s="14" t="str">
        <f>IF(E98="","",VLOOKUP(E98, 'SKU Маскарпоне'!$A$1:$B$50, 2, 0))</f>
        <v/>
      </c>
      <c r="C98" s="14" t="str">
        <f>IF(E98="","",VLOOKUP(E98, 'SKU заквасочник'!$A$1:$Z$80, IF(D98="-", 11, IF(D98="", 11,  MATCH(D98&amp;"", 'SKU заквасочник'!$A$1:$Z$1, 0))), 0))</f>
        <v/>
      </c>
      <c r="D98" s="15"/>
      <c r="F98" s="16" t="str">
        <f>IF(E98="-", "-", IF(E98="", "", G98*VLOOKUP(E98, 'SKU Маскарпоне'!$A$1:$C$50, 3, 0)))</f>
        <v/>
      </c>
      <c r="G98" s="17"/>
      <c r="H98" s="18" t="str">
        <f t="shared" ca="1" si="57"/>
        <v/>
      </c>
      <c r="I98" s="14" t="str">
        <f t="shared" ca="1" si="58"/>
        <v/>
      </c>
      <c r="J98" s="14" t="str">
        <f t="shared" ca="1" si="59"/>
        <v/>
      </c>
      <c r="L98" s="17">
        <f t="shared" ca="1" si="60"/>
        <v>0</v>
      </c>
      <c r="M98" s="13">
        <f t="shared" ca="1" si="66"/>
        <v>0</v>
      </c>
      <c r="N98" s="13">
        <f t="shared" si="62"/>
        <v>0</v>
      </c>
      <c r="O98" s="13">
        <f t="shared" ca="1" si="63"/>
        <v>0</v>
      </c>
      <c r="S98" s="14" t="str">
        <f t="shared" ca="1" si="64"/>
        <v/>
      </c>
      <c r="T98" s="14" t="str">
        <f t="shared" ca="1" si="65"/>
        <v/>
      </c>
    </row>
    <row r="99" spans="2:20" s="13" customFormat="1" ht="13.75" customHeight="1" x14ac:dyDescent="0.2">
      <c r="B99" s="14" t="str">
        <f>IF(E99="","",VLOOKUP(E99, 'SKU Маскарпоне'!$A$1:$B$50, 2, 0))</f>
        <v/>
      </c>
      <c r="C99" s="14" t="str">
        <f>IF(E99="","",VLOOKUP(E99, 'SKU заквасочник'!$A$1:$Z$80, IF(D99="-", 11, IF(D99="", 11,  MATCH(D99&amp;"", 'SKU заквасочник'!$A$1:$Z$1, 0))), 0))</f>
        <v/>
      </c>
      <c r="D99" s="15"/>
      <c r="F99" s="16" t="str">
        <f>IF(E99="-", "-", IF(E99="", "", G99*VLOOKUP(E99, 'SKU Маскарпоне'!$A$1:$C$50, 3, 0)))</f>
        <v/>
      </c>
      <c r="G99" s="17"/>
      <c r="H99" s="18" t="str">
        <f t="shared" ca="1" si="57"/>
        <v/>
      </c>
      <c r="I99" s="14" t="str">
        <f t="shared" ca="1" si="58"/>
        <v/>
      </c>
      <c r="J99" s="14" t="str">
        <f t="shared" ca="1" si="59"/>
        <v/>
      </c>
      <c r="L99" s="17">
        <f t="shared" ca="1" si="60"/>
        <v>0</v>
      </c>
      <c r="M99" s="13">
        <f t="shared" ca="1" si="66"/>
        <v>0</v>
      </c>
      <c r="N99" s="13">
        <f t="shared" si="62"/>
        <v>0</v>
      </c>
      <c r="O99" s="13">
        <f t="shared" ca="1" si="63"/>
        <v>0</v>
      </c>
      <c r="S99" s="14" t="str">
        <f t="shared" ca="1" si="64"/>
        <v/>
      </c>
      <c r="T99" s="14" t="str">
        <f t="shared" ca="1" si="65"/>
        <v/>
      </c>
    </row>
    <row r="100" spans="2:20" s="13" customFormat="1" ht="13.75" customHeight="1" x14ac:dyDescent="0.2">
      <c r="B100" s="14" t="str">
        <f>IF(E100="","",VLOOKUP(E100, 'SKU Маскарпоне'!$A$1:$B$50, 2, 0))</f>
        <v/>
      </c>
      <c r="C100" s="14" t="str">
        <f>IF(E100="","",VLOOKUP(E100, 'SKU заквасочник'!$A$1:$Z$80, IF(D100="-", 11, IF(D100="", 11,  MATCH(D100&amp;"", 'SKU заквасочник'!$A$1:$Z$1, 0))), 0))</f>
        <v/>
      </c>
      <c r="D100" s="15"/>
      <c r="F100" s="16" t="str">
        <f>IF(E100="-", "-", IF(E100="", "", G100*VLOOKUP(E100, 'SKU Маскарпоне'!$A$1:$C$50, 3, 0)))</f>
        <v/>
      </c>
      <c r="G100" s="17"/>
      <c r="H100" s="18" t="str">
        <f t="shared" ca="1" si="57"/>
        <v/>
      </c>
      <c r="I100" s="14" t="str">
        <f t="shared" ca="1" si="58"/>
        <v/>
      </c>
      <c r="J100" s="14" t="str">
        <f t="shared" ca="1" si="59"/>
        <v/>
      </c>
      <c r="L100" s="17">
        <f t="shared" ca="1" si="60"/>
        <v>0</v>
      </c>
      <c r="M100" s="13">
        <f t="shared" ca="1" si="66"/>
        <v>0</v>
      </c>
      <c r="N100" s="13">
        <f t="shared" si="62"/>
        <v>0</v>
      </c>
      <c r="O100" s="13">
        <f t="shared" ca="1" si="63"/>
        <v>0</v>
      </c>
      <c r="S100" s="14" t="str">
        <f t="shared" ca="1" si="64"/>
        <v/>
      </c>
      <c r="T100" s="14" t="str">
        <f t="shared" ca="1" si="65"/>
        <v/>
      </c>
    </row>
    <row r="101" spans="2:20" s="13" customFormat="1" ht="13.75" customHeight="1" x14ac:dyDescent="0.2">
      <c r="B101" s="14" t="str">
        <f>IF(E101="","",VLOOKUP(E101, 'SKU Маскарпоне'!$A$1:$B$50, 2, 0))</f>
        <v/>
      </c>
      <c r="C101" s="14" t="str">
        <f>IF(E101="","",VLOOKUP(E101, 'SKU заквасочник'!$A$1:$Z$80, IF(D101="-", 11, IF(D101="", 11,  MATCH(D101&amp;"", 'SKU заквасочник'!$A$1:$Z$1, 0))), 0))</f>
        <v/>
      </c>
      <c r="D101" s="15"/>
      <c r="F101" s="16" t="str">
        <f>IF(E101="-", "-", IF(E101="", "", G101*VLOOKUP(E101, 'SKU Маскарпоне'!$A$1:$C$50, 3, 0)))</f>
        <v/>
      </c>
      <c r="G101" s="17"/>
      <c r="H101" s="18" t="str">
        <f t="shared" ca="1" si="57"/>
        <v/>
      </c>
      <c r="I101" s="14" t="str">
        <f t="shared" ca="1" si="58"/>
        <v/>
      </c>
      <c r="J101" s="14" t="str">
        <f t="shared" ca="1" si="59"/>
        <v/>
      </c>
      <c r="L101" s="17">
        <f t="shared" ca="1" si="60"/>
        <v>0</v>
      </c>
      <c r="M101" s="13">
        <f t="shared" ca="1" si="66"/>
        <v>0</v>
      </c>
      <c r="N101" s="13">
        <f t="shared" si="62"/>
        <v>0</v>
      </c>
      <c r="O101" s="13">
        <f t="shared" ca="1" si="63"/>
        <v>0</v>
      </c>
      <c r="S101" s="14" t="str">
        <f t="shared" ca="1" si="64"/>
        <v/>
      </c>
      <c r="T101" s="14" t="str">
        <f t="shared" ca="1" si="65"/>
        <v/>
      </c>
    </row>
    <row r="102" spans="2:20" s="13" customFormat="1" ht="13.75" customHeight="1" x14ac:dyDescent="0.2">
      <c r="B102" s="14" t="str">
        <f>IF(E102="","",VLOOKUP(E102, 'SKU Маскарпоне'!$A$1:$B$50, 2, 0))</f>
        <v/>
      </c>
      <c r="C102" s="14" t="str">
        <f>IF(E102="","",VLOOKUP(E102, 'SKU заквасочник'!$A$1:$Z$80, IF(D102="-", 11, IF(D102="", 11,  MATCH(D102&amp;"", 'SKU заквасочник'!$A$1:$Z$1, 0))), 0))</f>
        <v/>
      </c>
      <c r="D102" s="14"/>
      <c r="F102" s="16" t="str">
        <f>IF(E102="-", "-", IF(E102="", "", G102*VLOOKUP(E102, 'SKU Маскарпоне'!$A$1:$C$50, 3, 0)))</f>
        <v/>
      </c>
      <c r="G102" s="17"/>
      <c r="H102" s="18" t="str">
        <f t="shared" ca="1" si="57"/>
        <v/>
      </c>
      <c r="I102" s="14" t="str">
        <f t="shared" ca="1" si="58"/>
        <v/>
      </c>
      <c r="J102" s="14" t="str">
        <f t="shared" ca="1" si="59"/>
        <v/>
      </c>
      <c r="L102" s="17">
        <f t="shared" ca="1" si="60"/>
        <v>0</v>
      </c>
      <c r="M102" s="13">
        <f t="shared" ca="1" si="66"/>
        <v>0</v>
      </c>
      <c r="N102" s="13">
        <f t="shared" si="62"/>
        <v>0</v>
      </c>
      <c r="O102" s="13">
        <f t="shared" ca="1" si="63"/>
        <v>0</v>
      </c>
      <c r="S102" s="14" t="str">
        <f t="shared" ca="1" si="64"/>
        <v/>
      </c>
      <c r="T102" s="14" t="str">
        <f t="shared" ca="1" si="65"/>
        <v/>
      </c>
    </row>
    <row r="103" spans="2:20" s="13" customFormat="1" ht="13.75" customHeight="1" x14ac:dyDescent="0.2">
      <c r="B103" s="14" t="str">
        <f>IF(E103="","",VLOOKUP(E103, 'SKU Маскарпоне'!$A$1:$B$50, 2, 0))</f>
        <v/>
      </c>
      <c r="C103" s="14" t="str">
        <f>IF(E103="","",VLOOKUP(E103, 'SKU заквасочник'!$A$1:$Z$80, IF(D103="-", 11, IF(D103="", 11,  MATCH(D103&amp;"", 'SKU заквасочник'!$A$1:$Z$1, 0))), 0))</f>
        <v/>
      </c>
      <c r="D103" s="14"/>
      <c r="F103" s="16" t="str">
        <f>IF(E103="-", "-", IF(E103="", "", G103*VLOOKUP(E103, 'SKU Маскарпоне'!$A$1:$C$50, 3, 0)))</f>
        <v/>
      </c>
      <c r="G103" s="17"/>
      <c r="H103" s="18" t="str">
        <f t="shared" ca="1" si="57"/>
        <v/>
      </c>
      <c r="I103" s="14" t="str">
        <f t="shared" ca="1" si="58"/>
        <v/>
      </c>
      <c r="J103" s="14" t="str">
        <f t="shared" ca="1" si="59"/>
        <v/>
      </c>
      <c r="L103" s="17">
        <f t="shared" ca="1" si="60"/>
        <v>0</v>
      </c>
      <c r="M103" s="13">
        <f t="shared" ca="1" si="66"/>
        <v>0</v>
      </c>
      <c r="N103" s="13">
        <f t="shared" si="62"/>
        <v>0</v>
      </c>
      <c r="O103" s="13">
        <f t="shared" ca="1" si="63"/>
        <v>0</v>
      </c>
      <c r="S103" s="14" t="str">
        <f t="shared" ca="1" si="64"/>
        <v/>
      </c>
      <c r="T103" s="14" t="str">
        <f t="shared" ca="1" si="65"/>
        <v/>
      </c>
    </row>
    <row r="104" spans="2:20" s="13" customFormat="1" ht="13.75" customHeight="1" x14ac:dyDescent="0.2">
      <c r="B104" s="14" t="str">
        <f>IF(E104="","",VLOOKUP(E104, 'SKU Маскарпоне'!$A$1:$B$50, 2, 0))</f>
        <v/>
      </c>
      <c r="C104" s="14" t="str">
        <f>IF(E104="","",VLOOKUP(E104, 'SKU заквасочник'!$A$1:$Z$80, IF(D104="-", 11, IF(D104="", 11,  MATCH(D104&amp;"", 'SKU заквасочник'!$A$1:$Z$1, 0))), 0))</f>
        <v/>
      </c>
      <c r="D104" s="14"/>
      <c r="F104" s="16" t="str">
        <f>IF(E104="-", "-", IF(E104="", "", G104*VLOOKUP(E104, 'SKU Маскарпоне'!$A$1:$C$50, 3, 0)))</f>
        <v/>
      </c>
      <c r="G104" s="17"/>
      <c r="H104" s="18" t="str">
        <f t="shared" ca="1" si="57"/>
        <v/>
      </c>
      <c r="I104" s="14" t="str">
        <f t="shared" ca="1" si="58"/>
        <v/>
      </c>
      <c r="J104" s="14" t="str">
        <f t="shared" ca="1" si="59"/>
        <v/>
      </c>
      <c r="L104" s="17">
        <f t="shared" ca="1" si="60"/>
        <v>0</v>
      </c>
      <c r="M104" s="13">
        <f t="shared" ca="1" si="66"/>
        <v>0</v>
      </c>
      <c r="N104" s="13">
        <f t="shared" si="62"/>
        <v>0</v>
      </c>
      <c r="O104" s="13">
        <f t="shared" ca="1" si="63"/>
        <v>0</v>
      </c>
      <c r="S104" s="14" t="str">
        <f t="shared" ca="1" si="64"/>
        <v/>
      </c>
      <c r="T104" s="14" t="str">
        <f t="shared" ca="1" si="65"/>
        <v/>
      </c>
    </row>
    <row r="105" spans="2:20" s="13" customFormat="1" ht="13.75" customHeight="1" x14ac:dyDescent="0.2">
      <c r="B105" s="14" t="str">
        <f>IF(E105="","",VLOOKUP(E105, 'SKU Маскарпоне'!$A$1:$B$50, 2, 0))</f>
        <v/>
      </c>
      <c r="C105" s="14" t="str">
        <f>IF(E105="","",VLOOKUP(E105, 'SKU заквасочник'!$A$1:$Z$80, IF(D105="-", 11, IF(D105="", 11,  MATCH(D105&amp;"", 'SKU заквасочник'!$A$1:$Z$1, 0))), 0))</f>
        <v/>
      </c>
      <c r="D105" s="14"/>
      <c r="F105" s="16" t="str">
        <f>IF(E105="-", "-", IF(E105="", "", G105*VLOOKUP(E105, 'SKU Маскарпоне'!$A$1:$C$50, 3, 0)))</f>
        <v/>
      </c>
      <c r="G105" s="17"/>
      <c r="H105" s="18" t="str">
        <f t="shared" ca="1" si="57"/>
        <v/>
      </c>
      <c r="I105" s="14" t="str">
        <f t="shared" ca="1" si="58"/>
        <v/>
      </c>
      <c r="J105" s="14" t="str">
        <f t="shared" ca="1" si="59"/>
        <v/>
      </c>
      <c r="L105" s="17">
        <f t="shared" ca="1" si="60"/>
        <v>0</v>
      </c>
      <c r="M105" s="13">
        <f t="shared" ca="1" si="66"/>
        <v>0</v>
      </c>
      <c r="N105" s="13">
        <f t="shared" si="62"/>
        <v>0</v>
      </c>
      <c r="O105" s="13">
        <f t="shared" ca="1" si="63"/>
        <v>0</v>
      </c>
      <c r="S105" s="14" t="str">
        <f t="shared" ca="1" si="64"/>
        <v/>
      </c>
      <c r="T105" s="14" t="str">
        <f t="shared" ca="1" si="65"/>
        <v/>
      </c>
    </row>
    <row r="106" spans="2:20" s="13" customFormat="1" ht="13.75" customHeight="1" x14ac:dyDescent="0.2">
      <c r="B106" s="14" t="str">
        <f>IF(E106="","",VLOOKUP(E106, 'SKU Маскарпоне'!$A$1:$B$50, 2, 0))</f>
        <v/>
      </c>
      <c r="C106" s="14" t="str">
        <f>IF(E106="","",VLOOKUP(E106, 'SKU заквасочник'!$A$1:$Z$80, IF(D106="-", 11, IF(D106="", 11,  MATCH(D106&amp;"", 'SKU заквасочник'!$A$1:$Z$1, 0))), 0))</f>
        <v/>
      </c>
      <c r="D106" s="14"/>
      <c r="F106" s="16" t="str">
        <f>IF(E106="-", "-", IF(E106="", "", G106*VLOOKUP(E106, 'SKU Маскарпоне'!$A$1:$C$50, 3, 0)))</f>
        <v/>
      </c>
      <c r="G106" s="17"/>
      <c r="H106" s="18" t="str">
        <f t="shared" ca="1" si="57"/>
        <v/>
      </c>
      <c r="I106" s="14" t="str">
        <f t="shared" ca="1" si="58"/>
        <v/>
      </c>
      <c r="J106" s="14" t="str">
        <f t="shared" ca="1" si="59"/>
        <v/>
      </c>
      <c r="L106" s="17">
        <f t="shared" ca="1" si="60"/>
        <v>0</v>
      </c>
      <c r="M106" s="13">
        <f t="shared" ca="1" si="66"/>
        <v>0</v>
      </c>
      <c r="N106" s="13">
        <f t="shared" si="62"/>
        <v>0</v>
      </c>
      <c r="O106" s="13">
        <f t="shared" ca="1" si="63"/>
        <v>0</v>
      </c>
      <c r="S106" s="14" t="str">
        <f t="shared" ca="1" si="64"/>
        <v/>
      </c>
      <c r="T106" s="14" t="str">
        <f t="shared" ca="1" si="65"/>
        <v/>
      </c>
    </row>
    <row r="107" spans="2:20" s="13" customFormat="1" ht="13.75" customHeight="1" x14ac:dyDescent="0.2">
      <c r="B107" s="14" t="str">
        <f>IF(E107="","",VLOOKUP(E107, 'SKU Маскарпоне'!$A$1:$B$50, 2, 0))</f>
        <v/>
      </c>
      <c r="C107" s="14" t="str">
        <f>IF(E107="","",VLOOKUP(E107, 'SKU заквасочник'!$A$1:$Z$80, IF(D107="-", 11, IF(D107="", 11,  MATCH(D107&amp;"", 'SKU заквасочник'!$A$1:$Z$1, 0))), 0))</f>
        <v/>
      </c>
      <c r="D107" s="14"/>
      <c r="F107" s="16" t="str">
        <f>IF(E107="-", "-", IF(E107="", "", G107*VLOOKUP(E107, 'SKU Маскарпоне'!$A$1:$C$50, 3, 0)))</f>
        <v/>
      </c>
      <c r="G107" s="17"/>
      <c r="H107" s="18" t="str">
        <f t="shared" ca="1" si="57"/>
        <v/>
      </c>
      <c r="I107" s="14" t="str">
        <f t="shared" ca="1" si="58"/>
        <v/>
      </c>
      <c r="J107" s="14" t="str">
        <f t="shared" ca="1" si="59"/>
        <v/>
      </c>
      <c r="L107" s="17">
        <f t="shared" ca="1" si="60"/>
        <v>0</v>
      </c>
      <c r="M107" s="13">
        <f t="shared" ca="1" si="66"/>
        <v>0</v>
      </c>
      <c r="N107" s="13">
        <f t="shared" si="62"/>
        <v>0</v>
      </c>
      <c r="O107" s="13">
        <f t="shared" ca="1" si="63"/>
        <v>0</v>
      </c>
      <c r="S107" s="14" t="str">
        <f t="shared" ca="1" si="64"/>
        <v/>
      </c>
      <c r="T107" s="14" t="str">
        <f t="shared" ca="1" si="65"/>
        <v/>
      </c>
    </row>
    <row r="108" spans="2:20" s="13" customFormat="1" ht="13.75" customHeight="1" x14ac:dyDescent="0.2">
      <c r="B108" s="14" t="str">
        <f>IF(E108="","",VLOOKUP(E108, 'SKU Маскарпоне'!$A$1:$B$50, 2, 0))</f>
        <v/>
      </c>
      <c r="C108" s="14" t="str">
        <f>IF(E108="","",VLOOKUP(E108, 'SKU заквасочник'!$A$1:$Z$80, IF(D108="-", 11, IF(D108="", 11,  MATCH(D108&amp;"", 'SKU заквасочник'!$A$1:$Z$1, 0))), 0))</f>
        <v/>
      </c>
      <c r="D108" s="14"/>
      <c r="F108" s="16" t="str">
        <f>IF(E108="-", "-", IF(E108="", "", G108*VLOOKUP(E108, 'SKU Маскарпоне'!$A$1:$C$50, 3, 0)))</f>
        <v/>
      </c>
      <c r="G108" s="17"/>
      <c r="H108" s="18" t="str">
        <f t="shared" ca="1" si="57"/>
        <v/>
      </c>
      <c r="I108" s="14" t="str">
        <f t="shared" ca="1" si="58"/>
        <v/>
      </c>
      <c r="J108" s="14" t="str">
        <f t="shared" ca="1" si="59"/>
        <v/>
      </c>
      <c r="L108" s="17">
        <f t="shared" ca="1" si="60"/>
        <v>0</v>
      </c>
      <c r="M108" s="13">
        <f t="shared" ca="1" si="66"/>
        <v>0</v>
      </c>
      <c r="N108" s="13">
        <f t="shared" si="62"/>
        <v>0</v>
      </c>
      <c r="O108" s="13">
        <f t="shared" ca="1" si="63"/>
        <v>0</v>
      </c>
      <c r="S108" s="14" t="str">
        <f t="shared" ca="1" si="64"/>
        <v/>
      </c>
      <c r="T108" s="14" t="str">
        <f t="shared" ca="1" si="65"/>
        <v/>
      </c>
    </row>
    <row r="109" spans="2:20" s="13" customFormat="1" ht="13.75" customHeight="1" x14ac:dyDescent="0.2">
      <c r="B109" s="14" t="str">
        <f>IF(E109="","",VLOOKUP(E109, 'SKU Маскарпоне'!$A$1:$B$50, 2, 0))</f>
        <v/>
      </c>
      <c r="C109" s="14" t="str">
        <f>IF(E109="","",VLOOKUP(E109, 'SKU заквасочник'!$A$1:$Z$80, IF(D109="-", 11, IF(D109="", 11,  MATCH(D109&amp;"", 'SKU заквасочник'!$A$1:$Z$1, 0))), 0))</f>
        <v/>
      </c>
      <c r="D109" s="14"/>
      <c r="F109" s="16" t="str">
        <f>IF(E109="-", "-", IF(E109="", "", G109*VLOOKUP(E109, 'SKU Маскарпоне'!$A$1:$C$50, 3, 0)))</f>
        <v/>
      </c>
      <c r="G109" s="17"/>
      <c r="H109" s="18" t="str">
        <f t="shared" ca="1" si="57"/>
        <v/>
      </c>
      <c r="I109" s="14" t="str">
        <f t="shared" ca="1" si="58"/>
        <v/>
      </c>
      <c r="J109" s="14" t="str">
        <f t="shared" ca="1" si="59"/>
        <v/>
      </c>
      <c r="L109" s="17">
        <f t="shared" ca="1" si="60"/>
        <v>0</v>
      </c>
      <c r="M109" s="13">
        <f t="shared" ca="1" si="66"/>
        <v>0</v>
      </c>
      <c r="N109" s="13">
        <f t="shared" si="62"/>
        <v>0</v>
      </c>
      <c r="O109" s="13">
        <f t="shared" ca="1" si="63"/>
        <v>0</v>
      </c>
      <c r="S109" s="14" t="str">
        <f t="shared" ca="1" si="64"/>
        <v/>
      </c>
      <c r="T109" s="14" t="str">
        <f t="shared" ca="1" si="65"/>
        <v/>
      </c>
    </row>
    <row r="110" spans="2:20" s="13" customFormat="1" ht="13.75" customHeight="1" x14ac:dyDescent="0.2">
      <c r="B110" s="14" t="str">
        <f>IF(E110="","",VLOOKUP(E110, 'SKU Маскарпоне'!$A$1:$B$50, 2, 0))</f>
        <v/>
      </c>
      <c r="C110" s="14" t="str">
        <f>IF(E110="","",VLOOKUP(E110, 'SKU заквасочник'!$A$1:$Z$80, IF(D110="-", 11, IF(D110="", 11,  MATCH(D110&amp;"", 'SKU заквасочник'!$A$1:$Z$1, 0))), 0))</f>
        <v/>
      </c>
      <c r="D110" s="14"/>
      <c r="F110" s="16" t="str">
        <f>IF(E110="-", "-", IF(E110="", "", G110*VLOOKUP(E110, 'SKU Маскарпоне'!$A$1:$C$50, 3, 0)))</f>
        <v/>
      </c>
      <c r="G110" s="17"/>
      <c r="H110" s="18" t="str">
        <f t="shared" ref="H110:H134" ca="1" si="67">IF(K110="","",(INDIRECT("O" &amp; ROW() - 1) - O110))</f>
        <v/>
      </c>
      <c r="I110" s="14" t="str">
        <f t="shared" ref="I110:I141" ca="1" si="68">IF(K110 = "-", INDIRECT("D" &amp; ROW() - 1) * 1890,"")</f>
        <v/>
      </c>
      <c r="J110" s="14" t="str">
        <f t="shared" ca="1" si="59"/>
        <v/>
      </c>
      <c r="L110" s="17">
        <f t="shared" ref="L110:L134" ca="1" si="69">IF(K110 = "-", -INDIRECT("C" &amp; ROW() - 1),G110)</f>
        <v>0</v>
      </c>
      <c r="M110" s="13">
        <f t="shared" ca="1" si="66"/>
        <v>0</v>
      </c>
      <c r="N110" s="13">
        <f t="shared" ref="N110:N134" si="70">IF(K110="-",1,0)</f>
        <v>0</v>
      </c>
      <c r="O110" s="13">
        <f t="shared" ref="O110:O134" ca="1" si="71">IF(M110 = 0, INDIRECT("O" &amp; ROW() - 1), M110)</f>
        <v>0</v>
      </c>
      <c r="S110" s="14" t="str">
        <f t="shared" ref="S110:S141" ca="1" si="72">IF(R110 = "", "", R110 / INDIRECT("D" &amp; ROW() - 1) )</f>
        <v/>
      </c>
      <c r="T110" s="14" t="str">
        <f t="shared" ca="1" si="65"/>
        <v/>
      </c>
    </row>
    <row r="111" spans="2:20" s="13" customFormat="1" ht="13.75" customHeight="1" x14ac:dyDescent="0.2">
      <c r="B111" s="14" t="str">
        <f>IF(E111="","",VLOOKUP(E111, 'SKU Маскарпоне'!$A$1:$B$50, 2, 0))</f>
        <v/>
      </c>
      <c r="C111" s="14" t="str">
        <f>IF(E111="","",VLOOKUP(E111, 'SKU заквасочник'!$A$1:$Z$80, IF(D111="-", 11, IF(D111="", 11,  MATCH(D111&amp;"", 'SKU заквасочник'!$A$1:$Z$1, 0))), 0))</f>
        <v/>
      </c>
      <c r="D111" s="14"/>
      <c r="F111" s="16" t="str">
        <f>IF(E111="-", "-", IF(E111="", "", G111*VLOOKUP(E111, 'SKU Маскарпоне'!$A$1:$C$50, 3, 0)))</f>
        <v/>
      </c>
      <c r="G111" s="17"/>
      <c r="H111" s="18" t="str">
        <f t="shared" ca="1" si="67"/>
        <v/>
      </c>
      <c r="I111" s="14" t="str">
        <f t="shared" ca="1" si="68"/>
        <v/>
      </c>
      <c r="J111" s="14" t="str">
        <f t="shared" ca="1" si="59"/>
        <v/>
      </c>
      <c r="L111" s="17">
        <f t="shared" ca="1" si="69"/>
        <v>0</v>
      </c>
      <c r="M111" s="13">
        <f t="shared" ca="1" si="66"/>
        <v>0</v>
      </c>
      <c r="N111" s="13">
        <f t="shared" si="70"/>
        <v>0</v>
      </c>
      <c r="O111" s="13">
        <f t="shared" ca="1" si="71"/>
        <v>0</v>
      </c>
      <c r="S111" s="14" t="str">
        <f t="shared" ca="1" si="72"/>
        <v/>
      </c>
      <c r="T111" s="14" t="str">
        <f t="shared" ca="1" si="65"/>
        <v/>
      </c>
    </row>
    <row r="112" spans="2:20" s="13" customFormat="1" ht="13.75" customHeight="1" x14ac:dyDescent="0.2">
      <c r="B112" s="14" t="str">
        <f>IF(E112="","",VLOOKUP(E112, 'SKU Маскарпоне'!$A$1:$B$50, 2, 0))</f>
        <v/>
      </c>
      <c r="C112" s="14" t="str">
        <f>IF(E112="","",VLOOKUP(E112, 'SKU заквасочник'!$A$1:$Z$80, IF(D112="-", 11, IF(D112="", 11,  MATCH(D112&amp;"", 'SKU заквасочник'!$A$1:$Z$1, 0))), 0))</f>
        <v/>
      </c>
      <c r="D112" s="14"/>
      <c r="F112" s="16" t="str">
        <f>IF(E112="-", "-", IF(E112="", "", G112*VLOOKUP(E112, 'SKU Маскарпоне'!$A$1:$C$50, 3, 0)))</f>
        <v/>
      </c>
      <c r="G112" s="17"/>
      <c r="H112" s="18" t="str">
        <f t="shared" ca="1" si="67"/>
        <v/>
      </c>
      <c r="I112" s="14" t="str">
        <f t="shared" ca="1" si="68"/>
        <v/>
      </c>
      <c r="J112" s="14" t="str">
        <f t="shared" ca="1" si="59"/>
        <v/>
      </c>
      <c r="L112" s="17">
        <f t="shared" ca="1" si="69"/>
        <v>0</v>
      </c>
      <c r="M112" s="13">
        <f t="shared" ref="M112:M134" ca="1" si="73">IF(K112 = "-", SUM(INDIRECT(ADDRESS(2,COLUMN(L112)) &amp; ":" &amp; ADDRESS(ROW(),COLUMN(L112)))), 0)</f>
        <v>0</v>
      </c>
      <c r="N112" s="13">
        <f t="shared" si="70"/>
        <v>0</v>
      </c>
      <c r="O112" s="13">
        <f t="shared" ca="1" si="71"/>
        <v>0</v>
      </c>
      <c r="S112" s="14" t="str">
        <f t="shared" ca="1" si="72"/>
        <v/>
      </c>
      <c r="T112" s="14" t="str">
        <f t="shared" ca="1" si="65"/>
        <v/>
      </c>
    </row>
    <row r="113" spans="2:20" s="13" customFormat="1" ht="13.75" customHeight="1" x14ac:dyDescent="0.2">
      <c r="B113" s="14" t="str">
        <f>IF(E113="","",VLOOKUP(E113, 'SKU Маскарпоне'!$A$1:$B$50, 2, 0))</f>
        <v/>
      </c>
      <c r="C113" s="14" t="str">
        <f>IF(E113="","",VLOOKUP(E113, 'SKU заквасочник'!$A$1:$Z$80, IF(D113="-", 11, IF(D113="", 11,  MATCH(D113&amp;"", 'SKU заквасочник'!$A$1:$Z$1, 0))), 0))</f>
        <v/>
      </c>
      <c r="D113" s="14"/>
      <c r="F113" s="16" t="str">
        <f>IF(E113="-", "-", IF(E113="", "", G113*VLOOKUP(E113, 'SKU Маскарпоне'!$A$1:$C$50, 3, 0)))</f>
        <v/>
      </c>
      <c r="G113" s="17"/>
      <c r="H113" s="18" t="str">
        <f t="shared" ca="1" si="67"/>
        <v/>
      </c>
      <c r="I113" s="14" t="str">
        <f t="shared" ca="1" si="68"/>
        <v/>
      </c>
      <c r="J113" s="14" t="str">
        <f t="shared" ca="1" si="59"/>
        <v/>
      </c>
      <c r="L113" s="17">
        <f t="shared" ca="1" si="69"/>
        <v>0</v>
      </c>
      <c r="M113" s="13">
        <f t="shared" ca="1" si="73"/>
        <v>0</v>
      </c>
      <c r="N113" s="13">
        <f t="shared" si="70"/>
        <v>0</v>
      </c>
      <c r="O113" s="13">
        <f t="shared" ca="1" si="71"/>
        <v>0</v>
      </c>
      <c r="S113" s="14" t="str">
        <f t="shared" ca="1" si="72"/>
        <v/>
      </c>
      <c r="T113" s="14" t="str">
        <f t="shared" ca="1" si="65"/>
        <v/>
      </c>
    </row>
    <row r="114" spans="2:20" s="13" customFormat="1" ht="13.75" customHeight="1" x14ac:dyDescent="0.2">
      <c r="B114" s="14" t="str">
        <f>IF(E114="","",VLOOKUP(E114, 'SKU Маскарпоне'!$A$1:$B$50, 2, 0))</f>
        <v/>
      </c>
      <c r="C114" s="14" t="str">
        <f>IF(E114="","",VLOOKUP(E114, 'SKU заквасочник'!$A$1:$Z$80, IF(D114="-", 11, IF(D114="", 11,  MATCH(D114&amp;"", 'SKU заквасочник'!$A$1:$Z$1, 0))), 0))</f>
        <v/>
      </c>
      <c r="D114" s="14"/>
      <c r="F114" s="16" t="str">
        <f>IF(E114="-", "-", IF(E114="", "", G114*VLOOKUP(E114, 'SKU Маскарпоне'!$A$1:$C$50, 3, 0)))</f>
        <v/>
      </c>
      <c r="G114" s="17"/>
      <c r="H114" s="18" t="str">
        <f t="shared" ca="1" si="67"/>
        <v/>
      </c>
      <c r="I114" s="14" t="str">
        <f t="shared" ca="1" si="68"/>
        <v/>
      </c>
      <c r="J114" s="14" t="str">
        <f t="shared" ca="1" si="59"/>
        <v/>
      </c>
      <c r="L114" s="17">
        <f t="shared" ca="1" si="69"/>
        <v>0</v>
      </c>
      <c r="M114" s="13">
        <f t="shared" ca="1" si="73"/>
        <v>0</v>
      </c>
      <c r="N114" s="13">
        <f t="shared" si="70"/>
        <v>0</v>
      </c>
      <c r="O114" s="13">
        <f t="shared" ca="1" si="71"/>
        <v>0</v>
      </c>
      <c r="S114" s="14" t="str">
        <f t="shared" ca="1" si="72"/>
        <v/>
      </c>
      <c r="T114" s="14" t="str">
        <f t="shared" ca="1" si="65"/>
        <v/>
      </c>
    </row>
    <row r="115" spans="2:20" s="13" customFormat="1" ht="13.75" customHeight="1" x14ac:dyDescent="0.2">
      <c r="B115" s="14" t="str">
        <f>IF(E115="","",VLOOKUP(E115, 'SKU Маскарпоне'!$A$1:$B$50, 2, 0))</f>
        <v/>
      </c>
      <c r="C115" s="14" t="str">
        <f>IF(E115="","",VLOOKUP(E115, 'SKU заквасочник'!$A$1:$Z$80, IF(D115="-", 11, IF(D115="", 11,  MATCH(D115&amp;"", 'SKU заквасочник'!$A$1:$Z$1, 0))), 0))</f>
        <v/>
      </c>
      <c r="D115" s="14"/>
      <c r="F115" s="16" t="str">
        <f>IF(E115="-", "-", IF(E115="", "", G115*VLOOKUP(E115, 'SKU Маскарпоне'!$A$1:$C$50, 3, 0)))</f>
        <v/>
      </c>
      <c r="G115" s="17"/>
      <c r="H115" s="18" t="str">
        <f t="shared" ca="1" si="67"/>
        <v/>
      </c>
      <c r="I115" s="14" t="str">
        <f t="shared" ca="1" si="68"/>
        <v/>
      </c>
      <c r="J115" s="14" t="str">
        <f t="shared" ca="1" si="59"/>
        <v/>
      </c>
      <c r="L115" s="17">
        <f t="shared" ca="1" si="69"/>
        <v>0</v>
      </c>
      <c r="M115" s="13">
        <f t="shared" ca="1" si="73"/>
        <v>0</v>
      </c>
      <c r="N115" s="13">
        <f t="shared" si="70"/>
        <v>0</v>
      </c>
      <c r="O115" s="13">
        <f t="shared" ca="1" si="71"/>
        <v>0</v>
      </c>
      <c r="S115" s="14" t="str">
        <f t="shared" ca="1" si="72"/>
        <v/>
      </c>
      <c r="T115" s="14" t="str">
        <f t="shared" ca="1" si="65"/>
        <v/>
      </c>
    </row>
    <row r="116" spans="2:20" s="13" customFormat="1" ht="13.75" customHeight="1" x14ac:dyDescent="0.2">
      <c r="B116" s="14" t="str">
        <f>IF(E116="","",VLOOKUP(E116, 'SKU Маскарпоне'!$A$1:$B$50, 2, 0))</f>
        <v/>
      </c>
      <c r="C116" s="14" t="str">
        <f>IF(E116="","",VLOOKUP(E116, 'SKU заквасочник'!$A$1:$Z$80, IF(D116="-", 11, IF(D116="", 11,  MATCH(D116&amp;"", 'SKU заквасочник'!$A$1:$Z$1, 0))), 0))</f>
        <v/>
      </c>
      <c r="D116" s="14"/>
      <c r="F116" s="16" t="str">
        <f>IF(E116="-", "-", IF(E116="", "", G116*VLOOKUP(E116, 'SKU Маскарпоне'!$A$1:$C$50, 3, 0)))</f>
        <v/>
      </c>
      <c r="G116" s="17"/>
      <c r="H116" s="18" t="str">
        <f t="shared" ca="1" si="67"/>
        <v/>
      </c>
      <c r="I116" s="14" t="str">
        <f t="shared" ca="1" si="68"/>
        <v/>
      </c>
      <c r="J116" s="14" t="str">
        <f t="shared" ca="1" si="59"/>
        <v/>
      </c>
      <c r="L116" s="17">
        <f t="shared" ca="1" si="69"/>
        <v>0</v>
      </c>
      <c r="M116" s="13">
        <f t="shared" ca="1" si="73"/>
        <v>0</v>
      </c>
      <c r="N116" s="13">
        <f t="shared" si="70"/>
        <v>0</v>
      </c>
      <c r="O116" s="13">
        <f t="shared" ca="1" si="71"/>
        <v>0</v>
      </c>
      <c r="S116" s="14" t="str">
        <f t="shared" ca="1" si="72"/>
        <v/>
      </c>
      <c r="T116" s="14" t="str">
        <f t="shared" ca="1" si="65"/>
        <v/>
      </c>
    </row>
    <row r="117" spans="2:20" s="13" customFormat="1" ht="13.75" customHeight="1" x14ac:dyDescent="0.2">
      <c r="B117" s="14" t="str">
        <f>IF(E117="","",VLOOKUP(E117, 'SKU Маскарпоне'!$A$1:$B$50, 2, 0))</f>
        <v/>
      </c>
      <c r="C117" s="14" t="str">
        <f>IF(E117="","",VLOOKUP(E117, 'SKU заквасочник'!$A$1:$Z$80, IF(D117="-", 11, IF(D117="", 11,  MATCH(D117&amp;"", 'SKU заквасочник'!$A$1:$Z$1, 0))), 0))</f>
        <v/>
      </c>
      <c r="D117" s="14"/>
      <c r="F117" s="16" t="str">
        <f>IF(E117="-", "-", IF(E117="", "", G117*VLOOKUP(E117, 'SKU Маскарпоне'!$A$1:$C$50, 3, 0)))</f>
        <v/>
      </c>
      <c r="G117" s="17"/>
      <c r="H117" s="18" t="str">
        <f t="shared" ca="1" si="67"/>
        <v/>
      </c>
      <c r="I117" s="14" t="str">
        <f t="shared" ca="1" si="68"/>
        <v/>
      </c>
      <c r="J117" s="14" t="str">
        <f t="shared" ca="1" si="59"/>
        <v/>
      </c>
      <c r="L117" s="17">
        <f t="shared" ca="1" si="69"/>
        <v>0</v>
      </c>
      <c r="M117" s="13">
        <f t="shared" ca="1" si="73"/>
        <v>0</v>
      </c>
      <c r="N117" s="13">
        <f t="shared" si="70"/>
        <v>0</v>
      </c>
      <c r="O117" s="13">
        <f t="shared" ca="1" si="71"/>
        <v>0</v>
      </c>
      <c r="S117" s="14" t="str">
        <f t="shared" ca="1" si="72"/>
        <v/>
      </c>
      <c r="T117" s="14" t="str">
        <f t="shared" ca="1" si="65"/>
        <v/>
      </c>
    </row>
    <row r="118" spans="2:20" s="13" customFormat="1" ht="13.75" customHeight="1" x14ac:dyDescent="0.2">
      <c r="B118" s="14" t="str">
        <f>IF(E118="","",VLOOKUP(E118, 'SKU Маскарпоне'!$A$1:$B$50, 2, 0))</f>
        <v/>
      </c>
      <c r="C118" s="14" t="str">
        <f>IF(E118="","",VLOOKUP(E118, 'SKU заквасочник'!$A$1:$Z$80, IF(D118="-", 11, IF(D118="", 11,  MATCH(D118&amp;"", 'SKU заквасочник'!$A$1:$Z$1, 0))), 0))</f>
        <v/>
      </c>
      <c r="D118" s="14"/>
      <c r="F118" s="16" t="str">
        <f>IF(E118="-", "-", IF(E118="", "", G118*VLOOKUP(E118, 'SKU Маскарпоне'!$A$1:$C$50, 3, 0)))</f>
        <v/>
      </c>
      <c r="G118" s="17"/>
      <c r="H118" s="18" t="str">
        <f t="shared" ca="1" si="67"/>
        <v/>
      </c>
      <c r="I118" s="14" t="str">
        <f t="shared" ca="1" si="68"/>
        <v/>
      </c>
      <c r="J118" s="14" t="str">
        <f t="shared" ca="1" si="59"/>
        <v/>
      </c>
      <c r="L118" s="17">
        <f t="shared" ca="1" si="69"/>
        <v>0</v>
      </c>
      <c r="M118" s="13">
        <f t="shared" ca="1" si="73"/>
        <v>0</v>
      </c>
      <c r="N118" s="13">
        <f t="shared" si="70"/>
        <v>0</v>
      </c>
      <c r="O118" s="13">
        <f t="shared" ca="1" si="71"/>
        <v>0</v>
      </c>
      <c r="S118" s="14" t="str">
        <f t="shared" ca="1" si="72"/>
        <v/>
      </c>
      <c r="T118" s="14" t="str">
        <f t="shared" ca="1" si="65"/>
        <v/>
      </c>
    </row>
    <row r="119" spans="2:20" s="13" customFormat="1" ht="13.75" customHeight="1" x14ac:dyDescent="0.2">
      <c r="B119" s="14" t="str">
        <f>IF(E119="","",VLOOKUP(E119, 'SKU Маскарпоне'!$A$1:$B$50, 2, 0))</f>
        <v/>
      </c>
      <c r="C119" s="14" t="str">
        <f>IF(E119="","",VLOOKUP(E119, 'SKU заквасочник'!$A$1:$Z$80, IF(D119="-", 11, IF(D119="", 11,  MATCH(D119&amp;"", 'SKU заквасочник'!$A$1:$Z$1, 0))), 0))</f>
        <v/>
      </c>
      <c r="D119" s="14"/>
      <c r="F119" s="16" t="str">
        <f>IF(E119="-", "-", IF(E119="", "", G119*VLOOKUP(E119, 'SKU Маскарпоне'!$A$1:$C$50, 3, 0)))</f>
        <v/>
      </c>
      <c r="G119" s="17"/>
      <c r="H119" s="18" t="str">
        <f t="shared" ca="1" si="67"/>
        <v/>
      </c>
      <c r="I119" s="14" t="str">
        <f t="shared" ca="1" si="68"/>
        <v/>
      </c>
      <c r="J119" s="14" t="str">
        <f t="shared" ca="1" si="59"/>
        <v/>
      </c>
      <c r="L119" s="17">
        <f t="shared" ca="1" si="69"/>
        <v>0</v>
      </c>
      <c r="M119" s="13">
        <f t="shared" ca="1" si="73"/>
        <v>0</v>
      </c>
      <c r="N119" s="13">
        <f t="shared" si="70"/>
        <v>0</v>
      </c>
      <c r="O119" s="13">
        <f t="shared" ca="1" si="71"/>
        <v>0</v>
      </c>
      <c r="S119" s="14" t="str">
        <f t="shared" ca="1" si="72"/>
        <v/>
      </c>
      <c r="T119" s="14" t="str">
        <f t="shared" ca="1" si="65"/>
        <v/>
      </c>
    </row>
    <row r="120" spans="2:20" s="13" customFormat="1" ht="13.75" customHeight="1" x14ac:dyDescent="0.2">
      <c r="B120" s="14" t="str">
        <f>IF(E120="","",VLOOKUP(E120, 'SKU Маскарпоне'!$A$1:$B$50, 2, 0))</f>
        <v/>
      </c>
      <c r="C120" s="14" t="str">
        <f>IF(E120="","",VLOOKUP(E120, 'SKU заквасочник'!$A$1:$Z$80, IF(D120="-", 11, IF(D120="", 11,  MATCH(D120&amp;"", 'SKU заквасочник'!$A$1:$Z$1, 0))), 0))</f>
        <v/>
      </c>
      <c r="D120" s="14"/>
      <c r="F120" s="16" t="str">
        <f>IF(E120="-", "-", IF(E120="", "", G120*VLOOKUP(E120, 'SKU Маскарпоне'!$A$1:$C$50, 3, 0)))</f>
        <v/>
      </c>
      <c r="G120" s="17"/>
      <c r="H120" s="18" t="str">
        <f t="shared" ca="1" si="67"/>
        <v/>
      </c>
      <c r="I120" s="14" t="str">
        <f t="shared" ca="1" si="68"/>
        <v/>
      </c>
      <c r="J120" s="14" t="str">
        <f t="shared" ca="1" si="59"/>
        <v/>
      </c>
      <c r="L120" s="17">
        <f t="shared" ca="1" si="69"/>
        <v>0</v>
      </c>
      <c r="M120" s="13">
        <f t="shared" ca="1" si="73"/>
        <v>0</v>
      </c>
      <c r="N120" s="13">
        <f t="shared" si="70"/>
        <v>0</v>
      </c>
      <c r="O120" s="13">
        <f t="shared" ca="1" si="71"/>
        <v>0</v>
      </c>
      <c r="S120" s="14" t="str">
        <f t="shared" ca="1" si="72"/>
        <v/>
      </c>
      <c r="T120" s="14" t="str">
        <f t="shared" ca="1" si="65"/>
        <v/>
      </c>
    </row>
    <row r="121" spans="2:20" s="13" customFormat="1" ht="13.75" customHeight="1" x14ac:dyDescent="0.2">
      <c r="B121" s="14" t="str">
        <f>IF(E121="","",VLOOKUP(E121, 'SKU Маскарпоне'!$A$1:$B$50, 2, 0))</f>
        <v/>
      </c>
      <c r="C121" s="14" t="str">
        <f>IF(E121="","",VLOOKUP(E121, 'SKU заквасочник'!$A$1:$Z$80, IF(D121="-", 11, IF(D121="", 11,  MATCH(D121&amp;"", 'SKU заквасочник'!$A$1:$Z$1, 0))), 0))</f>
        <v/>
      </c>
      <c r="D121" s="14"/>
      <c r="F121" s="16" t="str">
        <f>IF(E121="-", "-", IF(E121="", "", G121*VLOOKUP(E121, 'SKU Маскарпоне'!$A$1:$C$50, 3, 0)))</f>
        <v/>
      </c>
      <c r="G121" s="17"/>
      <c r="H121" s="18" t="str">
        <f t="shared" ca="1" si="67"/>
        <v/>
      </c>
      <c r="I121" s="14" t="str">
        <f t="shared" ca="1" si="68"/>
        <v/>
      </c>
      <c r="J121" s="14" t="str">
        <f t="shared" ca="1" si="59"/>
        <v/>
      </c>
      <c r="L121" s="17">
        <f t="shared" ca="1" si="69"/>
        <v>0</v>
      </c>
      <c r="M121" s="13">
        <f t="shared" ca="1" si="73"/>
        <v>0</v>
      </c>
      <c r="N121" s="13">
        <f t="shared" si="70"/>
        <v>0</v>
      </c>
      <c r="O121" s="13">
        <f t="shared" ca="1" si="71"/>
        <v>0</v>
      </c>
      <c r="S121" s="14" t="str">
        <f t="shared" ca="1" si="72"/>
        <v/>
      </c>
      <c r="T121" s="14" t="str">
        <f t="shared" ca="1" si="65"/>
        <v/>
      </c>
    </row>
    <row r="122" spans="2:20" s="13" customFormat="1" ht="13.75" customHeight="1" x14ac:dyDescent="0.2">
      <c r="B122" s="14" t="str">
        <f>IF(E122="","",VLOOKUP(E122, 'SKU Маскарпоне'!$A$1:$B$50, 2, 0))</f>
        <v/>
      </c>
      <c r="C122" s="14" t="str">
        <f>IF(E122="","",VLOOKUP(E122, 'SKU заквасочник'!$A$1:$Z$80, IF(D122="-", 11, IF(D122="", 11,  MATCH(D122&amp;"", 'SKU заквасочник'!$A$1:$Z$1, 0))), 0))</f>
        <v/>
      </c>
      <c r="D122" s="14"/>
      <c r="F122" s="16" t="str">
        <f>IF(E122="-", "-", IF(E122="", "", G122*VLOOKUP(E122, 'SKU Маскарпоне'!$A$1:$C$50, 3, 0)))</f>
        <v/>
      </c>
      <c r="G122" s="17"/>
      <c r="H122" s="18" t="str">
        <f t="shared" ca="1" si="67"/>
        <v/>
      </c>
      <c r="I122" s="14" t="str">
        <f t="shared" ca="1" si="68"/>
        <v/>
      </c>
      <c r="J122" s="14" t="str">
        <f t="shared" ca="1" si="59"/>
        <v/>
      </c>
      <c r="L122" s="17">
        <f t="shared" ca="1" si="69"/>
        <v>0</v>
      </c>
      <c r="M122" s="13">
        <f t="shared" ca="1" si="73"/>
        <v>0</v>
      </c>
      <c r="N122" s="13">
        <f t="shared" si="70"/>
        <v>0</v>
      </c>
      <c r="O122" s="13">
        <f t="shared" ca="1" si="71"/>
        <v>0</v>
      </c>
      <c r="S122" s="14" t="str">
        <f t="shared" ca="1" si="72"/>
        <v/>
      </c>
      <c r="T122" s="14" t="str">
        <f t="shared" ca="1" si="65"/>
        <v/>
      </c>
    </row>
    <row r="123" spans="2:20" s="13" customFormat="1" ht="13.75" customHeight="1" x14ac:dyDescent="0.2">
      <c r="B123" s="14" t="str">
        <f>IF(E123="","",VLOOKUP(E123, 'SKU Маскарпоне'!$A$1:$B$50, 2, 0))</f>
        <v/>
      </c>
      <c r="C123" s="14" t="str">
        <f>IF(E123="","",VLOOKUP(E123, 'SKU заквасочник'!$A$1:$Z$80, IF(D123="-", 11, IF(D123="", 11,  MATCH(D123&amp;"", 'SKU заквасочник'!$A$1:$Z$1, 0))), 0))</f>
        <v/>
      </c>
      <c r="D123" s="14"/>
      <c r="F123" s="16" t="str">
        <f>IF(E123="-", "-", IF(E123="", "", G123*VLOOKUP(E123, 'SKU Маскарпоне'!$A$1:$C$50, 3, 0)))</f>
        <v/>
      </c>
      <c r="G123" s="17"/>
      <c r="H123" s="18" t="str">
        <f t="shared" ca="1" si="67"/>
        <v/>
      </c>
      <c r="I123" s="14" t="str">
        <f t="shared" ca="1" si="68"/>
        <v/>
      </c>
      <c r="J123" s="14" t="str">
        <f t="shared" ca="1" si="59"/>
        <v/>
      </c>
      <c r="L123" s="17">
        <f t="shared" ca="1" si="69"/>
        <v>0</v>
      </c>
      <c r="M123" s="13">
        <f t="shared" ca="1" si="73"/>
        <v>0</v>
      </c>
      <c r="N123" s="13">
        <f t="shared" si="70"/>
        <v>0</v>
      </c>
      <c r="O123" s="13">
        <f t="shared" ca="1" si="71"/>
        <v>0</v>
      </c>
      <c r="S123" s="14" t="str">
        <f t="shared" ca="1" si="72"/>
        <v/>
      </c>
      <c r="T123" s="14" t="str">
        <f t="shared" ca="1" si="65"/>
        <v/>
      </c>
    </row>
    <row r="124" spans="2:20" s="13" customFormat="1" ht="13.75" customHeight="1" x14ac:dyDescent="0.2">
      <c r="B124" s="14" t="str">
        <f>IF(E124="","",VLOOKUP(E124, 'SKU Маскарпоне'!$A$1:$B$50, 2, 0))</f>
        <v/>
      </c>
      <c r="C124" s="14" t="str">
        <f>IF(E124="","",VLOOKUP(E124, 'SKU заквасочник'!$A$1:$Z$80, IF(D124="-", 11, IF(D124="", 11,  MATCH(D124&amp;"", 'SKU заквасочник'!$A$1:$Z$1, 0))), 0))</f>
        <v/>
      </c>
      <c r="D124" s="14"/>
      <c r="F124" s="16" t="str">
        <f>IF(E124="-", "-", IF(E124="", "", G124*VLOOKUP(E124, 'SKU Маскарпоне'!$A$1:$C$50, 3, 0)))</f>
        <v/>
      </c>
      <c r="G124" s="17"/>
      <c r="H124" s="18" t="str">
        <f t="shared" ca="1" si="67"/>
        <v/>
      </c>
      <c r="I124" s="14" t="str">
        <f t="shared" ca="1" si="68"/>
        <v/>
      </c>
      <c r="J124" s="14" t="str">
        <f t="shared" ca="1" si="59"/>
        <v/>
      </c>
      <c r="L124" s="17">
        <f t="shared" ca="1" si="69"/>
        <v>0</v>
      </c>
      <c r="M124" s="13">
        <f t="shared" ca="1" si="73"/>
        <v>0</v>
      </c>
      <c r="N124" s="13">
        <f t="shared" si="70"/>
        <v>0</v>
      </c>
      <c r="O124" s="13">
        <f t="shared" ca="1" si="71"/>
        <v>0</v>
      </c>
      <c r="S124" s="14" t="str">
        <f t="shared" ca="1" si="72"/>
        <v/>
      </c>
      <c r="T124" s="14" t="str">
        <f t="shared" ca="1" si="65"/>
        <v/>
      </c>
    </row>
    <row r="125" spans="2:20" s="13" customFormat="1" ht="13.75" customHeight="1" x14ac:dyDescent="0.2">
      <c r="B125" s="14" t="str">
        <f>IF(E125="","",VLOOKUP(E125, 'SKU Маскарпоне'!$A$1:$B$50, 2, 0))</f>
        <v/>
      </c>
      <c r="C125" s="14" t="str">
        <f>IF(E125="","",VLOOKUP(E125, 'SKU заквасочник'!$A$1:$Z$80, IF(D125="-", 11, IF(D125="", 11,  MATCH(D125&amp;"", 'SKU заквасочник'!$A$1:$Z$1, 0))), 0))</f>
        <v/>
      </c>
      <c r="D125" s="14"/>
      <c r="F125" s="16" t="str">
        <f>IF(E125="-", "-", IF(E125="", "", G125*VLOOKUP(E125, 'SKU Маскарпоне'!$A$1:$C$50, 3, 0)))</f>
        <v/>
      </c>
      <c r="G125" s="17"/>
      <c r="H125" s="18" t="str">
        <f t="shared" ca="1" si="67"/>
        <v/>
      </c>
      <c r="I125" s="14" t="str">
        <f t="shared" ca="1" si="68"/>
        <v/>
      </c>
      <c r="J125" s="14" t="str">
        <f t="shared" ca="1" si="59"/>
        <v/>
      </c>
      <c r="L125" s="17">
        <f t="shared" ca="1" si="69"/>
        <v>0</v>
      </c>
      <c r="M125" s="13">
        <f t="shared" ca="1" si="73"/>
        <v>0</v>
      </c>
      <c r="N125" s="13">
        <f t="shared" si="70"/>
        <v>0</v>
      </c>
      <c r="O125" s="13">
        <f t="shared" ca="1" si="71"/>
        <v>0</v>
      </c>
      <c r="S125" s="14" t="str">
        <f t="shared" ca="1" si="72"/>
        <v/>
      </c>
      <c r="T125" s="14" t="str">
        <f t="shared" ca="1" si="65"/>
        <v/>
      </c>
    </row>
    <row r="126" spans="2:20" s="13" customFormat="1" ht="13.75" customHeight="1" x14ac:dyDescent="0.2">
      <c r="B126" s="14" t="str">
        <f>IF(E126="","",VLOOKUP(E126, 'SKU Маскарпоне'!$A$1:$B$50, 2, 0))</f>
        <v/>
      </c>
      <c r="C126" s="14" t="str">
        <f>IF(E126="","",VLOOKUP(E126, 'SKU заквасочник'!$A$1:$Z$80, IF(D126="-", 11, IF(D126="", 11,  MATCH(D126&amp;"", 'SKU заквасочник'!$A$1:$Z$1, 0))), 0))</f>
        <v/>
      </c>
      <c r="D126" s="14"/>
      <c r="F126" s="16" t="str">
        <f>IF(E126="-", "-", IF(E126="", "", G126*VLOOKUP(E126, 'SKU Маскарпоне'!$A$1:$C$50, 3, 0)))</f>
        <v/>
      </c>
      <c r="G126" s="17"/>
      <c r="H126" s="18" t="str">
        <f t="shared" ca="1" si="67"/>
        <v/>
      </c>
      <c r="I126" s="14" t="str">
        <f t="shared" ca="1" si="68"/>
        <v/>
      </c>
      <c r="J126" s="14" t="str">
        <f t="shared" ca="1" si="59"/>
        <v/>
      </c>
      <c r="L126" s="17">
        <f t="shared" ca="1" si="69"/>
        <v>0</v>
      </c>
      <c r="M126" s="13">
        <f t="shared" ca="1" si="73"/>
        <v>0</v>
      </c>
      <c r="N126" s="13">
        <f t="shared" si="70"/>
        <v>0</v>
      </c>
      <c r="O126" s="13">
        <f t="shared" ca="1" si="71"/>
        <v>0</v>
      </c>
      <c r="S126" s="14" t="str">
        <f t="shared" ca="1" si="72"/>
        <v/>
      </c>
      <c r="T126" s="14" t="str">
        <f t="shared" ca="1" si="65"/>
        <v/>
      </c>
    </row>
    <row r="127" spans="2:20" s="13" customFormat="1" ht="13.75" customHeight="1" x14ac:dyDescent="0.2">
      <c r="B127" s="14" t="str">
        <f>IF(E127="","",VLOOKUP(E127, 'SKU Маскарпоне'!$A$1:$B$50, 2, 0))</f>
        <v/>
      </c>
      <c r="C127" s="14" t="str">
        <f>IF(E127="","",VLOOKUP(E127, 'SKU заквасочник'!$A$1:$Z$80, IF(D127="-", 11, IF(D127="", 11,  MATCH(D127&amp;"", 'SKU заквасочник'!$A$1:$Z$1, 0))), 0))</f>
        <v/>
      </c>
      <c r="D127" s="14"/>
      <c r="F127" s="16" t="str">
        <f>IF(E127="-", "-", IF(E127="", "", G127*VLOOKUP(E127, 'SKU Маскарпоне'!$A$1:$C$50, 3, 0)))</f>
        <v/>
      </c>
      <c r="G127" s="17"/>
      <c r="H127" s="18" t="str">
        <f t="shared" ca="1" si="67"/>
        <v/>
      </c>
      <c r="I127" s="14" t="str">
        <f t="shared" ca="1" si="68"/>
        <v/>
      </c>
      <c r="J127" s="14" t="str">
        <f t="shared" ca="1" si="59"/>
        <v/>
      </c>
      <c r="L127" s="17">
        <f t="shared" ca="1" si="69"/>
        <v>0</v>
      </c>
      <c r="M127" s="13">
        <f t="shared" ca="1" si="73"/>
        <v>0</v>
      </c>
      <c r="N127" s="13">
        <f t="shared" si="70"/>
        <v>0</v>
      </c>
      <c r="O127" s="13">
        <f t="shared" ca="1" si="71"/>
        <v>0</v>
      </c>
      <c r="S127" s="14" t="str">
        <f t="shared" ca="1" si="72"/>
        <v/>
      </c>
      <c r="T127" s="14" t="str">
        <f t="shared" ca="1" si="65"/>
        <v/>
      </c>
    </row>
    <row r="128" spans="2:20" s="13" customFormat="1" ht="13.75" customHeight="1" x14ac:dyDescent="0.2">
      <c r="B128" s="14" t="str">
        <f>IF(E128="","",VLOOKUP(E128, 'SKU Маскарпоне'!$A$1:$B$50, 2, 0))</f>
        <v/>
      </c>
      <c r="C128" s="14" t="str">
        <f>IF(E128="","",VLOOKUP(E128, 'SKU заквасочник'!$A$1:$Z$80, IF(D128="-", 11, IF(D128="", 11,  MATCH(D128&amp;"", 'SKU заквасочник'!$A$1:$Z$1, 0))), 0))</f>
        <v/>
      </c>
      <c r="D128" s="14"/>
      <c r="F128" s="16" t="str">
        <f>IF(E128="-", "-", IF(E128="", "", G128*VLOOKUP(E128, 'SKU Маскарпоне'!$A$1:$C$50, 3, 0)))</f>
        <v/>
      </c>
      <c r="G128" s="17"/>
      <c r="H128" s="18" t="str">
        <f t="shared" ca="1" si="67"/>
        <v/>
      </c>
      <c r="I128" s="14" t="str">
        <f t="shared" ca="1" si="68"/>
        <v/>
      </c>
      <c r="J128" s="14" t="str">
        <f t="shared" ca="1" si="59"/>
        <v/>
      </c>
      <c r="L128" s="17">
        <f t="shared" ca="1" si="69"/>
        <v>0</v>
      </c>
      <c r="M128" s="13">
        <f t="shared" ca="1" si="73"/>
        <v>0</v>
      </c>
      <c r="N128" s="13">
        <f t="shared" si="70"/>
        <v>0</v>
      </c>
      <c r="O128" s="13">
        <f t="shared" ca="1" si="71"/>
        <v>0</v>
      </c>
      <c r="S128" s="14" t="str">
        <f t="shared" ca="1" si="72"/>
        <v/>
      </c>
      <c r="T128" s="14" t="str">
        <f t="shared" ca="1" si="65"/>
        <v/>
      </c>
    </row>
    <row r="129" spans="2:20" s="13" customFormat="1" ht="13.75" customHeight="1" x14ac:dyDescent="0.2">
      <c r="B129" s="14" t="str">
        <f>IF(E129="","",VLOOKUP(E129, 'SKU Маскарпоне'!$A$1:$B$50, 2, 0))</f>
        <v/>
      </c>
      <c r="C129" s="14" t="str">
        <f>IF(E129="","",VLOOKUP(E129, 'SKU заквасочник'!$A$1:$Z$80, IF(D129="-", 11, IF(D129="", 11,  MATCH(D129&amp;"", 'SKU заквасочник'!$A$1:$Z$1, 0))), 0))</f>
        <v/>
      </c>
      <c r="D129" s="14"/>
      <c r="F129" s="16" t="str">
        <f>IF(E129="-", "-", IF(E129="", "", G129*VLOOKUP(E129, 'SKU Маскарпоне'!$A$1:$C$50, 3, 0)))</f>
        <v/>
      </c>
      <c r="G129" s="17"/>
      <c r="H129" s="18" t="str">
        <f t="shared" ca="1" si="67"/>
        <v/>
      </c>
      <c r="I129" s="14" t="str">
        <f t="shared" ca="1" si="68"/>
        <v/>
      </c>
      <c r="J129" s="14" t="str">
        <f t="shared" ca="1" si="59"/>
        <v/>
      </c>
      <c r="L129" s="17">
        <f t="shared" ca="1" si="69"/>
        <v>0</v>
      </c>
      <c r="M129" s="13">
        <f t="shared" ca="1" si="73"/>
        <v>0</v>
      </c>
      <c r="N129" s="13">
        <f t="shared" si="70"/>
        <v>0</v>
      </c>
      <c r="O129" s="13">
        <f t="shared" ca="1" si="71"/>
        <v>0</v>
      </c>
      <c r="S129" s="14" t="str">
        <f t="shared" ca="1" si="72"/>
        <v/>
      </c>
      <c r="T129" s="14" t="str">
        <f t="shared" ca="1" si="65"/>
        <v/>
      </c>
    </row>
    <row r="130" spans="2:20" s="13" customFormat="1" ht="13.75" customHeight="1" x14ac:dyDescent="0.2">
      <c r="B130" s="14" t="str">
        <f>IF(E130="","",VLOOKUP(E130, 'SKU Маскарпоне'!$A$1:$B$50, 2, 0))</f>
        <v/>
      </c>
      <c r="C130" s="14" t="str">
        <f>IF(E130="","",VLOOKUP(E130, 'SKU заквасочник'!$A$1:$Z$80, IF(D130="-", 11, IF(D130="", 11,  MATCH(D130&amp;"", 'SKU заквасочник'!$A$1:$Z$1, 0))), 0))</f>
        <v/>
      </c>
      <c r="D130" s="14"/>
      <c r="F130" s="16" t="str">
        <f>IF(E130="-", "-", IF(E130="", "", G130*VLOOKUP(E130, 'SKU Маскарпоне'!$A$1:$C$50, 3, 0)))</f>
        <v/>
      </c>
      <c r="G130" s="17"/>
      <c r="H130" s="18" t="str">
        <f t="shared" ca="1" si="67"/>
        <v/>
      </c>
      <c r="I130" s="14" t="str">
        <f t="shared" ca="1" si="68"/>
        <v/>
      </c>
      <c r="J130" s="14" t="str">
        <f t="shared" ca="1" si="59"/>
        <v/>
      </c>
      <c r="L130" s="17">
        <f t="shared" ca="1" si="69"/>
        <v>0</v>
      </c>
      <c r="M130" s="13">
        <f t="shared" ca="1" si="73"/>
        <v>0</v>
      </c>
      <c r="N130" s="13">
        <f t="shared" si="70"/>
        <v>0</v>
      </c>
      <c r="O130" s="13">
        <f t="shared" ca="1" si="71"/>
        <v>0</v>
      </c>
      <c r="S130" s="14" t="str">
        <f t="shared" ca="1" si="72"/>
        <v/>
      </c>
      <c r="T130" s="14" t="str">
        <f t="shared" ca="1" si="65"/>
        <v/>
      </c>
    </row>
    <row r="131" spans="2:20" s="13" customFormat="1" ht="13.75" customHeight="1" x14ac:dyDescent="0.2">
      <c r="B131" s="14" t="str">
        <f>IF(E131="","",VLOOKUP(E131, 'SKU Маскарпоне'!$A$1:$B$50, 2, 0))</f>
        <v/>
      </c>
      <c r="C131" s="14" t="str">
        <f>IF(E131="","",VLOOKUP(E131, 'SKU заквасочник'!$A$1:$Z$80, IF(D131="-", 11, IF(D131="", 11,  MATCH(D131&amp;"", 'SKU заквасочник'!$A$1:$Z$1, 0))), 0))</f>
        <v/>
      </c>
      <c r="D131" s="14"/>
      <c r="F131" s="16" t="str">
        <f>IF(E131="-", "-", IF(E131="", "", G131*VLOOKUP(E131, 'SKU Маскарпоне'!$A$1:$C$50, 3, 0)))</f>
        <v/>
      </c>
      <c r="G131" s="17"/>
      <c r="H131" s="18" t="str">
        <f t="shared" ca="1" si="67"/>
        <v/>
      </c>
      <c r="I131" s="14" t="str">
        <f t="shared" ca="1" si="68"/>
        <v/>
      </c>
      <c r="J131" s="14" t="str">
        <f t="shared" ca="1" si="59"/>
        <v/>
      </c>
      <c r="L131" s="17">
        <f t="shared" ca="1" si="69"/>
        <v>0</v>
      </c>
      <c r="M131" s="13">
        <f t="shared" ca="1" si="73"/>
        <v>0</v>
      </c>
      <c r="N131" s="13">
        <f t="shared" si="70"/>
        <v>0</v>
      </c>
      <c r="O131" s="13">
        <f t="shared" ca="1" si="71"/>
        <v>0</v>
      </c>
      <c r="S131" s="14" t="str">
        <f t="shared" ca="1" si="72"/>
        <v/>
      </c>
      <c r="T131" s="14" t="str">
        <f t="shared" ca="1" si="65"/>
        <v/>
      </c>
    </row>
    <row r="132" spans="2:20" s="13" customFormat="1" ht="13.75" customHeight="1" x14ac:dyDescent="0.2">
      <c r="B132" s="14" t="str">
        <f>IF(E132="","",VLOOKUP(E132, 'SKU Маскарпоне'!$A$1:$B$50, 2, 0))</f>
        <v/>
      </c>
      <c r="C132" s="14" t="str">
        <f>IF(E132="","",VLOOKUP(E132, 'SKU заквасочник'!$A$1:$Z$80, IF(D132="-", 11, IF(D132="", 11,  MATCH(D132&amp;"", 'SKU заквасочник'!$A$1:$Z$1, 0))), 0))</f>
        <v/>
      </c>
      <c r="D132" s="14"/>
      <c r="F132" s="16" t="str">
        <f>IF(E132="-", "-", IF(E132="", "", G132*VLOOKUP(E132, 'SKU Маскарпоне'!$A$1:$C$50, 3, 0)))</f>
        <v/>
      </c>
      <c r="G132" s="17"/>
      <c r="H132" s="18" t="str">
        <f t="shared" ca="1" si="67"/>
        <v/>
      </c>
      <c r="I132" s="14" t="str">
        <f t="shared" ca="1" si="68"/>
        <v/>
      </c>
      <c r="J132" s="14" t="str">
        <f t="shared" ca="1" si="59"/>
        <v/>
      </c>
      <c r="L132" s="17">
        <f t="shared" ca="1" si="69"/>
        <v>0</v>
      </c>
      <c r="M132" s="13">
        <f t="shared" ca="1" si="73"/>
        <v>0</v>
      </c>
      <c r="N132" s="13">
        <f t="shared" si="70"/>
        <v>0</v>
      </c>
      <c r="O132" s="13">
        <f t="shared" ca="1" si="71"/>
        <v>0</v>
      </c>
      <c r="S132" s="14" t="str">
        <f t="shared" ca="1" si="72"/>
        <v/>
      </c>
      <c r="T132" s="14" t="str">
        <f t="shared" ca="1" si="65"/>
        <v/>
      </c>
    </row>
    <row r="133" spans="2:20" s="13" customFormat="1" ht="13.75" customHeight="1" x14ac:dyDescent="0.2">
      <c r="B133" s="14" t="str">
        <f>IF(E133="","",VLOOKUP(E133, 'SKU Маскарпоне'!$A$1:$B$50, 2, 0))</f>
        <v/>
      </c>
      <c r="C133" s="14" t="str">
        <f>IF(E133="","",VLOOKUP(E133, 'SKU заквасочник'!$A$1:$Z$80, IF(D133="-", 11, IF(D133="", 11,  MATCH(D133&amp;"", 'SKU заквасочник'!$A$1:$Z$1, 0))), 0))</f>
        <v/>
      </c>
      <c r="D133" s="14"/>
      <c r="F133" s="16" t="str">
        <f>IF(E133="-", "-", IF(E133="", "", G133*VLOOKUP(E133, 'SKU Маскарпоне'!$A$1:$C$50, 3, 0)))</f>
        <v/>
      </c>
      <c r="G133" s="17"/>
      <c r="H133" s="18" t="str">
        <f t="shared" ca="1" si="67"/>
        <v/>
      </c>
      <c r="I133" s="14" t="str">
        <f t="shared" ca="1" si="68"/>
        <v/>
      </c>
      <c r="J133" s="14" t="str">
        <f t="shared" ca="1" si="59"/>
        <v/>
      </c>
      <c r="L133" s="17">
        <f t="shared" ca="1" si="69"/>
        <v>0</v>
      </c>
      <c r="M133" s="13">
        <f t="shared" ca="1" si="73"/>
        <v>0</v>
      </c>
      <c r="N133" s="13">
        <f t="shared" si="70"/>
        <v>0</v>
      </c>
      <c r="O133" s="13">
        <f t="shared" ca="1" si="71"/>
        <v>0</v>
      </c>
      <c r="S133" s="14" t="str">
        <f t="shared" ca="1" si="72"/>
        <v/>
      </c>
      <c r="T133" s="14" t="str">
        <f t="shared" ca="1" si="65"/>
        <v/>
      </c>
    </row>
    <row r="134" spans="2:20" s="13" customFormat="1" ht="13.75" customHeight="1" x14ac:dyDescent="0.2">
      <c r="B134" s="14" t="str">
        <f>IF(E134="","",VLOOKUP(E134, 'SKU Маскарпоне'!$A$1:$B$50, 2, 0))</f>
        <v/>
      </c>
      <c r="C134" s="14" t="str">
        <f>IF(E134="","",VLOOKUP(E134, 'SKU заквасочник'!$A$1:$Z$80, IF(D134="-", 11, IF(D134="", 11,  MATCH(D134&amp;"", 'SKU заквасочник'!$A$1:$Z$1, 0))), 0))</f>
        <v/>
      </c>
      <c r="D134" s="14"/>
      <c r="F134" s="16" t="str">
        <f>IF(E134="-", "-", IF(E134="", "", G134*VLOOKUP(E134, 'SKU Маскарпоне'!$A$1:$C$50, 3, 0)))</f>
        <v/>
      </c>
      <c r="G134" s="17"/>
      <c r="H134" s="18" t="str">
        <f t="shared" ca="1" si="67"/>
        <v/>
      </c>
      <c r="I134" s="14" t="str">
        <f t="shared" ca="1" si="68"/>
        <v/>
      </c>
      <c r="J134" s="14" t="str">
        <f t="shared" ca="1" si="59"/>
        <v/>
      </c>
      <c r="L134" s="17">
        <f t="shared" ca="1" si="69"/>
        <v>0</v>
      </c>
      <c r="M134" s="13">
        <f t="shared" ca="1" si="73"/>
        <v>0</v>
      </c>
      <c r="N134" s="13">
        <f t="shared" si="70"/>
        <v>0</v>
      </c>
      <c r="O134" s="13">
        <f t="shared" ca="1" si="71"/>
        <v>0</v>
      </c>
      <c r="S134" s="14" t="str">
        <f t="shared" ca="1" si="72"/>
        <v/>
      </c>
      <c r="T134" s="14" t="str">
        <f t="shared" ca="1" si="65"/>
        <v/>
      </c>
    </row>
    <row r="135" spans="2:20" s="13" customFormat="1" ht="13.75" customHeight="1" x14ac:dyDescent="0.2">
      <c r="B135" s="14" t="str">
        <f>IF(E135="","",VLOOKUP(E135, 'SKU Маскарпоне'!$A$1:$B$50, 2, 0))</f>
        <v/>
      </c>
      <c r="C135" s="14" t="str">
        <f>IF(E135="","",VLOOKUP(E135, 'SKU заквасочник'!$A$1:$Z$80, IF(D135="-", 11, IF(D135="", 11,  MATCH(D135&amp;"", 'SKU заквасочник'!$A$1:$Z$1, 0))), 0))</f>
        <v/>
      </c>
      <c r="D135" s="14"/>
      <c r="F135" s="16"/>
      <c r="G135" s="17"/>
      <c r="H135" s="18" t="str">
        <f t="shared" ref="H135:H166" ca="1" si="74">IF(K135="","",(INDIRECT("N" &amp; ROW() - 1) - O135))</f>
        <v/>
      </c>
      <c r="I135" s="14" t="str">
        <f t="shared" ca="1" si="68"/>
        <v/>
      </c>
      <c r="J135" s="14" t="str">
        <f t="shared" ca="1" si="59"/>
        <v/>
      </c>
      <c r="S135" s="14" t="str">
        <f t="shared" ca="1" si="72"/>
        <v/>
      </c>
      <c r="T135" s="14" t="str">
        <f t="shared" ca="1" si="65"/>
        <v/>
      </c>
    </row>
    <row r="136" spans="2:20" s="13" customFormat="1" ht="13.75" customHeight="1" x14ac:dyDescent="0.2">
      <c r="B136" s="14" t="str">
        <f>IF(E136="","",VLOOKUP(E136, 'SKU Маскарпоне'!$A$1:$B$50, 2, 0))</f>
        <v/>
      </c>
      <c r="C136" s="14" t="str">
        <f>IF(E136="","",VLOOKUP(E136, 'SKU заквасочник'!$A$1:$Z$80, IF(D136="-", 11, IF(D136="", 11,  MATCH(D136&amp;"", 'SKU заквасочник'!$A$1:$Z$1, 0))), 0))</f>
        <v/>
      </c>
      <c r="D136" s="14"/>
      <c r="F136" s="16"/>
      <c r="G136" s="17"/>
      <c r="H136" s="18" t="str">
        <f t="shared" ca="1" si="74"/>
        <v/>
      </c>
      <c r="I136" s="14" t="str">
        <f t="shared" ca="1" si="68"/>
        <v/>
      </c>
      <c r="J136" s="14" t="str">
        <f t="shared" ca="1" si="59"/>
        <v/>
      </c>
      <c r="S136" s="14" t="str">
        <f t="shared" ca="1" si="72"/>
        <v/>
      </c>
      <c r="T136" s="14" t="str">
        <f t="shared" ca="1" si="65"/>
        <v/>
      </c>
    </row>
    <row r="137" spans="2:20" s="13" customFormat="1" ht="13.75" customHeight="1" x14ac:dyDescent="0.2">
      <c r="B137" s="14" t="str">
        <f>IF(E137="","",VLOOKUP(E137, 'SKU Маскарпоне'!$A$1:$B$50, 2, 0))</f>
        <v/>
      </c>
      <c r="C137" s="14" t="str">
        <f>IF(E137="","",VLOOKUP(E137, 'SKU заквасочник'!$A$1:$Z$80, IF(D137="-", 11, IF(D137="", 11,  MATCH(D137&amp;"", 'SKU заквасочник'!$A$1:$Z$1, 0))), 0))</f>
        <v/>
      </c>
      <c r="D137" s="14"/>
      <c r="F137" s="16"/>
      <c r="G137" s="17"/>
      <c r="H137" s="18" t="str">
        <f t="shared" ca="1" si="74"/>
        <v/>
      </c>
      <c r="I137" s="14" t="str">
        <f t="shared" ca="1" si="68"/>
        <v/>
      </c>
      <c r="J137" s="14" t="str">
        <f t="shared" ca="1" si="59"/>
        <v/>
      </c>
      <c r="S137" s="14" t="str">
        <f t="shared" ca="1" si="72"/>
        <v/>
      </c>
      <c r="T137" s="14" t="str">
        <f t="shared" ca="1" si="65"/>
        <v/>
      </c>
    </row>
    <row r="138" spans="2:20" s="13" customFormat="1" ht="13.75" customHeight="1" x14ac:dyDescent="0.2">
      <c r="B138" s="14" t="str">
        <f>IF(E138="","",VLOOKUP(E138, 'SKU Маскарпоне'!$A$1:$B$50, 2, 0))</f>
        <v/>
      </c>
      <c r="C138" s="14" t="str">
        <f>IF(E138="","",VLOOKUP(E138, 'SKU заквасочник'!$A$1:$Z$80, IF(D138="-", 11, IF(D138="", 11,  MATCH(D138&amp;"", 'SKU заквасочник'!$A$1:$Z$1, 0))), 0))</f>
        <v/>
      </c>
      <c r="D138" s="14"/>
      <c r="F138" s="16"/>
      <c r="G138" s="17"/>
      <c r="H138" s="18" t="str">
        <f t="shared" ca="1" si="74"/>
        <v/>
      </c>
      <c r="I138" s="14" t="str">
        <f t="shared" ca="1" si="68"/>
        <v/>
      </c>
      <c r="J138" s="14" t="str">
        <f t="shared" ca="1" si="59"/>
        <v/>
      </c>
      <c r="S138" s="14" t="str">
        <f t="shared" ca="1" si="72"/>
        <v/>
      </c>
      <c r="T138" s="14" t="str">
        <f t="shared" ca="1" si="65"/>
        <v/>
      </c>
    </row>
    <row r="139" spans="2:20" s="13" customFormat="1" ht="13.75" customHeight="1" x14ac:dyDescent="0.2">
      <c r="B139" s="14" t="str">
        <f>IF(E139="","",VLOOKUP(E139, 'SKU Маскарпоне'!$A$1:$B$50, 2, 0))</f>
        <v/>
      </c>
      <c r="C139" s="14" t="str">
        <f>IF(E139="","",VLOOKUP(E139, 'SKU заквасочник'!$A$1:$Z$80, IF(D139="-", 11, IF(D139="", 11,  MATCH(D139&amp;"", 'SKU заквасочник'!$A$1:$Z$1, 0))), 0))</f>
        <v/>
      </c>
      <c r="D139" s="14"/>
      <c r="F139" s="16"/>
      <c r="G139" s="17"/>
      <c r="H139" s="18" t="str">
        <f t="shared" ca="1" si="74"/>
        <v/>
      </c>
      <c r="I139" s="14" t="str">
        <f t="shared" ca="1" si="68"/>
        <v/>
      </c>
      <c r="J139" s="14" t="str">
        <f t="shared" ca="1" si="59"/>
        <v/>
      </c>
      <c r="S139" s="14" t="str">
        <f t="shared" ca="1" si="72"/>
        <v/>
      </c>
      <c r="T139" s="14" t="str">
        <f t="shared" ca="1" si="65"/>
        <v/>
      </c>
    </row>
    <row r="140" spans="2:20" s="13" customFormat="1" ht="13.75" customHeight="1" x14ac:dyDescent="0.2">
      <c r="B140" s="14" t="str">
        <f>IF(E140="","",VLOOKUP(E140, 'SKU Маскарпоне'!$A$1:$B$50, 2, 0))</f>
        <v/>
      </c>
      <c r="C140" s="14" t="str">
        <f>IF(E140="","",VLOOKUP(E140, 'SKU заквасочник'!$A$1:$Z$80, IF(D140="-", 11, IF(D140="", 11,  MATCH(D140&amp;"", 'SKU заквасочник'!$A$1:$Z$1, 0))), 0))</f>
        <v/>
      </c>
      <c r="D140" s="14"/>
      <c r="F140" s="16"/>
      <c r="G140" s="17"/>
      <c r="H140" s="18" t="str">
        <f t="shared" ca="1" si="74"/>
        <v/>
      </c>
      <c r="I140" s="14" t="str">
        <f t="shared" ca="1" si="68"/>
        <v/>
      </c>
      <c r="J140" s="14" t="str">
        <f t="shared" ca="1" si="59"/>
        <v/>
      </c>
      <c r="S140" s="14" t="str">
        <f t="shared" ca="1" si="72"/>
        <v/>
      </c>
      <c r="T140" s="14" t="str">
        <f t="shared" ca="1" si="65"/>
        <v/>
      </c>
    </row>
    <row r="141" spans="2:20" s="13" customFormat="1" ht="13.75" customHeight="1" x14ac:dyDescent="0.2">
      <c r="B141" s="14" t="str">
        <f>IF(E141="","",VLOOKUP(E141, 'SKU Маскарпоне'!$A$1:$B$50, 2, 0))</f>
        <v/>
      </c>
      <c r="C141" s="14" t="str">
        <f>IF(E141="","",VLOOKUP(E141, 'SKU заквасочник'!$A$1:$Z$80, IF(D141="-", 11, IF(D141="", 11,  MATCH(D141&amp;"", 'SKU заквасочник'!$A$1:$Z$1, 0))), 0))</f>
        <v/>
      </c>
      <c r="D141" s="14"/>
      <c r="F141" s="16"/>
      <c r="G141" s="17"/>
      <c r="H141" s="18" t="str">
        <f t="shared" ca="1" si="74"/>
        <v/>
      </c>
      <c r="I141" s="14" t="str">
        <f t="shared" ca="1" si="68"/>
        <v/>
      </c>
      <c r="J141" s="14" t="str">
        <f t="shared" ca="1" si="59"/>
        <v/>
      </c>
      <c r="S141" s="14" t="str">
        <f t="shared" ca="1" si="72"/>
        <v/>
      </c>
      <c r="T141" s="14" t="str">
        <f t="shared" ca="1" si="65"/>
        <v/>
      </c>
    </row>
    <row r="142" spans="2:20" s="13" customFormat="1" ht="13.75" customHeight="1" x14ac:dyDescent="0.2">
      <c r="B142" s="14" t="str">
        <f>IF(E142="","",VLOOKUP(E142, 'SKU Маскарпоне'!$A$1:$B$50, 2, 0))</f>
        <v/>
      </c>
      <c r="C142" s="14" t="str">
        <f>IF(E142="","",VLOOKUP(E142, 'SKU заквасочник'!$A$1:$Z$80, IF(D142="-", 11, IF(D142="", 11,  MATCH(D142&amp;"", 'SKU заквасочник'!$A$1:$Z$1, 0))), 0))</f>
        <v/>
      </c>
      <c r="D142" s="14"/>
      <c r="F142" s="16"/>
      <c r="G142" s="17"/>
      <c r="H142" s="18" t="str">
        <f t="shared" ca="1" si="74"/>
        <v/>
      </c>
      <c r="I142" s="14" t="str">
        <f t="shared" ref="I142:I176" ca="1" si="75">IF(K142 = "-", INDIRECT("D" &amp; ROW() - 1) * 1890,"")</f>
        <v/>
      </c>
      <c r="J142" s="14" t="str">
        <f t="shared" ref="J142:J205" ca="1" si="76">IF(K142 = "-", INDIRECT("C" &amp; ROW() - 1),"")</f>
        <v/>
      </c>
      <c r="S142" s="14" t="str">
        <f t="shared" ref="S142:S173" ca="1" si="77">IF(R142 = "", "", R142 / INDIRECT("D" &amp; ROW() - 1) )</f>
        <v/>
      </c>
      <c r="T142" s="14" t="str">
        <f t="shared" ref="T142:T205" ca="1" si="78">IF(K142="-",IF(ISNUMBER(SEARCH(",", INDIRECT("B" &amp; ROW() - 1) )),1,""), "")</f>
        <v/>
      </c>
    </row>
    <row r="143" spans="2:20" s="13" customFormat="1" ht="13.75" customHeight="1" x14ac:dyDescent="0.2">
      <c r="B143" s="14" t="str">
        <f>IF(E143="","",VLOOKUP(E143, 'SKU Маскарпоне'!$A$1:$B$50, 2, 0))</f>
        <v/>
      </c>
      <c r="C143" s="14" t="str">
        <f>IF(E143="","",VLOOKUP(E143, 'SKU заквасочник'!$A$1:$Z$80, IF(D143="-", 11, IF(D143="", 11,  MATCH(D143&amp;"", 'SKU заквасочник'!$A$1:$Z$1, 0))), 0))</f>
        <v/>
      </c>
      <c r="D143" s="14"/>
      <c r="F143" s="16"/>
      <c r="G143" s="17"/>
      <c r="H143" s="18" t="str">
        <f t="shared" ca="1" si="74"/>
        <v/>
      </c>
      <c r="I143" s="14" t="str">
        <f t="shared" ca="1" si="75"/>
        <v/>
      </c>
      <c r="J143" s="14" t="str">
        <f t="shared" ca="1" si="76"/>
        <v/>
      </c>
      <c r="S143" s="14" t="str">
        <f t="shared" ca="1" si="77"/>
        <v/>
      </c>
      <c r="T143" s="14" t="str">
        <f t="shared" ca="1" si="78"/>
        <v/>
      </c>
    </row>
    <row r="144" spans="2:20" s="13" customFormat="1" ht="13.75" customHeight="1" x14ac:dyDescent="0.2">
      <c r="B144" s="14" t="str">
        <f>IF(E144="","",VLOOKUP(E144, 'SKU Маскарпоне'!$A$1:$B$50, 2, 0))</f>
        <v/>
      </c>
      <c r="C144" s="14" t="str">
        <f>IF(E144="","",VLOOKUP(E144, 'SKU заквасочник'!$A$1:$Z$80, IF(D144="-", 11, IF(D144="", 11,  MATCH(D144&amp;"", 'SKU заквасочник'!$A$1:$Z$1, 0))), 0))</f>
        <v/>
      </c>
      <c r="D144" s="14"/>
      <c r="F144" s="16"/>
      <c r="G144" s="17"/>
      <c r="H144" s="18" t="str">
        <f t="shared" ca="1" si="74"/>
        <v/>
      </c>
      <c r="I144" s="14" t="str">
        <f t="shared" ca="1" si="75"/>
        <v/>
      </c>
      <c r="J144" s="14" t="str">
        <f t="shared" ca="1" si="76"/>
        <v/>
      </c>
      <c r="S144" s="14" t="str">
        <f t="shared" ca="1" si="77"/>
        <v/>
      </c>
      <c r="T144" s="14" t="str">
        <f t="shared" ca="1" si="78"/>
        <v/>
      </c>
    </row>
    <row r="145" spans="2:20" s="13" customFormat="1" ht="13.75" customHeight="1" x14ac:dyDescent="0.2">
      <c r="B145" s="14" t="str">
        <f>IF(E145="","",VLOOKUP(E145, 'SKU Маскарпоне'!$A$1:$B$50, 2, 0))</f>
        <v/>
      </c>
      <c r="C145" s="14" t="str">
        <f>IF(E145="","",VLOOKUP(E145, 'SKU заквасочник'!$A$1:$Z$80, IF(D145="-", 11, IF(D145="", 11,  MATCH(D145&amp;"", 'SKU заквасочник'!$A$1:$Z$1, 0))), 0))</f>
        <v/>
      </c>
      <c r="D145" s="14"/>
      <c r="F145" s="16"/>
      <c r="G145" s="17"/>
      <c r="H145" s="18" t="str">
        <f t="shared" ca="1" si="74"/>
        <v/>
      </c>
      <c r="I145" s="14" t="str">
        <f t="shared" ca="1" si="75"/>
        <v/>
      </c>
      <c r="J145" s="14" t="str">
        <f t="shared" ca="1" si="76"/>
        <v/>
      </c>
      <c r="S145" s="14" t="str">
        <f t="shared" ca="1" si="77"/>
        <v/>
      </c>
      <c r="T145" s="14" t="str">
        <f t="shared" ca="1" si="78"/>
        <v/>
      </c>
    </row>
    <row r="146" spans="2:20" s="13" customFormat="1" ht="13.75" customHeight="1" x14ac:dyDescent="0.2">
      <c r="B146" s="14" t="str">
        <f>IF(E146="","",VLOOKUP(E146, 'SKU Маскарпоне'!$A$1:$B$50, 2, 0))</f>
        <v/>
      </c>
      <c r="C146" s="14" t="str">
        <f>IF(E146="","",VLOOKUP(E146, 'SKU заквасочник'!$A$1:$Z$80, IF(D146="-", 11, IF(D146="", 11,  MATCH(D146&amp;"", 'SKU заквасочник'!$A$1:$Z$1, 0))), 0))</f>
        <v/>
      </c>
      <c r="D146" s="14"/>
      <c r="F146" s="16"/>
      <c r="G146" s="17"/>
      <c r="H146" s="18" t="str">
        <f t="shared" ca="1" si="74"/>
        <v/>
      </c>
      <c r="I146" s="14" t="str">
        <f t="shared" ca="1" si="75"/>
        <v/>
      </c>
      <c r="J146" s="14" t="str">
        <f t="shared" ca="1" si="76"/>
        <v/>
      </c>
      <c r="S146" s="14" t="str">
        <f t="shared" ca="1" si="77"/>
        <v/>
      </c>
      <c r="T146" s="14" t="str">
        <f t="shared" ca="1" si="78"/>
        <v/>
      </c>
    </row>
    <row r="147" spans="2:20" s="13" customFormat="1" ht="13.75" customHeight="1" x14ac:dyDescent="0.2">
      <c r="B147" s="14" t="str">
        <f>IF(E147="","",VLOOKUP(E147, 'SKU Маскарпоне'!$A$1:$B$50, 2, 0))</f>
        <v/>
      </c>
      <c r="C147" s="14" t="str">
        <f>IF(E147="","",VLOOKUP(E147, 'SKU заквасочник'!$A$1:$Z$80, IF(D147="-", 11, IF(D147="", 11,  MATCH(D147&amp;"", 'SKU заквасочник'!$A$1:$Z$1, 0))), 0))</f>
        <v/>
      </c>
      <c r="D147" s="14"/>
      <c r="F147" s="16"/>
      <c r="G147" s="17"/>
      <c r="H147" s="18" t="str">
        <f t="shared" ca="1" si="74"/>
        <v/>
      </c>
      <c r="I147" s="14" t="str">
        <f t="shared" ca="1" si="75"/>
        <v/>
      </c>
      <c r="J147" s="14" t="str">
        <f t="shared" ca="1" si="76"/>
        <v/>
      </c>
      <c r="S147" s="14" t="str">
        <f t="shared" ca="1" si="77"/>
        <v/>
      </c>
      <c r="T147" s="14" t="str">
        <f t="shared" ca="1" si="78"/>
        <v/>
      </c>
    </row>
    <row r="148" spans="2:20" s="13" customFormat="1" ht="13.75" customHeight="1" x14ac:dyDescent="0.2">
      <c r="B148" s="14" t="str">
        <f>IF(E148="","",VLOOKUP(E148, 'SKU Маскарпоне'!$A$1:$B$50, 2, 0))</f>
        <v/>
      </c>
      <c r="C148" s="14" t="str">
        <f>IF(E148="","",VLOOKUP(E148, 'SKU заквасочник'!$A$1:$Z$80, IF(D148="-", 11, IF(D148="", 11,  MATCH(D148&amp;"", 'SKU заквасочник'!$A$1:$Z$1, 0))), 0))</f>
        <v/>
      </c>
      <c r="D148" s="14"/>
      <c r="F148" s="16"/>
      <c r="G148" s="17"/>
      <c r="H148" s="18" t="str">
        <f t="shared" ca="1" si="74"/>
        <v/>
      </c>
      <c r="I148" s="14" t="str">
        <f t="shared" ca="1" si="75"/>
        <v/>
      </c>
      <c r="J148" s="14" t="str">
        <f t="shared" ca="1" si="76"/>
        <v/>
      </c>
      <c r="S148" s="14" t="str">
        <f t="shared" ca="1" si="77"/>
        <v/>
      </c>
      <c r="T148" s="14" t="str">
        <f t="shared" ca="1" si="78"/>
        <v/>
      </c>
    </row>
    <row r="149" spans="2:20" s="13" customFormat="1" ht="13.75" customHeight="1" x14ac:dyDescent="0.2">
      <c r="B149" s="14" t="str">
        <f>IF(E149="","",VLOOKUP(E149, 'SKU Маскарпоне'!$A$1:$B$50, 2, 0))</f>
        <v/>
      </c>
      <c r="C149" s="14" t="str">
        <f>IF(E149="","",VLOOKUP(E149, 'SKU заквасочник'!$A$1:$Z$80, IF(D149="-", 11, IF(D149="", 11,  MATCH(D149&amp;"", 'SKU заквасочник'!$A$1:$Z$1, 0))), 0))</f>
        <v/>
      </c>
      <c r="D149" s="14"/>
      <c r="F149" s="14"/>
      <c r="G149" s="17"/>
      <c r="H149" s="18" t="str">
        <f t="shared" ca="1" si="74"/>
        <v/>
      </c>
      <c r="I149" s="14" t="str">
        <f t="shared" ca="1" si="75"/>
        <v/>
      </c>
      <c r="J149" s="14" t="str">
        <f t="shared" ca="1" si="76"/>
        <v/>
      </c>
      <c r="S149" s="14" t="str">
        <f t="shared" ca="1" si="77"/>
        <v/>
      </c>
      <c r="T149" s="14" t="str">
        <f t="shared" ca="1" si="78"/>
        <v/>
      </c>
    </row>
    <row r="150" spans="2:20" s="13" customFormat="1" ht="13.75" customHeight="1" x14ac:dyDescent="0.2">
      <c r="B150" s="14" t="str">
        <f>IF(E150="","",VLOOKUP(E150, 'SKU Маскарпоне'!$A$1:$B$50, 2, 0))</f>
        <v/>
      </c>
      <c r="C150" s="14" t="str">
        <f>IF(E150="","",VLOOKUP(E150, 'SKU заквасочник'!$A$1:$Z$80, IF(D150="-", 11, IF(D150="", 11,  MATCH(D150&amp;"", 'SKU заквасочник'!$A$1:$Z$1, 0))), 0))</f>
        <v/>
      </c>
      <c r="D150" s="14"/>
      <c r="F150" s="14"/>
      <c r="G150" s="17"/>
      <c r="H150" s="18" t="str">
        <f t="shared" ca="1" si="74"/>
        <v/>
      </c>
      <c r="I150" s="14" t="str">
        <f t="shared" ca="1" si="75"/>
        <v/>
      </c>
      <c r="J150" s="14" t="str">
        <f t="shared" ca="1" si="76"/>
        <v/>
      </c>
      <c r="S150" s="14" t="str">
        <f t="shared" ca="1" si="77"/>
        <v/>
      </c>
      <c r="T150" s="14" t="str">
        <f t="shared" ca="1" si="78"/>
        <v/>
      </c>
    </row>
    <row r="151" spans="2:20" s="13" customFormat="1" ht="13.75" customHeight="1" x14ac:dyDescent="0.2">
      <c r="B151" s="14" t="str">
        <f>IF(E151="","",VLOOKUP(E151, 'SKU Маскарпоне'!$A$1:$B$50, 2, 0))</f>
        <v/>
      </c>
      <c r="C151" s="14" t="str">
        <f>IF(E151="","",VLOOKUP(E151, 'SKU заквасочник'!$A$1:$Z$80, IF(D151="-", 11, IF(D151="", 11,  MATCH(D151&amp;"", 'SKU заквасочник'!$A$1:$Z$1, 0))), 0))</f>
        <v/>
      </c>
      <c r="D151" s="14"/>
      <c r="F151" s="14"/>
      <c r="G151" s="17"/>
      <c r="H151" s="18" t="str">
        <f t="shared" ca="1" si="74"/>
        <v/>
      </c>
      <c r="I151" s="14" t="str">
        <f t="shared" ca="1" si="75"/>
        <v/>
      </c>
      <c r="J151" s="14" t="str">
        <f t="shared" ca="1" si="76"/>
        <v/>
      </c>
      <c r="S151" s="14" t="str">
        <f t="shared" ca="1" si="77"/>
        <v/>
      </c>
      <c r="T151" s="14" t="str">
        <f t="shared" ca="1" si="78"/>
        <v/>
      </c>
    </row>
    <row r="152" spans="2:20" s="13" customFormat="1" ht="13.75" customHeight="1" x14ac:dyDescent="0.2">
      <c r="B152" s="14" t="str">
        <f>IF(E152="","",VLOOKUP(E152, 'SKU Маскарпоне'!$A$1:$B$50, 2, 0))</f>
        <v/>
      </c>
      <c r="C152" s="14" t="str">
        <f>IF(E152="","",VLOOKUP(E152, 'SKU заквасочник'!$A$1:$Z$80, IF(D152="-", 11, IF(D152="", 11,  MATCH(D152&amp;"", 'SKU заквасочник'!$A$1:$Z$1, 0))), 0))</f>
        <v/>
      </c>
      <c r="D152" s="14"/>
      <c r="F152" s="14"/>
      <c r="G152" s="17"/>
      <c r="H152" s="18" t="str">
        <f t="shared" ca="1" si="74"/>
        <v/>
      </c>
      <c r="I152" s="14" t="str">
        <f t="shared" ca="1" si="75"/>
        <v/>
      </c>
      <c r="J152" s="14" t="str">
        <f t="shared" ca="1" si="76"/>
        <v/>
      </c>
      <c r="S152" s="14" t="str">
        <f t="shared" ca="1" si="77"/>
        <v/>
      </c>
      <c r="T152" s="14" t="str">
        <f t="shared" ca="1" si="78"/>
        <v/>
      </c>
    </row>
    <row r="153" spans="2:20" s="13" customFormat="1" ht="13.75" customHeight="1" x14ac:dyDescent="0.2">
      <c r="B153" s="14" t="str">
        <f>IF(E153="","",VLOOKUP(E153, 'SKU Маскарпоне'!$A$1:$B$50, 2, 0))</f>
        <v/>
      </c>
      <c r="C153" s="14" t="str">
        <f>IF(E153="","",VLOOKUP(E153, 'SKU заквасочник'!$A$1:$Z$80, IF(D153="-", 11, IF(D153="", 11,  MATCH(D153&amp;"", 'SKU заквасочник'!$A$1:$Z$1, 0))), 0))</f>
        <v/>
      </c>
      <c r="D153" s="14"/>
      <c r="F153" s="14"/>
      <c r="G153" s="17"/>
      <c r="H153" s="18" t="str">
        <f t="shared" ca="1" si="74"/>
        <v/>
      </c>
      <c r="I153" s="14" t="str">
        <f t="shared" ca="1" si="75"/>
        <v/>
      </c>
      <c r="J153" s="14" t="str">
        <f t="shared" ca="1" si="76"/>
        <v/>
      </c>
      <c r="S153" s="14" t="str">
        <f t="shared" ca="1" si="77"/>
        <v/>
      </c>
      <c r="T153" s="14" t="str">
        <f t="shared" ca="1" si="78"/>
        <v/>
      </c>
    </row>
    <row r="154" spans="2:20" s="13" customFormat="1" ht="13.75" customHeight="1" x14ac:dyDescent="0.2">
      <c r="B154" s="14" t="str">
        <f>IF(E154="","",VLOOKUP(E154, 'SKU Маскарпоне'!$A$1:$B$50, 2, 0))</f>
        <v/>
      </c>
      <c r="C154" s="14" t="str">
        <f>IF(E154="","",VLOOKUP(E154, 'SKU заквасочник'!$A$1:$Z$80, IF(D154="-", 11, IF(D154="", 11,  MATCH(D154&amp;"", 'SKU заквасочник'!$A$1:$Z$1, 0))), 0))</f>
        <v/>
      </c>
      <c r="D154" s="14"/>
      <c r="F154" s="14"/>
      <c r="G154" s="17"/>
      <c r="H154" s="18" t="str">
        <f t="shared" ca="1" si="74"/>
        <v/>
      </c>
      <c r="I154" s="14" t="str">
        <f t="shared" ca="1" si="75"/>
        <v/>
      </c>
      <c r="J154" s="14" t="str">
        <f t="shared" ca="1" si="76"/>
        <v/>
      </c>
      <c r="S154" s="14" t="str">
        <f t="shared" ca="1" si="77"/>
        <v/>
      </c>
      <c r="T154" s="14" t="str">
        <f t="shared" ca="1" si="78"/>
        <v/>
      </c>
    </row>
    <row r="155" spans="2:20" s="13" customFormat="1" ht="13.75" customHeight="1" x14ac:dyDescent="0.2">
      <c r="B155" s="14" t="str">
        <f>IF(E155="","",VLOOKUP(E155, 'SKU Маскарпоне'!$A$1:$B$50, 2, 0))</f>
        <v/>
      </c>
      <c r="C155" s="14" t="str">
        <f>IF(E155="","",VLOOKUP(E155, 'SKU заквасочник'!$A$1:$Z$80, IF(D155="-", 11, IF(D155="", 11,  MATCH(D155&amp;"", 'SKU заквасочник'!$A$1:$Z$1, 0))), 0))</f>
        <v/>
      </c>
      <c r="D155" s="14"/>
      <c r="F155" s="14"/>
      <c r="G155" s="17"/>
      <c r="H155" s="18" t="str">
        <f t="shared" ca="1" si="74"/>
        <v/>
      </c>
      <c r="I155" s="14" t="str">
        <f t="shared" ca="1" si="75"/>
        <v/>
      </c>
      <c r="J155" s="14" t="str">
        <f t="shared" ca="1" si="76"/>
        <v/>
      </c>
      <c r="S155" s="14" t="str">
        <f t="shared" ca="1" si="77"/>
        <v/>
      </c>
      <c r="T155" s="14" t="str">
        <f t="shared" ca="1" si="78"/>
        <v/>
      </c>
    </row>
    <row r="156" spans="2:20" s="13" customFormat="1" ht="13.75" customHeight="1" x14ac:dyDescent="0.2">
      <c r="B156" s="14" t="str">
        <f>IF(E156="","",VLOOKUP(E156, 'SKU Маскарпоне'!$A$1:$B$50, 2, 0))</f>
        <v/>
      </c>
      <c r="C156" s="14" t="str">
        <f>IF(E156="","",VLOOKUP(E156, 'SKU заквасочник'!$A$1:$Z$80, IF(D156="-", 11, IF(D156="", 11,  MATCH(D156&amp;"", 'SKU заквасочник'!$A$1:$Z$1, 0))), 0))</f>
        <v/>
      </c>
      <c r="D156" s="14"/>
      <c r="F156" s="14"/>
      <c r="G156" s="17"/>
      <c r="H156" s="18" t="str">
        <f t="shared" ca="1" si="74"/>
        <v/>
      </c>
      <c r="I156" s="14" t="str">
        <f t="shared" ca="1" si="75"/>
        <v/>
      </c>
      <c r="J156" s="14" t="str">
        <f t="shared" ca="1" si="76"/>
        <v/>
      </c>
      <c r="S156" s="14" t="str">
        <f t="shared" ca="1" si="77"/>
        <v/>
      </c>
      <c r="T156" s="14" t="str">
        <f t="shared" ca="1" si="78"/>
        <v/>
      </c>
    </row>
    <row r="157" spans="2:20" s="13" customFormat="1" ht="13.75" customHeight="1" x14ac:dyDescent="0.2">
      <c r="B157" s="14" t="str">
        <f>IF(E157="","",VLOOKUP(E157, 'SKU Маскарпоне'!$A$1:$B$50, 2, 0))</f>
        <v/>
      </c>
      <c r="C157" s="14" t="str">
        <f>IF(E157="","",VLOOKUP(E157, 'SKU заквасочник'!$A$1:$Z$80, IF(D157="-", 11, IF(D157="", 11,  MATCH(D157&amp;"", 'SKU заквасочник'!$A$1:$Z$1, 0))), 0))</f>
        <v/>
      </c>
      <c r="D157" s="14"/>
      <c r="F157" s="14"/>
      <c r="G157" s="17"/>
      <c r="H157" s="18" t="str">
        <f t="shared" ca="1" si="74"/>
        <v/>
      </c>
      <c r="I157" s="14" t="str">
        <f t="shared" ca="1" si="75"/>
        <v/>
      </c>
      <c r="J157" s="14" t="str">
        <f t="shared" ca="1" si="76"/>
        <v/>
      </c>
      <c r="S157" s="14" t="str">
        <f t="shared" ca="1" si="77"/>
        <v/>
      </c>
      <c r="T157" s="14" t="str">
        <f t="shared" ca="1" si="78"/>
        <v/>
      </c>
    </row>
    <row r="158" spans="2:20" s="13" customFormat="1" ht="13.75" customHeight="1" x14ac:dyDescent="0.2">
      <c r="B158" s="14" t="str">
        <f>IF(E158="","",VLOOKUP(E158, 'SKU Маскарпоне'!$A$1:$B$50, 2, 0))</f>
        <v/>
      </c>
      <c r="C158" s="14" t="str">
        <f>IF(E158="","",VLOOKUP(E158, 'SKU заквасочник'!$A$1:$Z$80, IF(D158="-", 11, IF(D158="", 11,  MATCH(D158&amp;"", 'SKU заквасочник'!$A$1:$Z$1, 0))), 0))</f>
        <v/>
      </c>
      <c r="D158" s="14"/>
      <c r="F158" s="14"/>
      <c r="G158" s="17"/>
      <c r="H158" s="18" t="str">
        <f t="shared" ca="1" si="74"/>
        <v/>
      </c>
      <c r="I158" s="14" t="str">
        <f t="shared" ca="1" si="75"/>
        <v/>
      </c>
      <c r="J158" s="14" t="str">
        <f t="shared" ca="1" si="76"/>
        <v/>
      </c>
      <c r="S158" s="14" t="str">
        <f t="shared" ca="1" si="77"/>
        <v/>
      </c>
      <c r="T158" s="14" t="str">
        <f t="shared" ca="1" si="78"/>
        <v/>
      </c>
    </row>
    <row r="159" spans="2:20" s="13" customFormat="1" ht="13.75" customHeight="1" x14ac:dyDescent="0.2">
      <c r="B159" s="14" t="str">
        <f>IF(E159="","",VLOOKUP(E159, 'SKU Маскарпоне'!$A$1:$B$50, 2, 0))</f>
        <v/>
      </c>
      <c r="C159" s="14" t="str">
        <f>IF(E159="","",VLOOKUP(E159, 'SKU заквасочник'!$A$1:$Z$80, IF(D159="-", 11, IF(D159="", 11,  MATCH(D159&amp;"", 'SKU заквасочник'!$A$1:$Z$1, 0))), 0))</f>
        <v/>
      </c>
      <c r="D159" s="14"/>
      <c r="F159" s="14"/>
      <c r="G159" s="17"/>
      <c r="H159" s="18" t="str">
        <f t="shared" ca="1" si="74"/>
        <v/>
      </c>
      <c r="I159" s="14" t="str">
        <f t="shared" ca="1" si="75"/>
        <v/>
      </c>
      <c r="J159" s="14" t="str">
        <f t="shared" ca="1" si="76"/>
        <v/>
      </c>
      <c r="S159" s="14" t="str">
        <f t="shared" ca="1" si="77"/>
        <v/>
      </c>
      <c r="T159" s="14" t="str">
        <f t="shared" ca="1" si="78"/>
        <v/>
      </c>
    </row>
    <row r="160" spans="2:20" s="13" customFormat="1" ht="13.75" customHeight="1" x14ac:dyDescent="0.2">
      <c r="B160" s="14" t="str">
        <f>IF(E160="","",VLOOKUP(E160, 'SKU Маскарпоне'!$A$1:$B$50, 2, 0))</f>
        <v/>
      </c>
      <c r="C160" s="14" t="str">
        <f>IF(E160="","",VLOOKUP(E160, 'SKU заквасочник'!$A$1:$Z$80, IF(D160="-", 11, IF(D160="", 11,  MATCH(D160&amp;"", 'SKU заквасочник'!$A$1:$Z$1, 0))), 0))</f>
        <v/>
      </c>
      <c r="D160" s="14"/>
      <c r="F160" s="14"/>
      <c r="G160" s="17"/>
      <c r="H160" s="18" t="str">
        <f t="shared" ca="1" si="74"/>
        <v/>
      </c>
      <c r="I160" s="14" t="str">
        <f t="shared" ca="1" si="75"/>
        <v/>
      </c>
      <c r="J160" s="14" t="str">
        <f t="shared" ca="1" si="76"/>
        <v/>
      </c>
      <c r="S160" s="14" t="str">
        <f t="shared" ca="1" si="77"/>
        <v/>
      </c>
      <c r="T160" s="14" t="str">
        <f t="shared" ca="1" si="78"/>
        <v/>
      </c>
    </row>
    <row r="161" spans="2:20" s="13" customFormat="1" ht="13.75" customHeight="1" x14ac:dyDescent="0.2">
      <c r="B161" s="14" t="str">
        <f>IF(E161="","",VLOOKUP(E161, 'SKU Маскарпоне'!$A$1:$B$50, 2, 0))</f>
        <v/>
      </c>
      <c r="C161" s="14" t="str">
        <f>IF(E161="","",VLOOKUP(E161, 'SKU заквасочник'!$A$1:$Z$80, IF(D161="-", 11, IF(D161="", 11,  MATCH(D161&amp;"", 'SKU заквасочник'!$A$1:$Z$1, 0))), 0))</f>
        <v/>
      </c>
      <c r="D161" s="14"/>
      <c r="F161" s="14"/>
      <c r="G161" s="17"/>
      <c r="H161" s="18" t="str">
        <f t="shared" ca="1" si="74"/>
        <v/>
      </c>
      <c r="I161" s="14" t="str">
        <f t="shared" ca="1" si="75"/>
        <v/>
      </c>
      <c r="J161" s="14" t="str">
        <f t="shared" ca="1" si="76"/>
        <v/>
      </c>
      <c r="S161" s="14" t="str">
        <f t="shared" ca="1" si="77"/>
        <v/>
      </c>
      <c r="T161" s="14" t="str">
        <f t="shared" ca="1" si="78"/>
        <v/>
      </c>
    </row>
    <row r="162" spans="2:20" s="13" customFormat="1" ht="13.75" customHeight="1" x14ac:dyDescent="0.2">
      <c r="B162" s="14" t="str">
        <f>IF(E162="","",VLOOKUP(E162, 'SKU Маскарпоне'!$A$1:$B$50, 2, 0))</f>
        <v/>
      </c>
      <c r="C162" s="14" t="str">
        <f>IF(E162="","",VLOOKUP(E162, 'SKU заквасочник'!$A$1:$Z$80, IF(D162="-", 11, IF(D162="", 11,  MATCH(D162&amp;"", 'SKU заквасочник'!$A$1:$Z$1, 0))), 0))</f>
        <v/>
      </c>
      <c r="D162" s="14"/>
      <c r="F162" s="14"/>
      <c r="G162" s="17"/>
      <c r="H162" s="18" t="str">
        <f t="shared" ca="1" si="74"/>
        <v/>
      </c>
      <c r="I162" s="14" t="str">
        <f t="shared" ca="1" si="75"/>
        <v/>
      </c>
      <c r="J162" s="14" t="str">
        <f t="shared" ca="1" si="76"/>
        <v/>
      </c>
      <c r="S162" s="14" t="str">
        <f t="shared" ca="1" si="77"/>
        <v/>
      </c>
      <c r="T162" s="14" t="str">
        <f t="shared" ca="1" si="78"/>
        <v/>
      </c>
    </row>
    <row r="163" spans="2:20" s="13" customFormat="1" ht="13.75" customHeight="1" x14ac:dyDescent="0.2">
      <c r="B163" s="14" t="str">
        <f>IF(E163="","",VLOOKUP(E163, 'SKU Маскарпоне'!$A$1:$B$50, 2, 0))</f>
        <v/>
      </c>
      <c r="C163" s="14" t="str">
        <f>IF(E163="","",VLOOKUP(E163, 'SKU заквасочник'!$A$1:$Z$80, IF(D163="-", 11, IF(D163="", 11,  MATCH(D163&amp;"", 'SKU заквасочник'!$A$1:$Z$1, 0))), 0))</f>
        <v/>
      </c>
      <c r="D163" s="14"/>
      <c r="F163" s="14"/>
      <c r="G163" s="17"/>
      <c r="H163" s="18" t="str">
        <f t="shared" ca="1" si="74"/>
        <v/>
      </c>
      <c r="I163" s="14" t="str">
        <f t="shared" ca="1" si="75"/>
        <v/>
      </c>
      <c r="J163" s="14" t="str">
        <f t="shared" ca="1" si="76"/>
        <v/>
      </c>
      <c r="S163" s="14" t="str">
        <f t="shared" ca="1" si="77"/>
        <v/>
      </c>
      <c r="T163" s="14" t="str">
        <f t="shared" ca="1" si="78"/>
        <v/>
      </c>
    </row>
    <row r="164" spans="2:20" s="13" customFormat="1" ht="13.75" customHeight="1" x14ac:dyDescent="0.2">
      <c r="B164" s="14" t="str">
        <f>IF(E164="","",VLOOKUP(E164, 'SKU Маскарпоне'!$A$1:$B$50, 2, 0))</f>
        <v/>
      </c>
      <c r="C164" s="14" t="str">
        <f>IF(E164="","",VLOOKUP(E164, 'SKU заквасочник'!$A$1:$Z$80, IF(D164="-", 11, IF(D164="", 11,  MATCH(D164&amp;"", 'SKU заквасочник'!$A$1:$Z$1, 0))), 0))</f>
        <v/>
      </c>
      <c r="D164" s="14"/>
      <c r="F164" s="14"/>
      <c r="G164" s="17"/>
      <c r="H164" s="18" t="str">
        <f t="shared" ca="1" si="74"/>
        <v/>
      </c>
      <c r="I164" s="14" t="str">
        <f t="shared" ca="1" si="75"/>
        <v/>
      </c>
      <c r="J164" s="14" t="str">
        <f t="shared" ca="1" si="76"/>
        <v/>
      </c>
      <c r="S164" s="14" t="str">
        <f t="shared" ca="1" si="77"/>
        <v/>
      </c>
      <c r="T164" s="14" t="str">
        <f t="shared" ca="1" si="78"/>
        <v/>
      </c>
    </row>
    <row r="165" spans="2:20" s="13" customFormat="1" ht="13.75" customHeight="1" x14ac:dyDescent="0.2">
      <c r="B165" s="14" t="str">
        <f>IF(E165="","",VLOOKUP(E165, 'SKU Маскарпоне'!$A$1:$B$50, 2, 0))</f>
        <v/>
      </c>
      <c r="C165" s="14" t="str">
        <f>IF(E165="","",VLOOKUP(E165, 'SKU заквасочник'!$A$1:$Z$80, IF(D165="-", 11, IF(D165="", 11,  MATCH(D165&amp;"", 'SKU заквасочник'!$A$1:$Z$1, 0))), 0))</f>
        <v/>
      </c>
      <c r="D165" s="14"/>
      <c r="F165" s="14"/>
      <c r="G165" s="17"/>
      <c r="H165" s="18" t="str">
        <f t="shared" ca="1" si="74"/>
        <v/>
      </c>
      <c r="I165" s="14" t="str">
        <f t="shared" ca="1" si="75"/>
        <v/>
      </c>
      <c r="J165" s="14" t="str">
        <f t="shared" ca="1" si="76"/>
        <v/>
      </c>
      <c r="S165" s="14" t="str">
        <f t="shared" ca="1" si="77"/>
        <v/>
      </c>
      <c r="T165" s="14" t="str">
        <f t="shared" ca="1" si="78"/>
        <v/>
      </c>
    </row>
    <row r="166" spans="2:20" s="13" customFormat="1" ht="13.75" customHeight="1" x14ac:dyDescent="0.2">
      <c r="B166" s="14" t="str">
        <f>IF(E166="","",VLOOKUP(E166, 'SKU Маскарпоне'!$A$1:$B$50, 2, 0))</f>
        <v/>
      </c>
      <c r="C166" s="14" t="str">
        <f>IF(E166="","",VLOOKUP(E166, 'SKU заквасочник'!$A$1:$Z$80, IF(D166="-", 11, IF(D166="", 11,  MATCH(D166&amp;"", 'SKU заквасочник'!$A$1:$Z$1, 0))), 0))</f>
        <v/>
      </c>
      <c r="D166" s="14"/>
      <c r="F166" s="14"/>
      <c r="G166" s="17"/>
      <c r="H166" s="18" t="str">
        <f t="shared" ca="1" si="74"/>
        <v/>
      </c>
      <c r="I166" s="14" t="str">
        <f t="shared" ca="1" si="75"/>
        <v/>
      </c>
      <c r="J166" s="14" t="str">
        <f t="shared" ca="1" si="76"/>
        <v/>
      </c>
      <c r="S166" s="14" t="str">
        <f t="shared" ca="1" si="77"/>
        <v/>
      </c>
      <c r="T166" s="14" t="str">
        <f t="shared" ca="1" si="78"/>
        <v/>
      </c>
    </row>
    <row r="167" spans="2:20" ht="13.75" customHeight="1" x14ac:dyDescent="0.2">
      <c r="B167" s="19"/>
      <c r="C167" s="14" t="str">
        <f>IF(E167="","",VLOOKUP(E167, 'SKU заквасочник'!$A$1:$Z$80, IF(D167="-", 11, IF(D167="", 11,  MATCH(D167&amp;"", 'SKU заквасочник'!$A$1:$Z$1, 0))), 0))</f>
        <v/>
      </c>
      <c r="D167" s="19"/>
      <c r="F167" s="19"/>
      <c r="G167" s="20"/>
      <c r="H167" s="21" t="str">
        <f t="shared" ref="H167:H198" ca="1" si="79">IF(K167="","",(INDIRECT("N" &amp; ROW() - 1) - O167))</f>
        <v/>
      </c>
      <c r="I167" s="22" t="str">
        <f t="shared" ca="1" si="75"/>
        <v/>
      </c>
      <c r="J167" s="22" t="str">
        <f t="shared" ca="1" si="76"/>
        <v/>
      </c>
      <c r="S167" s="19" t="str">
        <f t="shared" ca="1" si="77"/>
        <v/>
      </c>
      <c r="T167" s="19" t="str">
        <f t="shared" ca="1" si="78"/>
        <v/>
      </c>
    </row>
    <row r="168" spans="2:20" ht="13.75" customHeight="1" x14ac:dyDescent="0.2">
      <c r="B168" s="19"/>
      <c r="C168" s="14" t="str">
        <f>IF(E168="","",VLOOKUP(E168, 'SKU заквасочник'!$A$1:$Z$80, IF(D168="-", 11, IF(D168="", 11,  MATCH(D168&amp;"", 'SKU заквасочник'!$A$1:$Z$1, 0))), 0))</f>
        <v/>
      </c>
      <c r="D168" s="19"/>
      <c r="F168" s="19"/>
      <c r="G168" s="20"/>
      <c r="H168" s="21" t="str">
        <f t="shared" ca="1" si="79"/>
        <v/>
      </c>
      <c r="I168" s="22" t="str">
        <f t="shared" ca="1" si="75"/>
        <v/>
      </c>
      <c r="J168" s="22" t="str">
        <f t="shared" ca="1" si="76"/>
        <v/>
      </c>
      <c r="S168" s="19" t="str">
        <f t="shared" ca="1" si="77"/>
        <v/>
      </c>
      <c r="T168" s="19" t="str">
        <f t="shared" ca="1" si="78"/>
        <v/>
      </c>
    </row>
    <row r="169" spans="2:20" ht="13.75" customHeight="1" x14ac:dyDescent="0.2">
      <c r="B169" s="19"/>
      <c r="C169" s="14" t="str">
        <f>IF(E169="","",VLOOKUP(E169, 'SKU заквасочник'!$A$1:$Z$80, IF(D169="-", 11, IF(D169="", 11,  MATCH(D169&amp;"", 'SKU заквасочник'!$A$1:$Z$1, 0))), 0))</f>
        <v/>
      </c>
      <c r="D169" s="19"/>
      <c r="F169" s="19"/>
      <c r="G169" s="20"/>
      <c r="H169" s="21" t="str">
        <f t="shared" ca="1" si="79"/>
        <v/>
      </c>
      <c r="I169" s="22" t="str">
        <f t="shared" ca="1" si="75"/>
        <v/>
      </c>
      <c r="J169" s="22" t="str">
        <f t="shared" ca="1" si="76"/>
        <v/>
      </c>
      <c r="S169" s="19" t="str">
        <f t="shared" ca="1" si="77"/>
        <v/>
      </c>
      <c r="T169" s="19" t="str">
        <f t="shared" ca="1" si="78"/>
        <v/>
      </c>
    </row>
    <row r="170" spans="2:20" ht="13.75" customHeight="1" x14ac:dyDescent="0.2">
      <c r="B170" s="19"/>
      <c r="C170" s="14" t="str">
        <f>IF(E170="","",VLOOKUP(E170, 'SKU заквасочник'!$A$1:$Z$80, IF(D170="-", 11, IF(D170="", 11,  MATCH(D170&amp;"", 'SKU заквасочник'!$A$1:$Z$1, 0))), 0))</f>
        <v/>
      </c>
      <c r="D170" s="19"/>
      <c r="F170" s="19"/>
      <c r="G170" s="20"/>
      <c r="H170" s="21" t="str">
        <f t="shared" ca="1" si="79"/>
        <v/>
      </c>
      <c r="I170" s="22" t="str">
        <f t="shared" ca="1" si="75"/>
        <v/>
      </c>
      <c r="J170" s="22" t="str">
        <f t="shared" ca="1" si="76"/>
        <v/>
      </c>
      <c r="S170" s="19" t="str">
        <f t="shared" ca="1" si="77"/>
        <v/>
      </c>
      <c r="T170" s="19" t="str">
        <f t="shared" ca="1" si="78"/>
        <v/>
      </c>
    </row>
    <row r="171" spans="2:20" ht="13.75" customHeight="1" x14ac:dyDescent="0.2">
      <c r="B171" s="19"/>
      <c r="C171" s="14" t="str">
        <f>IF(E171="","",VLOOKUP(E171, 'SKU заквасочник'!$A$1:$Z$80, IF(D171="-", 11, IF(D171="", 11,  MATCH(D171&amp;"", 'SKU заквасочник'!$A$1:$Z$1, 0))), 0))</f>
        <v/>
      </c>
      <c r="D171" s="19"/>
      <c r="F171" s="19"/>
      <c r="G171" s="20"/>
      <c r="H171" s="21" t="str">
        <f t="shared" ca="1" si="79"/>
        <v/>
      </c>
      <c r="I171" s="22" t="str">
        <f t="shared" ca="1" si="75"/>
        <v/>
      </c>
      <c r="J171" s="22" t="str">
        <f t="shared" ca="1" si="76"/>
        <v/>
      </c>
      <c r="S171" s="19" t="str">
        <f t="shared" ca="1" si="77"/>
        <v/>
      </c>
      <c r="T171" s="19" t="str">
        <f t="shared" ca="1" si="78"/>
        <v/>
      </c>
    </row>
    <row r="172" spans="2:20" ht="13.75" customHeight="1" x14ac:dyDescent="0.2">
      <c r="B172" s="19"/>
      <c r="C172" s="14" t="str">
        <f>IF(E172="","",VLOOKUP(E172, 'SKU заквасочник'!$A$1:$Z$80, IF(D172="-", 11, IF(D172="", 11,  MATCH(D172&amp;"", 'SKU заквасочник'!$A$1:$Z$1, 0))), 0))</f>
        <v/>
      </c>
      <c r="D172" s="19"/>
      <c r="F172" s="19"/>
      <c r="G172" s="20"/>
      <c r="H172" s="21" t="str">
        <f t="shared" ca="1" si="79"/>
        <v/>
      </c>
      <c r="I172" s="22" t="str">
        <f t="shared" ca="1" si="75"/>
        <v/>
      </c>
      <c r="J172" s="22" t="str">
        <f t="shared" ca="1" si="76"/>
        <v/>
      </c>
      <c r="S172" s="19" t="str">
        <f t="shared" ca="1" si="77"/>
        <v/>
      </c>
      <c r="T172" s="19" t="str">
        <f t="shared" ca="1" si="78"/>
        <v/>
      </c>
    </row>
    <row r="173" spans="2:20" ht="13.75" customHeight="1" x14ac:dyDescent="0.2">
      <c r="B173" s="19"/>
      <c r="C173" s="14" t="str">
        <f>IF(E173="","",VLOOKUP(E173, 'SKU заквасочник'!$A$1:$Z$80, IF(D173="-", 11, IF(D173="", 11,  MATCH(D173&amp;"", 'SKU заквасочник'!$A$1:$Z$1, 0))), 0))</f>
        <v/>
      </c>
      <c r="D173" s="19"/>
      <c r="F173" s="19"/>
      <c r="G173" s="20"/>
      <c r="H173" s="21" t="str">
        <f t="shared" ca="1" si="79"/>
        <v/>
      </c>
      <c r="I173" s="22" t="str">
        <f t="shared" ca="1" si="75"/>
        <v/>
      </c>
      <c r="J173" s="22" t="str">
        <f t="shared" ca="1" si="76"/>
        <v/>
      </c>
      <c r="S173" s="19" t="str">
        <f t="shared" ca="1" si="77"/>
        <v/>
      </c>
      <c r="T173" s="19" t="str">
        <f t="shared" ca="1" si="78"/>
        <v/>
      </c>
    </row>
    <row r="174" spans="2:20" ht="13.75" customHeight="1" x14ac:dyDescent="0.2">
      <c r="B174" s="19"/>
      <c r="C174" s="14" t="str">
        <f>IF(E174="","",VLOOKUP(E174, 'SKU заквасочник'!$A$1:$Z$80, IF(D174="-", 11, IF(D174="", 11,  MATCH(D174&amp;"", 'SKU заквасочник'!$A$1:$Z$1, 0))), 0))</f>
        <v/>
      </c>
      <c r="D174" s="19"/>
      <c r="F174" s="19"/>
      <c r="G174" s="20"/>
      <c r="H174" s="21" t="str">
        <f t="shared" ca="1" si="79"/>
        <v/>
      </c>
      <c r="I174" s="22" t="str">
        <f t="shared" ca="1" si="75"/>
        <v/>
      </c>
      <c r="J174" s="22" t="str">
        <f t="shared" ca="1" si="76"/>
        <v/>
      </c>
      <c r="S174" s="19" t="str">
        <f t="shared" ref="S174:S195" ca="1" si="80">IF(R174 = "", "", R174 / INDIRECT("D" &amp; ROW() - 1) )</f>
        <v/>
      </c>
      <c r="T174" s="19" t="str">
        <f t="shared" ca="1" si="78"/>
        <v/>
      </c>
    </row>
    <row r="175" spans="2:20" ht="13.75" customHeight="1" x14ac:dyDescent="0.2">
      <c r="B175" s="19"/>
      <c r="C175" s="14" t="str">
        <f>IF(E175="","",VLOOKUP(E175, 'SKU заквасочник'!$A$1:$Z$80, IF(D175="-", 11, IF(D175="", 11,  MATCH(D175&amp;"", 'SKU заквасочник'!$A$1:$Z$1, 0))), 0))</f>
        <v/>
      </c>
      <c r="D175" s="19"/>
      <c r="F175" s="19"/>
      <c r="G175" s="20"/>
      <c r="H175" s="21" t="str">
        <f t="shared" ca="1" si="79"/>
        <v/>
      </c>
      <c r="I175" s="22" t="str">
        <f t="shared" ca="1" si="75"/>
        <v/>
      </c>
      <c r="J175" s="22" t="str">
        <f t="shared" ca="1" si="76"/>
        <v/>
      </c>
      <c r="S175" s="19" t="str">
        <f t="shared" ca="1" si="80"/>
        <v/>
      </c>
      <c r="T175" s="19" t="str">
        <f t="shared" ca="1" si="78"/>
        <v/>
      </c>
    </row>
    <row r="176" spans="2:20" ht="13.75" customHeight="1" x14ac:dyDescent="0.2">
      <c r="B176" s="19"/>
      <c r="C176" s="14" t="str">
        <f>IF(E176="","",VLOOKUP(E176, 'SKU заквасочник'!$A$1:$Z$80, IF(D176="-", 11, IF(D176="", 11,  MATCH(D176&amp;"", 'SKU заквасочник'!$A$1:$Z$1, 0))), 0))</f>
        <v/>
      </c>
      <c r="D176" s="19"/>
      <c r="F176" s="19"/>
      <c r="G176" s="20"/>
      <c r="H176" s="21" t="str">
        <f t="shared" ca="1" si="79"/>
        <v/>
      </c>
      <c r="I176" s="22" t="str">
        <f t="shared" ca="1" si="75"/>
        <v/>
      </c>
      <c r="J176" s="22" t="str">
        <f t="shared" ca="1" si="76"/>
        <v/>
      </c>
      <c r="S176" s="19" t="str">
        <f t="shared" ca="1" si="80"/>
        <v/>
      </c>
      <c r="T176" s="19" t="str">
        <f t="shared" ca="1" si="78"/>
        <v/>
      </c>
    </row>
    <row r="177" spans="2:20" ht="13.75" customHeight="1" x14ac:dyDescent="0.2">
      <c r="B177" s="19"/>
      <c r="C177" s="14" t="str">
        <f>IF(E177="","",VLOOKUP(E177, 'SKU заквасочник'!$A$1:$Z$80, IF(D177="-", 11, IF(D177="", 11,  MATCH(D177&amp;"", 'SKU заквасочник'!$A$1:$Z$1, 0))), 0))</f>
        <v/>
      </c>
      <c r="D177" s="19"/>
      <c r="F177" s="19"/>
      <c r="G177" s="20"/>
      <c r="H177" s="21" t="str">
        <f t="shared" ca="1" si="79"/>
        <v/>
      </c>
      <c r="J177" s="22" t="str">
        <f t="shared" ca="1" si="76"/>
        <v/>
      </c>
      <c r="S177" s="19" t="str">
        <f t="shared" ca="1" si="80"/>
        <v/>
      </c>
      <c r="T177" s="19" t="str">
        <f t="shared" ca="1" si="78"/>
        <v/>
      </c>
    </row>
    <row r="178" spans="2:20" ht="13.75" customHeight="1" x14ac:dyDescent="0.2">
      <c r="B178" s="19"/>
      <c r="C178" s="14" t="str">
        <f>IF(E178="","",VLOOKUP(E178, 'SKU заквасочник'!$A$1:$Z$80, IF(D178="-", 11, IF(D178="", 11,  MATCH(D178&amp;"", 'SKU заквасочник'!$A$1:$Z$1, 0))), 0))</f>
        <v/>
      </c>
      <c r="D178" s="19"/>
      <c r="F178" s="19"/>
      <c r="G178" s="20"/>
      <c r="H178" s="21" t="str">
        <f t="shared" ca="1" si="79"/>
        <v/>
      </c>
      <c r="J178" s="22" t="str">
        <f t="shared" ca="1" si="76"/>
        <v/>
      </c>
      <c r="S178" s="19" t="str">
        <f t="shared" ca="1" si="80"/>
        <v/>
      </c>
      <c r="T178" s="19" t="str">
        <f t="shared" ca="1" si="78"/>
        <v/>
      </c>
    </row>
    <row r="179" spans="2:20" ht="13.75" customHeight="1" x14ac:dyDescent="0.2">
      <c r="B179" s="19"/>
      <c r="C179" s="14" t="str">
        <f>IF(E179="","",VLOOKUP(E179, 'SKU заквасочник'!$A$1:$Z$80, IF(D179="-", 11, IF(D179="", 11,  MATCH(D179&amp;"", 'SKU заквасочник'!$A$1:$Z$1, 0))), 0))</f>
        <v/>
      </c>
      <c r="D179" s="19"/>
      <c r="F179" s="19"/>
      <c r="G179" s="20"/>
      <c r="H179" s="21" t="str">
        <f t="shared" ca="1" si="79"/>
        <v/>
      </c>
      <c r="J179" s="22" t="str">
        <f t="shared" ca="1" si="76"/>
        <v/>
      </c>
      <c r="S179" s="19" t="str">
        <f t="shared" ca="1" si="80"/>
        <v/>
      </c>
      <c r="T179" s="19" t="str">
        <f t="shared" ca="1" si="78"/>
        <v/>
      </c>
    </row>
    <row r="180" spans="2:20" ht="13.75" customHeight="1" x14ac:dyDescent="0.2">
      <c r="B180" s="19"/>
      <c r="C180" s="14" t="str">
        <f>IF(E180="","",VLOOKUP(E180, 'SKU заквасочник'!$A$1:$Z$80, IF(D180="-", 11, IF(D180="", 11,  MATCH(D180&amp;"", 'SKU заквасочник'!$A$1:$Z$1, 0))), 0))</f>
        <v/>
      </c>
      <c r="D180" s="19"/>
      <c r="F180" s="19"/>
      <c r="G180" s="20"/>
      <c r="H180" s="21" t="str">
        <f t="shared" ca="1" si="79"/>
        <v/>
      </c>
      <c r="J180" s="22" t="str">
        <f t="shared" ca="1" si="76"/>
        <v/>
      </c>
      <c r="S180" s="19" t="str">
        <f t="shared" ca="1" si="80"/>
        <v/>
      </c>
      <c r="T180" s="19" t="str">
        <f t="shared" ca="1" si="78"/>
        <v/>
      </c>
    </row>
    <row r="181" spans="2:20" ht="13.75" customHeight="1" x14ac:dyDescent="0.2">
      <c r="B181" s="19"/>
      <c r="C181" s="14" t="str">
        <f>IF(E181="","",VLOOKUP(E181, 'SKU заквасочник'!$A$1:$Z$80, IF(D181="-", 11, IF(D181="", 11,  MATCH(D181&amp;"", 'SKU заквасочник'!$A$1:$Z$1, 0))), 0))</f>
        <v/>
      </c>
      <c r="D181" s="19"/>
      <c r="F181" s="19"/>
      <c r="G181" s="20"/>
      <c r="H181" s="21" t="str">
        <f t="shared" ca="1" si="79"/>
        <v/>
      </c>
      <c r="J181" s="22" t="str">
        <f t="shared" ca="1" si="76"/>
        <v/>
      </c>
      <c r="S181" s="19" t="str">
        <f t="shared" ca="1" si="80"/>
        <v/>
      </c>
      <c r="T181" s="19" t="str">
        <f t="shared" ca="1" si="78"/>
        <v/>
      </c>
    </row>
    <row r="182" spans="2:20" ht="13.75" customHeight="1" x14ac:dyDescent="0.2">
      <c r="B182" s="19"/>
      <c r="C182" s="14" t="str">
        <f>IF(E182="","",VLOOKUP(E182, 'SKU заквасочник'!$A$1:$Z$80, IF(D182="-", 11, IF(D182="", 11,  MATCH(D182&amp;"", 'SKU заквасочник'!$A$1:$Z$1, 0))), 0))</f>
        <v/>
      </c>
      <c r="D182" s="19"/>
      <c r="F182" s="19"/>
      <c r="G182" s="20"/>
      <c r="H182" s="21" t="str">
        <f t="shared" ca="1" si="79"/>
        <v/>
      </c>
      <c r="J182" s="22" t="str">
        <f t="shared" ca="1" si="76"/>
        <v/>
      </c>
      <c r="S182" s="19" t="str">
        <f t="shared" ca="1" si="80"/>
        <v/>
      </c>
      <c r="T182" s="19" t="str">
        <f t="shared" ca="1" si="78"/>
        <v/>
      </c>
    </row>
    <row r="183" spans="2:20" ht="13.75" customHeight="1" x14ac:dyDescent="0.2">
      <c r="B183" s="19"/>
      <c r="C183" s="14" t="str">
        <f>IF(E183="","",VLOOKUP(E183, 'SKU заквасочник'!$A$1:$Z$80, IF(D183="-", 11, IF(D183="", 11,  MATCH(D183&amp;"", 'SKU заквасочник'!$A$1:$Z$1, 0))), 0))</f>
        <v/>
      </c>
      <c r="D183" s="19"/>
      <c r="F183" s="19"/>
      <c r="G183" s="20"/>
      <c r="H183" s="21" t="str">
        <f t="shared" ca="1" si="79"/>
        <v/>
      </c>
      <c r="J183" s="22" t="str">
        <f t="shared" ca="1" si="76"/>
        <v/>
      </c>
      <c r="S183" s="19" t="str">
        <f t="shared" ca="1" si="80"/>
        <v/>
      </c>
      <c r="T183" s="19" t="str">
        <f t="shared" ca="1" si="78"/>
        <v/>
      </c>
    </row>
    <row r="184" spans="2:20" ht="13.75" customHeight="1" x14ac:dyDescent="0.2">
      <c r="B184" s="19"/>
      <c r="C184" s="14" t="str">
        <f>IF(E184="","",VLOOKUP(E184, 'SKU заквасочник'!$A$1:$Z$80, IF(D184="-", 11, IF(D184="", 11,  MATCH(D184&amp;"", 'SKU заквасочник'!$A$1:$Z$1, 0))), 0))</f>
        <v/>
      </c>
      <c r="D184" s="19"/>
      <c r="F184" s="19"/>
      <c r="G184" s="20"/>
      <c r="H184" s="21" t="str">
        <f t="shared" ca="1" si="79"/>
        <v/>
      </c>
      <c r="J184" s="22" t="str">
        <f t="shared" ca="1" si="76"/>
        <v/>
      </c>
      <c r="S184" s="19" t="str">
        <f t="shared" ca="1" si="80"/>
        <v/>
      </c>
      <c r="T184" s="19" t="str">
        <f t="shared" ca="1" si="78"/>
        <v/>
      </c>
    </row>
    <row r="185" spans="2:20" ht="13.75" customHeight="1" x14ac:dyDescent="0.2">
      <c r="B185" s="19"/>
      <c r="C185" s="14" t="str">
        <f>IF(E185="","",VLOOKUP(E185, 'SKU заквасочник'!$A$1:$Z$80, IF(D185="-", 11, IF(D185="", 11,  MATCH(D185&amp;"", 'SKU заквасочник'!$A$1:$Z$1, 0))), 0))</f>
        <v/>
      </c>
      <c r="D185" s="19"/>
      <c r="F185" s="19"/>
      <c r="G185" s="20"/>
      <c r="H185" s="21" t="str">
        <f t="shared" ca="1" si="79"/>
        <v/>
      </c>
      <c r="J185" s="22" t="str">
        <f t="shared" ca="1" si="76"/>
        <v/>
      </c>
      <c r="S185" s="19" t="str">
        <f t="shared" ca="1" si="80"/>
        <v/>
      </c>
      <c r="T185" s="19" t="str">
        <f t="shared" ca="1" si="78"/>
        <v/>
      </c>
    </row>
    <row r="186" spans="2:20" ht="13.75" customHeight="1" x14ac:dyDescent="0.2">
      <c r="B186" s="19"/>
      <c r="C186" s="14" t="str">
        <f>IF(E186="","",VLOOKUP(E186, 'SKU заквасочник'!$A$1:$Z$80, IF(D186="-", 11, IF(D186="", 11,  MATCH(D186&amp;"", 'SKU заквасочник'!$A$1:$Z$1, 0))), 0))</f>
        <v/>
      </c>
      <c r="D186" s="19"/>
      <c r="F186" s="19"/>
      <c r="G186" s="20"/>
      <c r="H186" s="21" t="str">
        <f t="shared" ca="1" si="79"/>
        <v/>
      </c>
      <c r="J186" s="22" t="str">
        <f t="shared" ca="1" si="76"/>
        <v/>
      </c>
      <c r="S186" s="19" t="str">
        <f t="shared" ca="1" si="80"/>
        <v/>
      </c>
      <c r="T186" s="19" t="str">
        <f t="shared" ca="1" si="78"/>
        <v/>
      </c>
    </row>
    <row r="187" spans="2:20" ht="13.75" customHeight="1" x14ac:dyDescent="0.2">
      <c r="B187" s="19"/>
      <c r="C187" s="14" t="str">
        <f>IF(E187="","",VLOOKUP(E187, 'SKU заквасочник'!$A$1:$Z$80, IF(D187="-", 11, IF(D187="", 11,  MATCH(D187&amp;"", 'SKU заквасочник'!$A$1:$Z$1, 0))), 0))</f>
        <v/>
      </c>
      <c r="D187" s="19"/>
      <c r="F187" s="19"/>
      <c r="G187" s="20"/>
      <c r="H187" s="21" t="str">
        <f t="shared" ca="1" si="79"/>
        <v/>
      </c>
      <c r="J187" s="22" t="str">
        <f t="shared" ca="1" si="76"/>
        <v/>
      </c>
      <c r="S187" s="19" t="str">
        <f t="shared" ca="1" si="80"/>
        <v/>
      </c>
      <c r="T187" s="19" t="str">
        <f t="shared" ca="1" si="78"/>
        <v/>
      </c>
    </row>
    <row r="188" spans="2:20" ht="13.75" customHeight="1" x14ac:dyDescent="0.2">
      <c r="B188" s="19"/>
      <c r="C188" s="14" t="str">
        <f>IF(E188="","",VLOOKUP(E188, 'SKU заквасочник'!$A$1:$Z$80, IF(D188="-", 11, IF(D188="", 11,  MATCH(D188&amp;"", 'SKU заквасочник'!$A$1:$Z$1, 0))), 0))</f>
        <v/>
      </c>
      <c r="D188" s="19"/>
      <c r="F188" s="19"/>
      <c r="G188" s="20"/>
      <c r="H188" s="21" t="str">
        <f t="shared" ca="1" si="79"/>
        <v/>
      </c>
      <c r="J188" s="22" t="str">
        <f t="shared" ca="1" si="76"/>
        <v/>
      </c>
      <c r="S188" s="19" t="str">
        <f t="shared" ca="1" si="80"/>
        <v/>
      </c>
      <c r="T188" s="19" t="str">
        <f t="shared" ca="1" si="78"/>
        <v/>
      </c>
    </row>
    <row r="189" spans="2:20" ht="13.75" customHeight="1" x14ac:dyDescent="0.2">
      <c r="B189" s="19"/>
      <c r="C189" s="14" t="str">
        <f>IF(E189="","",VLOOKUP(E189, 'SKU заквасочник'!$A$1:$Z$80, IF(D189="-", 11, IF(D189="", 11,  MATCH(D189&amp;"", 'SKU заквасочник'!$A$1:$Z$1, 0))), 0))</f>
        <v/>
      </c>
      <c r="D189" s="19"/>
      <c r="F189" s="19"/>
      <c r="G189" s="20"/>
      <c r="H189" s="21" t="str">
        <f t="shared" ca="1" si="79"/>
        <v/>
      </c>
      <c r="J189" s="22" t="str">
        <f t="shared" ca="1" si="76"/>
        <v/>
      </c>
      <c r="S189" s="19" t="str">
        <f t="shared" ca="1" si="80"/>
        <v/>
      </c>
      <c r="T189" s="19" t="str">
        <f t="shared" ca="1" si="78"/>
        <v/>
      </c>
    </row>
    <row r="190" spans="2:20" ht="13.75" customHeight="1" x14ac:dyDescent="0.2">
      <c r="B190" s="19"/>
      <c r="C190" s="14" t="str">
        <f>IF(E190="","",VLOOKUP(E190, 'SKU заквасочник'!$A$1:$Z$80, IF(D190="-", 11, IF(D190="", 11,  MATCH(D190&amp;"", 'SKU заквасочник'!$A$1:$Z$1, 0))), 0))</f>
        <v/>
      </c>
      <c r="D190" s="19"/>
      <c r="F190" s="19"/>
      <c r="G190" s="20"/>
      <c r="H190" s="21" t="str">
        <f t="shared" ca="1" si="79"/>
        <v/>
      </c>
      <c r="J190" s="22" t="str">
        <f t="shared" ca="1" si="76"/>
        <v/>
      </c>
      <c r="S190" s="19" t="str">
        <f t="shared" ca="1" si="80"/>
        <v/>
      </c>
      <c r="T190" s="19" t="str">
        <f t="shared" ca="1" si="78"/>
        <v/>
      </c>
    </row>
    <row r="191" spans="2:20" ht="13.75" customHeight="1" x14ac:dyDescent="0.2">
      <c r="B191" s="19"/>
      <c r="C191" s="14" t="str">
        <f>IF(E191="","",VLOOKUP(E191, 'SKU заквасочник'!$A$1:$Z$80, IF(D191="-", 11, IF(D191="", 11,  MATCH(D191&amp;"", 'SKU заквасочник'!$A$1:$Z$1, 0))), 0))</f>
        <v/>
      </c>
      <c r="D191" s="19"/>
      <c r="F191" s="19"/>
      <c r="G191" s="20"/>
      <c r="H191" s="21" t="str">
        <f t="shared" ca="1" si="79"/>
        <v/>
      </c>
      <c r="J191" s="22" t="str">
        <f t="shared" ca="1" si="76"/>
        <v/>
      </c>
      <c r="S191" s="19" t="str">
        <f t="shared" ca="1" si="80"/>
        <v/>
      </c>
      <c r="T191" s="19" t="str">
        <f t="shared" ca="1" si="78"/>
        <v/>
      </c>
    </row>
    <row r="192" spans="2:20" ht="13.75" customHeight="1" x14ac:dyDescent="0.2">
      <c r="B192" s="19"/>
      <c r="C192" s="14" t="str">
        <f>IF(E192="","",VLOOKUP(E192, 'SKU заквасочник'!$A$1:$Z$80, IF(D192="-", 11, IF(D192="", 11,  MATCH(D192&amp;"", 'SKU заквасочник'!$A$1:$Z$1, 0))), 0))</f>
        <v/>
      </c>
      <c r="D192" s="19"/>
      <c r="F192" s="19"/>
      <c r="G192" s="20"/>
      <c r="H192" s="21" t="str">
        <f t="shared" ca="1" si="79"/>
        <v/>
      </c>
      <c r="J192" s="22" t="str">
        <f t="shared" ca="1" si="76"/>
        <v/>
      </c>
      <c r="S192" s="19" t="str">
        <f t="shared" ca="1" si="80"/>
        <v/>
      </c>
      <c r="T192" s="19" t="str">
        <f t="shared" ca="1" si="78"/>
        <v/>
      </c>
    </row>
    <row r="193" spans="2:20" ht="13.75" customHeight="1" x14ac:dyDescent="0.2">
      <c r="B193" s="19"/>
      <c r="C193" s="14" t="str">
        <f>IF(E193="","",VLOOKUP(E193, 'SKU заквасочник'!$A$1:$Z$80, IF(D193="-", 11, IF(D193="", 11,  MATCH(D193&amp;"", 'SKU заквасочник'!$A$1:$Z$1, 0))), 0))</f>
        <v/>
      </c>
      <c r="D193" s="19"/>
      <c r="F193" s="19"/>
      <c r="G193" s="20"/>
      <c r="H193" s="21" t="str">
        <f t="shared" ca="1" si="79"/>
        <v/>
      </c>
      <c r="J193" s="22" t="str">
        <f t="shared" ca="1" si="76"/>
        <v/>
      </c>
      <c r="S193" s="19" t="str">
        <f t="shared" ca="1" si="80"/>
        <v/>
      </c>
      <c r="T193" s="19" t="str">
        <f t="shared" ca="1" si="78"/>
        <v/>
      </c>
    </row>
    <row r="194" spans="2:20" ht="13.75" customHeight="1" x14ac:dyDescent="0.2">
      <c r="B194" s="19"/>
      <c r="C194" s="14" t="str">
        <f>IF(E194="","",VLOOKUP(E194, 'SKU заквасочник'!$A$1:$Z$80, IF(D194="-", 11, IF(D194="", 11,  MATCH(D194&amp;"", 'SKU заквасочник'!$A$1:$Z$1, 0))), 0))</f>
        <v/>
      </c>
      <c r="D194" s="19"/>
      <c r="F194" s="19"/>
      <c r="G194" s="20"/>
      <c r="H194" s="21" t="str">
        <f t="shared" ca="1" si="79"/>
        <v/>
      </c>
      <c r="J194" s="22" t="str">
        <f t="shared" ca="1" si="76"/>
        <v/>
      </c>
      <c r="S194" s="19" t="str">
        <f t="shared" ca="1" si="80"/>
        <v/>
      </c>
      <c r="T194" s="19" t="str">
        <f t="shared" ca="1" si="78"/>
        <v/>
      </c>
    </row>
    <row r="195" spans="2:20" ht="13.75" customHeight="1" x14ac:dyDescent="0.2">
      <c r="B195" s="19"/>
      <c r="C195" s="14" t="str">
        <f>IF(E195="","",VLOOKUP(E195, 'SKU заквасочник'!$A$1:$Z$80, IF(D195="-", 11, IF(D195="", 11,  MATCH(D195&amp;"", 'SKU заквасочник'!$A$1:$Z$1, 0))), 0))</f>
        <v/>
      </c>
      <c r="D195" s="19"/>
      <c r="F195" s="19"/>
      <c r="G195" s="20"/>
      <c r="H195" s="21" t="str">
        <f t="shared" ca="1" si="79"/>
        <v/>
      </c>
      <c r="J195" s="22" t="str">
        <f t="shared" ca="1" si="76"/>
        <v/>
      </c>
      <c r="S195" s="19" t="str">
        <f t="shared" ca="1" si="80"/>
        <v/>
      </c>
      <c r="T195" s="19" t="str">
        <f t="shared" ca="1" si="78"/>
        <v/>
      </c>
    </row>
    <row r="196" spans="2:20" ht="13.75" customHeight="1" x14ac:dyDescent="0.2">
      <c r="B196" s="19"/>
      <c r="C196" s="14" t="str">
        <f>IF(E196="","",VLOOKUP(E196, 'SKU заквасочник'!$A$1:$Z$80, IF(D196="-", 11, IF(D196="", 11,  MATCH(D196&amp;"", 'SKU заквасочник'!$A$1:$Z$1, 0))), 0))</f>
        <v/>
      </c>
      <c r="D196" s="19"/>
      <c r="F196" s="19"/>
      <c r="G196" s="20"/>
      <c r="H196" s="21" t="str">
        <f t="shared" ca="1" si="79"/>
        <v/>
      </c>
      <c r="J196" s="22" t="str">
        <f t="shared" ca="1" si="76"/>
        <v/>
      </c>
      <c r="S196" s="19"/>
      <c r="T196" s="19" t="str">
        <f t="shared" ca="1" si="78"/>
        <v/>
      </c>
    </row>
    <row r="197" spans="2:20" ht="13.75" customHeight="1" x14ac:dyDescent="0.2">
      <c r="B197" s="19"/>
      <c r="C197" s="14" t="str">
        <f>IF(E197="","",VLOOKUP(E197, 'SKU заквасочник'!$A$1:$Z$80, IF(D197="-", 11, IF(D197="", 11,  MATCH(D197&amp;"", 'SKU заквасочник'!$A$1:$Z$1, 0))), 0))</f>
        <v/>
      </c>
      <c r="D197" s="19"/>
      <c r="F197" s="19"/>
      <c r="G197" s="20"/>
      <c r="H197" s="21" t="str">
        <f t="shared" ca="1" si="79"/>
        <v/>
      </c>
      <c r="J197" s="22" t="str">
        <f t="shared" ca="1" si="76"/>
        <v/>
      </c>
      <c r="S197" s="19"/>
      <c r="T197" s="19" t="str">
        <f t="shared" ca="1" si="78"/>
        <v/>
      </c>
    </row>
    <row r="198" spans="2:20" ht="13.75" customHeight="1" x14ac:dyDescent="0.2">
      <c r="B198" s="19"/>
      <c r="C198" s="14" t="str">
        <f>IF(E198="","",VLOOKUP(E198, 'SKU заквасочник'!$A$1:$Z$80, IF(D198="-", 11, IF(D198="", 11,  MATCH(D198&amp;"", 'SKU заквасочник'!$A$1:$Z$1, 0))), 0))</f>
        <v/>
      </c>
      <c r="D198" s="19"/>
      <c r="F198" s="19"/>
      <c r="G198" s="20"/>
      <c r="H198" s="21" t="str">
        <f t="shared" ca="1" si="79"/>
        <v/>
      </c>
      <c r="J198" s="22" t="str">
        <f t="shared" ca="1" si="76"/>
        <v/>
      </c>
      <c r="S198" s="19"/>
      <c r="T198" s="19" t="str">
        <f t="shared" ca="1" si="78"/>
        <v/>
      </c>
    </row>
    <row r="199" spans="2:20" ht="13.75" customHeight="1" x14ac:dyDescent="0.2">
      <c r="B199" s="19"/>
      <c r="C199" s="14" t="str">
        <f>IF(E199="","",VLOOKUP(E199, 'SKU заквасочник'!$A$1:$Z$80, IF(D199="-", 11, IF(D199="", 11,  MATCH(D199&amp;"", 'SKU заквасочник'!$A$1:$Z$1, 0))), 0))</f>
        <v/>
      </c>
      <c r="D199" s="19"/>
      <c r="F199" s="19"/>
      <c r="G199" s="20"/>
      <c r="H199" s="21" t="str">
        <f t="shared" ref="H199:H208" ca="1" si="81">IF(K199="","",(INDIRECT("N" &amp; ROW() - 1) - O199))</f>
        <v/>
      </c>
      <c r="J199" s="22" t="str">
        <f t="shared" ca="1" si="76"/>
        <v/>
      </c>
      <c r="S199" s="19"/>
      <c r="T199" s="19" t="str">
        <f t="shared" ca="1" si="78"/>
        <v/>
      </c>
    </row>
    <row r="200" spans="2:20" ht="13.75" customHeight="1" x14ac:dyDescent="0.2">
      <c r="B200" s="19"/>
      <c r="C200" s="14" t="str">
        <f>IF(E200="","",VLOOKUP(E200, 'SKU заквасочник'!$A$1:$Z$80, IF(D200="-", 11, IF(D200="", 11,  MATCH(D200&amp;"", 'SKU заквасочник'!$A$1:$Z$1, 0))), 0))</f>
        <v/>
      </c>
      <c r="D200" s="19"/>
      <c r="F200" s="19"/>
      <c r="G200" s="20"/>
      <c r="H200" s="21" t="str">
        <f t="shared" ca="1" si="81"/>
        <v/>
      </c>
      <c r="J200" s="22" t="str">
        <f t="shared" ca="1" si="76"/>
        <v/>
      </c>
      <c r="S200" s="19"/>
      <c r="T200" s="19" t="str">
        <f t="shared" ca="1" si="78"/>
        <v/>
      </c>
    </row>
    <row r="201" spans="2:20" ht="13.75" customHeight="1" x14ac:dyDescent="0.2">
      <c r="B201" s="19"/>
      <c r="C201" s="14" t="str">
        <f>IF(E201="","",VLOOKUP(E201, 'SKU заквасочник'!$A$1:$Z$80, IF(D201="-", 11, IF(D201="", 11,  MATCH(D201&amp;"", 'SKU заквасочник'!$A$1:$Z$1, 0))), 0))</f>
        <v/>
      </c>
      <c r="D201" s="19"/>
      <c r="F201" s="19"/>
      <c r="G201" s="20"/>
      <c r="H201" s="21" t="str">
        <f t="shared" ca="1" si="81"/>
        <v/>
      </c>
      <c r="J201" s="22" t="str">
        <f t="shared" ca="1" si="76"/>
        <v/>
      </c>
      <c r="S201" s="19"/>
      <c r="T201" s="19" t="str">
        <f t="shared" ca="1" si="78"/>
        <v/>
      </c>
    </row>
    <row r="202" spans="2:20" ht="13.75" customHeight="1" x14ac:dyDescent="0.2">
      <c r="B202" s="19"/>
      <c r="C202" s="14" t="str">
        <f>IF(E202="","",VLOOKUP(E202, 'SKU заквасочник'!$A$1:$Z$80, IF(D202="-", 11, IF(D202="", 11,  MATCH(D202&amp;"", 'SKU заквасочник'!$A$1:$Z$1, 0))), 0))</f>
        <v/>
      </c>
      <c r="D202" s="19"/>
      <c r="F202" s="19"/>
      <c r="G202" s="20"/>
      <c r="H202" s="21" t="str">
        <f t="shared" ca="1" si="81"/>
        <v/>
      </c>
      <c r="J202" s="22" t="str">
        <f t="shared" ca="1" si="76"/>
        <v/>
      </c>
      <c r="S202" s="19"/>
      <c r="T202" s="19" t="str">
        <f t="shared" ca="1" si="78"/>
        <v/>
      </c>
    </row>
    <row r="203" spans="2:20" ht="13.75" customHeight="1" x14ac:dyDescent="0.2">
      <c r="B203" s="19"/>
      <c r="C203" s="14" t="str">
        <f>IF(E203="","",VLOOKUP(E203, 'SKU заквасочник'!$A$1:$Z$80, IF(D203="-", 11, IF(D203="", 11,  MATCH(D203&amp;"", 'SKU заквасочник'!$A$1:$Z$1, 0))), 0))</f>
        <v/>
      </c>
      <c r="D203" s="19"/>
      <c r="F203" s="19"/>
      <c r="G203" s="20"/>
      <c r="H203" s="21" t="str">
        <f t="shared" ca="1" si="81"/>
        <v/>
      </c>
      <c r="J203" s="22" t="str">
        <f t="shared" ca="1" si="76"/>
        <v/>
      </c>
      <c r="S203" s="19"/>
      <c r="T203" s="19" t="str">
        <f t="shared" ca="1" si="78"/>
        <v/>
      </c>
    </row>
    <row r="204" spans="2:20" ht="13.75" customHeight="1" x14ac:dyDescent="0.2">
      <c r="B204" s="19"/>
      <c r="C204" s="14" t="str">
        <f>IF(E204="","",VLOOKUP(E204, 'SKU заквасочник'!$A$1:$Z$80, IF(D204="-", 11, IF(D204="", 11,  MATCH(D204&amp;"", 'SKU заквасочник'!$A$1:$Z$1, 0))), 0))</f>
        <v/>
      </c>
      <c r="D204" s="19"/>
      <c r="F204" s="19"/>
      <c r="G204" s="20"/>
      <c r="H204" s="21" t="str">
        <f t="shared" ca="1" si="81"/>
        <v/>
      </c>
      <c r="J204" s="22" t="str">
        <f t="shared" ca="1" si="76"/>
        <v/>
      </c>
      <c r="S204" s="19"/>
      <c r="T204" s="19" t="str">
        <f t="shared" ca="1" si="78"/>
        <v/>
      </c>
    </row>
    <row r="205" spans="2:20" ht="13.75" customHeight="1" x14ac:dyDescent="0.2">
      <c r="B205" s="19"/>
      <c r="C205" s="14" t="str">
        <f>IF(E205="","",VLOOKUP(E205, 'SKU заквасочник'!$A$1:$Z$80, IF(D205="-", 11, IF(D205="", 11,  MATCH(D205&amp;"", 'SKU заквасочник'!$A$1:$Z$1, 0))), 0))</f>
        <v/>
      </c>
      <c r="D205" s="19"/>
      <c r="F205" s="19"/>
      <c r="G205" s="20"/>
      <c r="H205" s="21" t="str">
        <f t="shared" ca="1" si="81"/>
        <v/>
      </c>
      <c r="J205" s="22" t="str">
        <f t="shared" ca="1" si="76"/>
        <v/>
      </c>
      <c r="S205" s="19"/>
      <c r="T205" s="19" t="str">
        <f t="shared" ca="1" si="78"/>
        <v/>
      </c>
    </row>
    <row r="206" spans="2:20" ht="13.75" customHeight="1" x14ac:dyDescent="0.2">
      <c r="B206" s="19"/>
      <c r="C206" s="14" t="str">
        <f>IF(E206="","",VLOOKUP(E206, 'SKU заквасочник'!$A$1:$Z$80, IF(D206="-", 11, IF(D206="", 11,  MATCH(D206&amp;"", 'SKU заквасочник'!$A$1:$Z$1, 0))), 0))</f>
        <v/>
      </c>
      <c r="D206" s="19"/>
      <c r="F206" s="19"/>
      <c r="G206" s="20"/>
      <c r="H206" s="21" t="str">
        <f t="shared" ca="1" si="81"/>
        <v/>
      </c>
      <c r="J206" s="22" t="str">
        <f t="shared" ref="J206:J269" ca="1" si="82">IF(K206 = "-", INDIRECT("C" &amp; ROW() - 1),"")</f>
        <v/>
      </c>
      <c r="S206" s="19"/>
      <c r="T206" s="19" t="str">
        <f t="shared" ref="T206:T240" ca="1" si="83">IF(K206="-",IF(ISNUMBER(SEARCH(",", INDIRECT("B" &amp; ROW() - 1) )),1,""), "")</f>
        <v/>
      </c>
    </row>
    <row r="207" spans="2:20" ht="13.75" customHeight="1" x14ac:dyDescent="0.2">
      <c r="B207" s="19"/>
      <c r="C207" s="14" t="str">
        <f>IF(E207="","",VLOOKUP(E207, 'SKU заквасочник'!$A$1:$Z$80, IF(D207="-", 11, IF(D207="", 11,  MATCH(D207&amp;"", 'SKU заквасочник'!$A$1:$Z$1, 0))), 0))</f>
        <v/>
      </c>
      <c r="D207" s="19"/>
      <c r="F207" s="19"/>
      <c r="G207" s="20"/>
      <c r="H207" s="21" t="str">
        <f t="shared" ca="1" si="81"/>
        <v/>
      </c>
      <c r="J207" s="22" t="str">
        <f t="shared" ca="1" si="82"/>
        <v/>
      </c>
      <c r="S207" s="19"/>
      <c r="T207" s="19" t="str">
        <f t="shared" ca="1" si="83"/>
        <v/>
      </c>
    </row>
    <row r="208" spans="2:20" ht="13.75" customHeight="1" x14ac:dyDescent="0.2">
      <c r="B208" s="19"/>
      <c r="C208" s="14" t="str">
        <f>IF(E208="","",VLOOKUP(E208, 'SKU заквасочник'!$A$1:$Z$80, IF(D208="-", 11, IF(D208="", 11,  MATCH(D208&amp;"", 'SKU заквасочник'!$A$1:$Z$1, 0))), 0))</f>
        <v/>
      </c>
      <c r="D208" s="19"/>
      <c r="F208" s="19"/>
      <c r="G208" s="20"/>
      <c r="H208" s="21" t="str">
        <f t="shared" ca="1" si="81"/>
        <v/>
      </c>
      <c r="J208" s="22" t="str">
        <f t="shared" ca="1" si="82"/>
        <v/>
      </c>
      <c r="S208" s="19"/>
      <c r="T208" s="19" t="str">
        <f t="shared" ca="1" si="83"/>
        <v/>
      </c>
    </row>
    <row r="209" spans="2:20" ht="13.75" customHeight="1" x14ac:dyDescent="0.2">
      <c r="B209" s="19"/>
      <c r="C209" s="14" t="str">
        <f>IF(E209="","",VLOOKUP(E209, 'SKU заквасочник'!$A$1:$Z$80, IF(D209="-", 11, IF(D209="", 11,  MATCH(D209&amp;"", 'SKU заквасочник'!$A$1:$Z$1, 0))), 0))</f>
        <v/>
      </c>
      <c r="D209" s="19"/>
      <c r="F209" s="19"/>
      <c r="G209" s="20"/>
      <c r="H209" s="20"/>
      <c r="J209" s="22" t="str">
        <f t="shared" ca="1" si="82"/>
        <v/>
      </c>
      <c r="S209" s="19"/>
      <c r="T209" s="19" t="str">
        <f t="shared" ca="1" si="83"/>
        <v/>
      </c>
    </row>
    <row r="210" spans="2:20" ht="13.75" customHeight="1" x14ac:dyDescent="0.2">
      <c r="B210" s="19"/>
      <c r="C210" s="14" t="str">
        <f>IF(E210="","",VLOOKUP(E210, 'SKU заквасочник'!$A$1:$Z$80, IF(D210="-", 11, IF(D210="", 11,  MATCH(D210&amp;"", 'SKU заквасочник'!$A$1:$Z$1, 0))), 0))</f>
        <v/>
      </c>
      <c r="D210" s="19"/>
      <c r="F210" s="19"/>
      <c r="G210" s="20"/>
      <c r="H210" s="20"/>
      <c r="J210" s="22" t="str">
        <f t="shared" ca="1" si="82"/>
        <v/>
      </c>
      <c r="S210" s="19"/>
      <c r="T210" s="19" t="str">
        <f t="shared" ca="1" si="83"/>
        <v/>
      </c>
    </row>
    <row r="211" spans="2:20" ht="13.75" customHeight="1" x14ac:dyDescent="0.2">
      <c r="B211" s="19"/>
      <c r="C211" s="14" t="str">
        <f>IF(E211="","",VLOOKUP(E211, 'SKU заквасочник'!$A$1:$Z$80, IF(D211="-", 11, IF(D211="", 11,  MATCH(D211&amp;"", 'SKU заквасочник'!$A$1:$Z$1, 0))), 0))</f>
        <v/>
      </c>
      <c r="D211" s="19"/>
      <c r="F211" s="19"/>
      <c r="G211" s="20"/>
      <c r="H211" s="20"/>
      <c r="J211" s="22" t="str">
        <f t="shared" ca="1" si="82"/>
        <v/>
      </c>
      <c r="S211" s="19"/>
      <c r="T211" s="19" t="str">
        <f t="shared" ca="1" si="83"/>
        <v/>
      </c>
    </row>
    <row r="212" spans="2:20" ht="13.75" customHeight="1" x14ac:dyDescent="0.2">
      <c r="B212" s="19"/>
      <c r="C212" s="14" t="str">
        <f>IF(E212="","",VLOOKUP(E212, 'SKU заквасочник'!$A$1:$Z$80, IF(D212="-", 11, IF(D212="", 11,  MATCH(D212&amp;"", 'SKU заквасочник'!$A$1:$Z$1, 0))), 0))</f>
        <v/>
      </c>
      <c r="D212" s="19"/>
      <c r="F212" s="19"/>
      <c r="G212" s="20"/>
      <c r="H212" s="20"/>
      <c r="J212" s="22" t="str">
        <f t="shared" ca="1" si="82"/>
        <v/>
      </c>
      <c r="S212" s="19"/>
      <c r="T212" s="19" t="str">
        <f t="shared" ca="1" si="83"/>
        <v/>
      </c>
    </row>
    <row r="213" spans="2:20" ht="13.75" customHeight="1" x14ac:dyDescent="0.2">
      <c r="B213" s="19"/>
      <c r="C213" s="14" t="str">
        <f>IF(E213="","",VLOOKUP(E213, 'SKU заквасочник'!$A$1:$Z$80, IF(D213="-", 11, IF(D213="", 11,  MATCH(D213&amp;"", 'SKU заквасочник'!$A$1:$Z$1, 0))), 0))</f>
        <v/>
      </c>
      <c r="D213" s="19"/>
      <c r="F213" s="19"/>
      <c r="G213" s="20"/>
      <c r="H213" s="20"/>
      <c r="J213" s="22" t="str">
        <f t="shared" ca="1" si="82"/>
        <v/>
      </c>
      <c r="S213" s="19"/>
      <c r="T213" s="19" t="str">
        <f t="shared" ca="1" si="83"/>
        <v/>
      </c>
    </row>
    <row r="214" spans="2:20" ht="13.75" customHeight="1" x14ac:dyDescent="0.2">
      <c r="B214" s="19"/>
      <c r="C214" s="14" t="str">
        <f>IF(E214="","",VLOOKUP(E214, 'SKU заквасочник'!$A$1:$Z$80, IF(D214="-", 11, IF(D214="", 11,  MATCH(D214&amp;"", 'SKU заквасочник'!$A$1:$Z$1, 0))), 0))</f>
        <v/>
      </c>
      <c r="D214" s="19"/>
      <c r="F214" s="19"/>
      <c r="G214" s="20"/>
      <c r="H214" s="20"/>
      <c r="J214" s="22" t="str">
        <f t="shared" ca="1" si="82"/>
        <v/>
      </c>
      <c r="S214" s="19"/>
      <c r="T214" s="19" t="str">
        <f t="shared" ca="1" si="83"/>
        <v/>
      </c>
    </row>
    <row r="215" spans="2:20" ht="13.75" customHeight="1" x14ac:dyDescent="0.2">
      <c r="B215" s="19"/>
      <c r="C215" s="14" t="str">
        <f>IF(E215="","",VLOOKUP(E215, 'SKU заквасочник'!$A$1:$Z$80, IF(D215="-", 11, IF(D215="", 11,  MATCH(D215&amp;"", 'SKU заквасочник'!$A$1:$Z$1, 0))), 0))</f>
        <v/>
      </c>
      <c r="D215" s="19"/>
      <c r="F215" s="19"/>
      <c r="G215" s="20"/>
      <c r="H215" s="20"/>
      <c r="J215" s="22" t="str">
        <f t="shared" ca="1" si="82"/>
        <v/>
      </c>
      <c r="S215" s="19"/>
      <c r="T215" s="19" t="str">
        <f t="shared" ca="1" si="83"/>
        <v/>
      </c>
    </row>
    <row r="216" spans="2:20" ht="13.75" customHeight="1" x14ac:dyDescent="0.2">
      <c r="B216" s="19"/>
      <c r="C216" s="14" t="str">
        <f>IF(E216="","",VLOOKUP(E216, 'SKU заквасочник'!$A$1:$Z$80, IF(D216="-", 11, IF(D216="", 11,  MATCH(D216&amp;"", 'SKU заквасочник'!$A$1:$Z$1, 0))), 0))</f>
        <v/>
      </c>
      <c r="D216" s="19"/>
      <c r="G216" s="20"/>
      <c r="H216" s="20"/>
      <c r="J216" s="22" t="str">
        <f t="shared" ca="1" si="82"/>
        <v/>
      </c>
      <c r="S216" s="19"/>
      <c r="T216" s="19" t="str">
        <f t="shared" ca="1" si="83"/>
        <v/>
      </c>
    </row>
    <row r="217" spans="2:20" ht="13.75" customHeight="1" x14ac:dyDescent="0.2">
      <c r="B217" s="19"/>
      <c r="C217" s="14" t="str">
        <f>IF(E217="","",VLOOKUP(E217, 'SKU заквасочник'!$A$1:$Z$80, IF(D217="-", 11, IF(D217="", 11,  MATCH(D217&amp;"", 'SKU заквасочник'!$A$1:$Z$1, 0))), 0))</f>
        <v/>
      </c>
      <c r="D217" s="19"/>
      <c r="G217" s="20"/>
      <c r="H217" s="20"/>
      <c r="J217" s="22" t="str">
        <f t="shared" ca="1" si="82"/>
        <v/>
      </c>
      <c r="S217" s="19"/>
      <c r="T217" s="19" t="str">
        <f t="shared" ca="1" si="83"/>
        <v/>
      </c>
    </row>
    <row r="218" spans="2:20" ht="13.75" customHeight="1" x14ac:dyDescent="0.2">
      <c r="B218" s="19"/>
      <c r="C218" s="14" t="str">
        <f>IF(E218="","",VLOOKUP(E218, 'SKU заквасочник'!$A$1:$Z$80, IF(D218="-", 11, IF(D218="", 11,  MATCH(D218&amp;"", 'SKU заквасочник'!$A$1:$Z$1, 0))), 0))</f>
        <v/>
      </c>
      <c r="D218" s="19"/>
      <c r="G218" s="20"/>
      <c r="H218" s="20"/>
      <c r="J218" s="22" t="str">
        <f t="shared" ca="1" si="82"/>
        <v/>
      </c>
      <c r="S218" s="19"/>
      <c r="T218" s="19" t="str">
        <f t="shared" ca="1" si="83"/>
        <v/>
      </c>
    </row>
    <row r="219" spans="2:20" ht="13.75" customHeight="1" x14ac:dyDescent="0.2">
      <c r="B219" s="19"/>
      <c r="C219" s="14" t="str">
        <f>IF(E219="","",VLOOKUP(E219, 'SKU заквасочник'!$A$1:$Z$80, IF(D219="-", 11, IF(D219="", 11,  MATCH(D219&amp;"", 'SKU заквасочник'!$A$1:$Z$1, 0))), 0))</f>
        <v/>
      </c>
      <c r="D219" s="19"/>
      <c r="G219" s="20"/>
      <c r="H219" s="20"/>
      <c r="J219" s="22" t="str">
        <f t="shared" ca="1" si="82"/>
        <v/>
      </c>
      <c r="S219" s="19"/>
      <c r="T219" s="19" t="str">
        <f t="shared" ca="1" si="83"/>
        <v/>
      </c>
    </row>
    <row r="220" spans="2:20" ht="13.75" customHeight="1" x14ac:dyDescent="0.2">
      <c r="B220" s="19"/>
      <c r="C220" s="14" t="str">
        <f>IF(E220="","",VLOOKUP(E220, 'SKU заквасочник'!$A$1:$Z$80, IF(D220="-", 11, IF(D220="", 11,  MATCH(D220&amp;"", 'SKU заквасочник'!$A$1:$Z$1, 0))), 0))</f>
        <v/>
      </c>
      <c r="D220" s="19"/>
      <c r="G220" s="20"/>
      <c r="H220" s="20"/>
      <c r="J220" s="22" t="str">
        <f t="shared" ca="1" si="82"/>
        <v/>
      </c>
      <c r="S220" s="19"/>
      <c r="T220" s="19" t="str">
        <f t="shared" ca="1" si="83"/>
        <v/>
      </c>
    </row>
    <row r="221" spans="2:20" ht="13.75" customHeight="1" x14ac:dyDescent="0.2">
      <c r="B221" s="19"/>
      <c r="C221" s="14" t="str">
        <f>IF(E221="","",VLOOKUP(E221, 'SKU заквасочник'!$A$1:$Z$80, IF(D221="-", 11, IF(D221="", 11,  MATCH(D221&amp;"", 'SKU заквасочник'!$A$1:$Z$1, 0))), 0))</f>
        <v/>
      </c>
      <c r="D221" s="19"/>
      <c r="G221" s="20"/>
      <c r="J221" s="22" t="str">
        <f t="shared" ca="1" si="82"/>
        <v/>
      </c>
      <c r="S221" s="19"/>
      <c r="T221" s="19" t="str">
        <f t="shared" ca="1" si="83"/>
        <v/>
      </c>
    </row>
    <row r="222" spans="2:20" ht="13.75" customHeight="1" x14ac:dyDescent="0.2">
      <c r="B222" s="19"/>
      <c r="C222" s="14" t="str">
        <f>IF(E222="","",VLOOKUP(E222, 'SKU заквасочник'!$A$1:$Z$80, IF(D222="-", 11, IF(D222="", 11,  MATCH(D222&amp;"", 'SKU заквасочник'!$A$1:$Z$1, 0))), 0))</f>
        <v/>
      </c>
      <c r="D222" s="19"/>
      <c r="G222" s="20"/>
      <c r="J222" s="22" t="str">
        <f t="shared" ca="1" si="82"/>
        <v/>
      </c>
      <c r="S222" s="19"/>
      <c r="T222" s="19" t="str">
        <f t="shared" ca="1" si="83"/>
        <v/>
      </c>
    </row>
    <row r="223" spans="2:20" ht="13.75" customHeight="1" x14ac:dyDescent="0.2">
      <c r="B223" s="19"/>
      <c r="C223" s="14" t="str">
        <f>IF(E223="","",VLOOKUP(E223, 'SKU заквасочник'!$A$1:$Z$80, IF(D223="-", 11, IF(D223="", 11,  MATCH(D223&amp;"", 'SKU заквасочник'!$A$1:$Z$1, 0))), 0))</f>
        <v/>
      </c>
      <c r="D223" s="19"/>
      <c r="G223" s="20"/>
      <c r="J223" s="22" t="str">
        <f t="shared" ca="1" si="82"/>
        <v/>
      </c>
      <c r="S223" s="19"/>
      <c r="T223" s="19" t="str">
        <f t="shared" ca="1" si="83"/>
        <v/>
      </c>
    </row>
    <row r="224" spans="2:20" ht="13.75" customHeight="1" x14ac:dyDescent="0.2">
      <c r="B224" s="19"/>
      <c r="C224" s="14" t="str">
        <f>IF(E224="","",VLOOKUP(E224, 'SKU заквасочник'!$A$1:$Z$80, IF(D224="-", 11, IF(D224="", 11,  MATCH(D224&amp;"", 'SKU заквасочник'!$A$1:$Z$1, 0))), 0))</f>
        <v/>
      </c>
      <c r="D224" s="19"/>
      <c r="G224" s="20"/>
      <c r="J224" s="22" t="str">
        <f t="shared" ca="1" si="82"/>
        <v/>
      </c>
      <c r="S224" s="19"/>
      <c r="T224" s="19" t="str">
        <f t="shared" ca="1" si="83"/>
        <v/>
      </c>
    </row>
    <row r="225" spans="2:20" ht="13.75" customHeight="1" x14ac:dyDescent="0.2">
      <c r="B225" s="19"/>
      <c r="C225" s="14" t="str">
        <f>IF(E225="","",VLOOKUP(E225, 'SKU заквасочник'!$A$1:$Z$80, IF(D225="-", 11, IF(D225="", 11,  MATCH(D225&amp;"", 'SKU заквасочник'!$A$1:$Z$1, 0))), 0))</f>
        <v/>
      </c>
      <c r="D225" s="19"/>
      <c r="G225" s="20"/>
      <c r="J225" s="22" t="str">
        <f t="shared" ca="1" si="82"/>
        <v/>
      </c>
      <c r="S225" s="19"/>
      <c r="T225" s="19" t="str">
        <f t="shared" ca="1" si="83"/>
        <v/>
      </c>
    </row>
    <row r="226" spans="2:20" ht="13.75" customHeight="1" x14ac:dyDescent="0.2">
      <c r="B226" s="19"/>
      <c r="C226" s="14" t="str">
        <f>IF(E226="","",VLOOKUP(E226, 'SKU заквасочник'!$A$1:$Z$80, IF(D226="-", 11, IF(D226="", 11,  MATCH(D226&amp;"", 'SKU заквасочник'!$A$1:$Z$1, 0))), 0))</f>
        <v/>
      </c>
      <c r="D226" s="19"/>
      <c r="G226" s="20"/>
      <c r="J226" s="22" t="str">
        <f t="shared" ca="1" si="82"/>
        <v/>
      </c>
      <c r="S226" s="19"/>
      <c r="T226" s="19" t="str">
        <f t="shared" ca="1" si="83"/>
        <v/>
      </c>
    </row>
    <row r="227" spans="2:20" ht="13.75" customHeight="1" x14ac:dyDescent="0.2">
      <c r="B227" s="19"/>
      <c r="C227" s="14" t="str">
        <f>IF(E227="","",VLOOKUP(E227, 'SKU заквасочник'!$A$1:$Z$80, IF(D227="-", 11, IF(D227="", 11,  MATCH(D227&amp;"", 'SKU заквасочник'!$A$1:$Z$1, 0))), 0))</f>
        <v/>
      </c>
      <c r="D227" s="19"/>
      <c r="G227" s="20"/>
      <c r="J227" s="22" t="str">
        <f t="shared" ca="1" si="82"/>
        <v/>
      </c>
      <c r="S227" s="19"/>
      <c r="T227" s="19" t="str">
        <f t="shared" ca="1" si="83"/>
        <v/>
      </c>
    </row>
    <row r="228" spans="2:20" ht="13.75" customHeight="1" x14ac:dyDescent="0.2">
      <c r="B228" s="19"/>
      <c r="C228" s="14" t="str">
        <f>IF(E228="","",VLOOKUP(E228, 'SKU заквасочник'!$A$1:$Z$80, IF(D228="-", 11, IF(D228="", 11,  MATCH(D228&amp;"", 'SKU заквасочник'!$A$1:$Z$1, 0))), 0))</f>
        <v/>
      </c>
      <c r="D228" s="19"/>
      <c r="G228" s="20"/>
      <c r="J228" s="22" t="str">
        <f t="shared" ca="1" si="82"/>
        <v/>
      </c>
      <c r="S228" s="19"/>
      <c r="T228" s="19" t="str">
        <f t="shared" ca="1" si="83"/>
        <v/>
      </c>
    </row>
    <row r="229" spans="2:20" ht="13.75" customHeight="1" x14ac:dyDescent="0.2">
      <c r="B229" s="19"/>
      <c r="C229" s="14" t="str">
        <f>IF(E229="","",VLOOKUP(E229, 'SKU заквасочник'!$A$1:$Z$80, IF(D229="-", 11, IF(D229="", 11,  MATCH(D229&amp;"", 'SKU заквасочник'!$A$1:$Z$1, 0))), 0))</f>
        <v/>
      </c>
      <c r="D229" s="19"/>
      <c r="G229" s="20"/>
      <c r="J229" s="22" t="str">
        <f t="shared" ca="1" si="82"/>
        <v/>
      </c>
      <c r="S229" s="19"/>
      <c r="T229" s="19" t="str">
        <f t="shared" ca="1" si="83"/>
        <v/>
      </c>
    </row>
    <row r="230" spans="2:20" ht="13.75" customHeight="1" x14ac:dyDescent="0.2">
      <c r="B230" s="19"/>
      <c r="C230" s="14" t="str">
        <f>IF(E230="","",VLOOKUP(E230, 'SKU заквасочник'!$A$1:$Z$80, IF(D230="-", 11, IF(D230="", 11,  MATCH(D230&amp;"", 'SKU заквасочник'!$A$1:$Z$1, 0))), 0))</f>
        <v/>
      </c>
      <c r="D230" s="19"/>
      <c r="G230" s="20"/>
      <c r="J230" s="22" t="str">
        <f t="shared" ca="1" si="82"/>
        <v/>
      </c>
      <c r="S230" s="19"/>
      <c r="T230" s="19" t="str">
        <f t="shared" ca="1" si="83"/>
        <v/>
      </c>
    </row>
    <row r="231" spans="2:20" ht="13.75" customHeight="1" x14ac:dyDescent="0.2">
      <c r="B231" s="19"/>
      <c r="C231" s="14" t="str">
        <f>IF(E231="","",VLOOKUP(E231, 'SKU заквасочник'!$A$1:$Z$80, IF(D231="-", 11, IF(D231="", 11,  MATCH(D231&amp;"", 'SKU заквасочник'!$A$1:$Z$1, 0))), 0))</f>
        <v/>
      </c>
      <c r="D231" s="19"/>
      <c r="G231" s="20"/>
      <c r="J231" s="22" t="str">
        <f t="shared" ca="1" si="82"/>
        <v/>
      </c>
      <c r="S231" s="19"/>
      <c r="T231" s="19" t="str">
        <f t="shared" ca="1" si="83"/>
        <v/>
      </c>
    </row>
    <row r="232" spans="2:20" ht="13.75" customHeight="1" x14ac:dyDescent="0.2">
      <c r="B232" s="19"/>
      <c r="C232" s="14" t="str">
        <f>IF(E232="","",VLOOKUP(E232, 'SKU заквасочник'!$A$1:$Z$80, IF(D232="-", 11, IF(D232="", 11,  MATCH(D232&amp;"", 'SKU заквасочник'!$A$1:$Z$1, 0))), 0))</f>
        <v/>
      </c>
      <c r="D232" s="19"/>
      <c r="G232" s="20"/>
      <c r="J232" s="22" t="str">
        <f t="shared" ca="1" si="82"/>
        <v/>
      </c>
      <c r="S232" s="19"/>
      <c r="T232" s="19" t="str">
        <f t="shared" ca="1" si="83"/>
        <v/>
      </c>
    </row>
    <row r="233" spans="2:20" ht="13.75" customHeight="1" x14ac:dyDescent="0.2">
      <c r="B233" s="19"/>
      <c r="C233" s="14" t="str">
        <f>IF(E233="","",VLOOKUP(E233, 'SKU заквасочник'!$A$1:$Z$80, IF(D233="-", 11, IF(D233="", 11,  MATCH(D233&amp;"", 'SKU заквасочник'!$A$1:$Z$1, 0))), 0))</f>
        <v/>
      </c>
      <c r="D233" s="19"/>
      <c r="G233" s="20"/>
      <c r="J233" s="22" t="str">
        <f t="shared" ca="1" si="82"/>
        <v/>
      </c>
      <c r="S233" s="19"/>
      <c r="T233" s="19" t="str">
        <f t="shared" ca="1" si="83"/>
        <v/>
      </c>
    </row>
    <row r="234" spans="2:20" ht="13.75" customHeight="1" x14ac:dyDescent="0.2">
      <c r="B234" s="19"/>
      <c r="C234" s="14" t="str">
        <f>IF(E234="","",VLOOKUP(E234, 'SKU заквасочник'!$A$1:$Z$80, IF(D234="-", 11, IF(D234="", 11,  MATCH(D234&amp;"", 'SKU заквасочник'!$A$1:$Z$1, 0))), 0))</f>
        <v/>
      </c>
      <c r="D234" s="19"/>
      <c r="G234" s="20"/>
      <c r="J234" s="22" t="str">
        <f t="shared" ca="1" si="82"/>
        <v/>
      </c>
      <c r="S234" s="19"/>
      <c r="T234" s="19" t="str">
        <f t="shared" ca="1" si="83"/>
        <v/>
      </c>
    </row>
    <row r="235" spans="2:20" ht="13.75" customHeight="1" x14ac:dyDescent="0.2">
      <c r="B235" s="19"/>
      <c r="C235" s="14" t="str">
        <f>IF(E235="","",VLOOKUP(E235, 'SKU заквасочник'!$A$1:$Z$80, IF(D235="-", 11, IF(D235="", 11,  MATCH(D235&amp;"", 'SKU заквасочник'!$A$1:$Z$1, 0))), 0))</f>
        <v/>
      </c>
      <c r="D235" s="19"/>
      <c r="G235" s="20"/>
      <c r="J235" s="22" t="str">
        <f t="shared" ca="1" si="82"/>
        <v/>
      </c>
      <c r="S235" s="19"/>
      <c r="T235" s="19" t="str">
        <f t="shared" ca="1" si="83"/>
        <v/>
      </c>
    </row>
    <row r="236" spans="2:20" ht="13.75" customHeight="1" x14ac:dyDescent="0.2">
      <c r="B236" s="19"/>
      <c r="C236" s="14" t="str">
        <f>IF(E236="","",VLOOKUP(E236, 'SKU заквасочник'!$A$1:$Z$80, IF(D236="-", 11, IF(D236="", 11,  MATCH(D236&amp;"", 'SKU заквасочник'!$A$1:$Z$1, 0))), 0))</f>
        <v/>
      </c>
      <c r="D236" s="19"/>
      <c r="G236" s="20"/>
      <c r="J236" s="22" t="str">
        <f t="shared" ca="1" si="82"/>
        <v/>
      </c>
      <c r="S236" s="19"/>
      <c r="T236" s="19" t="str">
        <f t="shared" ca="1" si="83"/>
        <v/>
      </c>
    </row>
    <row r="237" spans="2:20" ht="13.75" customHeight="1" x14ac:dyDescent="0.2">
      <c r="B237" s="19"/>
      <c r="C237" s="14" t="str">
        <f>IF(E237="","",VLOOKUP(E237, 'SKU заквасочник'!$A$1:$Z$80, IF(D237="-", 11, IF(D237="", 11,  MATCH(D237&amp;"", 'SKU заквасочник'!$A$1:$Z$1, 0))), 0))</f>
        <v/>
      </c>
      <c r="D237" s="19"/>
      <c r="G237" s="20"/>
      <c r="J237" s="22" t="str">
        <f t="shared" ca="1" si="82"/>
        <v/>
      </c>
      <c r="S237" s="19"/>
      <c r="T237" s="19" t="str">
        <f t="shared" ca="1" si="83"/>
        <v/>
      </c>
    </row>
    <row r="238" spans="2:20" ht="13.75" customHeight="1" x14ac:dyDescent="0.2">
      <c r="B238" s="19"/>
      <c r="C238" s="14" t="str">
        <f>IF(E238="","",VLOOKUP(E238, 'SKU заквасочник'!$A$1:$Z$80, IF(D238="-", 11, IF(D238="", 11,  MATCH(D238&amp;"", 'SKU заквасочник'!$A$1:$Z$1, 0))), 0))</f>
        <v/>
      </c>
      <c r="D238" s="19"/>
      <c r="G238" s="20"/>
      <c r="J238" s="22" t="str">
        <f t="shared" ca="1" si="82"/>
        <v/>
      </c>
      <c r="S238" s="19"/>
      <c r="T238" s="19" t="str">
        <f t="shared" ca="1" si="83"/>
        <v/>
      </c>
    </row>
    <row r="239" spans="2:20" ht="13.75" customHeight="1" x14ac:dyDescent="0.2">
      <c r="B239" s="19"/>
      <c r="C239" s="14" t="str">
        <f>IF(E239="","",VLOOKUP(E239, 'SKU заквасочник'!$A$1:$Z$80, IF(D239="-", 11, IF(D239="", 11,  MATCH(D239&amp;"", 'SKU заквасочник'!$A$1:$Z$1, 0))), 0))</f>
        <v/>
      </c>
      <c r="D239" s="19"/>
      <c r="G239" s="20"/>
      <c r="J239" s="22" t="str">
        <f t="shared" ca="1" si="82"/>
        <v/>
      </c>
      <c r="S239" s="19"/>
      <c r="T239" s="19" t="str">
        <f t="shared" ca="1" si="83"/>
        <v/>
      </c>
    </row>
    <row r="240" spans="2:20" ht="13.75" customHeight="1" x14ac:dyDescent="0.2">
      <c r="B240" s="19"/>
      <c r="C240" s="14" t="str">
        <f>IF(E240="","",VLOOKUP(E240, 'SKU заквасочник'!$A$1:$Z$80, IF(D240="-", 11, IF(D240="", 11,  MATCH(D240&amp;"", 'SKU заквасочник'!$A$1:$Z$1, 0))), 0))</f>
        <v/>
      </c>
      <c r="D240" s="19"/>
      <c r="G240" s="20"/>
      <c r="J240" s="22" t="str">
        <f t="shared" ca="1" si="82"/>
        <v/>
      </c>
      <c r="S240" s="19"/>
      <c r="T240" s="19" t="str">
        <f t="shared" ca="1" si="83"/>
        <v/>
      </c>
    </row>
    <row r="241" spans="2:20" ht="13.75" customHeight="1" x14ac:dyDescent="0.2">
      <c r="B241" s="19"/>
      <c r="C241" s="14" t="str">
        <f>IF(E241="","",VLOOKUP(E241, 'SKU заквасочник'!$A$1:$Z$80, IF(D241="-", 11, IF(D241="", 11,  MATCH(D241&amp;"", 'SKU заквасочник'!$A$1:$Z$1, 0))), 0))</f>
        <v/>
      </c>
      <c r="D241" s="19"/>
      <c r="G241" s="20"/>
      <c r="J241" s="22" t="str">
        <f t="shared" ca="1" si="82"/>
        <v/>
      </c>
      <c r="S241" s="19"/>
      <c r="T241" s="19"/>
    </row>
    <row r="242" spans="2:20" ht="13.75" customHeight="1" x14ac:dyDescent="0.2">
      <c r="B242" s="19"/>
      <c r="C242" s="14" t="str">
        <f>IF(E242="","",VLOOKUP(E242, 'SKU заквасочник'!$A$1:$Z$80, IF(D242="-", 11, IF(D242="", 11,  MATCH(D242&amp;"", 'SKU заквасочник'!$A$1:$Z$1, 0))), 0))</f>
        <v/>
      </c>
      <c r="D242" s="19"/>
      <c r="G242" s="20"/>
      <c r="J242" s="22" t="str">
        <f t="shared" ca="1" si="82"/>
        <v/>
      </c>
      <c r="S242" s="19"/>
      <c r="T242" s="19"/>
    </row>
    <row r="243" spans="2:20" ht="13.75" customHeight="1" x14ac:dyDescent="0.2">
      <c r="B243" s="19"/>
      <c r="C243" s="14" t="str">
        <f>IF(E243="","",VLOOKUP(E243, 'SKU заквасочник'!$A$1:$Z$80, IF(D243="-", 11, IF(D243="", 11,  MATCH(D243&amp;"", 'SKU заквасочник'!$A$1:$Z$1, 0))), 0))</f>
        <v/>
      </c>
      <c r="D243" s="19"/>
      <c r="G243" s="20"/>
      <c r="J243" s="22" t="str">
        <f t="shared" ca="1" si="82"/>
        <v/>
      </c>
      <c r="S243" s="19"/>
      <c r="T243" s="19"/>
    </row>
    <row r="244" spans="2:20" ht="13.75" customHeight="1" x14ac:dyDescent="0.2">
      <c r="B244" s="19"/>
      <c r="C244" s="14" t="str">
        <f>IF(E244="","",VLOOKUP(E244, 'SKU заквасочник'!$A$1:$Z$80, IF(D244="-", 11, IF(D244="", 11,  MATCH(D244&amp;"", 'SKU заквасочник'!$A$1:$Z$1, 0))), 0))</f>
        <v/>
      </c>
      <c r="D244" s="19"/>
      <c r="G244" s="20"/>
      <c r="J244" s="22" t="str">
        <f t="shared" ca="1" si="82"/>
        <v/>
      </c>
      <c r="S244" s="19"/>
      <c r="T244" s="19"/>
    </row>
    <row r="245" spans="2:20" ht="13.75" customHeight="1" x14ac:dyDescent="0.2">
      <c r="B245" s="19"/>
      <c r="C245" s="14" t="str">
        <f>IF(E245="","",VLOOKUP(E245, 'SKU заквасочник'!$A$1:$Z$80, IF(D245="-", 11, IF(D245="", 11,  MATCH(D245&amp;"", 'SKU заквасочник'!$A$1:$Z$1, 0))), 0))</f>
        <v/>
      </c>
      <c r="D245" s="19"/>
      <c r="G245" s="20"/>
      <c r="J245" s="22" t="str">
        <f t="shared" ca="1" si="82"/>
        <v/>
      </c>
      <c r="S245" s="19"/>
      <c r="T245" s="19"/>
    </row>
    <row r="246" spans="2:20" ht="13.75" customHeight="1" x14ac:dyDescent="0.2">
      <c r="B246" s="19"/>
      <c r="C246" s="14" t="str">
        <f>IF(E246="","",VLOOKUP(E246, 'SKU заквасочник'!$A$1:$Z$80, IF(D246="-", 11, IF(D246="", 11,  MATCH(D246&amp;"", 'SKU заквасочник'!$A$1:$Z$1, 0))), 0))</f>
        <v/>
      </c>
      <c r="D246" s="19"/>
      <c r="G246" s="20"/>
      <c r="J246" s="22" t="str">
        <f t="shared" ca="1" si="82"/>
        <v/>
      </c>
      <c r="S246" s="19"/>
      <c r="T246" s="19"/>
    </row>
    <row r="247" spans="2:20" ht="13.75" customHeight="1" x14ac:dyDescent="0.2">
      <c r="B247" s="19"/>
      <c r="C247" s="14" t="str">
        <f>IF(E247="","",VLOOKUP(E247, 'SKU заквасочник'!$A$1:$Z$80, IF(D247="-", 11, IF(D247="", 11,  MATCH(D247&amp;"", 'SKU заквасочник'!$A$1:$Z$1, 0))), 0))</f>
        <v/>
      </c>
      <c r="D247" s="19"/>
      <c r="G247" s="20"/>
      <c r="J247" s="22" t="str">
        <f t="shared" ca="1" si="82"/>
        <v/>
      </c>
      <c r="S247" s="19"/>
      <c r="T247" s="19"/>
    </row>
    <row r="248" spans="2:20" ht="13.75" customHeight="1" x14ac:dyDescent="0.2">
      <c r="B248" s="19"/>
      <c r="C248" s="14" t="str">
        <f>IF(E248="","",VLOOKUP(E248, 'SKU заквасочник'!$A$1:$Z$80, IF(D248="-", 11, IF(D248="", 11,  MATCH(D248&amp;"", 'SKU заквасочник'!$A$1:$Z$1, 0))), 0))</f>
        <v/>
      </c>
      <c r="D248" s="19"/>
      <c r="G248" s="20"/>
      <c r="J248" s="22" t="str">
        <f t="shared" ca="1" si="82"/>
        <v/>
      </c>
      <c r="S248" s="19"/>
      <c r="T248" s="19"/>
    </row>
    <row r="249" spans="2:20" ht="13.75" customHeight="1" x14ac:dyDescent="0.2">
      <c r="B249" s="19"/>
      <c r="C249" s="14" t="str">
        <f>IF(E249="","",VLOOKUP(E249, 'SKU заквасочник'!$A$1:$Z$80, IF(D249="-", 11, IF(D249="", 11,  MATCH(D249&amp;"", 'SKU заквасочник'!$A$1:$Z$1, 0))), 0))</f>
        <v/>
      </c>
      <c r="D249" s="19"/>
      <c r="G249" s="20"/>
      <c r="J249" s="22" t="str">
        <f t="shared" ca="1" si="82"/>
        <v/>
      </c>
      <c r="S249" s="19"/>
      <c r="T249" s="19"/>
    </row>
    <row r="250" spans="2:20" ht="13.75" customHeight="1" x14ac:dyDescent="0.2">
      <c r="B250" s="19"/>
      <c r="C250" s="14" t="str">
        <f>IF(E250="","",VLOOKUP(E250, 'SKU заквасочник'!$A$1:$Z$80, IF(D250="-", 11, IF(D250="", 11,  MATCH(D250&amp;"", 'SKU заквасочник'!$A$1:$Z$1, 0))), 0))</f>
        <v/>
      </c>
      <c r="D250" s="19"/>
      <c r="G250" s="20"/>
      <c r="J250" s="22" t="str">
        <f t="shared" ca="1" si="82"/>
        <v/>
      </c>
      <c r="S250" s="19"/>
      <c r="T250" s="19"/>
    </row>
    <row r="251" spans="2:20" ht="13.75" customHeight="1" x14ac:dyDescent="0.2">
      <c r="B251" s="19"/>
      <c r="C251" s="14" t="str">
        <f>IF(E251="","",VLOOKUP(E251, 'SKU заквасочник'!$A$1:$Z$80, IF(D251="-", 11, IF(D251="", 11,  MATCH(D251&amp;"", 'SKU заквасочник'!$A$1:$Z$1, 0))), 0))</f>
        <v/>
      </c>
      <c r="D251" s="19"/>
      <c r="G251" s="20"/>
      <c r="J251" s="22" t="str">
        <f t="shared" ca="1" si="82"/>
        <v/>
      </c>
      <c r="S251" s="19"/>
      <c r="T251" s="19"/>
    </row>
    <row r="252" spans="2:20" ht="13.75" customHeight="1" x14ac:dyDescent="0.2">
      <c r="B252" s="19"/>
      <c r="C252" s="14" t="str">
        <f>IF(E252="","",VLOOKUP(E252, 'SKU заквасочник'!$A$1:$Z$80, IF(D252="-", 11, IF(D252="", 11,  MATCH(D252&amp;"", 'SKU заквасочник'!$A$1:$Z$1, 0))), 0))</f>
        <v/>
      </c>
      <c r="D252" s="19"/>
      <c r="G252" s="20"/>
      <c r="J252" s="22" t="str">
        <f t="shared" ca="1" si="82"/>
        <v/>
      </c>
      <c r="S252" s="19"/>
      <c r="T252" s="19"/>
    </row>
    <row r="253" spans="2:20" ht="13.75" customHeight="1" x14ac:dyDescent="0.2">
      <c r="B253" s="19"/>
      <c r="C253" s="14" t="str">
        <f>IF(E253="","",VLOOKUP(E253, 'SKU заквасочник'!$A$1:$Z$80, IF(D253="-", 11, IF(D253="", 11,  MATCH(D253&amp;"", 'SKU заквасочник'!$A$1:$Z$1, 0))), 0))</f>
        <v/>
      </c>
      <c r="D253" s="19"/>
      <c r="G253" s="20"/>
      <c r="J253" s="22" t="str">
        <f t="shared" ca="1" si="82"/>
        <v/>
      </c>
      <c r="S253" s="19"/>
      <c r="T253" s="19"/>
    </row>
    <row r="254" spans="2:20" ht="13.75" customHeight="1" x14ac:dyDescent="0.2">
      <c r="B254" s="19"/>
      <c r="C254" s="14" t="str">
        <f>IF(E254="","",VLOOKUP(E254, 'SKU заквасочник'!$A$1:$Z$80, IF(D254="-", 11, IF(D254="", 11,  MATCH(D254&amp;"", 'SKU заквасочник'!$A$1:$Z$1, 0))), 0))</f>
        <v/>
      </c>
      <c r="D254" s="19"/>
      <c r="G254" s="20"/>
      <c r="J254" s="22" t="str">
        <f t="shared" ca="1" si="82"/>
        <v/>
      </c>
      <c r="S254" s="19"/>
      <c r="T254" s="19"/>
    </row>
    <row r="255" spans="2:20" ht="13.75" customHeight="1" x14ac:dyDescent="0.2">
      <c r="B255" s="19"/>
      <c r="C255" s="14" t="str">
        <f>IF(E255="","",VLOOKUP(E255, 'SKU заквасочник'!$A$1:$Z$80, IF(D255="-", 11, IF(D255="", 11,  MATCH(D255&amp;"", 'SKU заквасочник'!$A$1:$Z$1, 0))), 0))</f>
        <v/>
      </c>
      <c r="D255" s="19"/>
      <c r="G255" s="20"/>
      <c r="J255" s="22" t="str">
        <f t="shared" ca="1" si="82"/>
        <v/>
      </c>
      <c r="S255" s="19"/>
      <c r="T255" s="19"/>
    </row>
    <row r="256" spans="2:20" ht="13.75" customHeight="1" x14ac:dyDescent="0.2">
      <c r="B256" s="19"/>
      <c r="C256" s="14" t="str">
        <f>IF(E256="","",VLOOKUP(E256, 'SKU заквасочник'!$A$1:$Z$80, IF(D256="-", 11, IF(D256="", 11,  MATCH(D256&amp;"", 'SKU заквасочник'!$A$1:$Z$1, 0))), 0))</f>
        <v/>
      </c>
      <c r="D256" s="19"/>
      <c r="G256" s="20"/>
      <c r="J256" s="22" t="str">
        <f t="shared" ca="1" si="82"/>
        <v/>
      </c>
      <c r="S256" s="19"/>
      <c r="T256" s="19"/>
    </row>
    <row r="257" spans="2:20" ht="13.75" customHeight="1" x14ac:dyDescent="0.2">
      <c r="B257" s="19"/>
      <c r="C257" s="14" t="str">
        <f>IF(E257="","",VLOOKUP(E257, 'SKU заквасочник'!$A$1:$Z$80, IF(D257="-", 11, IF(D257="", 11,  MATCH(D257&amp;"", 'SKU заквасочник'!$A$1:$Z$1, 0))), 0))</f>
        <v/>
      </c>
      <c r="D257" s="19"/>
      <c r="G257" s="20"/>
      <c r="J257" s="22" t="str">
        <f t="shared" ca="1" si="82"/>
        <v/>
      </c>
      <c r="S257" s="19"/>
      <c r="T257" s="19"/>
    </row>
    <row r="258" spans="2:20" ht="13.75" customHeight="1" x14ac:dyDescent="0.2">
      <c r="B258" s="19"/>
      <c r="C258" s="14" t="str">
        <f>IF(E258="","",VLOOKUP(E258, 'SKU заквасочник'!$A$1:$Z$80, IF(D258="-", 11, IF(D258="", 11,  MATCH(D258&amp;"", 'SKU заквасочник'!$A$1:$Z$1, 0))), 0))</f>
        <v/>
      </c>
      <c r="D258" s="19"/>
      <c r="G258" s="20"/>
      <c r="J258" s="22" t="str">
        <f t="shared" ca="1" si="82"/>
        <v/>
      </c>
      <c r="S258" s="19"/>
      <c r="T258" s="19"/>
    </row>
    <row r="259" spans="2:20" ht="13.75" customHeight="1" x14ac:dyDescent="0.2">
      <c r="B259" s="19"/>
      <c r="C259" s="14" t="str">
        <f>IF(E259="","",VLOOKUP(E259, 'SKU заквасочник'!$A$1:$Z$80, IF(D259="-", 11, IF(D259="", 11,  MATCH(D259&amp;"", 'SKU заквасочник'!$A$1:$Z$1, 0))), 0))</f>
        <v/>
      </c>
      <c r="D259" s="19"/>
      <c r="G259" s="20"/>
      <c r="J259" s="22" t="str">
        <f t="shared" ca="1" si="82"/>
        <v/>
      </c>
      <c r="S259" s="19"/>
      <c r="T259" s="19"/>
    </row>
    <row r="260" spans="2:20" ht="13.75" customHeight="1" x14ac:dyDescent="0.2">
      <c r="B260" s="19"/>
      <c r="C260" s="14" t="str">
        <f>IF(E260="","",VLOOKUP(E260, 'SKU заквасочник'!$A$1:$Z$80, IF(D260="-", 11, IF(D260="", 11,  MATCH(D260&amp;"", 'SKU заквасочник'!$A$1:$Z$1, 0))), 0))</f>
        <v/>
      </c>
      <c r="D260" s="19"/>
      <c r="G260" s="20"/>
      <c r="J260" s="22" t="str">
        <f t="shared" ca="1" si="82"/>
        <v/>
      </c>
      <c r="S260" s="19"/>
      <c r="T260" s="19"/>
    </row>
    <row r="261" spans="2:20" ht="13.75" customHeight="1" x14ac:dyDescent="0.2">
      <c r="B261" s="19"/>
      <c r="C261" s="14" t="str">
        <f>IF(E261="","",VLOOKUP(E261, 'SKU заквасочник'!$A$1:$Z$80, IF(D261="-", 11, IF(D261="", 11,  MATCH(D261&amp;"", 'SKU заквасочник'!$A$1:$Z$1, 0))), 0))</f>
        <v/>
      </c>
      <c r="D261" s="19"/>
      <c r="G261" s="20"/>
      <c r="J261" s="22" t="str">
        <f t="shared" ca="1" si="82"/>
        <v/>
      </c>
      <c r="S261" s="19"/>
      <c r="T261" s="19"/>
    </row>
    <row r="262" spans="2:20" ht="13.75" customHeight="1" x14ac:dyDescent="0.2">
      <c r="B262" s="19"/>
      <c r="C262" s="14" t="str">
        <f>IF(E262="","",VLOOKUP(E262, 'SKU заквасочник'!$A$1:$Z$80, IF(D262="-", 11, IF(D262="", 11,  MATCH(D262&amp;"", 'SKU заквасочник'!$A$1:$Z$1, 0))), 0))</f>
        <v/>
      </c>
      <c r="D262" s="19"/>
      <c r="G262" s="20"/>
      <c r="J262" s="22" t="str">
        <f t="shared" ca="1" si="82"/>
        <v/>
      </c>
      <c r="S262" s="19"/>
      <c r="T262" s="19"/>
    </row>
    <row r="263" spans="2:20" ht="13.75" customHeight="1" x14ac:dyDescent="0.2">
      <c r="B263" s="19"/>
      <c r="C263" s="14" t="str">
        <f>IF(E263="","",VLOOKUP(E263, 'SKU заквасочник'!$A$1:$Z$80, IF(D263="-", 11, IF(D263="", 11,  MATCH(D263&amp;"", 'SKU заквасочник'!$A$1:$Z$1, 0))), 0))</f>
        <v/>
      </c>
      <c r="D263" s="19"/>
      <c r="G263" s="20"/>
      <c r="J263" s="22" t="str">
        <f t="shared" ca="1" si="82"/>
        <v/>
      </c>
      <c r="S263" s="19"/>
      <c r="T263" s="19"/>
    </row>
    <row r="264" spans="2:20" ht="13.75" customHeight="1" x14ac:dyDescent="0.2">
      <c r="B264" s="19"/>
      <c r="C264" s="14" t="str">
        <f>IF(E264="","",VLOOKUP(E264, 'SKU заквасочник'!$A$1:$Z$80, IF(D264="-", 11, IF(D264="", 11,  MATCH(D264&amp;"", 'SKU заквасочник'!$A$1:$Z$1, 0))), 0))</f>
        <v/>
      </c>
      <c r="D264" s="19"/>
      <c r="G264" s="20"/>
      <c r="J264" s="22" t="str">
        <f t="shared" ca="1" si="82"/>
        <v/>
      </c>
      <c r="S264" s="19"/>
      <c r="T264" s="19"/>
    </row>
    <row r="265" spans="2:20" ht="13.75" customHeight="1" x14ac:dyDescent="0.2">
      <c r="B265" s="19"/>
      <c r="C265" s="14" t="str">
        <f>IF(E265="","",VLOOKUP(E265, 'SKU заквасочник'!$A$1:$Z$80, IF(D265="-", 11, IF(D265="", 11,  MATCH(D265&amp;"", 'SKU заквасочник'!$A$1:$Z$1, 0))), 0))</f>
        <v/>
      </c>
      <c r="D265" s="19"/>
      <c r="G265" s="20"/>
      <c r="J265" s="22" t="str">
        <f t="shared" ca="1" si="82"/>
        <v/>
      </c>
      <c r="S265" s="19"/>
      <c r="T265" s="19"/>
    </row>
    <row r="266" spans="2:20" ht="13.75" customHeight="1" x14ac:dyDescent="0.2">
      <c r="B266" s="19"/>
      <c r="C266" s="14" t="str">
        <f>IF(E266="","",VLOOKUP(E266, 'SKU заквасочник'!$A$1:$Z$80, IF(D266="-", 11, IF(D266="", 11,  MATCH(D266&amp;"", 'SKU заквасочник'!$A$1:$Z$1, 0))), 0))</f>
        <v/>
      </c>
      <c r="D266" s="19"/>
      <c r="G266" s="20"/>
      <c r="J266" s="22" t="str">
        <f t="shared" ca="1" si="82"/>
        <v/>
      </c>
      <c r="S266" s="19"/>
      <c r="T266" s="19"/>
    </row>
    <row r="267" spans="2:20" ht="13.75" customHeight="1" x14ac:dyDescent="0.2">
      <c r="B267" s="19"/>
      <c r="C267" s="14" t="str">
        <f>IF(E267="","",VLOOKUP(E267, 'SKU заквасочник'!$A$1:$Z$80, IF(D267="-", 11, IF(D267="", 11,  MATCH(D267&amp;"", 'SKU заквасочник'!$A$1:$Z$1, 0))), 0))</f>
        <v/>
      </c>
      <c r="D267" s="19"/>
      <c r="G267" s="20"/>
      <c r="J267" s="22" t="str">
        <f t="shared" ca="1" si="82"/>
        <v/>
      </c>
      <c r="S267" s="19"/>
      <c r="T267" s="19"/>
    </row>
    <row r="268" spans="2:20" ht="13.75" customHeight="1" x14ac:dyDescent="0.2">
      <c r="B268" s="19"/>
      <c r="C268" s="14" t="str">
        <f>IF(E268="","",VLOOKUP(E268, 'SKU заквасочник'!$A$1:$Z$80, IF(D268="-", 11, IF(D268="", 11,  MATCH(D268&amp;"", 'SKU заквасочник'!$A$1:$Z$1, 0))), 0))</f>
        <v/>
      </c>
      <c r="D268" s="19"/>
      <c r="G268" s="20"/>
      <c r="J268" s="22" t="str">
        <f t="shared" ca="1" si="82"/>
        <v/>
      </c>
      <c r="S268" s="19"/>
      <c r="T268" s="19"/>
    </row>
    <row r="269" spans="2:20" ht="13.75" customHeight="1" x14ac:dyDescent="0.2">
      <c r="B269" s="19"/>
      <c r="C269" s="14" t="str">
        <f>IF(E269="","",VLOOKUP(E269, 'SKU заквасочник'!$A$1:$Z$80, IF(D269="-", 11, IF(D269="", 11,  MATCH(D269&amp;"", 'SKU заквасочник'!$A$1:$Z$1, 0))), 0))</f>
        <v/>
      </c>
      <c r="D269" s="19"/>
      <c r="G269" s="20"/>
      <c r="J269" s="22" t="str">
        <f t="shared" ca="1" si="82"/>
        <v/>
      </c>
      <c r="S269" s="19"/>
      <c r="T269" s="19"/>
    </row>
    <row r="270" spans="2:20" ht="13.75" customHeight="1" x14ac:dyDescent="0.2">
      <c r="B270" s="19"/>
      <c r="C270" s="14" t="str">
        <f>IF(E270="","",VLOOKUP(E270, 'SKU заквасочник'!$A$1:$Z$80, IF(D270="-", 11, IF(D270="", 11,  MATCH(D270&amp;"", 'SKU заквасочник'!$A$1:$Z$1, 0))), 0))</f>
        <v/>
      </c>
      <c r="D270" s="19"/>
      <c r="G270" s="20"/>
      <c r="J270" s="22" t="str">
        <f t="shared" ref="J270:J333" ca="1" si="84">IF(K270 = "-", INDIRECT("C" &amp; ROW() - 1),"")</f>
        <v/>
      </c>
      <c r="S270" s="19"/>
      <c r="T270" s="19"/>
    </row>
    <row r="271" spans="2:20" ht="13.75" customHeight="1" x14ac:dyDescent="0.2">
      <c r="B271" s="19"/>
      <c r="C271" s="14" t="str">
        <f>IF(E271="","",VLOOKUP(E271, 'SKU заквасочник'!$A$1:$Z$80, IF(D271="-", 11, IF(D271="", 11,  MATCH(D271&amp;"", 'SKU заквасочник'!$A$1:$Z$1, 0))), 0))</f>
        <v/>
      </c>
      <c r="D271" s="19"/>
      <c r="G271" s="20"/>
      <c r="J271" s="22" t="str">
        <f t="shared" ca="1" si="84"/>
        <v/>
      </c>
      <c r="S271" s="19"/>
      <c r="T271" s="19"/>
    </row>
    <row r="272" spans="2:20" ht="13.75" customHeight="1" x14ac:dyDescent="0.2">
      <c r="B272" s="19"/>
      <c r="C272" s="14" t="str">
        <f>IF(E272="","",VLOOKUP(E272, 'SKU заквасочник'!$A$1:$Z$80, IF(D272="-", 11, IF(D272="", 11,  MATCH(D272&amp;"", 'SKU заквасочник'!$A$1:$Z$1, 0))), 0))</f>
        <v/>
      </c>
      <c r="D272" s="19"/>
      <c r="G272" s="20"/>
      <c r="J272" s="22" t="str">
        <f t="shared" ca="1" si="84"/>
        <v/>
      </c>
      <c r="S272" s="19"/>
      <c r="T272" s="19"/>
    </row>
    <row r="273" spans="2:20" ht="13.75" customHeight="1" x14ac:dyDescent="0.2">
      <c r="B273" s="19"/>
      <c r="C273" s="14" t="str">
        <f>IF(E273="","",VLOOKUP(E273, 'SKU заквасочник'!$A$1:$Z$80, IF(D273="-", 11, IF(D273="", 11,  MATCH(D273&amp;"", 'SKU заквасочник'!$A$1:$Z$1, 0))), 0))</f>
        <v/>
      </c>
      <c r="D273" s="19"/>
      <c r="G273" s="20"/>
      <c r="J273" s="22" t="str">
        <f t="shared" ca="1" si="84"/>
        <v/>
      </c>
      <c r="S273" s="19"/>
      <c r="T273" s="19"/>
    </row>
    <row r="274" spans="2:20" ht="13.75" customHeight="1" x14ac:dyDescent="0.2">
      <c r="B274" s="19"/>
      <c r="C274" s="14" t="str">
        <f>IF(E274="","",VLOOKUP(E274, 'SKU заквасочник'!$A$1:$Z$80, IF(D274="-", 11, IF(D274="", 11,  MATCH(D274&amp;"", 'SKU заквасочник'!$A$1:$Z$1, 0))), 0))</f>
        <v/>
      </c>
      <c r="D274" s="19"/>
      <c r="G274" s="20"/>
      <c r="J274" s="22" t="str">
        <f t="shared" ca="1" si="84"/>
        <v/>
      </c>
      <c r="S274" s="19"/>
      <c r="T274" s="19"/>
    </row>
    <row r="275" spans="2:20" ht="13.75" customHeight="1" x14ac:dyDescent="0.2">
      <c r="B275" s="19"/>
      <c r="C275" s="14" t="str">
        <f>IF(E275="","",VLOOKUP(E275, 'SKU заквасочник'!$A$1:$Z$80, IF(D275="-", 11, IF(D275="", 11,  MATCH(D275&amp;"", 'SKU заквасочник'!$A$1:$Z$1, 0))), 0))</f>
        <v/>
      </c>
      <c r="D275" s="19"/>
      <c r="G275" s="20"/>
      <c r="J275" s="22" t="str">
        <f t="shared" ca="1" si="84"/>
        <v/>
      </c>
      <c r="S275" s="19"/>
      <c r="T275" s="19"/>
    </row>
    <row r="276" spans="2:20" ht="13.75" customHeight="1" x14ac:dyDescent="0.2">
      <c r="B276" s="19"/>
      <c r="C276" s="14" t="str">
        <f>IF(E276="","",VLOOKUP(E276, 'SKU заквасочник'!$A$1:$Z$80, IF(D276="-", 11, IF(D276="", 11,  MATCH(D276&amp;"", 'SKU заквасочник'!$A$1:$Z$1, 0))), 0))</f>
        <v/>
      </c>
      <c r="D276" s="19"/>
      <c r="G276" s="20"/>
      <c r="J276" s="22" t="str">
        <f t="shared" ca="1" si="84"/>
        <v/>
      </c>
      <c r="S276" s="19"/>
      <c r="T276" s="19"/>
    </row>
    <row r="277" spans="2:20" ht="13.75" customHeight="1" x14ac:dyDescent="0.2">
      <c r="B277" s="19"/>
      <c r="C277" s="14" t="str">
        <f>IF(E277="","",VLOOKUP(E277, 'SKU заквасочник'!$A$1:$Z$80, IF(D277="-", 11, IF(D277="", 11,  MATCH(D277&amp;"", 'SKU заквасочник'!$A$1:$Z$1, 0))), 0))</f>
        <v/>
      </c>
      <c r="D277" s="19"/>
      <c r="G277" s="20"/>
      <c r="J277" s="22" t="str">
        <f t="shared" ca="1" si="84"/>
        <v/>
      </c>
      <c r="S277" s="19"/>
      <c r="T277" s="19"/>
    </row>
    <row r="278" spans="2:20" ht="13.75" customHeight="1" x14ac:dyDescent="0.2">
      <c r="B278" s="19"/>
      <c r="C278" s="14" t="str">
        <f>IF(E278="","",VLOOKUP(E278, 'SKU заквасочник'!$A$1:$Z$80, IF(D278="-", 11, IF(D278="", 11,  MATCH(D278&amp;"", 'SKU заквасочник'!$A$1:$Z$1, 0))), 0))</f>
        <v/>
      </c>
      <c r="D278" s="19"/>
      <c r="G278" s="20"/>
      <c r="J278" s="22" t="str">
        <f t="shared" ca="1" si="84"/>
        <v/>
      </c>
      <c r="S278" s="19"/>
      <c r="T278" s="19"/>
    </row>
    <row r="279" spans="2:20" ht="13.75" customHeight="1" x14ac:dyDescent="0.2">
      <c r="B279" s="19"/>
      <c r="C279" s="14" t="str">
        <f>IF(E279="","",VLOOKUP(E279, 'SKU заквасочник'!$A$1:$Z$80, IF(D279="-", 11, IF(D279="", 11,  MATCH(D279&amp;"", 'SKU заквасочник'!$A$1:$Z$1, 0))), 0))</f>
        <v/>
      </c>
      <c r="D279" s="19"/>
      <c r="G279" s="20"/>
      <c r="J279" s="22" t="str">
        <f t="shared" ca="1" si="84"/>
        <v/>
      </c>
    </row>
    <row r="280" spans="2:20" ht="13.75" customHeight="1" x14ac:dyDescent="0.2">
      <c r="B280" s="19"/>
      <c r="C280" s="14" t="str">
        <f>IF(E280="","",VLOOKUP(E280, 'SKU заквасочник'!$A$1:$Z$80, IF(D280="-", 11, IF(D280="", 11,  MATCH(D280&amp;"", 'SKU заквасочник'!$A$1:$Z$1, 0))), 0))</f>
        <v/>
      </c>
      <c r="D280" s="19"/>
      <c r="G280" s="20"/>
      <c r="J280" s="22" t="str">
        <f t="shared" ca="1" si="84"/>
        <v/>
      </c>
    </row>
    <row r="281" spans="2:20" ht="13.75" customHeight="1" x14ac:dyDescent="0.2">
      <c r="B281" s="19"/>
      <c r="C281" s="14" t="str">
        <f>IF(E281="","",VLOOKUP(E281, 'SKU заквасочник'!$A$1:$Z$80, IF(D281="-", 11, IF(D281="", 11,  MATCH(D281&amp;"", 'SKU заквасочник'!$A$1:$Z$1, 0))), 0))</f>
        <v/>
      </c>
      <c r="D281" s="19"/>
      <c r="G281" s="20"/>
      <c r="J281" s="22" t="str">
        <f t="shared" ca="1" si="84"/>
        <v/>
      </c>
    </row>
    <row r="282" spans="2:20" ht="13.75" customHeight="1" x14ac:dyDescent="0.2">
      <c r="B282" s="19"/>
      <c r="C282" s="14" t="str">
        <f>IF(E282="","",VLOOKUP(E282, 'SKU заквасочник'!$A$1:$Z$80, IF(D282="-", 11, IF(D282="", 11,  MATCH(D282&amp;"", 'SKU заквасочник'!$A$1:$Z$1, 0))), 0))</f>
        <v/>
      </c>
      <c r="D282" s="19"/>
      <c r="G282" s="20"/>
      <c r="J282" s="22" t="str">
        <f t="shared" ca="1" si="84"/>
        <v/>
      </c>
    </row>
    <row r="283" spans="2:20" ht="13.75" customHeight="1" x14ac:dyDescent="0.2">
      <c r="B283" s="19"/>
      <c r="C283" s="14" t="str">
        <f>IF(E283="","",VLOOKUP(E283, 'SKU заквасочник'!$A$1:$Z$80, IF(D283="-", 11, IF(D283="", 11,  MATCH(D283&amp;"", 'SKU заквасочник'!$A$1:$Z$1, 0))), 0))</f>
        <v/>
      </c>
      <c r="D283" s="19"/>
      <c r="G283" s="20"/>
      <c r="J283" s="22" t="str">
        <f t="shared" ca="1" si="84"/>
        <v/>
      </c>
    </row>
    <row r="284" spans="2:20" ht="13.75" customHeight="1" x14ac:dyDescent="0.2">
      <c r="B284" s="19"/>
      <c r="C284" s="14" t="str">
        <f>IF(E284="","",VLOOKUP(E284, 'SKU заквасочник'!$A$1:$Z$80, IF(D284="-", 11, IF(D284="", 11,  MATCH(D284&amp;"", 'SKU заквасочник'!$A$1:$Z$1, 0))), 0))</f>
        <v/>
      </c>
      <c r="D284" s="19"/>
      <c r="G284" s="20"/>
      <c r="J284" s="22" t="str">
        <f t="shared" ca="1" si="84"/>
        <v/>
      </c>
    </row>
    <row r="285" spans="2:20" ht="13.75" customHeight="1" x14ac:dyDescent="0.2">
      <c r="B285" s="19"/>
      <c r="C285" s="14" t="str">
        <f>IF(E285="","",VLOOKUP(E285, 'SKU заквасочник'!$A$1:$Z$80, IF(D285="-", 11, IF(D285="", 11,  MATCH(D285&amp;"", 'SKU заквасочник'!$A$1:$Z$1, 0))), 0))</f>
        <v/>
      </c>
      <c r="D285" s="19"/>
      <c r="G285" s="20"/>
      <c r="J285" s="22" t="str">
        <f t="shared" ca="1" si="84"/>
        <v/>
      </c>
    </row>
    <row r="286" spans="2:20" ht="13.75" customHeight="1" x14ac:dyDescent="0.2">
      <c r="B286" s="19"/>
      <c r="C286" s="14" t="str">
        <f>IF(E286="","",VLOOKUP(E286, 'SKU заквасочник'!$A$1:$Z$80, IF(D286="-", 11, IF(D286="", 11,  MATCH(D286&amp;"", 'SKU заквасочник'!$A$1:$Z$1, 0))), 0))</f>
        <v/>
      </c>
      <c r="D286" s="19"/>
      <c r="G286" s="20"/>
      <c r="J286" s="22" t="str">
        <f t="shared" ca="1" si="84"/>
        <v/>
      </c>
    </row>
    <row r="287" spans="2:20" ht="13.75" customHeight="1" x14ac:dyDescent="0.2">
      <c r="B287" s="19"/>
      <c r="C287" s="14" t="str">
        <f>IF(E287="","",VLOOKUP(E287, 'SKU заквасочник'!$A$1:$Z$80, IF(D287="-", 11, IF(D287="", 11,  MATCH(D287&amp;"", 'SKU заквасочник'!$A$1:$Z$1, 0))), 0))</f>
        <v/>
      </c>
      <c r="D287" s="19"/>
      <c r="G287" s="20"/>
      <c r="J287" s="22" t="str">
        <f t="shared" ca="1" si="84"/>
        <v/>
      </c>
    </row>
    <row r="288" spans="2:20" ht="13.75" customHeight="1" x14ac:dyDescent="0.2">
      <c r="B288" s="19"/>
      <c r="C288" s="14" t="str">
        <f>IF(E288="","",VLOOKUP(E288, 'SKU заквасочник'!$A$1:$Z$80, IF(D288="-", 11, IF(D288="", 11,  MATCH(D288&amp;"", 'SKU заквасочник'!$A$1:$Z$1, 0))), 0))</f>
        <v/>
      </c>
      <c r="D288" s="19"/>
      <c r="G288" s="20"/>
      <c r="J288" s="22" t="str">
        <f t="shared" ca="1" si="84"/>
        <v/>
      </c>
    </row>
    <row r="289" spans="2:10" ht="13.75" customHeight="1" x14ac:dyDescent="0.2">
      <c r="B289" s="19"/>
      <c r="C289" s="14" t="str">
        <f>IF(E289="","",VLOOKUP(E289, 'SKU заквасочник'!$A$1:$Z$80, IF(D289="-", 11, IF(D289="", 11,  MATCH(D289&amp;"", 'SKU заквасочник'!$A$1:$Z$1, 0))), 0))</f>
        <v/>
      </c>
      <c r="D289" s="19"/>
      <c r="G289" s="20"/>
      <c r="J289" s="22" t="str">
        <f t="shared" ca="1" si="84"/>
        <v/>
      </c>
    </row>
    <row r="290" spans="2:10" ht="13.75" customHeight="1" x14ac:dyDescent="0.2">
      <c r="B290" s="19"/>
      <c r="C290" s="14" t="str">
        <f>IF(E290="","",VLOOKUP(E290, 'SKU заквасочник'!$A$1:$Z$80, IF(D290="-", 11, IF(D290="", 11,  MATCH(D290&amp;"", 'SKU заквасочник'!$A$1:$Z$1, 0))), 0))</f>
        <v/>
      </c>
      <c r="D290" s="19"/>
      <c r="G290" s="20"/>
      <c r="J290" s="22" t="str">
        <f t="shared" ca="1" si="84"/>
        <v/>
      </c>
    </row>
    <row r="291" spans="2:10" ht="13.75" customHeight="1" x14ac:dyDescent="0.2">
      <c r="B291" s="19"/>
      <c r="C291" s="14" t="str">
        <f>IF(E291="","",VLOOKUP(E291, 'SKU заквасочник'!$A$1:$Z$80, IF(D291="-", 11, IF(D291="", 11,  MATCH(D291&amp;"", 'SKU заквасочник'!$A$1:$Z$1, 0))), 0))</f>
        <v/>
      </c>
      <c r="D291" s="19"/>
      <c r="G291" s="20"/>
      <c r="J291" s="22" t="str">
        <f t="shared" ca="1" si="84"/>
        <v/>
      </c>
    </row>
    <row r="292" spans="2:10" ht="13.75" customHeight="1" x14ac:dyDescent="0.2">
      <c r="B292" s="19"/>
      <c r="C292" s="14" t="str">
        <f>IF(E292="","",VLOOKUP(E292, 'SKU заквасочник'!$A$1:$Z$80, IF(D292="-", 11, IF(D292="", 11,  MATCH(D292&amp;"", 'SKU заквасочник'!$A$1:$Z$1, 0))), 0))</f>
        <v/>
      </c>
      <c r="D292" s="19"/>
      <c r="G292" s="20"/>
      <c r="J292" s="22" t="str">
        <f t="shared" ca="1" si="84"/>
        <v/>
      </c>
    </row>
    <row r="293" spans="2:10" ht="13.75" customHeight="1" x14ac:dyDescent="0.2">
      <c r="B293" s="19"/>
      <c r="C293" s="14" t="str">
        <f>IF(E293="","",VLOOKUP(E293, 'SKU заквасочник'!$A$1:$Z$80, IF(D293="-", 11, IF(D293="", 11,  MATCH(D293&amp;"", 'SKU заквасочник'!$A$1:$Z$1, 0))), 0))</f>
        <v/>
      </c>
      <c r="D293" s="19"/>
      <c r="G293" s="20"/>
      <c r="J293" s="22" t="str">
        <f t="shared" ca="1" si="84"/>
        <v/>
      </c>
    </row>
    <row r="294" spans="2:10" ht="13.75" customHeight="1" x14ac:dyDescent="0.2">
      <c r="B294" s="19"/>
      <c r="C294" s="14" t="str">
        <f>IF(E294="","",VLOOKUP(E294, 'SKU заквасочник'!$A$1:$Z$80, IF(D294="-", 11, IF(D294="", 11,  MATCH(D294&amp;"", 'SKU заквасочник'!$A$1:$Z$1, 0))), 0))</f>
        <v/>
      </c>
      <c r="D294" s="19"/>
      <c r="G294" s="20"/>
      <c r="J294" s="22" t="str">
        <f t="shared" ca="1" si="84"/>
        <v/>
      </c>
    </row>
    <row r="295" spans="2:10" ht="13.75" customHeight="1" x14ac:dyDescent="0.2">
      <c r="B295" s="19"/>
      <c r="C295" s="14" t="str">
        <f>IF(E295="","",VLOOKUP(E295, 'SKU заквасочник'!$A$1:$Z$80, IF(D295="-", 11, IF(D295="", 11,  MATCH(D295&amp;"", 'SKU заквасочник'!$A$1:$Z$1, 0))), 0))</f>
        <v/>
      </c>
      <c r="D295" s="19"/>
      <c r="G295" s="20"/>
      <c r="J295" s="22" t="str">
        <f t="shared" ca="1" si="84"/>
        <v/>
      </c>
    </row>
    <row r="296" spans="2:10" ht="13.75" customHeight="1" x14ac:dyDescent="0.2">
      <c r="B296" s="19"/>
      <c r="C296" s="14" t="str">
        <f>IF(E296="","",VLOOKUP(E296, 'SKU заквасочник'!$A$1:$Z$80, IF(D296="-", 11, IF(D296="", 11,  MATCH(D296&amp;"", 'SKU заквасочник'!$A$1:$Z$1, 0))), 0))</f>
        <v/>
      </c>
      <c r="D296" s="19"/>
      <c r="G296" s="20"/>
      <c r="J296" s="22" t="str">
        <f t="shared" ca="1" si="84"/>
        <v/>
      </c>
    </row>
    <row r="297" spans="2:10" ht="13.75" customHeight="1" x14ac:dyDescent="0.2">
      <c r="B297" s="19"/>
      <c r="C297" s="14" t="str">
        <f>IF(E297="","",VLOOKUP(E297, 'SKU заквасочник'!$A$1:$Z$80, IF(D297="-", 11, IF(D297="", 11,  MATCH(D297&amp;"", 'SKU заквасочник'!$A$1:$Z$1, 0))), 0))</f>
        <v/>
      </c>
      <c r="D297" s="19"/>
      <c r="G297" s="20"/>
      <c r="J297" s="22" t="str">
        <f t="shared" ca="1" si="84"/>
        <v/>
      </c>
    </row>
    <row r="298" spans="2:10" ht="13.75" customHeight="1" x14ac:dyDescent="0.2">
      <c r="B298" s="19"/>
      <c r="C298" s="14" t="str">
        <f>IF(E298="","",VLOOKUP(E298, 'SKU заквасочник'!$A$1:$Z$80, IF(D298="-", 11, IF(D298="", 11,  MATCH(D298&amp;"", 'SKU заквасочник'!$A$1:$Z$1, 0))), 0))</f>
        <v/>
      </c>
      <c r="D298" s="19"/>
      <c r="G298" s="20"/>
      <c r="J298" s="22" t="str">
        <f t="shared" ca="1" si="84"/>
        <v/>
      </c>
    </row>
    <row r="299" spans="2:10" ht="13.75" customHeight="1" x14ac:dyDescent="0.2">
      <c r="B299" s="19"/>
      <c r="C299" s="14" t="str">
        <f>IF(E299="","",VLOOKUP(E299, 'SKU заквасочник'!$A$1:$Z$80, IF(D299="-", 11, IF(D299="", 11,  MATCH(D299&amp;"", 'SKU заквасочник'!$A$1:$Z$1, 0))), 0))</f>
        <v/>
      </c>
      <c r="D299" s="19"/>
      <c r="G299" s="20"/>
      <c r="J299" s="22" t="str">
        <f t="shared" ca="1" si="84"/>
        <v/>
      </c>
    </row>
    <row r="300" spans="2:10" ht="13.75" customHeight="1" x14ac:dyDescent="0.2">
      <c r="B300" s="19"/>
      <c r="C300" s="14" t="str">
        <f>IF(E300="","",VLOOKUP(E300, 'SKU заквасочник'!$A$1:$Z$80, IF(D300="-", 11, IF(D300="", 11,  MATCH(D300&amp;"", 'SKU заквасочник'!$A$1:$Z$1, 0))), 0))</f>
        <v/>
      </c>
      <c r="D300" s="19"/>
      <c r="G300" s="20"/>
      <c r="J300" s="22" t="str">
        <f t="shared" ca="1" si="84"/>
        <v/>
      </c>
    </row>
    <row r="301" spans="2:10" ht="13.75" customHeight="1" x14ac:dyDescent="0.2">
      <c r="B301" s="19"/>
      <c r="C301" s="14" t="str">
        <f>IF(E301="","",VLOOKUP(E301, 'SKU заквасочник'!$A$1:$Z$80, IF(D301="-", 11, IF(D301="", 11,  MATCH(D301&amp;"", 'SKU заквасочник'!$A$1:$Z$1, 0))), 0))</f>
        <v/>
      </c>
      <c r="D301" s="19"/>
      <c r="G301" s="20"/>
      <c r="J301" s="22" t="str">
        <f t="shared" ca="1" si="84"/>
        <v/>
      </c>
    </row>
    <row r="302" spans="2:10" ht="13.75" customHeight="1" x14ac:dyDescent="0.2">
      <c r="B302" s="19"/>
      <c r="C302" s="14" t="str">
        <f>IF(E302="","",VLOOKUP(E302, 'SKU заквасочник'!$A$1:$Z$80, IF(D302="-", 11, IF(D302="", 11,  MATCH(D302&amp;"", 'SKU заквасочник'!$A$1:$Z$1, 0))), 0))</f>
        <v/>
      </c>
      <c r="D302" s="19"/>
      <c r="G302" s="20"/>
      <c r="J302" s="22" t="str">
        <f t="shared" ca="1" si="84"/>
        <v/>
      </c>
    </row>
    <row r="303" spans="2:10" ht="13.75" customHeight="1" x14ac:dyDescent="0.2">
      <c r="B303" s="19"/>
      <c r="C303" s="14" t="str">
        <f>IF(E303="","",VLOOKUP(E303, 'SKU заквасочник'!$A$1:$Z$80, IF(D303="-", 11, IF(D303="", 11,  MATCH(D303&amp;"", 'SKU заквасочник'!$A$1:$Z$1, 0))), 0))</f>
        <v/>
      </c>
      <c r="D303" s="19"/>
      <c r="G303" s="20"/>
      <c r="J303" s="22" t="str">
        <f t="shared" ca="1" si="84"/>
        <v/>
      </c>
    </row>
    <row r="304" spans="2:10" ht="13.75" customHeight="1" x14ac:dyDescent="0.2">
      <c r="B304" s="19"/>
      <c r="C304" s="14" t="str">
        <f>IF(E304="","",VLOOKUP(E304, 'SKU заквасочник'!$A$1:$Z$80, IF(D304="-", 11, IF(D304="", 11,  MATCH(D304&amp;"", 'SKU заквасочник'!$A$1:$Z$1, 0))), 0))</f>
        <v/>
      </c>
      <c r="D304" s="19"/>
      <c r="G304" s="20"/>
      <c r="J304" s="22" t="str">
        <f t="shared" ca="1" si="84"/>
        <v/>
      </c>
    </row>
    <row r="305" spans="2:10" ht="13.75" customHeight="1" x14ac:dyDescent="0.2">
      <c r="B305" s="19"/>
      <c r="C305" s="14" t="str">
        <f>IF(E305="","",VLOOKUP(E305, 'SKU заквасочник'!$A$1:$Z$80, IF(D305="-", 11, IF(D305="", 11,  MATCH(D305&amp;"", 'SKU заквасочник'!$A$1:$Z$1, 0))), 0))</f>
        <v/>
      </c>
      <c r="D305" s="19"/>
      <c r="G305" s="20"/>
      <c r="J305" s="22" t="str">
        <f t="shared" ca="1" si="84"/>
        <v/>
      </c>
    </row>
    <row r="306" spans="2:10" ht="13.75" customHeight="1" x14ac:dyDescent="0.2">
      <c r="B306" s="19"/>
      <c r="C306" s="14" t="str">
        <f>IF(E306="","",VLOOKUP(E306, 'SKU заквасочник'!$A$1:$Z$80, IF(D306="-", 11, IF(D306="", 11,  MATCH(D306&amp;"", 'SKU заквасочник'!$A$1:$Z$1, 0))), 0))</f>
        <v/>
      </c>
      <c r="D306" s="19"/>
      <c r="G306" s="20"/>
      <c r="J306" s="22" t="str">
        <f t="shared" ca="1" si="84"/>
        <v/>
      </c>
    </row>
    <row r="307" spans="2:10" ht="13.75" customHeight="1" x14ac:dyDescent="0.2">
      <c r="B307" s="19"/>
      <c r="C307" s="14" t="str">
        <f>IF(E307="","",VLOOKUP(E307, 'SKU заквасочник'!$A$1:$Z$80, IF(D307="-", 11, IF(D307="", 11,  MATCH(D307&amp;"", 'SKU заквасочник'!$A$1:$Z$1, 0))), 0))</f>
        <v/>
      </c>
      <c r="D307" s="19"/>
      <c r="G307" s="20"/>
      <c r="J307" s="22" t="str">
        <f t="shared" ca="1" si="84"/>
        <v/>
      </c>
    </row>
    <row r="308" spans="2:10" ht="13.75" customHeight="1" x14ac:dyDescent="0.2">
      <c r="B308" s="19"/>
      <c r="C308" s="14" t="str">
        <f>IF(E308="","",VLOOKUP(E308, 'SKU заквасочник'!$A$1:$Z$80, IF(D308="-", 11, IF(D308="", 11,  MATCH(D308&amp;"", 'SKU заквасочник'!$A$1:$Z$1, 0))), 0))</f>
        <v/>
      </c>
      <c r="D308" s="19"/>
      <c r="G308" s="20"/>
      <c r="J308" s="22" t="str">
        <f t="shared" ca="1" si="84"/>
        <v/>
      </c>
    </row>
    <row r="309" spans="2:10" ht="13.75" customHeight="1" x14ac:dyDescent="0.2">
      <c r="B309" s="19"/>
      <c r="C309" s="14" t="str">
        <f>IF(E309="","",VLOOKUP(E309, 'SKU заквасочник'!$A$1:$Z$80, IF(D309="-", 11, IF(D309="", 11,  MATCH(D309&amp;"", 'SKU заквасочник'!$A$1:$Z$1, 0))), 0))</f>
        <v/>
      </c>
      <c r="D309" s="19"/>
      <c r="G309" s="20"/>
      <c r="J309" s="22" t="str">
        <f t="shared" ca="1" si="84"/>
        <v/>
      </c>
    </row>
    <row r="310" spans="2:10" ht="13.75" customHeight="1" x14ac:dyDescent="0.2">
      <c r="B310" s="19"/>
      <c r="C310" s="14" t="str">
        <f>IF(E310="","",VLOOKUP(E310, 'SKU заквасочник'!$A$1:$Z$80, IF(D310="-", 11, IF(D310="", 11,  MATCH(D310&amp;"", 'SKU заквасочник'!$A$1:$Z$1, 0))), 0))</f>
        <v/>
      </c>
      <c r="D310" s="19"/>
      <c r="G310" s="20"/>
      <c r="J310" s="22" t="str">
        <f t="shared" ca="1" si="84"/>
        <v/>
      </c>
    </row>
    <row r="311" spans="2:10" ht="13.75" customHeight="1" x14ac:dyDescent="0.2">
      <c r="B311" s="19"/>
      <c r="C311" s="14" t="str">
        <f>IF(E311="","",VLOOKUP(E311, 'SKU заквасочник'!$A$1:$Z$80, IF(D311="-", 11, IF(D311="", 11,  MATCH(D311&amp;"", 'SKU заквасочник'!$A$1:$Z$1, 0))), 0))</f>
        <v/>
      </c>
      <c r="D311" s="19"/>
      <c r="G311" s="20"/>
      <c r="J311" s="22" t="str">
        <f t="shared" ca="1" si="84"/>
        <v/>
      </c>
    </row>
    <row r="312" spans="2:10" ht="13.75" customHeight="1" x14ac:dyDescent="0.2">
      <c r="B312" s="19"/>
      <c r="C312" s="14" t="str">
        <f>IF(E312="","",VLOOKUP(E312, 'SKU заквасочник'!$A$1:$Z$80, IF(D312="-", 11, IF(D312="", 11,  MATCH(D312&amp;"", 'SKU заквасочник'!$A$1:$Z$1, 0))), 0))</f>
        <v/>
      </c>
      <c r="D312" s="19"/>
      <c r="G312" s="20"/>
      <c r="J312" s="22" t="str">
        <f t="shared" ca="1" si="84"/>
        <v/>
      </c>
    </row>
    <row r="313" spans="2:10" ht="13.75" customHeight="1" x14ac:dyDescent="0.2">
      <c r="B313" s="19"/>
      <c r="C313" s="14" t="str">
        <f>IF(E313="","",VLOOKUP(E313, 'SKU заквасочник'!$A$1:$Z$80, IF(D313="-", 11, IF(D313="", 11,  MATCH(D313&amp;"", 'SKU заквасочник'!$A$1:$Z$1, 0))), 0))</f>
        <v/>
      </c>
      <c r="D313" s="19"/>
      <c r="G313" s="20"/>
      <c r="J313" s="22" t="str">
        <f t="shared" ca="1" si="84"/>
        <v/>
      </c>
    </row>
    <row r="314" spans="2:10" ht="13.75" customHeight="1" x14ac:dyDescent="0.2">
      <c r="B314" s="19"/>
      <c r="C314" s="14" t="str">
        <f>IF(E314="","",VLOOKUP(E314, 'SKU заквасочник'!$A$1:$Z$80, IF(D314="-", 11, IF(D314="", 11,  MATCH(D314&amp;"", 'SKU заквасочник'!$A$1:$Z$1, 0))), 0))</f>
        <v/>
      </c>
      <c r="D314" s="19"/>
      <c r="G314" s="20"/>
      <c r="J314" s="22" t="str">
        <f t="shared" ca="1" si="84"/>
        <v/>
      </c>
    </row>
    <row r="315" spans="2:10" ht="13.75" customHeight="1" x14ac:dyDescent="0.2">
      <c r="B315" s="19"/>
      <c r="C315" s="14" t="str">
        <f>IF(E315="","",VLOOKUP(E315, 'SKU заквасочник'!$A$1:$Z$80, IF(D315="-", 11, IF(D315="", 11,  MATCH(D315&amp;"", 'SKU заквасочник'!$A$1:$Z$1, 0))), 0))</f>
        <v/>
      </c>
      <c r="D315" s="19"/>
      <c r="G315" s="20"/>
      <c r="J315" s="22" t="str">
        <f t="shared" ca="1" si="84"/>
        <v/>
      </c>
    </row>
    <row r="316" spans="2:10" ht="13.75" customHeight="1" x14ac:dyDescent="0.2">
      <c r="B316" s="19"/>
      <c r="C316" s="14" t="str">
        <f>IF(E316="","",VLOOKUP(E316, 'SKU заквасочник'!$A$1:$Z$80, IF(D316="-", 11, IF(D316="", 11,  MATCH(D316&amp;"", 'SKU заквасочник'!$A$1:$Z$1, 0))), 0))</f>
        <v/>
      </c>
      <c r="D316" s="19"/>
      <c r="G316" s="20"/>
      <c r="J316" s="22" t="str">
        <f t="shared" ca="1" si="84"/>
        <v/>
      </c>
    </row>
    <row r="317" spans="2:10" ht="13.75" customHeight="1" x14ac:dyDescent="0.2">
      <c r="B317" s="19"/>
      <c r="C317" s="14" t="str">
        <f>IF(E317="","",VLOOKUP(E317, 'SKU заквасочник'!$A$1:$Z$80, IF(D317="-", 11, IF(D317="", 11,  MATCH(D317&amp;"", 'SKU заквасочник'!$A$1:$Z$1, 0))), 0))</f>
        <v/>
      </c>
      <c r="D317" s="19"/>
      <c r="G317" s="20"/>
      <c r="J317" s="22" t="str">
        <f t="shared" ca="1" si="84"/>
        <v/>
      </c>
    </row>
    <row r="318" spans="2:10" ht="13.75" customHeight="1" x14ac:dyDescent="0.2">
      <c r="B318" s="19"/>
      <c r="C318" s="14" t="str">
        <f>IF(E318="","",VLOOKUP(E318, 'SKU заквасочник'!$A$1:$Z$80, IF(D318="-", 11, IF(D318="", 11,  MATCH(D318&amp;"", 'SKU заквасочник'!$A$1:$Z$1, 0))), 0))</f>
        <v/>
      </c>
      <c r="D318" s="19"/>
      <c r="G318" s="20"/>
      <c r="J318" s="22" t="str">
        <f t="shared" ca="1" si="84"/>
        <v/>
      </c>
    </row>
    <row r="319" spans="2:10" ht="13.75" customHeight="1" x14ac:dyDescent="0.2">
      <c r="B319" s="19"/>
      <c r="C319" s="14" t="str">
        <f>IF(E319="","",VLOOKUP(E319, 'SKU заквасочник'!$A$1:$Z$80, IF(D319="-", 11, IF(D319="", 11,  MATCH(D319&amp;"", 'SKU заквасочник'!$A$1:$Z$1, 0))), 0))</f>
        <v/>
      </c>
      <c r="D319" s="19"/>
      <c r="G319" s="20"/>
      <c r="J319" s="22" t="str">
        <f t="shared" ca="1" si="84"/>
        <v/>
      </c>
    </row>
    <row r="320" spans="2:10" ht="13.75" customHeight="1" x14ac:dyDescent="0.2">
      <c r="B320" s="19"/>
      <c r="C320" s="14" t="str">
        <f>IF(E320="","",VLOOKUP(E320, 'SKU заквасочник'!$A$1:$Z$80, IF(D320="-", 11, IF(D320="", 11,  MATCH(D320&amp;"", 'SKU заквасочник'!$A$1:$Z$1, 0))), 0))</f>
        <v/>
      </c>
      <c r="D320" s="19"/>
      <c r="G320" s="20"/>
      <c r="J320" s="22" t="str">
        <f t="shared" ca="1" si="84"/>
        <v/>
      </c>
    </row>
    <row r="321" spans="2:10" ht="13.75" customHeight="1" x14ac:dyDescent="0.2">
      <c r="B321" s="19"/>
      <c r="C321" s="14" t="str">
        <f>IF(E321="","",VLOOKUP(E321, 'SKU заквасочник'!$A$1:$Z$80, IF(D321="-", 11, IF(D321="", 11,  MATCH(D321&amp;"", 'SKU заквасочник'!$A$1:$Z$1, 0))), 0))</f>
        <v/>
      </c>
      <c r="D321" s="19"/>
      <c r="G321" s="20"/>
      <c r="J321" s="22" t="str">
        <f t="shared" ca="1" si="84"/>
        <v/>
      </c>
    </row>
    <row r="322" spans="2:10" ht="13.75" customHeight="1" x14ac:dyDescent="0.2">
      <c r="B322" s="19"/>
      <c r="C322" s="14" t="str">
        <f>IF(E322="","",VLOOKUP(E322, 'SKU заквасочник'!$A$1:$Z$80, IF(D322="-", 11, IF(D322="", 11,  MATCH(D322&amp;"", 'SKU заквасочник'!$A$1:$Z$1, 0))), 0))</f>
        <v/>
      </c>
      <c r="D322" s="19"/>
      <c r="G322" s="20"/>
      <c r="J322" s="22" t="str">
        <f t="shared" ca="1" si="84"/>
        <v/>
      </c>
    </row>
    <row r="323" spans="2:10" ht="13.75" customHeight="1" x14ac:dyDescent="0.2">
      <c r="B323" s="19"/>
      <c r="C323" s="14" t="str">
        <f>IF(E323="","",VLOOKUP(E323, 'SKU заквасочник'!$A$1:$Z$80, IF(D323="-", 11, IF(D323="", 11,  MATCH(D323&amp;"", 'SKU заквасочник'!$A$1:$Z$1, 0))), 0))</f>
        <v/>
      </c>
      <c r="D323" s="19"/>
      <c r="G323" s="20"/>
      <c r="J323" s="22" t="str">
        <f t="shared" ca="1" si="84"/>
        <v/>
      </c>
    </row>
    <row r="324" spans="2:10" ht="13.75" customHeight="1" x14ac:dyDescent="0.2">
      <c r="B324" s="19"/>
      <c r="C324" s="14" t="str">
        <f>IF(E324="","",VLOOKUP(E324, 'SKU заквасочник'!$A$1:$Z$80, IF(D324="-", 11, IF(D324="", 11,  MATCH(D324&amp;"", 'SKU заквасочник'!$A$1:$Z$1, 0))), 0))</f>
        <v/>
      </c>
      <c r="D324" s="19"/>
      <c r="G324" s="20"/>
      <c r="J324" s="22" t="str">
        <f t="shared" ca="1" si="84"/>
        <v/>
      </c>
    </row>
    <row r="325" spans="2:10" ht="13.75" customHeight="1" x14ac:dyDescent="0.2">
      <c r="B325" s="19"/>
      <c r="C325" s="14" t="str">
        <f>IF(E325="","",VLOOKUP(E325, 'SKU заквасочник'!$A$1:$Z$80, IF(D325="-", 11, IF(D325="", 11,  MATCH(D325&amp;"", 'SKU заквасочник'!$A$1:$Z$1, 0))), 0))</f>
        <v/>
      </c>
      <c r="D325" s="19"/>
      <c r="G325" s="20"/>
      <c r="J325" s="22" t="str">
        <f t="shared" ca="1" si="84"/>
        <v/>
      </c>
    </row>
    <row r="326" spans="2:10" ht="13.75" customHeight="1" x14ac:dyDescent="0.2">
      <c r="B326" s="19"/>
      <c r="C326" s="14" t="str">
        <f>IF(E326="","",VLOOKUP(E326, 'SKU заквасочник'!$A$1:$Z$80, IF(D326="-", 11, IF(D326="", 11,  MATCH(D326&amp;"", 'SKU заквасочник'!$A$1:$Z$1, 0))), 0))</f>
        <v/>
      </c>
      <c r="D326" s="19"/>
      <c r="G326" s="20"/>
      <c r="J326" s="22" t="str">
        <f t="shared" ca="1" si="84"/>
        <v/>
      </c>
    </row>
    <row r="327" spans="2:10" ht="13.75" customHeight="1" x14ac:dyDescent="0.2">
      <c r="B327" s="19"/>
      <c r="C327" s="14" t="str">
        <f>IF(E327="","",VLOOKUP(E327, 'SKU заквасочник'!$A$1:$Z$80, IF(D327="-", 11, IF(D327="", 11,  MATCH(D327&amp;"", 'SKU заквасочник'!$A$1:$Z$1, 0))), 0))</f>
        <v/>
      </c>
      <c r="D327" s="19"/>
      <c r="G327" s="20"/>
      <c r="J327" s="22" t="str">
        <f t="shared" ca="1" si="84"/>
        <v/>
      </c>
    </row>
    <row r="328" spans="2:10" ht="13.75" customHeight="1" x14ac:dyDescent="0.2">
      <c r="C328" s="14" t="str">
        <f>IF(E328="","",VLOOKUP(E328, 'SKU заквасочник'!$A$1:$Z$80, IF(D328="-", 11, IF(D328="", 11,  MATCH(D328&amp;"", 'SKU заквасочник'!$A$1:$Z$1, 0))), 0))</f>
        <v/>
      </c>
      <c r="D328" s="19"/>
      <c r="G328" s="20"/>
      <c r="J328" s="22" t="str">
        <f t="shared" ca="1" si="84"/>
        <v/>
      </c>
    </row>
    <row r="329" spans="2:10" ht="13.75" customHeight="1" x14ac:dyDescent="0.2">
      <c r="C329" s="14" t="str">
        <f>IF(E329="","",VLOOKUP(E329, 'SKU заквасочник'!$A$1:$Z$80, IF(D329="-", 11, IF(D329="", 11,  MATCH(D329&amp;"", 'SKU заквасочник'!$A$1:$Z$1, 0))), 0))</f>
        <v/>
      </c>
      <c r="D329" s="19"/>
      <c r="G329" s="20"/>
      <c r="J329" s="22" t="str">
        <f t="shared" ca="1" si="84"/>
        <v/>
      </c>
    </row>
    <row r="330" spans="2:10" ht="13.75" customHeight="1" x14ac:dyDescent="0.2">
      <c r="C330" s="14" t="str">
        <f>IF(E330="","",VLOOKUP(E330, 'SKU заквасочник'!$A$1:$Z$80, IF(D330="-", 11, IF(D330="", 11,  MATCH(D330&amp;"", 'SKU заквасочник'!$A$1:$Z$1, 0))), 0))</f>
        <v/>
      </c>
      <c r="D330" s="19"/>
      <c r="G330" s="20"/>
      <c r="J330" s="22" t="str">
        <f t="shared" ca="1" si="84"/>
        <v/>
      </c>
    </row>
    <row r="331" spans="2:10" ht="13.75" customHeight="1" x14ac:dyDescent="0.2">
      <c r="C331" s="14" t="str">
        <f>IF(E331="","",VLOOKUP(E331, 'SKU заквасочник'!$A$1:$Z$80, IF(D331="-", 11, IF(D331="", 11,  MATCH(D331&amp;"", 'SKU заквасочник'!$A$1:$Z$1, 0))), 0))</f>
        <v/>
      </c>
      <c r="D331" s="19"/>
      <c r="G331" s="20"/>
      <c r="J331" s="22" t="str">
        <f t="shared" ca="1" si="84"/>
        <v/>
      </c>
    </row>
    <row r="332" spans="2:10" ht="13.75" customHeight="1" x14ac:dyDescent="0.2">
      <c r="C332" s="14" t="str">
        <f>IF(E332="","",VLOOKUP(E332, 'SKU заквасочник'!$A$1:$Z$80, IF(D332="-", 11, IF(D332="", 11,  MATCH(D332&amp;"", 'SKU заквасочник'!$A$1:$Z$1, 0))), 0))</f>
        <v/>
      </c>
      <c r="D332" s="19"/>
      <c r="G332" s="20"/>
      <c r="J332" s="22" t="str">
        <f t="shared" ca="1" si="84"/>
        <v/>
      </c>
    </row>
    <row r="333" spans="2:10" ht="13.75" customHeight="1" x14ac:dyDescent="0.2">
      <c r="C333" s="14" t="str">
        <f>IF(E333="","",VLOOKUP(E333, 'SKU заквасочник'!$A$1:$Z$80, IF(D333="-", 11, IF(D333="", 11,  MATCH(D333&amp;"", 'SKU заквасочник'!$A$1:$Z$1, 0))), 0))</f>
        <v/>
      </c>
      <c r="D333" s="19"/>
      <c r="J333" s="22" t="str">
        <f t="shared" ca="1" si="84"/>
        <v/>
      </c>
    </row>
    <row r="334" spans="2:10" ht="13.75" customHeight="1" x14ac:dyDescent="0.2">
      <c r="C334" s="14" t="str">
        <f>IF(E334="","",VLOOKUP(E334, 'SKU заквасочник'!$A$1:$Z$80, IF(D334="-", 11, IF(D334="", 11,  MATCH(D334&amp;"", 'SKU заквасочник'!$A$1:$Z$1, 0))), 0))</f>
        <v/>
      </c>
      <c r="D334" s="19"/>
      <c r="J334" s="22" t="str">
        <f t="shared" ref="J334:J337" ca="1" si="85">IF(K334 = "-", INDIRECT("C" &amp; ROW() - 1),"")</f>
        <v/>
      </c>
    </row>
    <row r="335" spans="2:10" ht="13.75" customHeight="1" x14ac:dyDescent="0.2">
      <c r="C335" s="14" t="str">
        <f>IF(E335="","",VLOOKUP(E335, 'SKU заквасочник'!$A$1:$Z$80, IF(D335="-", 11, IF(D335="", 11,  MATCH(D335&amp;"", 'SKU заквасочник'!$A$1:$Z$1, 0))), 0))</f>
        <v/>
      </c>
      <c r="D335" s="19"/>
      <c r="J335" s="22" t="str">
        <f t="shared" ca="1" si="85"/>
        <v/>
      </c>
    </row>
    <row r="336" spans="2:10" ht="13.75" customHeight="1" x14ac:dyDescent="0.2">
      <c r="C336" s="14" t="str">
        <f>IF(E336="","",VLOOKUP(E336, 'SKU заквасочник'!$A$1:$Z$80, IF(D336="-", 11, IF(D336="", 11,  MATCH(D336&amp;"", 'SKU заквасочник'!$A$1:$Z$1, 0))), 0))</f>
        <v/>
      </c>
      <c r="D336" s="19"/>
      <c r="J336" s="22" t="str">
        <f t="shared" ca="1" si="85"/>
        <v/>
      </c>
    </row>
    <row r="337" spans="3:10" ht="13.75" customHeight="1" x14ac:dyDescent="0.2">
      <c r="C337" s="14" t="str">
        <f>IF(E337="","",VLOOKUP(E337, 'SKU заквасочник'!$A$1:$Z$80, IF(D337="-", 11, IF(D337="", 11,  MATCH(D337&amp;"", 'SKU заквасочник'!$A$1:$Z$1, 0))), 0))</f>
        <v/>
      </c>
      <c r="D337" s="19"/>
      <c r="J337" s="22" t="str">
        <f t="shared" ca="1" si="85"/>
        <v/>
      </c>
    </row>
    <row r="338" spans="3:10" ht="13.75" customHeight="1" x14ac:dyDescent="0.2">
      <c r="C338" s="14" t="str">
        <f>IF(E338="","",VLOOKUP(E338, 'SKU заквасочник'!$A$1:$Z$80, IF(D338="-", 11, IF(D338="", 11,  MATCH(D338&amp;"", 'SKU заквасочник'!$A$1:$Z$1, 0))), 0))</f>
        <v/>
      </c>
    </row>
    <row r="339" spans="3:10" ht="13.75" customHeight="1" x14ac:dyDescent="0.2">
      <c r="C339" s="14" t="str">
        <f>IF(E339="","",VLOOKUP(E339, 'SKU заквасочник'!$A$1:$Z$80, IF(D339="-", 11, IF(D339="", 11,  MATCH(D339&amp;"", 'SKU заквасочник'!$A$1:$Z$1, 0))), 0))</f>
        <v/>
      </c>
    </row>
    <row r="340" spans="3:10" ht="13.75" customHeight="1" x14ac:dyDescent="0.2">
      <c r="C340" s="14" t="str">
        <f>IF(E340="","",VLOOKUP(E340, 'SKU заквасочник'!$A$1:$Z$80, IF(D340="-", 11, IF(D340="", 11,  MATCH(D340&amp;"", 'SKU заквасочник'!$A$1:$Z$1, 0))), 0))</f>
        <v/>
      </c>
    </row>
    <row r="341" spans="3:10" ht="13.75" customHeight="1" x14ac:dyDescent="0.2">
      <c r="C341" s="14" t="str">
        <f>IF(E341="","",VLOOKUP(E341, 'SKU заквасочник'!$A$1:$Z$80, IF(D341="-", 11, IF(D341="", 11,  MATCH(D341&amp;"", 'SKU заквасочник'!$A$1:$Z$1, 0))), 0))</f>
        <v/>
      </c>
    </row>
    <row r="342" spans="3:10" ht="13.75" customHeight="1" x14ac:dyDescent="0.2">
      <c r="C342" s="14" t="str">
        <f>IF(E342="","",VLOOKUP(E342, 'SKU заквасочник'!$A$1:$Z$80, IF(D342="-", 11, IF(D342="", 11,  MATCH(D342&amp;"", 'SKU заквасочник'!$A$1:$Z$1, 0))), 0))</f>
        <v/>
      </c>
    </row>
    <row r="343" spans="3:10" ht="13.75" customHeight="1" x14ac:dyDescent="0.2">
      <c r="C343" s="14" t="str">
        <f>IF(E343="","",VLOOKUP(E343, 'SKU заквасочник'!$A$1:$Z$80, IF(D343="-", 11, IF(D343="", 11,  MATCH(D343&amp;"", 'SKU заквасочник'!$A$1:$Z$1, 0))), 0))</f>
        <v/>
      </c>
    </row>
    <row r="344" spans="3:10" ht="13.75" customHeight="1" x14ac:dyDescent="0.2">
      <c r="C344" s="14" t="str">
        <f>IF(E344="","",VLOOKUP(E344, 'SKU заквасочник'!$A$1:$Z$80, IF(D344="-", 11, IF(D344="", 11,  MATCH(D344&amp;"", 'SKU заквасочник'!$A$1:$Z$1, 0))), 0))</f>
        <v/>
      </c>
    </row>
    <row r="345" spans="3:10" ht="13.75" customHeight="1" x14ac:dyDescent="0.2">
      <c r="C345" s="14" t="str">
        <f>IF(E345="","",VLOOKUP(E345, 'SKU заквасочник'!$A$1:$Z$80, IF(D345="-", 11, IF(D345="", 11,  MATCH(D345&amp;"", 'SKU заквасочник'!$A$1:$Z$1, 0))), 0))</f>
        <v/>
      </c>
    </row>
    <row r="346" spans="3:10" ht="13.75" customHeight="1" x14ac:dyDescent="0.2">
      <c r="C346" s="14" t="str">
        <f>IF(E346="","",VLOOKUP(E346, 'SKU заквасочник'!$A$1:$Z$80, IF(D346="-", 11, IF(D346="", 11,  MATCH(D346&amp;"", 'SKU заквасочник'!$A$1:$Z$1, 0))), 0))</f>
        <v/>
      </c>
    </row>
    <row r="347" spans="3:10" ht="13.75" customHeight="1" x14ac:dyDescent="0.2">
      <c r="C347" s="14" t="str">
        <f>IF(E347="","",VLOOKUP(E347, 'SKU заквасочник'!$A$1:$Z$80, IF(D347="-", 11, IF(D347="", 11,  MATCH(D347&amp;"", 'SKU заквасочник'!$A$1:$Z$1, 0))), 0))</f>
        <v/>
      </c>
    </row>
    <row r="348" spans="3:10" ht="13.75" customHeight="1" x14ac:dyDescent="0.2">
      <c r="C348" s="14" t="str">
        <f>IF(E348="","",VLOOKUP(E348, 'SKU заквасочник'!$A$1:$Z$80, IF(D348="-", 11, IF(D348="", 11,  MATCH(D348&amp;"", 'SKU заквасочник'!$A$1:$Z$1, 0))), 0))</f>
        <v/>
      </c>
    </row>
    <row r="349" spans="3:10" ht="13.75" customHeight="1" x14ac:dyDescent="0.2">
      <c r="C349" s="14" t="str">
        <f>IF(E349="","",VLOOKUP(E349, 'SKU заквасочник'!$A$1:$Z$80, IF(D349="-", 11, IF(D349="", 11,  MATCH(D349&amp;"", 'SKU заквасочник'!$A$1:$Z$1, 0))), 0))</f>
        <v/>
      </c>
    </row>
    <row r="350" spans="3:10" ht="13.75" customHeight="1" x14ac:dyDescent="0.2">
      <c r="C350" s="14" t="str">
        <f>IF(E350="","",VLOOKUP(E350, 'SKU заквасочник'!$A$1:$Z$80, IF(D350="-", 11, IF(D350="", 11,  MATCH(D350&amp;"", 'SKU заквасочник'!$A$1:$Z$1, 0))), 0))</f>
        <v/>
      </c>
    </row>
    <row r="351" spans="3:10" ht="13.75" customHeight="1" x14ac:dyDescent="0.2">
      <c r="C351" s="14" t="str">
        <f>IF(E351="","",VLOOKUP(E351, 'SKU заквасочник'!$A$1:$Z$80, IF(D351="-", 11, IF(D351="", 11,  MATCH(D351&amp;"", 'SKU заквасочник'!$A$1:$Z$1, 0))), 0))</f>
        <v/>
      </c>
    </row>
    <row r="352" spans="3:10" ht="13.75" customHeight="1" x14ac:dyDescent="0.2">
      <c r="C352" s="14" t="str">
        <f>IF(E352="","",VLOOKUP(E352, 'SKU заквасочник'!$A$1:$Z$80, IF(D352="-", 11, IF(D352="", 11,  MATCH(D352&amp;"", 'SKU заквасочник'!$A$1:$Z$1, 0))), 0))</f>
        <v/>
      </c>
    </row>
    <row r="353" spans="3:3" ht="13.75" customHeight="1" x14ac:dyDescent="0.2">
      <c r="C353" s="14" t="str">
        <f>IF(E353="","",VLOOKUP(E353, 'SKU заквасочник'!$A$1:$Z$80, IF(D353="-", 11, IF(D353="", 11,  MATCH(D353&amp;"", 'SKU заквасочник'!$A$1:$Z$1, 0))), 0))</f>
        <v/>
      </c>
    </row>
    <row r="354" spans="3:3" ht="13.75" customHeight="1" x14ac:dyDescent="0.2">
      <c r="C354" s="14" t="str">
        <f>IF(E354="","",VLOOKUP(E354, 'SKU заквасочник'!$A$1:$Z$80, IF(D354="-", 11, IF(D354="", 11,  MATCH(D354&amp;"", 'SKU заквасочник'!$A$1:$Z$1, 0))), 0))</f>
        <v/>
      </c>
    </row>
    <row r="355" spans="3:3" ht="13.75" customHeight="1" x14ac:dyDescent="0.2">
      <c r="C355" s="14" t="str">
        <f>IF(E355="","",VLOOKUP(E355, 'SKU заквасочник'!$A$1:$Z$80, IF(D355="-", 11, IF(D355="", 11,  MATCH(D355&amp;"", 'SKU заквасочник'!$A$1:$Z$1, 0))), 0))</f>
        <v/>
      </c>
    </row>
    <row r="356" spans="3:3" ht="13.75" customHeight="1" x14ac:dyDescent="0.2">
      <c r="C356" s="14" t="str">
        <f>IF(E356="","",VLOOKUP(E356, 'SKU заквасочник'!$A$1:$Z$80, IF(D356="-", 11, IF(D356="", 11,  MATCH(D356&amp;"", 'SKU заквасочник'!$A$1:$Z$1, 0))), 0))</f>
        <v/>
      </c>
    </row>
    <row r="357" spans="3:3" ht="13.75" customHeight="1" x14ac:dyDescent="0.2">
      <c r="C357" s="14" t="str">
        <f>IF(E357="","",VLOOKUP(E357, 'SKU заквасочник'!$A$1:$Z$80, IF(D357="-", 11, IF(D357="", 11,  MATCH(D357&amp;"", 'SKU заквасочник'!$A$1:$Z$1, 0))), 0))</f>
        <v/>
      </c>
    </row>
    <row r="358" spans="3:3" ht="13.75" customHeight="1" x14ac:dyDescent="0.2">
      <c r="C358" s="14" t="str">
        <f>IF(E358="","",VLOOKUP(E358, 'SKU заквасочник'!$A$1:$Z$80, IF(D358="-", 11, IF(D358="", 11,  MATCH(D358&amp;"", 'SKU заквасочник'!$A$1:$Z$1, 0))), 0))</f>
        <v/>
      </c>
    </row>
    <row r="359" spans="3:3" ht="13.75" customHeight="1" x14ac:dyDescent="0.2">
      <c r="C359" s="14" t="str">
        <f>IF(E359="","",VLOOKUP(E359, 'SKU заквасочник'!$A$1:$Z$80, IF(D359="-", 11, IF(D359="", 11,  MATCH(D359&amp;"", 'SKU заквасочник'!$A$1:$Z$1, 0))), 0))</f>
        <v/>
      </c>
    </row>
    <row r="360" spans="3:3" ht="13.75" customHeight="1" x14ac:dyDescent="0.2">
      <c r="C360" s="14" t="str">
        <f>IF(E360="","",VLOOKUP(E360, 'SKU заквасочник'!$A$1:$Z$80, IF(D360="-", 11, IF(D360="", 11,  MATCH(D360&amp;"", 'SKU заквасочник'!$A$1:$Z$1))), 0))</f>
        <v/>
      </c>
    </row>
    <row r="361" spans="3:3" ht="13.75" customHeight="1" x14ac:dyDescent="0.2">
      <c r="C361" s="14" t="str">
        <f>IF(E361="","",VLOOKUP(E361, 'SKU заквасочник'!$A$1:$Z$80, IF(D361="-", 11, IF(D361="", 11,  MATCH(D361&amp;"", 'SKU заквасочник'!$A$1:$Z$1))), 0))</f>
        <v/>
      </c>
    </row>
    <row r="362" spans="3:3" ht="13.75" customHeight="1" x14ac:dyDescent="0.2">
      <c r="C362" s="14" t="str">
        <f>IF(E362="","",VLOOKUP(E362, 'SKU заквасочник'!$A$1:$Z$80, IF(D362="-", 11, IF(D362="", 11,  MATCH(D362&amp;"", 'SKU заквасочник'!$A$1:$Z$1))), 0))</f>
        <v/>
      </c>
    </row>
    <row r="363" spans="3:3" ht="13.75" customHeight="1" x14ac:dyDescent="0.2">
      <c r="C363" s="14" t="str">
        <f>IF(E363="","",VLOOKUP(E363, 'SKU заквасочник'!$A$1:$Z$80, IF(D363="-", 11, IF(D363="", 11,  MATCH(D363&amp;"", 'SKU заквасочник'!$A$1:$Z$1))), 0))</f>
        <v/>
      </c>
    </row>
    <row r="364" spans="3:3" ht="13.75" customHeight="1" x14ac:dyDescent="0.2">
      <c r="C364" s="14" t="str">
        <f>IF(E364="","",VLOOKUP(E364, 'SKU заквасочник'!$A$1:$Z$80, IF(D364="-", 11, IF(D364="", 11,  MATCH(D364&amp;"", 'SKU заквасочник'!$A$1:$Z$1))), 0))</f>
        <v/>
      </c>
    </row>
    <row r="365" spans="3:3" ht="13.75" customHeight="1" x14ac:dyDescent="0.2">
      <c r="C365" s="14" t="str">
        <f>IF(E365="","",VLOOKUP(E365, 'SKU заквасочник'!$A$1:$Z$80, IF(D365="-", 11, IF(D365="", 11,  MATCH(D365&amp;"", 'SKU заквасочник'!$A$1:$Z$1))), 0))</f>
        <v/>
      </c>
    </row>
    <row r="366" spans="3:3" ht="13.75" customHeight="1" x14ac:dyDescent="0.2">
      <c r="C366" s="14" t="str">
        <f>IF(E366="","",VLOOKUP(E366, 'SKU заквасочник'!$A$1:$Z$80, IF(D366="-", 11, IF(D366="", 11,  MATCH(D366&amp;"", 'SKU заквасочник'!$A$1:$Z$1))), 0))</f>
        <v/>
      </c>
    </row>
    <row r="367" spans="3:3" ht="13.75" customHeight="1" x14ac:dyDescent="0.2">
      <c r="C367" s="14" t="str">
        <f>IF(E367="","",VLOOKUP(E367, 'SKU заквасочник'!$A$1:$Z$80, IF(D367="-", 11, IF(D367="", 11,  MATCH(D367&amp;"", 'SKU заквасочник'!$A$1:$Z$1))), 0))</f>
        <v/>
      </c>
    </row>
    <row r="368" spans="3:3" ht="13.75" customHeight="1" x14ac:dyDescent="0.2">
      <c r="C368" s="14" t="str">
        <f>IF(E368="","",VLOOKUP(E368, 'SKU заквасочник'!$A$1:$Z$80, IF(D368="-", 11, IF(D368="", 11,  MATCH(D368&amp;"", 'SKU заквасочник'!$A$1:$Z$1))), 0))</f>
        <v/>
      </c>
    </row>
    <row r="369" spans="3:3" ht="13.75" customHeight="1" x14ac:dyDescent="0.2">
      <c r="C369" s="14" t="str">
        <f>IF(E369="","",VLOOKUP(E369, 'SKU заквасочник'!$A$1:$Z$80, IF(D369="-", 11, IF(D369="", 11,  MATCH(D369&amp;"", 'SKU заквасочник'!$A$1:$Z$1))), 0))</f>
        <v/>
      </c>
    </row>
    <row r="370" spans="3:3" ht="13.75" customHeight="1" x14ac:dyDescent="0.2">
      <c r="C370" s="14" t="str">
        <f>IF(E370="","",VLOOKUP(E370, 'SKU заквасочник'!$A$1:$Z$80, IF(D370="-", 11, IF(D370="", 11,  MATCH(D370&amp;"", 'SKU заквасочник'!$A$1:$Z$1))), 0))</f>
        <v/>
      </c>
    </row>
    <row r="371" spans="3:3" ht="13.75" customHeight="1" x14ac:dyDescent="0.2">
      <c r="C371" s="14" t="str">
        <f>IF(E371="","",VLOOKUP(E371, 'SKU заквасочник'!$A$1:$Z$80, IF(D371="-", 11, IF(D371="", 11,  MATCH(D371&amp;"", 'SKU заквасочник'!$A$1:$Z$1))), 0))</f>
        <v/>
      </c>
    </row>
    <row r="372" spans="3:3" ht="13.75" customHeight="1" x14ac:dyDescent="0.2">
      <c r="C372" s="14" t="str">
        <f>IF(E372="","",VLOOKUP(E372, 'SKU заквасочник'!$A$1:$Z$80, IF(D372="-", 11, IF(D372="", 11,  MATCH(D372&amp;"", 'SKU заквасочник'!$A$1:$Z$1))), 0))</f>
        <v/>
      </c>
    </row>
    <row r="373" spans="3:3" ht="13.75" customHeight="1" x14ac:dyDescent="0.2">
      <c r="C373" s="14" t="str">
        <f>IF(E373="","",VLOOKUP(E373, 'SKU заквасочник'!$A$1:$Z$80, IF(D373="-", 11, IF(D373="", 11,  MATCH(D373&amp;"", 'SKU заквасочник'!$A$1:$Z$1))), 0))</f>
        <v/>
      </c>
    </row>
    <row r="374" spans="3:3" ht="13.75" customHeight="1" x14ac:dyDescent="0.2">
      <c r="C374" s="14" t="str">
        <f>IF(E374="","",VLOOKUP(E374, 'SKU заквасочник'!$A$1:$Z$80, IF(D374="-", 11, IF(D374="", 11,  MATCH(D374&amp;"", 'SKU заквасочник'!$A$1:$Z$1))), 0))</f>
        <v/>
      </c>
    </row>
    <row r="375" spans="3:3" ht="13.75" customHeight="1" x14ac:dyDescent="0.2">
      <c r="C375" s="14" t="str">
        <f>IF(E375="","",VLOOKUP(E375, 'SKU заквасочник'!$A$1:$Z$80, IF(D375="-", 11, IF(D375="", 11,  MATCH(D375&amp;"", 'SKU заквасочник'!$A$1:$Z$1))), 0))</f>
        <v/>
      </c>
    </row>
    <row r="376" spans="3:3" ht="13.75" customHeight="1" x14ac:dyDescent="0.2">
      <c r="C376" s="14" t="str">
        <f>IF(E376="","",VLOOKUP(E376, 'SKU заквасочник'!$A$1:$Z$80, IF(D376="-", 11, IF(D376="", 11,  MATCH(D376&amp;"", 'SKU заквасочник'!$A$1:$Z$1))), 0))</f>
        <v/>
      </c>
    </row>
    <row r="377" spans="3:3" ht="13.75" customHeight="1" x14ac:dyDescent="0.2">
      <c r="C377" s="14" t="str">
        <f>IF(E377="","",VLOOKUP(E377, 'SKU заквасочник'!$A$1:$Z$80, IF(D377="-", 11, IF(D377="", 11,  MATCH(D377&amp;"", 'SKU заквасочник'!$A$1:$Z$1))), 0))</f>
        <v/>
      </c>
    </row>
    <row r="378" spans="3:3" ht="13.75" customHeight="1" x14ac:dyDescent="0.2">
      <c r="C378" s="14" t="str">
        <f>IF(E378="","",VLOOKUP(E378, 'SKU заквасочник'!$A$1:$Z$80, IF(D378="-", 11, IF(D378="", 11,  MATCH(D378&amp;"", 'SKU заквасочник'!$A$1:$Z$1))), 0))</f>
        <v/>
      </c>
    </row>
    <row r="379" spans="3:3" ht="13.75" customHeight="1" x14ac:dyDescent="0.2">
      <c r="C379" s="14" t="str">
        <f>IF(E379="","",VLOOKUP(E379, 'SKU заквасочник'!$A$1:$Z$80, IF(D379="-", 11, IF(D379="", 11,  MATCH(D379&amp;"", 'SKU заквасочник'!$A$1:$Z$1))), 0))</f>
        <v/>
      </c>
    </row>
    <row r="380" spans="3:3" ht="13.75" customHeight="1" x14ac:dyDescent="0.2">
      <c r="C380" s="14" t="str">
        <f>IF(E380="","",VLOOKUP(E380, 'SKU заквасочник'!$A$1:$Z$80, IF(D380="-", 11, IF(D380="", 11,  MATCH(D380&amp;"", 'SKU заквасочник'!$A$1:$Z$1))), 0))</f>
        <v/>
      </c>
    </row>
    <row r="381" spans="3:3" ht="13.75" customHeight="1" x14ac:dyDescent="0.2">
      <c r="C381" s="14" t="str">
        <f>IF(E381="","",VLOOKUP(E381, 'SKU заквасочник'!$A$1:$Z$80, IF(D381="-", 11, IF(D381="", 11,  MATCH(D381&amp;"", 'SKU заквасочник'!$A$1:$Z$1))), 0))</f>
        <v/>
      </c>
    </row>
    <row r="382" spans="3:3" ht="13.75" customHeight="1" x14ac:dyDescent="0.2">
      <c r="C382" s="14" t="str">
        <f>IF(E382="","",VLOOKUP(E382, 'SKU заквасочник'!$A$1:$Z$80, IF(D382="-", 11, IF(D382="", 11,  MATCH(D382&amp;"", 'SKU заквасочник'!$A$1:$Z$1))), 0))</f>
        <v/>
      </c>
    </row>
    <row r="383" spans="3:3" ht="13.75" customHeight="1" x14ac:dyDescent="0.2">
      <c r="C383" s="14" t="str">
        <f>IF(E383="","",VLOOKUP(E383, 'SKU заквасочник'!$A$1:$Z$80, IF(D383="-", 11, IF(D383="", 11,  MATCH(D383&amp;"", 'SKU заквасочник'!$A$1:$Z$1))), 0))</f>
        <v/>
      </c>
    </row>
    <row r="384" spans="3:3" ht="13.75" customHeight="1" x14ac:dyDescent="0.2">
      <c r="C384" s="14" t="str">
        <f>IF(E384="","",VLOOKUP(E384, 'SKU заквасочник'!$A$1:$Z$80, IF(D384="-", 11, IF(D384="", 11,  MATCH(D384&amp;"", 'SKU заквасочник'!$A$1:$Z$1))), 0))</f>
        <v/>
      </c>
    </row>
    <row r="385" spans="3:3" ht="13.75" customHeight="1" x14ac:dyDescent="0.2">
      <c r="C385" s="14" t="str">
        <f>IF(E385="","",VLOOKUP(E385, 'SKU заквасочник'!$A$1:$Z$80, IF(D385="-", 11, IF(D385="", 11,  MATCH(D385&amp;"", 'SKU заквасочник'!$A$1:$Z$1))), 0))</f>
        <v/>
      </c>
    </row>
    <row r="386" spans="3:3" ht="13.75" customHeight="1" x14ac:dyDescent="0.2">
      <c r="C386" s="14" t="str">
        <f>IF(E386="","",VLOOKUP(E386, 'SKU заквасочник'!$A$1:$Z$80, IF(D386="-", 11, IF(D386="", 11,  MATCH(D386&amp;"", 'SKU заквасочник'!$A$1:$Z$1))), 0))</f>
        <v/>
      </c>
    </row>
    <row r="387" spans="3:3" ht="13.75" customHeight="1" x14ac:dyDescent="0.2">
      <c r="C387" s="14" t="str">
        <f>IF(E387="","",VLOOKUP(E387, 'SKU заквасочник'!$A$1:$Z$80, IF(D387="-", 11, IF(D387="", 11,  MATCH(D387&amp;"", 'SKU заквасочник'!$A$1:$Z$1))), 0))</f>
        <v/>
      </c>
    </row>
    <row r="388" spans="3:3" ht="13.75" customHeight="1" x14ac:dyDescent="0.2">
      <c r="C388" s="14" t="str">
        <f>IF(E388="","",VLOOKUP(E388, 'SKU заквасочник'!$A$1:$Z$80, IF(D388="-", 11, IF(D388="", 11,  MATCH(D388&amp;"", 'SKU заквасочник'!$A$1:$Z$1))), 0))</f>
        <v/>
      </c>
    </row>
    <row r="389" spans="3:3" ht="13.75" customHeight="1" x14ac:dyDescent="0.2">
      <c r="C389" s="14" t="str">
        <f>IF(E389="","",VLOOKUP(E389, 'SKU заквасочник'!$A$1:$Z$80, IF(D389="-", 11, IF(D389="", 11,  MATCH(D389&amp;"", 'SKU заквасочник'!$A$1:$Z$1))), 0))</f>
        <v/>
      </c>
    </row>
    <row r="390" spans="3:3" ht="13.75" customHeight="1" x14ac:dyDescent="0.2">
      <c r="C390" s="14" t="str">
        <f>IF(E390="","",VLOOKUP(E390, 'SKU заквасочник'!$A$1:$Z$80, IF(D390="-", 11, IF(D390="", 11,  MATCH(D390&amp;"", 'SKU заквасочник'!$A$1:$Z$1))), 0))</f>
        <v/>
      </c>
    </row>
    <row r="391" spans="3:3" ht="13.75" customHeight="1" x14ac:dyDescent="0.2">
      <c r="C391" s="14" t="str">
        <f>IF(E391="","",VLOOKUP(E391, 'SKU заквасочник'!$A$1:$Z$80, IF(D391="-", 11, IF(D391="", 11,  MATCH(D391&amp;"", 'SKU заквасочник'!$A$1:$Z$1))), 0))</f>
        <v/>
      </c>
    </row>
    <row r="392" spans="3:3" ht="13.75" customHeight="1" x14ac:dyDescent="0.2">
      <c r="C392" s="14" t="str">
        <f>IF(E392="","",VLOOKUP(E392, 'SKU заквасочник'!$A$1:$Z$80, IF(D392="-", 11, IF(D392="", 11,  MATCH(D392&amp;"", 'SKU заквасочник'!$A$1:$Z$1))), 0))</f>
        <v/>
      </c>
    </row>
    <row r="393" spans="3:3" ht="13.75" customHeight="1" x14ac:dyDescent="0.2">
      <c r="C393" s="14" t="str">
        <f>IF(E393="","",VLOOKUP(E393, 'SKU заквасочник'!$A$1:$Z$80, IF(D393="-", 11, IF(D393="", 11,  MATCH(D393&amp;"", 'SKU заквасочник'!$A$1:$Z$1))), 0))</f>
        <v/>
      </c>
    </row>
    <row r="394" spans="3:3" ht="13.75" customHeight="1" x14ac:dyDescent="0.2">
      <c r="C394" s="14" t="str">
        <f>IF(E394="","",VLOOKUP(E394, 'SKU заквасочник'!$A$1:$Z$80, IF(D394="-", 11, IF(D394="", 11,  MATCH(D394&amp;"", 'SKU заквасочник'!$A$1:$Z$1))), 0))</f>
        <v/>
      </c>
    </row>
    <row r="395" spans="3:3" ht="13.75" customHeight="1" x14ac:dyDescent="0.2">
      <c r="C395" s="14" t="str">
        <f>IF(E395="","",VLOOKUP(E395, 'SKU заквасочник'!$A$1:$Z$80, IF(D395="-", 11, IF(D395="", 11,  MATCH(D395&amp;"", 'SKU заквасочник'!$A$1:$Z$1))), 0))</f>
        <v/>
      </c>
    </row>
    <row r="396" spans="3:3" ht="13.75" customHeight="1" x14ac:dyDescent="0.2">
      <c r="C396" s="14" t="str">
        <f>IF(E396="","",VLOOKUP(E396, 'SKU заквасочник'!$A$1:$Z$80, IF(D396="-", 11, IF(D396="", 11,  MATCH(D396&amp;"", 'SKU заквасочник'!$A$1:$Z$1))), 0))</f>
        <v/>
      </c>
    </row>
    <row r="397" spans="3:3" ht="13.75" customHeight="1" x14ac:dyDescent="0.2">
      <c r="C397" s="14" t="str">
        <f>IF(E397="","",VLOOKUP(E397, 'SKU заквасочник'!$A$1:$Z$80, IF(D397="-", 11, IF(D397="", 11,  MATCH(D397&amp;"", 'SKU заквасочник'!$A$1:$Z$1))), 0))</f>
        <v/>
      </c>
    </row>
    <row r="398" spans="3:3" ht="13.75" customHeight="1" x14ac:dyDescent="0.2">
      <c r="C398" s="14" t="str">
        <f>IF(E398="","",VLOOKUP(E398, 'SKU заквасочник'!$A$1:$Z$80, IF(D398="-", 11, IF(D398="", 11,  MATCH(D398&amp;"", 'SKU заквасочник'!$A$1:$Z$1))), 0))</f>
        <v/>
      </c>
    </row>
    <row r="399" spans="3:3" ht="13.75" customHeight="1" x14ac:dyDescent="0.2">
      <c r="C399" s="14" t="str">
        <f>IF(E399="","",VLOOKUP(E399, 'SKU заквасочник'!$A$1:$Z$80, IF(D399="-", 11, IF(D399="", 11,  MATCH(D399&amp;"", 'SKU заквасочник'!$A$1:$Z$1))), 0))</f>
        <v/>
      </c>
    </row>
    <row r="400" spans="3:3" ht="13.75" customHeight="1" x14ac:dyDescent="0.2">
      <c r="C400" s="14" t="str">
        <f>IF(E400="","",VLOOKUP(E400, 'SKU заквасочник'!$A$1:$Z$80, IF(D400="-", 11, IF(D400="", 11,  MATCH(D400&amp;"", 'SKU заквасочник'!$A$1:$Z$1))), 0))</f>
        <v/>
      </c>
    </row>
    <row r="401" spans="3:3" ht="13.75" customHeight="1" x14ac:dyDescent="0.2">
      <c r="C401" s="14" t="str">
        <f>IF(E401="","",VLOOKUP(E401, 'SKU заквасочник'!$A$1:$Z$80, IF(D401="-", 11, IF(D401="", 11,  MATCH(D401&amp;"", 'SKU заквасочник'!$A$1:$Z$1))), 0))</f>
        <v/>
      </c>
    </row>
    <row r="402" spans="3:3" ht="13.75" customHeight="1" x14ac:dyDescent="0.2">
      <c r="C402" s="14" t="str">
        <f>IF(E402="","",VLOOKUP(E402, 'SKU заквасочник'!$A$1:$Z$80, IF(D402="-", 11, IF(D402="", 11,  MATCH(D402&amp;"", 'SKU заквасочник'!$A$1:$Z$1))), 0))</f>
        <v/>
      </c>
    </row>
    <row r="403" spans="3:3" ht="13.75" customHeight="1" x14ac:dyDescent="0.2">
      <c r="C403" s="14" t="str">
        <f>IF(E403="","",VLOOKUP(E403, 'SKU заквасочник'!$A$1:$Z$80, IF(D403="-", 11, IF(D403="", 11,  MATCH(D403&amp;"", 'SKU заквасочник'!$A$1:$Z$1))), 0))</f>
        <v/>
      </c>
    </row>
    <row r="404" spans="3:3" ht="13.75" customHeight="1" x14ac:dyDescent="0.2">
      <c r="C404" s="14" t="str">
        <f>IF(E404="","",VLOOKUP(E404, 'SKU заквасочник'!$A$1:$Z$80, IF(D404="-", 11, IF(D404="", 11,  MATCH(D404&amp;"", 'SKU заквасочник'!$A$1:$Z$1))), 0))</f>
        <v/>
      </c>
    </row>
    <row r="405" spans="3:3" ht="13.75" customHeight="1" x14ac:dyDescent="0.2">
      <c r="C405" s="14" t="str">
        <f>IF(E405="","",VLOOKUP(E405, 'SKU заквасочник'!$A$1:$Z$80, IF(D405="-", 11, IF(D405="", 11,  MATCH(D405&amp;"", 'SKU заквасочник'!$A$1:$Z$1))), 0))</f>
        <v/>
      </c>
    </row>
    <row r="406" spans="3:3" ht="13.75" customHeight="1" x14ac:dyDescent="0.2">
      <c r="C406" s="14" t="str">
        <f>IF(E406="","",VLOOKUP(E406, 'SKU заквасочник'!$A$1:$Z$80, IF(D406="-", 11, IF(D406="", 11,  MATCH(D406&amp;"", 'SKU заквасочник'!$A$1:$Z$1))), 0))</f>
        <v/>
      </c>
    </row>
    <row r="407" spans="3:3" ht="13.75" customHeight="1" x14ac:dyDescent="0.2">
      <c r="C407" s="14" t="str">
        <f>IF(E407="","",VLOOKUP(E407, 'SKU заквасочник'!$A$1:$Z$80, IF(D407="-", 11, IF(D407="", 11,  MATCH(D407&amp;"", 'SKU заквасочник'!$A$1:$Z$1))), 0))</f>
        <v/>
      </c>
    </row>
    <row r="408" spans="3:3" ht="13.75" customHeight="1" x14ac:dyDescent="0.2">
      <c r="C408" s="14" t="str">
        <f>IF(E408="","",VLOOKUP(E408, 'SKU заквасочник'!$A$1:$Z$80, IF(D408="-", 11, IF(D408="", 11,  MATCH(D408&amp;"", 'SKU заквасочник'!$A$1:$Z$1))), 0))</f>
        <v/>
      </c>
    </row>
    <row r="409" spans="3:3" ht="13.75" customHeight="1" x14ac:dyDescent="0.2">
      <c r="C409" s="14" t="str">
        <f>IF(E409="","",VLOOKUP(E409, 'SKU заквасочник'!$A$1:$Z$80, IF(D409="-", 11, IF(D409="", 11,  MATCH(D409&amp;"", 'SKU заквасочник'!$A$1:$Z$1))), 0))</f>
        <v/>
      </c>
    </row>
  </sheetData>
  <mergeCells count="13">
    <mergeCell ref="A1:A2"/>
    <mergeCell ref="B1:B2"/>
    <mergeCell ref="C1:C2"/>
    <mergeCell ref="D1:D2"/>
    <mergeCell ref="E1:E2"/>
    <mergeCell ref="R1:R2"/>
    <mergeCell ref="S1:S2"/>
    <mergeCell ref="T1:T2"/>
    <mergeCell ref="F1:F2"/>
    <mergeCell ref="G1:G2"/>
    <mergeCell ref="H1:H2"/>
    <mergeCell ref="I1:I2"/>
    <mergeCell ref="J1:J2"/>
  </mergeCells>
  <conditionalFormatting sqref="B3 B8:B11 B5 B20 B22:B166">
    <cfRule type="expression" dxfId="228" priority="164">
      <formula>$B3&lt;&gt;#REF!</formula>
    </cfRule>
    <cfRule type="expression" dxfId="227" priority="165">
      <formula>$B3&lt;&gt;#REF!</formula>
    </cfRule>
    <cfRule type="expression" dxfId="226" priority="170">
      <formula>$B3&lt;&gt;#REF!</formula>
    </cfRule>
    <cfRule type="expression" dxfId="225" priority="171">
      <formula>$B3&lt;&gt;#REF!</formula>
    </cfRule>
    <cfRule type="expression" dxfId="224" priority="172">
      <formula>$B3&lt;&gt;#REF!</formula>
    </cfRule>
    <cfRule type="expression" dxfId="223" priority="173">
      <formula>$B3&lt;&gt;#REF!</formula>
    </cfRule>
    <cfRule type="expression" dxfId="222" priority="179">
      <formula>$B3&lt;&gt;#REF!</formula>
    </cfRule>
    <cfRule type="expression" dxfId="221" priority="180">
      <formula>$B3&lt;&gt;#REF!</formula>
    </cfRule>
    <cfRule type="expression" dxfId="220" priority="181">
      <formula>$B3&lt;&gt;#REF!</formula>
    </cfRule>
    <cfRule type="expression" dxfId="219" priority="182">
      <formula>$B3&lt;&gt;#REF!</formula>
    </cfRule>
    <cfRule type="expression" dxfId="218" priority="183">
      <formula>$B3&lt;&gt;#REF!</formula>
    </cfRule>
    <cfRule type="expression" dxfId="217" priority="184">
      <formula>$B3&lt;&gt;#REF!</formula>
    </cfRule>
    <cfRule type="expression" dxfId="216" priority="185">
      <formula>$B3&lt;&gt;#REF!</formula>
    </cfRule>
    <cfRule type="expression" dxfId="215" priority="186">
      <formula>$B3&lt;&gt;#REF!</formula>
    </cfRule>
    <cfRule type="expression" dxfId="214" priority="187">
      <formula>$B3&lt;&gt;#REF!</formula>
    </cfRule>
    <cfRule type="expression" dxfId="213" priority="188">
      <formula>$B3&lt;&gt;#REF!</formula>
    </cfRule>
    <cfRule type="expression" dxfId="212" priority="189">
      <formula>$B3&lt;&gt;#REF!</formula>
    </cfRule>
    <cfRule type="expression" dxfId="211" priority="190">
      <formula>$B3&lt;&gt;#REF!</formula>
    </cfRule>
  </conditionalFormatting>
  <conditionalFormatting sqref="H23:H1048456">
    <cfRule type="expression" dxfId="210" priority="166">
      <formula>IF(J142="",0, H142)  &lt; - 0.05* IF(J142="",0,J142)</formula>
    </cfRule>
    <cfRule type="expression" dxfId="209" priority="167">
      <formula>AND(IF(J142="",0, H142)  &gt;= - 0.05* IF(J142="",0,J142), IF(J142="",0, H142) &lt; 0)</formula>
    </cfRule>
    <cfRule type="expression" dxfId="208" priority="168">
      <formula>AND(IF(J142="",0, H142)  &lt;= 0.05* IF(J142="",0,J142), IF(J142="",0, H142) &gt; 0)</formula>
    </cfRule>
    <cfRule type="expression" dxfId="207" priority="169">
      <formula>IF(J142="",0,H142)  &gt; 0.05* IF(J142="",0,J142)</formula>
    </cfRule>
  </conditionalFormatting>
  <conditionalFormatting sqref="H3 H8:H11 H5 H20 H22:H208">
    <cfRule type="expression" dxfId="206" priority="191">
      <formula>IF(J3="",0, H3)  &lt; - 0.05* IF(J3="",0,J3)</formula>
    </cfRule>
    <cfRule type="expression" dxfId="205" priority="192">
      <formula>AND(IF(J3="",0, H3)  &gt;= - 0.05* IF(J3="",0,J3), IF(J3="",0, H3) &lt; 0)</formula>
    </cfRule>
    <cfRule type="expression" dxfId="204" priority="193">
      <formula>AND(IF(J3="",0, H3)  &lt;= 0.05* IF(J3="",0,J3), IF(J3="",0, H3) &gt; 0)</formula>
    </cfRule>
    <cfRule type="expression" dxfId="203" priority="194">
      <formula>IF(J3="",0,H3)  &gt; 0.05* IF(J3="",0,J3)</formula>
    </cfRule>
    <cfRule type="expression" dxfId="202" priority="195">
      <formula>IF(J3="",0, H3)  &lt; - 0.05* IF(J3="",0,J3)</formula>
    </cfRule>
    <cfRule type="expression" dxfId="201" priority="196">
      <formula>AND(IF(J3="",0, H3)  &gt;= - 0.05* IF(J3="",0,J3), IF(J3="",0, H3) &lt; 0)</formula>
    </cfRule>
    <cfRule type="expression" dxfId="200" priority="197">
      <formula>AND(IF(J3="",0, H3)  &lt;= 0.05* IF(J3="",0,J3), IF(J3="",0, H3) &gt; 0)</formula>
    </cfRule>
    <cfRule type="expression" dxfId="199" priority="198">
      <formula>IF(J3="",0,H3)  &gt; 0.05* IF(J3="",0,J3)</formula>
    </cfRule>
    <cfRule type="expression" dxfId="198" priority="199">
      <formula>IF(J3="",0, H3)  &lt; - 0.05* IF(J3="",0,J3)</formula>
    </cfRule>
    <cfRule type="expression" dxfId="197" priority="200">
      <formula>AND(IF(J3="",0, H3)  &gt;= - 0.05* IF(J3="",0,J3), IF(J3="",0, H3) &lt; 0)</formula>
    </cfRule>
    <cfRule type="expression" dxfId="196" priority="201">
      <formula>AND(IF(J3="",0, H3)  &lt;= 0.05* IF(J3="",0,J3), IF(J3="",0, H3) &gt; 0)</formula>
    </cfRule>
    <cfRule type="expression" dxfId="195" priority="202">
      <formula>IF(J3="",0,H3)  &gt; 0.05* IF(J3="",0,J3)</formula>
    </cfRule>
  </conditionalFormatting>
  <conditionalFormatting sqref="B6:B7">
    <cfRule type="expression" dxfId="194" priority="133">
      <formula>$B6&lt;&gt;#REF!</formula>
    </cfRule>
    <cfRule type="expression" dxfId="193" priority="134">
      <formula>$B6&lt;&gt;#REF!</formula>
    </cfRule>
    <cfRule type="expression" dxfId="192" priority="135">
      <formula>$B6&lt;&gt;#REF!</formula>
    </cfRule>
    <cfRule type="expression" dxfId="191" priority="136">
      <formula>$B6&lt;&gt;#REF!</formula>
    </cfRule>
    <cfRule type="expression" dxfId="190" priority="137">
      <formula>$B6&lt;&gt;#REF!</formula>
    </cfRule>
    <cfRule type="expression" dxfId="189" priority="138">
      <formula>$B6&lt;&gt;#REF!</formula>
    </cfRule>
    <cfRule type="expression" dxfId="188" priority="139">
      <formula>$B6&lt;&gt;#REF!</formula>
    </cfRule>
    <cfRule type="expression" dxfId="187" priority="140">
      <formula>$B6&lt;&gt;#REF!</formula>
    </cfRule>
    <cfRule type="expression" dxfId="186" priority="141">
      <formula>$B6&lt;&gt;#REF!</formula>
    </cfRule>
    <cfRule type="expression" dxfId="185" priority="142">
      <formula>$B6&lt;&gt;#REF!</formula>
    </cfRule>
    <cfRule type="expression" dxfId="184" priority="143">
      <formula>$B6&lt;&gt;#REF!</formula>
    </cfRule>
    <cfRule type="expression" dxfId="183" priority="144">
      <formula>$B6&lt;&gt;#REF!</formula>
    </cfRule>
    <cfRule type="expression" dxfId="182" priority="145">
      <formula>$B6&lt;&gt;#REF!</formula>
    </cfRule>
    <cfRule type="expression" dxfId="181" priority="146">
      <formula>$B6&lt;&gt;#REF!</formula>
    </cfRule>
    <cfRule type="expression" dxfId="180" priority="147">
      <formula>$B6&lt;&gt;#REF!</formula>
    </cfRule>
    <cfRule type="expression" dxfId="179" priority="148">
      <formula>$B6&lt;&gt;#REF!</formula>
    </cfRule>
    <cfRule type="expression" dxfId="178" priority="149">
      <formula>$B6&lt;&gt;#REF!</formula>
    </cfRule>
    <cfRule type="expression" dxfId="177" priority="150">
      <formula>$B6&lt;&gt;#REF!</formula>
    </cfRule>
  </conditionalFormatting>
  <conditionalFormatting sqref="H6:H7">
    <cfRule type="expression" dxfId="176" priority="151">
      <formula>IF(J6="",0, H6)  &lt; - 0.05* IF(J6="",0,J6)</formula>
    </cfRule>
    <cfRule type="expression" dxfId="175" priority="152">
      <formula>AND(IF(J6="",0, H6)  &gt;= - 0.05* IF(J6="",0,J6), IF(J6="",0, H6) &lt; 0)</formula>
    </cfRule>
    <cfRule type="expression" dxfId="174" priority="153">
      <formula>AND(IF(J6="",0, H6)  &lt;= 0.05* IF(J6="",0,J6), IF(J6="",0, H6) &gt; 0)</formula>
    </cfRule>
    <cfRule type="expression" dxfId="173" priority="154">
      <formula>IF(J6="",0,H6)  &gt; 0.05* IF(J6="",0,J6)</formula>
    </cfRule>
    <cfRule type="expression" dxfId="172" priority="155">
      <formula>IF(J6="",0, H6)  &lt; - 0.05* IF(J6="",0,J6)</formula>
    </cfRule>
    <cfRule type="expression" dxfId="171" priority="156">
      <formula>AND(IF(J6="",0, H6)  &gt;= - 0.05* IF(J6="",0,J6), IF(J6="",0, H6) &lt; 0)</formula>
    </cfRule>
    <cfRule type="expression" dxfId="170" priority="157">
      <formula>AND(IF(J6="",0, H6)  &lt;= 0.05* IF(J6="",0,J6), IF(J6="",0, H6) &gt; 0)</formula>
    </cfRule>
    <cfRule type="expression" dxfId="169" priority="158">
      <formula>IF(J6="",0,H6)  &gt; 0.05* IF(J6="",0,J6)</formula>
    </cfRule>
    <cfRule type="expression" dxfId="168" priority="159">
      <formula>IF(J6="",0, H6)  &lt; - 0.05* IF(J6="",0,J6)</formula>
    </cfRule>
    <cfRule type="expression" dxfId="167" priority="160">
      <formula>AND(IF(J6="",0, H6)  &gt;= - 0.05* IF(J6="",0,J6), IF(J6="",0, H6) &lt; 0)</formula>
    </cfRule>
    <cfRule type="expression" dxfId="166" priority="161">
      <formula>AND(IF(J6="",0, H6)  &lt;= 0.05* IF(J6="",0,J6), IF(J6="",0, H6) &gt; 0)</formula>
    </cfRule>
    <cfRule type="expression" dxfId="165" priority="162">
      <formula>IF(J6="",0,H6)  &gt; 0.05* IF(J6="",0,J6)</formula>
    </cfRule>
  </conditionalFormatting>
  <conditionalFormatting sqref="B4">
    <cfRule type="expression" dxfId="164" priority="103">
      <formula>$B4&lt;&gt;#REF!</formula>
    </cfRule>
    <cfRule type="expression" dxfId="163" priority="104">
      <formula>$B4&lt;&gt;#REF!</formula>
    </cfRule>
    <cfRule type="expression" dxfId="162" priority="105">
      <formula>$B4&lt;&gt;#REF!</formula>
    </cfRule>
    <cfRule type="expression" dxfId="161" priority="106">
      <formula>$B4&lt;&gt;#REF!</formula>
    </cfRule>
    <cfRule type="expression" dxfId="160" priority="107">
      <formula>$B4&lt;&gt;#REF!</formula>
    </cfRule>
    <cfRule type="expression" dxfId="159" priority="108">
      <formula>$B4&lt;&gt;#REF!</formula>
    </cfRule>
    <cfRule type="expression" dxfId="158" priority="109">
      <formula>$B4&lt;&gt;#REF!</formula>
    </cfRule>
    <cfRule type="expression" dxfId="157" priority="110">
      <formula>$B4&lt;&gt;#REF!</formula>
    </cfRule>
    <cfRule type="expression" dxfId="156" priority="111">
      <formula>$B4&lt;&gt;#REF!</formula>
    </cfRule>
    <cfRule type="expression" dxfId="155" priority="112">
      <formula>$B4&lt;&gt;#REF!</formula>
    </cfRule>
    <cfRule type="expression" dxfId="154" priority="113">
      <formula>$B4&lt;&gt;#REF!</formula>
    </cfRule>
    <cfRule type="expression" dxfId="153" priority="114">
      <formula>$B4&lt;&gt;#REF!</formula>
    </cfRule>
    <cfRule type="expression" dxfId="152" priority="115">
      <formula>$B4&lt;&gt;#REF!</formula>
    </cfRule>
    <cfRule type="expression" dxfId="151" priority="116">
      <formula>$B4&lt;&gt;#REF!</formula>
    </cfRule>
    <cfRule type="expression" dxfId="150" priority="117">
      <formula>$B4&lt;&gt;#REF!</formula>
    </cfRule>
    <cfRule type="expression" dxfId="149" priority="118">
      <formula>$B4&lt;&gt;#REF!</formula>
    </cfRule>
    <cfRule type="expression" dxfId="148" priority="119">
      <formula>$B4&lt;&gt;#REF!</formula>
    </cfRule>
    <cfRule type="expression" dxfId="147" priority="120">
      <formula>$B4&lt;&gt;#REF!</formula>
    </cfRule>
  </conditionalFormatting>
  <conditionalFormatting sqref="H4">
    <cfRule type="expression" dxfId="146" priority="121">
      <formula>IF(J4="",0, H4)  &lt; - 0.05* IF(J4="",0,J4)</formula>
    </cfRule>
    <cfRule type="expression" dxfId="145" priority="122">
      <formula>AND(IF(J4="",0, H4)  &gt;= - 0.05* IF(J4="",0,J4), IF(J4="",0, H4) &lt; 0)</formula>
    </cfRule>
    <cfRule type="expression" dxfId="144" priority="123">
      <formula>AND(IF(J4="",0, H4)  &lt;= 0.05* IF(J4="",0,J4), IF(J4="",0, H4) &gt; 0)</formula>
    </cfRule>
    <cfRule type="expression" dxfId="143" priority="124">
      <formula>IF(J4="",0,H4)  &gt; 0.05* IF(J4="",0,J4)</formula>
    </cfRule>
    <cfRule type="expression" dxfId="142" priority="125">
      <formula>IF(J4="",0, H4)  &lt; - 0.05* IF(J4="",0,J4)</formula>
    </cfRule>
    <cfRule type="expression" dxfId="141" priority="126">
      <formula>AND(IF(J4="",0, H4)  &gt;= - 0.05* IF(J4="",0,J4), IF(J4="",0, H4) &lt; 0)</formula>
    </cfRule>
    <cfRule type="expression" dxfId="140" priority="127">
      <formula>AND(IF(J4="",0, H4)  &lt;= 0.05* IF(J4="",0,J4), IF(J4="",0, H4) &gt; 0)</formula>
    </cfRule>
    <cfRule type="expression" dxfId="139" priority="128">
      <formula>IF(J4="",0,H4)  &gt; 0.05* IF(J4="",0,J4)</formula>
    </cfRule>
    <cfRule type="expression" dxfId="138" priority="129">
      <formula>IF(J4="",0, H4)  &lt; - 0.05* IF(J4="",0,J4)</formula>
    </cfRule>
    <cfRule type="expression" dxfId="137" priority="130">
      <formula>AND(IF(J4="",0, H4)  &gt;= - 0.05* IF(J4="",0,J4), IF(J4="",0, H4) &lt; 0)</formula>
    </cfRule>
    <cfRule type="expression" dxfId="136" priority="131">
      <formula>AND(IF(J4="",0, H4)  &lt;= 0.05* IF(J4="",0,J4), IF(J4="",0, H4) &gt; 0)</formula>
    </cfRule>
    <cfRule type="expression" dxfId="135" priority="132">
      <formula>IF(J4="",0,H4)  &gt; 0.05* IF(J4="",0,J4)</formula>
    </cfRule>
  </conditionalFormatting>
  <conditionalFormatting sqref="H8:H11">
    <cfRule type="expression" dxfId="134" priority="203">
      <formula>IF(J135="",0, H135)  &lt; - 0.05* IF(J135="",0,J135)</formula>
    </cfRule>
    <cfRule type="expression" dxfId="133" priority="204">
      <formula>AND(IF(J135="",0, H135)  &gt;= - 0.05* IF(J135="",0,J135), IF(J135="",0, H135) &lt; 0)</formula>
    </cfRule>
    <cfRule type="expression" dxfId="132" priority="205">
      <formula>AND(IF(J135="",0, H135)  &lt;= 0.05* IF(J135="",0,J135), IF(J135="",0, H135) &gt; 0)</formula>
    </cfRule>
    <cfRule type="expression" dxfId="131" priority="206">
      <formula>IF(J135="",0,H135)  &gt; 0.05* IF(J135="",0,J135)</formula>
    </cfRule>
  </conditionalFormatting>
  <conditionalFormatting sqref="B12:B15">
    <cfRule type="expression" dxfId="130" priority="69">
      <formula>$B12&lt;&gt;#REF!</formula>
    </cfRule>
    <cfRule type="expression" dxfId="129" priority="70">
      <formula>$B12&lt;&gt;#REF!</formula>
    </cfRule>
    <cfRule type="expression" dxfId="128" priority="71">
      <formula>$B12&lt;&gt;#REF!</formula>
    </cfRule>
    <cfRule type="expression" dxfId="127" priority="72">
      <formula>$B12&lt;&gt;#REF!</formula>
    </cfRule>
    <cfRule type="expression" dxfId="126" priority="73">
      <formula>$B12&lt;&gt;#REF!</formula>
    </cfRule>
    <cfRule type="expression" dxfId="125" priority="74">
      <formula>$B12&lt;&gt;#REF!</formula>
    </cfRule>
    <cfRule type="expression" dxfId="124" priority="75">
      <formula>$B12&lt;&gt;#REF!</formula>
    </cfRule>
    <cfRule type="expression" dxfId="123" priority="76">
      <formula>$B12&lt;&gt;#REF!</formula>
    </cfRule>
    <cfRule type="expression" dxfId="122" priority="77">
      <formula>$B12&lt;&gt;#REF!</formula>
    </cfRule>
    <cfRule type="expression" dxfId="121" priority="78">
      <formula>$B12&lt;&gt;#REF!</formula>
    </cfRule>
    <cfRule type="expression" dxfId="120" priority="79">
      <formula>$B12&lt;&gt;#REF!</formula>
    </cfRule>
    <cfRule type="expression" dxfId="119" priority="80">
      <formula>$B12&lt;&gt;#REF!</formula>
    </cfRule>
    <cfRule type="expression" dxfId="118" priority="81">
      <formula>$B12&lt;&gt;#REF!</formula>
    </cfRule>
    <cfRule type="expression" dxfId="117" priority="82">
      <formula>$B12&lt;&gt;#REF!</formula>
    </cfRule>
    <cfRule type="expression" dxfId="116" priority="83">
      <formula>$B12&lt;&gt;#REF!</formula>
    </cfRule>
    <cfRule type="expression" dxfId="115" priority="84">
      <formula>$B12&lt;&gt;#REF!</formula>
    </cfRule>
    <cfRule type="expression" dxfId="114" priority="85">
      <formula>$B12&lt;&gt;#REF!</formula>
    </cfRule>
    <cfRule type="expression" dxfId="113" priority="86">
      <formula>$B12&lt;&gt;#REF!</formula>
    </cfRule>
  </conditionalFormatting>
  <conditionalFormatting sqref="H12:H15">
    <cfRule type="expression" dxfId="112" priority="87">
      <formula>IF(J12="",0, H12)  &lt; - 0.05* IF(J12="",0,J12)</formula>
    </cfRule>
    <cfRule type="expression" dxfId="111" priority="88">
      <formula>AND(IF(J12="",0, H12)  &gt;= - 0.05* IF(J12="",0,J12), IF(J12="",0, H12) &lt; 0)</formula>
    </cfRule>
    <cfRule type="expression" dxfId="110" priority="89">
      <formula>AND(IF(J12="",0, H12)  &lt;= 0.05* IF(J12="",0,J12), IF(J12="",0, H12) &gt; 0)</formula>
    </cfRule>
    <cfRule type="expression" dxfId="109" priority="90">
      <formula>IF(J12="",0,H12)  &gt; 0.05* IF(J12="",0,J12)</formula>
    </cfRule>
    <cfRule type="expression" dxfId="108" priority="91">
      <formula>IF(J12="",0, H12)  &lt; - 0.05* IF(J12="",0,J12)</formula>
    </cfRule>
    <cfRule type="expression" dxfId="107" priority="92">
      <formula>AND(IF(J12="",0, H12)  &gt;= - 0.05* IF(J12="",0,J12), IF(J12="",0, H12) &lt; 0)</formula>
    </cfRule>
    <cfRule type="expression" dxfId="106" priority="93">
      <formula>AND(IF(J12="",0, H12)  &lt;= 0.05* IF(J12="",0,J12), IF(J12="",0, H12) &gt; 0)</formula>
    </cfRule>
    <cfRule type="expression" dxfId="105" priority="94">
      <formula>IF(J12="",0,H12)  &gt; 0.05* IF(J12="",0,J12)</formula>
    </cfRule>
    <cfRule type="expression" dxfId="104" priority="95">
      <formula>IF(J12="",0, H12)  &lt; - 0.05* IF(J12="",0,J12)</formula>
    </cfRule>
    <cfRule type="expression" dxfId="103" priority="96">
      <formula>AND(IF(J12="",0, H12)  &gt;= - 0.05* IF(J12="",0,J12), IF(J12="",0, H12) &lt; 0)</formula>
    </cfRule>
    <cfRule type="expression" dxfId="102" priority="97">
      <formula>AND(IF(J12="",0, H12)  &lt;= 0.05* IF(J12="",0,J12), IF(J12="",0, H12) &gt; 0)</formula>
    </cfRule>
    <cfRule type="expression" dxfId="101" priority="98">
      <formula>IF(J12="",0,H12)  &gt; 0.05* IF(J12="",0,J12)</formula>
    </cfRule>
  </conditionalFormatting>
  <conditionalFormatting sqref="H12:H15">
    <cfRule type="expression" dxfId="100" priority="99">
      <formula>IF(J139="",0, H139)  &lt; - 0.05* IF(J139="",0,J139)</formula>
    </cfRule>
    <cfRule type="expression" dxfId="99" priority="100">
      <formula>AND(IF(J139="",0, H139)  &gt;= - 0.05* IF(J139="",0,J139), IF(J139="",0, H139) &lt; 0)</formula>
    </cfRule>
    <cfRule type="expression" dxfId="98" priority="101">
      <formula>AND(IF(J139="",0, H139)  &lt;= 0.05* IF(J139="",0,J139), IF(J139="",0, H139) &gt; 0)</formula>
    </cfRule>
    <cfRule type="expression" dxfId="97" priority="102">
      <formula>IF(J139="",0,H139)  &gt; 0.05* IF(J139="",0,J139)</formula>
    </cfRule>
  </conditionalFormatting>
  <conditionalFormatting sqref="B16:B19">
    <cfRule type="expression" dxfId="96" priority="35">
      <formula>$B16&lt;&gt;#REF!</formula>
    </cfRule>
    <cfRule type="expression" dxfId="95" priority="36">
      <formula>$B16&lt;&gt;#REF!</formula>
    </cfRule>
    <cfRule type="expression" dxfId="94" priority="37">
      <formula>$B16&lt;&gt;#REF!</formula>
    </cfRule>
    <cfRule type="expression" dxfId="93" priority="38">
      <formula>$B16&lt;&gt;#REF!</formula>
    </cfRule>
    <cfRule type="expression" dxfId="92" priority="39">
      <formula>$B16&lt;&gt;#REF!</formula>
    </cfRule>
    <cfRule type="expression" dxfId="91" priority="40">
      <formula>$B16&lt;&gt;#REF!</formula>
    </cfRule>
    <cfRule type="expression" dxfId="90" priority="41">
      <formula>$B16&lt;&gt;#REF!</formula>
    </cfRule>
    <cfRule type="expression" dxfId="89" priority="42">
      <formula>$B16&lt;&gt;#REF!</formula>
    </cfRule>
    <cfRule type="expression" dxfId="88" priority="43">
      <formula>$B16&lt;&gt;#REF!</formula>
    </cfRule>
    <cfRule type="expression" dxfId="87" priority="44">
      <formula>$B16&lt;&gt;#REF!</formula>
    </cfRule>
    <cfRule type="expression" dxfId="86" priority="45">
      <formula>$B16&lt;&gt;#REF!</formula>
    </cfRule>
    <cfRule type="expression" dxfId="85" priority="46">
      <formula>$B16&lt;&gt;#REF!</formula>
    </cfRule>
    <cfRule type="expression" dxfId="84" priority="47">
      <formula>$B16&lt;&gt;#REF!</formula>
    </cfRule>
    <cfRule type="expression" dxfId="83" priority="48">
      <formula>$B16&lt;&gt;#REF!</formula>
    </cfRule>
    <cfRule type="expression" dxfId="82" priority="49">
      <formula>$B16&lt;&gt;#REF!</formula>
    </cfRule>
    <cfRule type="expression" dxfId="81" priority="50">
      <formula>$B16&lt;&gt;#REF!</formula>
    </cfRule>
    <cfRule type="expression" dxfId="80" priority="51">
      <formula>$B16&lt;&gt;#REF!</formula>
    </cfRule>
    <cfRule type="expression" dxfId="79" priority="52">
      <formula>$B16&lt;&gt;#REF!</formula>
    </cfRule>
  </conditionalFormatting>
  <conditionalFormatting sqref="H16:H19">
    <cfRule type="expression" dxfId="78" priority="53">
      <formula>IF(J16="",0, H16)  &lt; - 0.05* IF(J16="",0,J16)</formula>
    </cfRule>
    <cfRule type="expression" dxfId="77" priority="54">
      <formula>AND(IF(J16="",0, H16)  &gt;= - 0.05* IF(J16="",0,J16), IF(J16="",0, H16) &lt; 0)</formula>
    </cfRule>
    <cfRule type="expression" dxfId="76" priority="55">
      <formula>AND(IF(J16="",0, H16)  &lt;= 0.05* IF(J16="",0,J16), IF(J16="",0, H16) &gt; 0)</formula>
    </cfRule>
    <cfRule type="expression" dxfId="75" priority="56">
      <formula>IF(J16="",0,H16)  &gt; 0.05* IF(J16="",0,J16)</formula>
    </cfRule>
    <cfRule type="expression" dxfId="74" priority="57">
      <formula>IF(J16="",0, H16)  &lt; - 0.05* IF(J16="",0,J16)</formula>
    </cfRule>
    <cfRule type="expression" dxfId="73" priority="58">
      <formula>AND(IF(J16="",0, H16)  &gt;= - 0.05* IF(J16="",0,J16), IF(J16="",0, H16) &lt; 0)</formula>
    </cfRule>
    <cfRule type="expression" dxfId="72" priority="59">
      <formula>AND(IF(J16="",0, H16)  &lt;= 0.05* IF(J16="",0,J16), IF(J16="",0, H16) &gt; 0)</formula>
    </cfRule>
    <cfRule type="expression" dxfId="71" priority="60">
      <formula>IF(J16="",0,H16)  &gt; 0.05* IF(J16="",0,J16)</formula>
    </cfRule>
    <cfRule type="expression" dxfId="70" priority="61">
      <formula>IF(J16="",0, H16)  &lt; - 0.05* IF(J16="",0,J16)</formula>
    </cfRule>
    <cfRule type="expression" dxfId="69" priority="62">
      <formula>AND(IF(J16="",0, H16)  &gt;= - 0.05* IF(J16="",0,J16), IF(J16="",0, H16) &lt; 0)</formula>
    </cfRule>
    <cfRule type="expression" dxfId="68" priority="63">
      <formula>AND(IF(J16="",0, H16)  &lt;= 0.05* IF(J16="",0,J16), IF(J16="",0, H16) &gt; 0)</formula>
    </cfRule>
    <cfRule type="expression" dxfId="67" priority="64">
      <formula>IF(J16="",0,H16)  &gt; 0.05* IF(J16="",0,J16)</formula>
    </cfRule>
  </conditionalFormatting>
  <conditionalFormatting sqref="H16:H19">
    <cfRule type="expression" dxfId="66" priority="65">
      <formula>IF(J143="",0, H143)  &lt; - 0.05* IF(J143="",0,J143)</formula>
    </cfRule>
    <cfRule type="expression" dxfId="65" priority="66">
      <formula>AND(IF(J143="",0, H143)  &gt;= - 0.05* IF(J143="",0,J143), IF(J143="",0, H143) &lt; 0)</formula>
    </cfRule>
    <cfRule type="expression" dxfId="64" priority="67">
      <formula>AND(IF(J143="",0, H143)  &lt;= 0.05* IF(J143="",0,J143), IF(J143="",0, H143) &gt; 0)</formula>
    </cfRule>
    <cfRule type="expression" dxfId="63" priority="68">
      <formula>IF(J143="",0,H143)  &gt; 0.05* IF(J143="",0,J143)</formula>
    </cfRule>
  </conditionalFormatting>
  <conditionalFormatting sqref="H20">
    <cfRule type="expression" dxfId="62" priority="215">
      <formula>IF(J139="",0, H139)  &lt; - 0.05* IF(J139="",0,J139)</formula>
    </cfRule>
    <cfRule type="expression" dxfId="61" priority="216">
      <formula>AND(IF(J139="",0, H139)  &gt;= - 0.05* IF(J139="",0,J139), IF(J139="",0, H139) &lt; 0)</formula>
    </cfRule>
    <cfRule type="expression" dxfId="60" priority="217">
      <formula>AND(IF(J139="",0, H139)  &lt;= 0.05* IF(J139="",0,J139), IF(J139="",0, H139) &gt; 0)</formula>
    </cfRule>
    <cfRule type="expression" dxfId="59" priority="218">
      <formula>IF(J139="",0,H139)  &gt; 0.05* IF(J139="",0,J139)</formula>
    </cfRule>
  </conditionalFormatting>
  <conditionalFormatting sqref="H1048458:H1048465">
    <cfRule type="expression" dxfId="58" priority="219">
      <formula>IF(J1="",0, H1)  &lt; - 0.05* IF(J1="",0,J1)</formula>
    </cfRule>
    <cfRule type="expression" dxfId="57" priority="220">
      <formula>AND(IF(J1="",0, H1)  &gt;= - 0.05* IF(J1="",0,J1), IF(J1="",0, H1) &lt; 0)</formula>
    </cfRule>
    <cfRule type="expression" dxfId="56" priority="221">
      <formula>AND(IF(J1="",0, H1)  &lt;= 0.05* IF(J1="",0,J1), IF(J1="",0, H1) &gt; 0)</formula>
    </cfRule>
    <cfRule type="expression" dxfId="55" priority="222">
      <formula>IF(J1="",0,H1)  &gt; 0.05* IF(J1="",0,J1)</formula>
    </cfRule>
  </conditionalFormatting>
  <conditionalFormatting sqref="H1048575:H1048576">
    <cfRule type="expression" dxfId="54" priority="227">
      <formula>IF(J109="",0, H109)  &lt; - 0.05* IF(J109="",0,J109)</formula>
    </cfRule>
    <cfRule type="expression" dxfId="53" priority="228">
      <formula>AND(IF(J109="",0, H109)  &gt;= - 0.05* IF(J109="",0,J109), IF(J109="",0, H109) &lt; 0)</formula>
    </cfRule>
    <cfRule type="expression" dxfId="52" priority="229">
      <formula>AND(IF(J109="",0, H109)  &lt;= 0.05* IF(J109="",0,J109), IF(J109="",0, H109) &gt; 0)</formula>
    </cfRule>
    <cfRule type="expression" dxfId="51" priority="230">
      <formula>IF(J109="",0,H109)  &gt; 0.05* IF(J109="",0,J109)</formula>
    </cfRule>
  </conditionalFormatting>
  <conditionalFormatting sqref="B21">
    <cfRule type="expression" dxfId="50" priority="1">
      <formula>$B21&lt;&gt;#REF!</formula>
    </cfRule>
    <cfRule type="expression" dxfId="49" priority="2">
      <formula>$B21&lt;&gt;#REF!</formula>
    </cfRule>
    <cfRule type="expression" dxfId="48" priority="3">
      <formula>$B21&lt;&gt;#REF!</formula>
    </cfRule>
    <cfRule type="expression" dxfId="47" priority="4">
      <formula>$B21&lt;&gt;#REF!</formula>
    </cfRule>
    <cfRule type="expression" dxfId="46" priority="5">
      <formula>$B21&lt;&gt;#REF!</formula>
    </cfRule>
    <cfRule type="expression" dxfId="45" priority="6">
      <formula>$B21&lt;&gt;#REF!</formula>
    </cfRule>
    <cfRule type="expression" dxfId="44" priority="7">
      <formula>$B21&lt;&gt;#REF!</formula>
    </cfRule>
    <cfRule type="expression" dxfId="43" priority="8">
      <formula>$B21&lt;&gt;#REF!</formula>
    </cfRule>
    <cfRule type="expression" dxfId="42" priority="9">
      <formula>$B21&lt;&gt;#REF!</formula>
    </cfRule>
    <cfRule type="expression" dxfId="41" priority="10">
      <formula>$B21&lt;&gt;#REF!</formula>
    </cfRule>
    <cfRule type="expression" dxfId="40" priority="11">
      <formula>$B21&lt;&gt;#REF!</formula>
    </cfRule>
    <cfRule type="expression" dxfId="39" priority="12">
      <formula>$B21&lt;&gt;#REF!</formula>
    </cfRule>
    <cfRule type="expression" dxfId="38" priority="13">
      <formula>$B21&lt;&gt;#REF!</formula>
    </cfRule>
    <cfRule type="expression" dxfId="37" priority="14">
      <formula>$B21&lt;&gt;#REF!</formula>
    </cfRule>
    <cfRule type="expression" dxfId="36" priority="15">
      <formula>$B21&lt;&gt;#REF!</formula>
    </cfRule>
    <cfRule type="expression" dxfId="35" priority="16">
      <formula>$B21&lt;&gt;#REF!</formula>
    </cfRule>
    <cfRule type="expression" dxfId="34" priority="17">
      <formula>$B21&lt;&gt;#REF!</formula>
    </cfRule>
    <cfRule type="expression" dxfId="33" priority="18">
      <formula>$B21&lt;&gt;#REF!</formula>
    </cfRule>
  </conditionalFormatting>
  <conditionalFormatting sqref="H21">
    <cfRule type="expression" dxfId="32" priority="19">
      <formula>IF(J21="",0, H21)  &lt; - 0.05* IF(J21="",0,J21)</formula>
    </cfRule>
    <cfRule type="expression" dxfId="31" priority="20">
      <formula>AND(IF(J21="",0, H21)  &gt;= - 0.05* IF(J21="",0,J21), IF(J21="",0, H21) &lt; 0)</formula>
    </cfRule>
    <cfRule type="expression" dxfId="30" priority="21">
      <formula>AND(IF(J21="",0, H21)  &lt;= 0.05* IF(J21="",0,J21), IF(J21="",0, H21) &gt; 0)</formula>
    </cfRule>
    <cfRule type="expression" dxfId="29" priority="22">
      <formula>IF(J21="",0,H21)  &gt; 0.05* IF(J21="",0,J21)</formula>
    </cfRule>
    <cfRule type="expression" dxfId="28" priority="23">
      <formula>IF(J21="",0, H21)  &lt; - 0.05* IF(J21="",0,J21)</formula>
    </cfRule>
    <cfRule type="expression" dxfId="27" priority="24">
      <formula>AND(IF(J21="",0, H21)  &gt;= - 0.05* IF(J21="",0,J21), IF(J21="",0, H21) &lt; 0)</formula>
    </cfRule>
    <cfRule type="expression" dxfId="26" priority="25">
      <formula>AND(IF(J21="",0, H21)  &lt;= 0.05* IF(J21="",0,J21), IF(J21="",0, H21) &gt; 0)</formula>
    </cfRule>
    <cfRule type="expression" dxfId="25" priority="26">
      <formula>IF(J21="",0,H21)  &gt; 0.05* IF(J21="",0,J21)</formula>
    </cfRule>
    <cfRule type="expression" dxfId="24" priority="27">
      <formula>IF(J21="",0, H21)  &lt; - 0.05* IF(J21="",0,J21)</formula>
    </cfRule>
    <cfRule type="expression" dxfId="23" priority="28">
      <formula>AND(IF(J21="",0, H21)  &gt;= - 0.05* IF(J21="",0,J21), IF(J21="",0, H21) &lt; 0)</formula>
    </cfRule>
    <cfRule type="expression" dxfId="22" priority="29">
      <formula>AND(IF(J21="",0, H21)  &lt;= 0.05* IF(J21="",0,J21), IF(J21="",0, H21) &gt; 0)</formula>
    </cfRule>
    <cfRule type="expression" dxfId="21" priority="30">
      <formula>IF(J21="",0,H21)  &gt; 0.05* IF(J21="",0,J21)</formula>
    </cfRule>
  </conditionalFormatting>
  <conditionalFormatting sqref="H21">
    <cfRule type="expression" dxfId="20" priority="31">
      <formula>IF(J140="",0, H140)  &lt; - 0.05* IF(J140="",0,J140)</formula>
    </cfRule>
    <cfRule type="expression" dxfId="19" priority="32">
      <formula>AND(IF(J140="",0, H140)  &gt;= - 0.05* IF(J140="",0,J140), IF(J140="",0, H140) &lt; 0)</formula>
    </cfRule>
    <cfRule type="expression" dxfId="18" priority="33">
      <formula>AND(IF(J140="",0, H140)  &lt;= 0.05* IF(J140="",0,J140), IF(J140="",0, H140) &gt; 0)</formula>
    </cfRule>
    <cfRule type="expression" dxfId="17" priority="34">
      <formula>IF(J140="",0,H140)  &gt; 0.05* IF(J140="",0,J140)</formula>
    </cfRule>
  </conditionalFormatting>
  <conditionalFormatting sqref="H22">
    <cfRule type="expression" dxfId="16" priority="267">
      <formula>IF(J140="",0, H140)  &lt; - 0.05* IF(J140="",0,J140)</formula>
    </cfRule>
    <cfRule type="expression" dxfId="15" priority="268">
      <formula>AND(IF(J140="",0, H140)  &gt;= - 0.05* IF(J140="",0,J140), IF(J140="",0, H140) &lt; 0)</formula>
    </cfRule>
    <cfRule type="expression" dxfId="14" priority="269">
      <formula>AND(IF(J140="",0, H140)  &lt;= 0.05* IF(J140="",0,J140), IF(J140="",0, H140) &gt; 0)</formula>
    </cfRule>
    <cfRule type="expression" dxfId="13" priority="270">
      <formula>IF(J140="",0,H140)  &gt; 0.05* IF(J140="",0,J140)</formula>
    </cfRule>
  </conditionalFormatting>
  <conditionalFormatting sqref="H1048457">
    <cfRule type="expression" dxfId="12" priority="271">
      <formula>IF(J1="",0, H1)  &lt; - 0.05* IF(J1="",0,J1)</formula>
    </cfRule>
    <cfRule type="expression" dxfId="11" priority="272">
      <formula>AND(IF(J1="",0, H1)  &gt;= - 0.05* IF(J1="",0,J1), IF(J1="",0, H1) &lt; 0)</formula>
    </cfRule>
    <cfRule type="expression" dxfId="10" priority="273">
      <formula>AND(IF(J1="",0, H1)  &lt;= 0.05* IF(J1="",0,J1), IF(J1="",0, H1) &gt; 0)</formula>
    </cfRule>
    <cfRule type="expression" dxfId="9" priority="274">
      <formula>IF(J1="",0,H1)  &gt; 0.05* IF(J1="",0,J1)</formula>
    </cfRule>
  </conditionalFormatting>
  <conditionalFormatting sqref="H2">
    <cfRule type="expression" dxfId="8" priority="279">
      <formula>SUMIF(H3:H134,"&gt;0")-SUMIF(H3:H134,"&lt;0") &gt; 1</formula>
    </cfRule>
    <cfRule type="expression" dxfId="7" priority="280">
      <formula>IF(J2="",0, H2)  &lt; - 0.05* IF(J2="",0,J2)</formula>
    </cfRule>
    <cfRule type="expression" dxfId="6" priority="281">
      <formula>AND(IF(J2="",0, H2)  &gt;= - 0.05* IF(J2="",0,J2), IF(J2="",0, H2) &lt; 0)</formula>
    </cfRule>
    <cfRule type="expression" dxfId="5" priority="282">
      <formula>AND(IF(J2="",0, H2)  &lt;= 0.05* IF(J2="",0,J2), IF(J2="",0, H2) &gt; 0)</formula>
    </cfRule>
    <cfRule type="expression" dxfId="4" priority="283">
      <formula>IF(J2="",0,H2)  &gt; 0.05* IF(J2="",0,J2)</formula>
    </cfRule>
  </conditionalFormatting>
  <conditionalFormatting sqref="H1048466:H1048574">
    <cfRule type="expression" dxfId="3" priority="312">
      <formula>IF(J1="",0, H1)  &lt; - 0.05* IF(J1="",0,J1)</formula>
    </cfRule>
    <cfRule type="expression" dxfId="2" priority="313">
      <formula>AND(IF(J1="",0, H1)  &gt;= - 0.05* IF(J1="",0,J1), IF(J1="",0, H1) &lt; 0)</formula>
    </cfRule>
    <cfRule type="expression" dxfId="1" priority="314">
      <formula>AND(IF(J1="",0, H1)  &lt;= 0.05* IF(J1="",0,J1), IF(J1="",0, H1) &gt; 0)</formula>
    </cfRule>
    <cfRule type="expression" dxfId="0" priority="315">
      <formula>IF(J1="",0,H1)  &gt; 0.05* IF(J1="",0,J1)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E3:E111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B3:B166</xm:sqref>
        </x14:dataValidation>
        <x14:dataValidation type="list" operator="equal" showErrorMessage="1" xr:uid="{00000000-0002-0000-0200-000002000000}">
          <x14:formula1>
            <xm:f>Заквасочники!$A$2:$A$25</xm:f>
          </x14:formula1>
          <x14:formula2>
            <xm:f>0</xm:f>
          </x14:formula2>
          <xm:sqref>D3:D111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4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3" x14ac:dyDescent="0.2">
      <c r="A1" s="37" t="s">
        <v>688</v>
      </c>
      <c r="B1" s="37" t="s">
        <v>688</v>
      </c>
      <c r="C1" s="37" t="s">
        <v>688</v>
      </c>
    </row>
    <row r="2" spans="1:3" x14ac:dyDescent="0.2">
      <c r="A2" s="37" t="s">
        <v>303</v>
      </c>
      <c r="B2" s="37" t="s">
        <v>660</v>
      </c>
      <c r="C2" s="37">
        <v>1</v>
      </c>
    </row>
    <row r="3" spans="1:3" x14ac:dyDescent="0.2">
      <c r="A3" s="37" t="s">
        <v>304</v>
      </c>
      <c r="B3" s="37" t="s">
        <v>660</v>
      </c>
      <c r="C3" s="37">
        <v>1</v>
      </c>
    </row>
    <row r="4" spans="1:3" x14ac:dyDescent="0.2">
      <c r="A4" s="37" t="s">
        <v>302</v>
      </c>
      <c r="B4" s="37" t="s">
        <v>660</v>
      </c>
      <c r="C4" s="37">
        <v>1</v>
      </c>
    </row>
    <row r="5" spans="1:3" x14ac:dyDescent="0.2">
      <c r="A5" s="37" t="s">
        <v>308</v>
      </c>
      <c r="B5" s="37" t="s">
        <v>660</v>
      </c>
      <c r="C5" s="37">
        <v>1</v>
      </c>
    </row>
    <row r="6" spans="1:3" x14ac:dyDescent="0.2">
      <c r="A6" s="37" t="s">
        <v>307</v>
      </c>
      <c r="B6" s="37" t="s">
        <v>660</v>
      </c>
      <c r="C6" s="37">
        <v>1</v>
      </c>
    </row>
    <row r="7" spans="1:3" x14ac:dyDescent="0.2">
      <c r="A7" s="37" t="s">
        <v>560</v>
      </c>
      <c r="B7" s="37" t="s">
        <v>660</v>
      </c>
      <c r="C7" s="37">
        <v>1</v>
      </c>
    </row>
    <row r="8" spans="1:3" x14ac:dyDescent="0.2">
      <c r="A8" s="37" t="s">
        <v>305</v>
      </c>
      <c r="B8" s="37" t="s">
        <v>660</v>
      </c>
      <c r="C8" s="37">
        <v>1</v>
      </c>
    </row>
    <row r="9" spans="1:3" x14ac:dyDescent="0.2">
      <c r="A9" s="37" t="s">
        <v>309</v>
      </c>
      <c r="B9" s="37" t="s">
        <v>663</v>
      </c>
      <c r="C9" s="37">
        <v>1.5</v>
      </c>
    </row>
    <row r="10" spans="1:3" x14ac:dyDescent="0.2">
      <c r="A10" s="37" t="s">
        <v>306</v>
      </c>
      <c r="B10" s="37" t="s">
        <v>663</v>
      </c>
      <c r="C10" s="37">
        <v>1.5</v>
      </c>
    </row>
    <row r="11" spans="1:3" x14ac:dyDescent="0.2">
      <c r="A11" s="37" t="s">
        <v>294</v>
      </c>
      <c r="B11" s="37" t="s">
        <v>667</v>
      </c>
      <c r="C11" s="37">
        <v>1</v>
      </c>
    </row>
    <row r="12" spans="1:3" x14ac:dyDescent="0.2">
      <c r="A12" s="37" t="s">
        <v>295</v>
      </c>
      <c r="B12" s="37" t="s">
        <v>670</v>
      </c>
      <c r="C12" s="37">
        <v>1</v>
      </c>
    </row>
    <row r="13" spans="1:3" x14ac:dyDescent="0.2">
      <c r="A13" s="37" t="s">
        <v>299</v>
      </c>
      <c r="B13" s="37" t="s">
        <v>667</v>
      </c>
      <c r="C13" s="37">
        <v>1</v>
      </c>
    </row>
    <row r="14" spans="1:3" x14ac:dyDescent="0.2">
      <c r="A14" s="37" t="s">
        <v>298</v>
      </c>
      <c r="B14" s="37" t="s">
        <v>667</v>
      </c>
      <c r="C14" s="37">
        <v>1</v>
      </c>
    </row>
    <row r="15" spans="1:3" x14ac:dyDescent="0.2">
      <c r="A15" s="37" t="s">
        <v>292</v>
      </c>
      <c r="B15" s="37" t="s">
        <v>667</v>
      </c>
      <c r="C15" s="37">
        <v>1</v>
      </c>
    </row>
    <row r="16" spans="1:3" x14ac:dyDescent="0.2">
      <c r="A16" s="37" t="s">
        <v>296</v>
      </c>
      <c r="B16" s="37" t="s">
        <v>667</v>
      </c>
      <c r="C16" s="37">
        <v>1</v>
      </c>
    </row>
    <row r="17" spans="1:3" x14ac:dyDescent="0.2">
      <c r="A17" s="37" t="s">
        <v>293</v>
      </c>
      <c r="B17" s="37" t="s">
        <v>670</v>
      </c>
      <c r="C17" s="37">
        <v>1</v>
      </c>
    </row>
    <row r="18" spans="1:3" x14ac:dyDescent="0.2">
      <c r="A18" s="37" t="s">
        <v>297</v>
      </c>
      <c r="B18" s="37" t="s">
        <v>670</v>
      </c>
      <c r="C18" s="37">
        <v>1</v>
      </c>
    </row>
    <row r="19" spans="1:3" x14ac:dyDescent="0.2">
      <c r="A19" s="37" t="s">
        <v>301</v>
      </c>
      <c r="B19" s="37" t="s">
        <v>673</v>
      </c>
      <c r="C19" s="37">
        <v>1</v>
      </c>
    </row>
    <row r="20" spans="1:3" x14ac:dyDescent="0.2">
      <c r="A20" s="37" t="s">
        <v>594</v>
      </c>
      <c r="B20" s="37" t="s">
        <v>673</v>
      </c>
      <c r="C20" s="37">
        <v>1.333</v>
      </c>
    </row>
    <row r="21" spans="1:3" x14ac:dyDescent="0.2">
      <c r="A21" s="37" t="s">
        <v>691</v>
      </c>
      <c r="B21" s="37" t="s">
        <v>673</v>
      </c>
      <c r="C21" s="37">
        <v>1.333</v>
      </c>
    </row>
    <row r="22" spans="1:3" x14ac:dyDescent="0.2">
      <c r="A22" s="37" t="s">
        <v>291</v>
      </c>
      <c r="B22" s="37" t="s">
        <v>665</v>
      </c>
      <c r="C22" s="37">
        <v>1</v>
      </c>
    </row>
    <row r="23" spans="1:3" x14ac:dyDescent="0.2">
      <c r="A23" s="37" t="s">
        <v>290</v>
      </c>
      <c r="B23" s="37" t="s">
        <v>665</v>
      </c>
      <c r="C23" s="37">
        <v>1</v>
      </c>
    </row>
    <row r="24" spans="1:3" x14ac:dyDescent="0.2">
      <c r="A24" s="37" t="s">
        <v>289</v>
      </c>
      <c r="B24" s="37" t="s">
        <v>665</v>
      </c>
      <c r="C24" s="37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3" width="18.1640625" style="1" customWidth="1"/>
    <col min="4" max="1025" width="9.1640625" style="1" customWidth="1"/>
  </cols>
  <sheetData>
    <row r="1" spans="1:3" ht="12.75" customHeight="1" x14ac:dyDescent="0.2">
      <c r="A1" s="1" t="s">
        <v>154</v>
      </c>
      <c r="B1" s="1" t="s">
        <v>692</v>
      </c>
      <c r="C1" s="1" t="s">
        <v>151</v>
      </c>
    </row>
    <row r="2" spans="1:3" ht="13.75" customHeight="1" x14ac:dyDescent="0.2">
      <c r="A2" s="37" t="s">
        <v>689</v>
      </c>
    </row>
    <row r="3" spans="1:3" ht="13.75" customHeight="1" x14ac:dyDescent="0.2">
      <c r="A3" s="37" t="s">
        <v>690</v>
      </c>
    </row>
    <row r="4" spans="1:3" ht="13.75" customHeight="1" x14ac:dyDescent="0.2">
      <c r="A4" s="37" t="s">
        <v>693</v>
      </c>
    </row>
    <row r="5" spans="1:3" ht="13.75" customHeight="1" x14ac:dyDescent="0.2">
      <c r="A5" s="37" t="s">
        <v>694</v>
      </c>
    </row>
    <row r="6" spans="1:3" ht="13.75" customHeight="1" x14ac:dyDescent="0.2">
      <c r="A6" s="37" t="s">
        <v>695</v>
      </c>
    </row>
    <row r="7" spans="1:3" ht="13.75" customHeight="1" x14ac:dyDescent="0.2">
      <c r="A7" s="37" t="s">
        <v>696</v>
      </c>
    </row>
    <row r="8" spans="1:3" ht="13.75" customHeight="1" x14ac:dyDescent="0.2">
      <c r="A8" s="37" t="s">
        <v>697</v>
      </c>
    </row>
    <row r="9" spans="1:3" ht="13.75" customHeight="1" x14ac:dyDescent="0.2">
      <c r="A9" s="37" t="s">
        <v>698</v>
      </c>
    </row>
    <row r="10" spans="1:3" ht="13.75" customHeight="1" x14ac:dyDescent="0.2">
      <c r="A10" s="37" t="s">
        <v>699</v>
      </c>
    </row>
    <row r="11" spans="1:3" ht="13.75" customHeight="1" x14ac:dyDescent="0.2"/>
    <row r="12" spans="1:3" ht="13.75" customHeight="1" x14ac:dyDescent="0.2"/>
    <row r="13" spans="1:3" ht="13.75" customHeight="1" x14ac:dyDescent="0.2"/>
    <row r="14" spans="1:3" ht="13.75" customHeight="1" x14ac:dyDescent="0.2"/>
    <row r="15" spans="1:3" ht="13.75" customHeight="1" x14ac:dyDescent="0.2"/>
    <row r="16" spans="1:3" ht="13.75" customHeight="1" x14ac:dyDescent="0.2"/>
    <row r="17" ht="13.75" customHeight="1" x14ac:dyDescent="0.2"/>
    <row r="18" ht="13.75" customHeight="1" x14ac:dyDescent="0.2"/>
    <row r="19" ht="13.75" customHeight="1" x14ac:dyDescent="0.2"/>
    <row r="20" ht="13.75" customHeight="1" x14ac:dyDescent="0.2"/>
    <row r="21" ht="13.75" customHeight="1" x14ac:dyDescent="0.2"/>
    <row r="22" ht="13.75" customHeight="1" x14ac:dyDescent="0.2"/>
    <row r="23" ht="13.75" customHeight="1" x14ac:dyDescent="0.2"/>
    <row r="24" ht="13.75" customHeight="1" x14ac:dyDescent="0.2"/>
    <row r="25" ht="13.75" customHeight="1" x14ac:dyDescent="0.2"/>
    <row r="26" ht="13.75" customHeight="1" x14ac:dyDescent="0.2"/>
    <row r="27" ht="13.75" customHeight="1" x14ac:dyDescent="0.2"/>
    <row r="28" ht="13.75" customHeight="1" x14ac:dyDescent="0.2"/>
    <row r="29" ht="13.75" customHeight="1" x14ac:dyDescent="0.2"/>
    <row r="30" ht="13.75" customHeight="1" x14ac:dyDescent="0.2"/>
    <row r="31" ht="13.75" customHeight="1" x14ac:dyDescent="0.2"/>
    <row r="32" ht="13.75" customHeight="1" x14ac:dyDescent="0.2"/>
    <row r="33" ht="13.75" customHeight="1" x14ac:dyDescent="0.2"/>
    <row r="34" ht="13.75" customHeight="1" x14ac:dyDescent="0.2"/>
    <row r="35" ht="13.75" customHeight="1" x14ac:dyDescent="0.2"/>
    <row r="36" ht="13.75" customHeight="1" x14ac:dyDescent="0.2"/>
    <row r="37" ht="13.75" customHeight="1" x14ac:dyDescent="0.2"/>
    <row r="38" ht="13.75" customHeight="1" x14ac:dyDescent="0.2"/>
    <row r="39" ht="13.75" customHeight="1" x14ac:dyDescent="0.2"/>
    <row r="40" ht="13.75" customHeight="1" x14ac:dyDescent="0.2"/>
    <row r="41" ht="13.75" customHeight="1" x14ac:dyDescent="0.2"/>
    <row r="42" ht="13.75" customHeight="1" x14ac:dyDescent="0.2"/>
    <row r="43" ht="13.75" customHeight="1" x14ac:dyDescent="0.2"/>
    <row r="44" ht="13.75" customHeight="1" x14ac:dyDescent="0.2"/>
    <row r="45" ht="13.75" customHeight="1" x14ac:dyDescent="0.2"/>
    <row r="46" ht="13.75" customHeight="1" x14ac:dyDescent="0.2"/>
    <row r="47" ht="13.75" customHeight="1" x14ac:dyDescent="0.2"/>
    <row r="48" ht="13.75" customHeight="1" x14ac:dyDescent="0.2"/>
    <row r="49" ht="13.75" customHeight="1" x14ac:dyDescent="0.2"/>
    <row r="50" ht="13.75" customHeight="1" x14ac:dyDescent="0.2"/>
    <row r="51" ht="13.75" customHeight="1" x14ac:dyDescent="0.2"/>
    <row r="52" ht="13.75" customHeight="1" x14ac:dyDescent="0.2"/>
    <row r="53" ht="13.75" customHeight="1" x14ac:dyDescent="0.2"/>
    <row r="54" ht="13.75" customHeight="1" x14ac:dyDescent="0.2"/>
    <row r="55" ht="13.75" customHeight="1" x14ac:dyDescent="0.2"/>
    <row r="56" ht="13.75" customHeight="1" x14ac:dyDescent="0.2"/>
    <row r="57" ht="13.75" customHeight="1" x14ac:dyDescent="0.2"/>
    <row r="58" ht="13.75" customHeight="1" x14ac:dyDescent="0.2"/>
    <row r="59" ht="13.75" customHeight="1" x14ac:dyDescent="0.2"/>
    <row r="60" ht="13.75" customHeight="1" x14ac:dyDescent="0.2"/>
    <row r="61" ht="13.75" customHeight="1" x14ac:dyDescent="0.2"/>
    <row r="62" ht="13.75" customHeight="1" x14ac:dyDescent="0.2"/>
    <row r="63" ht="13.75" customHeight="1" x14ac:dyDescent="0.2"/>
    <row r="64" ht="13.75" customHeight="1" x14ac:dyDescent="0.2"/>
    <row r="65" ht="13.75" customHeight="1" x14ac:dyDescent="0.2"/>
    <row r="66" ht="13.75" customHeight="1" x14ac:dyDescent="0.2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25"/>
  <sheetViews>
    <sheetView zoomScaleNormal="100" workbookViewId="0">
      <selection activeCell="J1" sqref="J1"/>
    </sheetView>
  </sheetViews>
  <sheetFormatPr baseColWidth="10" defaultColWidth="8.83203125" defaultRowHeight="15" x14ac:dyDescent="0.2"/>
  <cols>
    <col min="1" max="1025" width="9.1640625" style="1" customWidth="1"/>
  </cols>
  <sheetData>
    <row r="1" spans="1:11" s="23" customFormat="1" ht="13.75" customHeight="1" x14ac:dyDescent="0.2">
      <c r="A1" s="24"/>
      <c r="B1" s="24" t="s">
        <v>689</v>
      </c>
      <c r="C1" s="24" t="s">
        <v>690</v>
      </c>
      <c r="D1" s="24" t="s">
        <v>693</v>
      </c>
      <c r="E1" s="24" t="s">
        <v>694</v>
      </c>
      <c r="F1" s="24" t="s">
        <v>695</v>
      </c>
      <c r="G1" s="24" t="s">
        <v>696</v>
      </c>
      <c r="H1" s="24" t="s">
        <v>697</v>
      </c>
      <c r="I1" s="24" t="s">
        <v>698</v>
      </c>
      <c r="J1" s="24" t="s">
        <v>699</v>
      </c>
      <c r="K1" s="24" t="s">
        <v>688</v>
      </c>
    </row>
    <row r="2" spans="1:11" x14ac:dyDescent="0.2">
      <c r="A2" s="37" t="s">
        <v>688</v>
      </c>
    </row>
    <row r="3" spans="1:11" x14ac:dyDescent="0.2">
      <c r="A3" s="37" t="s">
        <v>302</v>
      </c>
      <c r="B3" s="37">
        <v>480</v>
      </c>
      <c r="C3" s="37">
        <v>450</v>
      </c>
      <c r="D3" s="37">
        <v>255</v>
      </c>
      <c r="E3" s="37">
        <v>225</v>
      </c>
      <c r="F3" s="37">
        <v>225</v>
      </c>
      <c r="G3" s="37">
        <v>225</v>
      </c>
      <c r="H3" s="37"/>
      <c r="I3" s="37"/>
      <c r="J3" s="37"/>
      <c r="K3" s="37"/>
    </row>
    <row r="4" spans="1:11" x14ac:dyDescent="0.2">
      <c r="A4" s="37" t="s">
        <v>303</v>
      </c>
      <c r="B4" s="37">
        <v>480</v>
      </c>
      <c r="C4" s="37">
        <v>450</v>
      </c>
      <c r="D4" s="37">
        <v>255</v>
      </c>
      <c r="E4" s="37">
        <v>225</v>
      </c>
      <c r="F4" s="37">
        <v>225</v>
      </c>
      <c r="G4" s="37">
        <v>225</v>
      </c>
      <c r="H4" s="37"/>
      <c r="I4" s="37"/>
      <c r="J4" s="37"/>
      <c r="K4" s="37"/>
    </row>
    <row r="5" spans="1:11" x14ac:dyDescent="0.2">
      <c r="A5" s="37" t="s">
        <v>304</v>
      </c>
      <c r="B5" s="37">
        <v>480</v>
      </c>
      <c r="C5" s="37">
        <v>450</v>
      </c>
      <c r="D5" s="37">
        <v>255</v>
      </c>
      <c r="E5" s="37">
        <v>225</v>
      </c>
      <c r="F5" s="37">
        <v>225</v>
      </c>
      <c r="G5" s="37">
        <v>225</v>
      </c>
      <c r="H5" s="37"/>
      <c r="I5" s="37"/>
      <c r="J5" s="37"/>
      <c r="K5" s="37"/>
    </row>
    <row r="6" spans="1:11" x14ac:dyDescent="0.2">
      <c r="A6" s="37" t="s">
        <v>305</v>
      </c>
      <c r="B6" s="37">
        <v>480</v>
      </c>
      <c r="C6" s="37">
        <v>450</v>
      </c>
      <c r="D6" s="37">
        <v>255</v>
      </c>
      <c r="E6" s="37">
        <v>225</v>
      </c>
      <c r="F6" s="37">
        <v>225</v>
      </c>
      <c r="G6" s="37">
        <v>225</v>
      </c>
      <c r="H6" s="37"/>
      <c r="I6" s="37"/>
      <c r="J6" s="37"/>
      <c r="K6" s="37"/>
    </row>
    <row r="7" spans="1:11" x14ac:dyDescent="0.2">
      <c r="A7" s="37" t="s">
        <v>306</v>
      </c>
      <c r="B7" s="37">
        <v>480</v>
      </c>
      <c r="C7" s="37">
        <v>450</v>
      </c>
      <c r="D7" s="37">
        <v>255</v>
      </c>
      <c r="E7" s="37">
        <v>225</v>
      </c>
      <c r="F7" s="37">
        <v>225</v>
      </c>
      <c r="G7" s="37">
        <v>225</v>
      </c>
      <c r="H7" s="37"/>
      <c r="I7" s="37"/>
      <c r="J7" s="37"/>
      <c r="K7" s="37"/>
    </row>
    <row r="8" spans="1:11" x14ac:dyDescent="0.2">
      <c r="A8" s="37" t="s">
        <v>307</v>
      </c>
      <c r="B8" s="37">
        <v>480</v>
      </c>
      <c r="C8" s="37">
        <v>450</v>
      </c>
      <c r="D8" s="37">
        <v>255</v>
      </c>
      <c r="E8" s="37">
        <v>225</v>
      </c>
      <c r="F8" s="37">
        <v>225</v>
      </c>
      <c r="G8" s="37">
        <v>225</v>
      </c>
      <c r="H8" s="37"/>
      <c r="I8" s="37"/>
      <c r="J8" s="37"/>
      <c r="K8" s="37"/>
    </row>
    <row r="9" spans="1:11" x14ac:dyDescent="0.2">
      <c r="A9" s="37" t="s">
        <v>560</v>
      </c>
      <c r="B9" s="37">
        <v>480</v>
      </c>
      <c r="C9" s="37">
        <v>450</v>
      </c>
      <c r="D9" s="37">
        <v>255</v>
      </c>
      <c r="E9" s="37">
        <v>225</v>
      </c>
      <c r="F9" s="37">
        <v>225</v>
      </c>
      <c r="G9" s="37">
        <v>225</v>
      </c>
      <c r="H9" s="37"/>
      <c r="I9" s="37"/>
      <c r="J9" s="37"/>
      <c r="K9" s="37"/>
    </row>
    <row r="10" spans="1:11" x14ac:dyDescent="0.2">
      <c r="A10" s="37" t="s">
        <v>308</v>
      </c>
      <c r="B10" s="37">
        <v>480</v>
      </c>
      <c r="C10" s="37">
        <v>450</v>
      </c>
      <c r="D10" s="37">
        <v>255</v>
      </c>
      <c r="E10" s="37">
        <v>225</v>
      </c>
      <c r="F10" s="37">
        <v>225</v>
      </c>
      <c r="G10" s="37">
        <v>225</v>
      </c>
      <c r="H10" s="37"/>
      <c r="I10" s="37"/>
      <c r="J10" s="37"/>
      <c r="K10" s="37"/>
    </row>
    <row r="11" spans="1:11" x14ac:dyDescent="0.2">
      <c r="A11" s="37" t="s">
        <v>309</v>
      </c>
      <c r="B11" s="37">
        <v>480</v>
      </c>
      <c r="C11" s="37">
        <v>450</v>
      </c>
      <c r="D11" s="37">
        <v>255</v>
      </c>
      <c r="E11" s="37">
        <v>225</v>
      </c>
      <c r="F11" s="37">
        <v>225</v>
      </c>
      <c r="G11" s="37">
        <v>225</v>
      </c>
      <c r="H11" s="37"/>
      <c r="I11" s="37"/>
      <c r="J11" s="37"/>
      <c r="K11" s="37"/>
    </row>
    <row r="12" spans="1:11" x14ac:dyDescent="0.2">
      <c r="A12" s="37" t="s">
        <v>289</v>
      </c>
      <c r="B12" s="37"/>
      <c r="C12" s="37"/>
      <c r="D12" s="37"/>
      <c r="E12" s="37"/>
      <c r="F12" s="37"/>
      <c r="G12" s="37"/>
      <c r="H12" s="37"/>
      <c r="I12" s="37"/>
      <c r="J12" s="37"/>
      <c r="K12" s="37">
        <v>250</v>
      </c>
    </row>
    <row r="13" spans="1:11" x14ac:dyDescent="0.2">
      <c r="A13" s="37" t="s">
        <v>291</v>
      </c>
      <c r="B13" s="37"/>
      <c r="C13" s="37"/>
      <c r="D13" s="37"/>
      <c r="E13" s="37"/>
      <c r="F13" s="37"/>
      <c r="G13" s="37"/>
      <c r="H13" s="37"/>
      <c r="I13" s="37"/>
      <c r="J13" s="37"/>
      <c r="K13" s="37">
        <v>250</v>
      </c>
    </row>
    <row r="14" spans="1:11" x14ac:dyDescent="0.2">
      <c r="A14" s="37" t="s">
        <v>290</v>
      </c>
      <c r="B14" s="37"/>
      <c r="C14" s="37"/>
      <c r="D14" s="37"/>
      <c r="E14" s="37"/>
      <c r="F14" s="37"/>
      <c r="G14" s="37"/>
      <c r="H14" s="37"/>
      <c r="I14" s="37"/>
      <c r="J14" s="37"/>
      <c r="K14" s="37">
        <v>250</v>
      </c>
    </row>
    <row r="15" spans="1:11" x14ac:dyDescent="0.2">
      <c r="A15" s="37" t="s">
        <v>292</v>
      </c>
      <c r="B15" s="37"/>
      <c r="C15" s="37"/>
      <c r="D15" s="37">
        <v>450</v>
      </c>
      <c r="E15" s="37">
        <v>450</v>
      </c>
      <c r="F15" s="37">
        <v>450</v>
      </c>
      <c r="G15" s="37">
        <v>450</v>
      </c>
      <c r="H15" s="37">
        <v>450</v>
      </c>
      <c r="I15" s="37">
        <v>450</v>
      </c>
      <c r="J15" s="37">
        <v>450</v>
      </c>
      <c r="K15" s="37">
        <v>450</v>
      </c>
    </row>
    <row r="16" spans="1:11" x14ac:dyDescent="0.2">
      <c r="A16" s="37" t="s">
        <v>293</v>
      </c>
      <c r="B16" s="37"/>
      <c r="C16" s="37"/>
      <c r="D16" s="37">
        <v>450</v>
      </c>
      <c r="E16" s="37">
        <v>450</v>
      </c>
      <c r="F16" s="37">
        <v>450</v>
      </c>
      <c r="G16" s="37">
        <v>450</v>
      </c>
      <c r="H16" s="37">
        <v>450</v>
      </c>
      <c r="I16" s="37">
        <v>450</v>
      </c>
      <c r="J16" s="37">
        <v>450</v>
      </c>
      <c r="K16" s="37">
        <v>450</v>
      </c>
    </row>
    <row r="17" spans="1:11" x14ac:dyDescent="0.2">
      <c r="A17" s="37" t="s">
        <v>295</v>
      </c>
      <c r="B17" s="37"/>
      <c r="C17" s="37"/>
      <c r="D17" s="37">
        <v>450</v>
      </c>
      <c r="E17" s="37">
        <v>450</v>
      </c>
      <c r="F17" s="37">
        <v>450</v>
      </c>
      <c r="G17" s="37">
        <v>450</v>
      </c>
      <c r="H17" s="37">
        <v>450</v>
      </c>
      <c r="I17" s="37">
        <v>450</v>
      </c>
      <c r="J17" s="37">
        <v>450</v>
      </c>
      <c r="K17" s="37">
        <v>450</v>
      </c>
    </row>
    <row r="18" spans="1:11" x14ac:dyDescent="0.2">
      <c r="A18" s="37" t="s">
        <v>296</v>
      </c>
      <c r="B18" s="37"/>
      <c r="C18" s="37"/>
      <c r="D18" s="37">
        <v>450</v>
      </c>
      <c r="E18" s="37">
        <v>450</v>
      </c>
      <c r="F18" s="37">
        <v>450</v>
      </c>
      <c r="G18" s="37">
        <v>450</v>
      </c>
      <c r="H18" s="37">
        <v>450</v>
      </c>
      <c r="I18" s="37">
        <v>450</v>
      </c>
      <c r="J18" s="37">
        <v>450</v>
      </c>
      <c r="K18" s="37">
        <v>450</v>
      </c>
    </row>
    <row r="19" spans="1:11" x14ac:dyDescent="0.2">
      <c r="A19" s="37" t="s">
        <v>297</v>
      </c>
      <c r="B19" s="37"/>
      <c r="C19" s="37"/>
      <c r="D19" s="37">
        <v>450</v>
      </c>
      <c r="E19" s="37">
        <v>450</v>
      </c>
      <c r="F19" s="37">
        <v>450</v>
      </c>
      <c r="G19" s="37">
        <v>450</v>
      </c>
      <c r="H19" s="37">
        <v>450</v>
      </c>
      <c r="I19" s="37">
        <v>450</v>
      </c>
      <c r="J19" s="37">
        <v>450</v>
      </c>
      <c r="K19" s="37">
        <v>450</v>
      </c>
    </row>
    <row r="20" spans="1:11" x14ac:dyDescent="0.2">
      <c r="A20" s="37" t="s">
        <v>299</v>
      </c>
      <c r="B20" s="37"/>
      <c r="C20" s="37"/>
      <c r="D20" s="37">
        <v>450</v>
      </c>
      <c r="E20" s="37">
        <v>450</v>
      </c>
      <c r="F20" s="37">
        <v>450</v>
      </c>
      <c r="G20" s="37">
        <v>450</v>
      </c>
      <c r="H20" s="37">
        <v>450</v>
      </c>
      <c r="I20" s="37">
        <v>450</v>
      </c>
      <c r="J20" s="37">
        <v>450</v>
      </c>
      <c r="K20" s="37">
        <v>450</v>
      </c>
    </row>
    <row r="21" spans="1:11" x14ac:dyDescent="0.2">
      <c r="A21" s="37" t="s">
        <v>691</v>
      </c>
      <c r="B21" s="37"/>
      <c r="C21" s="37"/>
      <c r="D21" s="37">
        <v>450</v>
      </c>
      <c r="E21" s="37">
        <v>450</v>
      </c>
      <c r="F21" s="37">
        <v>450</v>
      </c>
      <c r="G21" s="37">
        <v>450</v>
      </c>
      <c r="H21" s="37">
        <v>450</v>
      </c>
      <c r="I21" s="37">
        <v>450</v>
      </c>
      <c r="J21" s="37">
        <v>450</v>
      </c>
      <c r="K21" s="37">
        <v>450</v>
      </c>
    </row>
    <row r="22" spans="1:11" x14ac:dyDescent="0.2">
      <c r="A22" s="37" t="s">
        <v>594</v>
      </c>
      <c r="B22" s="37"/>
      <c r="C22" s="37"/>
      <c r="D22" s="37">
        <v>450</v>
      </c>
      <c r="E22" s="37">
        <v>450</v>
      </c>
      <c r="F22" s="37">
        <v>450</v>
      </c>
      <c r="G22" s="37">
        <v>450</v>
      </c>
      <c r="H22" s="37">
        <v>450</v>
      </c>
      <c r="I22" s="37">
        <v>450</v>
      </c>
      <c r="J22" s="37">
        <v>450</v>
      </c>
      <c r="K22" s="37">
        <v>450</v>
      </c>
    </row>
    <row r="23" spans="1:11" x14ac:dyDescent="0.2">
      <c r="A23" s="37" t="s">
        <v>301</v>
      </c>
      <c r="B23" s="37"/>
      <c r="C23" s="37"/>
      <c r="D23" s="37">
        <v>450</v>
      </c>
      <c r="E23" s="37">
        <v>450</v>
      </c>
      <c r="F23" s="37">
        <v>450</v>
      </c>
      <c r="G23" s="37">
        <v>450</v>
      </c>
      <c r="H23" s="37">
        <v>450</v>
      </c>
      <c r="I23" s="37">
        <v>450</v>
      </c>
      <c r="J23" s="37">
        <v>450</v>
      </c>
      <c r="K23" s="37">
        <v>450</v>
      </c>
    </row>
    <row r="24" spans="1:11" x14ac:dyDescent="0.2">
      <c r="A24" s="37" t="s">
        <v>294</v>
      </c>
      <c r="B24" s="37"/>
      <c r="C24" s="37"/>
      <c r="D24" s="37">
        <v>450</v>
      </c>
      <c r="E24" s="37">
        <v>450</v>
      </c>
      <c r="F24" s="37">
        <v>450</v>
      </c>
      <c r="G24" s="37">
        <v>450</v>
      </c>
      <c r="H24" s="37">
        <v>450</v>
      </c>
      <c r="I24" s="37">
        <v>450</v>
      </c>
      <c r="J24" s="37">
        <v>450</v>
      </c>
      <c r="K24" s="37">
        <v>450</v>
      </c>
    </row>
    <row r="25" spans="1:11" x14ac:dyDescent="0.2">
      <c r="A25" s="37" t="s">
        <v>298</v>
      </c>
      <c r="B25" s="37"/>
      <c r="C25" s="37"/>
      <c r="D25" s="37">
        <v>450</v>
      </c>
      <c r="E25" s="37">
        <v>450</v>
      </c>
      <c r="F25" s="37">
        <v>450</v>
      </c>
      <c r="G25" s="37">
        <v>450</v>
      </c>
      <c r="H25" s="37">
        <v>450</v>
      </c>
      <c r="I25" s="37">
        <v>450</v>
      </c>
      <c r="J25" s="37">
        <v>450</v>
      </c>
      <c r="K25" s="37">
        <v>450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115</cp:revision>
  <dcterms:created xsi:type="dcterms:W3CDTF">2020-12-13T08:44:49Z</dcterms:created>
  <dcterms:modified xsi:type="dcterms:W3CDTF">2021-08-20T15:56:40Z</dcterms:modified>
  <dc:language>en-US</dc:language>
</cp:coreProperties>
</file>